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4.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drawings/drawing7.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drawings/drawing8.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drawings/drawing9.xml" ContentType="application/vnd.openxmlformats-officedocument.drawing+xml"/>
  <Override PartName="/xl/tables/table6.xml" ContentType="application/vnd.openxmlformats-officedocument.spreadsheetml.table+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tables/table7.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Documentos\3_INDICADORES\2026\2T\"/>
    </mc:Choice>
  </mc:AlternateContent>
  <xr:revisionPtr revIDLastSave="0" documentId="13_ncr:1_{59D332E7-7E1B-4851-B6E1-C78747787584}" xr6:coauthVersionLast="47" xr6:coauthVersionMax="47" xr10:uidLastSave="{00000000-0000-0000-0000-000000000000}"/>
  <bookViews>
    <workbookView xWindow="-120" yWindow="-120" windowWidth="20730" windowHeight="11040" tabRatio="930" xr2:uid="{10EFA4C0-29E1-40AC-B0DD-FFF4F341F98C}"/>
  </bookViews>
  <sheets>
    <sheet name="Resumen_general" sheetId="66" r:id="rId1"/>
    <sheet name="BD_Cap_Ptl" sheetId="3" state="hidden" r:id="rId2"/>
    <sheet name="Reprobación" sheetId="58" r:id="rId3"/>
    <sheet name="Serv_Tec_JD " sheetId="25" r:id="rId4"/>
    <sheet name="B_Cert_Edo" sheetId="7" state="hidden" r:id="rId5"/>
    <sheet name="B_Eval_Edo" sheetId="9" state="hidden" r:id="rId6"/>
    <sheet name="B_Eval_Ptl" sheetId="10" state="hidden" r:id="rId7"/>
    <sheet name="Becas_ext_Edo" sheetId="23" state="hidden" r:id="rId8"/>
    <sheet name="Cap_JD" sheetId="26" r:id="rId9"/>
    <sheet name="Eval_JD" sheetId="39" r:id="rId10"/>
    <sheet name="Certifi_JD " sheetId="40" r:id="rId11"/>
    <sheet name="BecaExt_JD" sheetId="42" r:id="rId12"/>
    <sheet name="cd" sheetId="59" r:id="rId13"/>
    <sheet name="eprt" sheetId="60" r:id="rId14"/>
    <sheet name="epr" sheetId="61" r:id="rId15"/>
    <sheet name="egc" sheetId="62" r:id="rId16"/>
    <sheet name="egi" sheetId="63" r:id="rId17"/>
    <sheet name="auto" sheetId="64" r:id="rId18"/>
    <sheet name="capip" sheetId="65" r:id="rId19"/>
    <sheet name="Becas_ext_Ptl" sheetId="24"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a">#N/A</definedName>
    <definedName name="\b">#N/A</definedName>
    <definedName name="_xlnm._FilterDatabase" localSheetId="6" hidden="1">B_Eval_Ptl!$A$3:$N$316</definedName>
    <definedName name="_xlnm._FilterDatabase" localSheetId="1" hidden="1">BD_Cap_Ptl!$A$5:$O$364</definedName>
    <definedName name="a" localSheetId="11">!#REF!</definedName>
    <definedName name="a" localSheetId="7">#REF!</definedName>
    <definedName name="a" localSheetId="19">!#REF!</definedName>
    <definedName name="a" localSheetId="8">!#REF!</definedName>
    <definedName name="a" localSheetId="10">!#REF!</definedName>
    <definedName name="a" localSheetId="9">!#REF!</definedName>
    <definedName name="a" localSheetId="2">!#REF!</definedName>
    <definedName name="a" localSheetId="0">!#REF!</definedName>
    <definedName name="a" localSheetId="3">!#REF!</definedName>
    <definedName name="a">!#REF!</definedName>
    <definedName name="A_impresión_IM" localSheetId="17">#REF!</definedName>
    <definedName name="A_impresión_IM" localSheetId="4">!#REF!</definedName>
    <definedName name="A_impresión_IM" localSheetId="5">!#REF!</definedName>
    <definedName name="A_impresión_IM" localSheetId="6">!#REF!</definedName>
    <definedName name="A_impresión_IM" localSheetId="1">!#REF!</definedName>
    <definedName name="A_impresión_IM" localSheetId="11">!#REF!</definedName>
    <definedName name="A_impresión_IM" localSheetId="7">#REF!</definedName>
    <definedName name="A_impresión_IM" localSheetId="19">!#REF!</definedName>
    <definedName name="A_impresión_IM" localSheetId="8">!#REF!</definedName>
    <definedName name="A_impresión_IM" localSheetId="18">#REF!</definedName>
    <definedName name="A_impresión_IM" localSheetId="12">#REF!</definedName>
    <definedName name="A_impresión_IM" localSheetId="10">!#REF!</definedName>
    <definedName name="A_impresión_IM" localSheetId="15">#REF!</definedName>
    <definedName name="A_impresión_IM" localSheetId="16">#REF!</definedName>
    <definedName name="A_impresión_IM" localSheetId="14">#REF!</definedName>
    <definedName name="A_impresión_IM" localSheetId="13">#REF!</definedName>
    <definedName name="A_impresión_IM" localSheetId="9">!#REF!</definedName>
    <definedName name="A_impresión_IM" localSheetId="2">!#REF!</definedName>
    <definedName name="A_impresión_IM" localSheetId="0">!#REF!</definedName>
    <definedName name="A_impresión_IM" localSheetId="3">!#REF!</definedName>
    <definedName name="A_impresión_IM">!#REF!</definedName>
    <definedName name="a_impresión_imn" localSheetId="17">#REF!</definedName>
    <definedName name="a_impresión_imn" localSheetId="4">!#REF!</definedName>
    <definedName name="a_impresión_imn" localSheetId="5">!#REF!</definedName>
    <definedName name="a_impresión_imn" localSheetId="6">!#REF!</definedName>
    <definedName name="a_impresión_imn" localSheetId="1">!#REF!</definedName>
    <definedName name="a_impresión_imn" localSheetId="11">!#REF!</definedName>
    <definedName name="a_impresión_imn" localSheetId="7">#REF!</definedName>
    <definedName name="a_impresión_imn" localSheetId="19">!#REF!</definedName>
    <definedName name="a_impresión_imn" localSheetId="8">!#REF!</definedName>
    <definedName name="a_impresión_imn" localSheetId="18">#REF!</definedName>
    <definedName name="a_impresión_imn" localSheetId="12">#REF!</definedName>
    <definedName name="a_impresión_imn" localSheetId="10">!#REF!</definedName>
    <definedName name="a_impresión_imn" localSheetId="15">#REF!</definedName>
    <definedName name="a_impresión_imn" localSheetId="16">#REF!</definedName>
    <definedName name="a_impresión_imn" localSheetId="14">#REF!</definedName>
    <definedName name="a_impresión_imn" localSheetId="13">#REF!</definedName>
    <definedName name="a_impresión_imn" localSheetId="9">!#REF!</definedName>
    <definedName name="a_impresión_imn" localSheetId="2">!#REF!</definedName>
    <definedName name="a_impresión_imn" localSheetId="0">!#REF!</definedName>
    <definedName name="a_impresión_imn" localSheetId="3">!#REF!</definedName>
    <definedName name="a_impresión_imn">!#REF!</definedName>
    <definedName name="Abril" localSheetId="17">#REF!</definedName>
    <definedName name="Abril" localSheetId="4">!#REF!</definedName>
    <definedName name="Abril" localSheetId="5">!#REF!</definedName>
    <definedName name="Abril" localSheetId="6">!#REF!</definedName>
    <definedName name="Abril" localSheetId="1">!#REF!</definedName>
    <definedName name="Abril" localSheetId="11">!#REF!</definedName>
    <definedName name="Abril" localSheetId="7">#REF!</definedName>
    <definedName name="Abril" localSheetId="19">!#REF!</definedName>
    <definedName name="Abril" localSheetId="8">!#REF!</definedName>
    <definedName name="Abril" localSheetId="18">#REF!</definedName>
    <definedName name="Abril" localSheetId="12">#REF!</definedName>
    <definedName name="Abril" localSheetId="10">!#REF!</definedName>
    <definedName name="Abril" localSheetId="15">#REF!</definedName>
    <definedName name="Abril" localSheetId="16">#REF!</definedName>
    <definedName name="Abril" localSheetId="14">#REF!</definedName>
    <definedName name="Abril" localSheetId="13">#REF!</definedName>
    <definedName name="Abril" localSheetId="9">!#REF!</definedName>
    <definedName name="Abril" localSheetId="2">!#REF!</definedName>
    <definedName name="Abril" localSheetId="0">!#REF!</definedName>
    <definedName name="Abril" localSheetId="3">!#REF!</definedName>
    <definedName name="Abril">!#REF!</definedName>
    <definedName name="AbrilA" localSheetId="17">#REF!</definedName>
    <definedName name="AbrilA" localSheetId="4">!#REF!</definedName>
    <definedName name="AbrilA" localSheetId="5">!#REF!</definedName>
    <definedName name="AbrilA" localSheetId="6">!#REF!</definedName>
    <definedName name="AbrilA" localSheetId="1">!#REF!</definedName>
    <definedName name="AbrilA" localSheetId="11">!#REF!</definedName>
    <definedName name="AbrilA" localSheetId="7">#REF!</definedName>
    <definedName name="AbrilA" localSheetId="19">!#REF!</definedName>
    <definedName name="AbrilA" localSheetId="8">!#REF!</definedName>
    <definedName name="AbrilA" localSheetId="18">#REF!</definedName>
    <definedName name="AbrilA" localSheetId="12">#REF!</definedName>
    <definedName name="AbrilA" localSheetId="10">!#REF!</definedName>
    <definedName name="AbrilA" localSheetId="15">#REF!</definedName>
    <definedName name="AbrilA" localSheetId="16">#REF!</definedName>
    <definedName name="AbrilA" localSheetId="14">#REF!</definedName>
    <definedName name="AbrilA" localSheetId="13">#REF!</definedName>
    <definedName name="AbrilA" localSheetId="9">!#REF!</definedName>
    <definedName name="AbrilA" localSheetId="2">!#REF!</definedName>
    <definedName name="AbrilA" localSheetId="0">!#REF!</definedName>
    <definedName name="AbrilA" localSheetId="3">!#REF!</definedName>
    <definedName name="AbrilA">!#REF!</definedName>
    <definedName name="Actividad" localSheetId="11">[1]BaseDatos!#REF!</definedName>
    <definedName name="Actividad" localSheetId="7">[1]BaseDatos!#REF!</definedName>
    <definedName name="Actividad" localSheetId="19">[1]BaseDatos!#REF!</definedName>
    <definedName name="Actividad" localSheetId="8">[1]BaseDatos!#REF!</definedName>
    <definedName name="Actividad" localSheetId="10">[1]BaseDatos!#REF!</definedName>
    <definedName name="Actividad" localSheetId="9">[1]BaseDatos!#REF!</definedName>
    <definedName name="Actividad" localSheetId="2">[1]BaseDatos!#REF!</definedName>
    <definedName name="Actividad" localSheetId="0">[1]BaseDatos!#REF!</definedName>
    <definedName name="Actividad" localSheetId="3">[1]BaseDatos!#REF!</definedName>
    <definedName name="Actividad">[1]BaseDatos!#REF!</definedName>
    <definedName name="Agosto" localSheetId="17">#REF!</definedName>
    <definedName name="Agosto" localSheetId="4">!#REF!</definedName>
    <definedName name="Agosto" localSheetId="5">!#REF!</definedName>
    <definedName name="Agosto" localSheetId="6">!#REF!</definedName>
    <definedName name="Agosto" localSheetId="1">!#REF!</definedName>
    <definedName name="Agosto" localSheetId="11">!#REF!</definedName>
    <definedName name="Agosto" localSheetId="7">#REF!</definedName>
    <definedName name="Agosto" localSheetId="19">!#REF!</definedName>
    <definedName name="Agosto" localSheetId="8">!#REF!</definedName>
    <definedName name="Agosto" localSheetId="18">#REF!</definedName>
    <definedName name="Agosto" localSheetId="12">#REF!</definedName>
    <definedName name="Agosto" localSheetId="10">!#REF!</definedName>
    <definedName name="Agosto" localSheetId="15">#REF!</definedName>
    <definedName name="Agosto" localSheetId="16">#REF!</definedName>
    <definedName name="Agosto" localSheetId="14">#REF!</definedName>
    <definedName name="Agosto" localSheetId="13">#REF!</definedName>
    <definedName name="Agosto" localSheetId="9">!#REF!</definedName>
    <definedName name="Agosto" localSheetId="2">!#REF!</definedName>
    <definedName name="Agosto" localSheetId="0">!#REF!</definedName>
    <definedName name="Agosto" localSheetId="3">!#REF!</definedName>
    <definedName name="Agosto">!#REF!</definedName>
    <definedName name="AgostoA" localSheetId="17">#REF!</definedName>
    <definedName name="AgostoA" localSheetId="4">!#REF!</definedName>
    <definedName name="AgostoA" localSheetId="5">!#REF!</definedName>
    <definedName name="AgostoA" localSheetId="6">!#REF!</definedName>
    <definedName name="AgostoA" localSheetId="1">!#REF!</definedName>
    <definedName name="AgostoA" localSheetId="11">!#REF!</definedName>
    <definedName name="AgostoA" localSheetId="7">#REF!</definedName>
    <definedName name="AgostoA" localSheetId="19">!#REF!</definedName>
    <definedName name="AgostoA" localSheetId="8">!#REF!</definedName>
    <definedName name="AgostoA" localSheetId="18">#REF!</definedName>
    <definedName name="AgostoA" localSheetId="12">#REF!</definedName>
    <definedName name="AgostoA" localSheetId="10">!#REF!</definedName>
    <definedName name="AgostoA" localSheetId="15">#REF!</definedName>
    <definedName name="AgostoA" localSheetId="16">#REF!</definedName>
    <definedName name="AgostoA" localSheetId="14">#REF!</definedName>
    <definedName name="AgostoA" localSheetId="13">#REF!</definedName>
    <definedName name="AgostoA" localSheetId="9">!#REF!</definedName>
    <definedName name="AgostoA" localSheetId="2">!#REF!</definedName>
    <definedName name="AgostoA" localSheetId="0">!#REF!</definedName>
    <definedName name="AgostoA" localSheetId="3">!#REF!</definedName>
    <definedName name="AgostoA">!#REF!</definedName>
    <definedName name="Aguascalientes" localSheetId="11">!#REF!</definedName>
    <definedName name="Aguascalientes" localSheetId="7">#REF!</definedName>
    <definedName name="Aguascalientes" localSheetId="19">!#REF!</definedName>
    <definedName name="Aguascalientes" localSheetId="8">!#REF!</definedName>
    <definedName name="Aguascalientes" localSheetId="10">!#REF!</definedName>
    <definedName name="Aguascalientes" localSheetId="9">!#REF!</definedName>
    <definedName name="Aguascalientes" localSheetId="2">!#REF!</definedName>
    <definedName name="Aguascalientes" localSheetId="0">!#REF!</definedName>
    <definedName name="Aguascalientes" localSheetId="3">!#REF!</definedName>
    <definedName name="Aguascalientes">!#REF!</definedName>
    <definedName name="AGUS" localSheetId="17">#REF!</definedName>
    <definedName name="AGUS" localSheetId="4">!#REF!</definedName>
    <definedName name="AGUS" localSheetId="5">!#REF!</definedName>
    <definedName name="AGUS" localSheetId="6">!#REF!</definedName>
    <definedName name="AGUS" localSheetId="1">!#REF!</definedName>
    <definedName name="AGUS" localSheetId="11">!#REF!</definedName>
    <definedName name="AGUS" localSheetId="7">!#REF!</definedName>
    <definedName name="AGUS" localSheetId="19">!#REF!</definedName>
    <definedName name="AGUS" localSheetId="8">!#REF!</definedName>
    <definedName name="AGUS" localSheetId="18">#REF!</definedName>
    <definedName name="AGUS" localSheetId="12">#REF!</definedName>
    <definedName name="AGUS" localSheetId="10">!#REF!</definedName>
    <definedName name="AGUS" localSheetId="15">#REF!</definedName>
    <definedName name="AGUS" localSheetId="16">#REF!</definedName>
    <definedName name="AGUS" localSheetId="14">#REF!</definedName>
    <definedName name="AGUS" localSheetId="13">#REF!</definedName>
    <definedName name="AGUS" localSheetId="9">!#REF!</definedName>
    <definedName name="AGUS" localSheetId="2">!#REF!</definedName>
    <definedName name="AGUS" localSheetId="0">!#REF!</definedName>
    <definedName name="AGUS" localSheetId="3">!#REF!</definedName>
    <definedName name="AGUS">!#REF!</definedName>
    <definedName name="AGUSTIN" localSheetId="17">#REF!</definedName>
    <definedName name="AGUSTIN" localSheetId="4">!#REF!</definedName>
    <definedName name="AGUSTIN" localSheetId="5">!#REF!</definedName>
    <definedName name="AGUSTIN" localSheetId="6">!#REF!</definedName>
    <definedName name="AGUSTIN" localSheetId="1">!#REF!</definedName>
    <definedName name="AGUSTIN" localSheetId="11">!#REF!</definedName>
    <definedName name="AGUSTIN" localSheetId="7">!#REF!</definedName>
    <definedName name="AGUSTIN" localSheetId="19">!#REF!</definedName>
    <definedName name="AGUSTIN" localSheetId="8">!#REF!</definedName>
    <definedName name="AGUSTIN" localSheetId="18">#REF!</definedName>
    <definedName name="AGUSTIN" localSheetId="12">#REF!</definedName>
    <definedName name="AGUSTIN" localSheetId="10">!#REF!</definedName>
    <definedName name="AGUSTIN" localSheetId="15">#REF!</definedName>
    <definedName name="AGUSTIN" localSheetId="16">#REF!</definedName>
    <definedName name="AGUSTIN" localSheetId="14">#REF!</definedName>
    <definedName name="AGUSTIN" localSheetId="13">#REF!</definedName>
    <definedName name="AGUSTIN" localSheetId="9">!#REF!</definedName>
    <definedName name="AGUSTIN" localSheetId="2">!#REF!</definedName>
    <definedName name="AGUSTIN" localSheetId="0">!#REF!</definedName>
    <definedName name="AGUSTIN" localSheetId="3">!#REF!</definedName>
    <definedName name="AGUSTIN">!#REF!</definedName>
    <definedName name="ai">'[2]INDICADORES DE DESEMPEÑO'!#REF!</definedName>
    <definedName name="_xlnm.Print_Area" localSheetId="17">auto!$A$1:$F$46</definedName>
    <definedName name="_xlnm.Print_Area" localSheetId="11">BecaExt_JD!$A$1:$J$58</definedName>
    <definedName name="_xlnm.Print_Area" localSheetId="7">Becas_ext_Edo!$B$1:$E$40</definedName>
    <definedName name="_xlnm.Print_Area" localSheetId="19">Becas_ext_Ptl!$B$1:$H$37</definedName>
    <definedName name="_xlnm.Print_Area" localSheetId="8">Cap_JD!$A$1:$K$59</definedName>
    <definedName name="_xlnm.Print_Area" localSheetId="18">capip!$A$1:$F$45</definedName>
    <definedName name="_xlnm.Print_Area" localSheetId="12">cd!$A$1:$F$44</definedName>
    <definedName name="_xlnm.Print_Area" localSheetId="10">'Certifi_JD '!$A$1:$K$60</definedName>
    <definedName name="_xlnm.Print_Area" localSheetId="15">egc!$A$1:$F$44</definedName>
    <definedName name="_xlnm.Print_Area" localSheetId="16">egi!$A$1:$F$44</definedName>
    <definedName name="_xlnm.Print_Area" localSheetId="14">epr!$A$1:$F$45</definedName>
    <definedName name="_xlnm.Print_Area" localSheetId="13">eprt!$A$1:$F$45</definedName>
    <definedName name="_xlnm.Print_Area" localSheetId="9">Eval_JD!$A$1:$K$60</definedName>
    <definedName name="_xlnm.Print_Area" localSheetId="2">Reprobación!$A$1:$J$59</definedName>
    <definedName name="_xlnm.Print_Area" localSheetId="3">'Serv_Tec_JD '!$A$1:$J$36</definedName>
    <definedName name="AsAbril">[3]BaseDatosAsignado!$O$2:$O$65536</definedName>
    <definedName name="ASConcepto">[3]BaseDatosAsignado!$K$2:$K$65536</definedName>
    <definedName name="AsEnero">[3]BaseDatosAsignado!$L$2:$L$65536</definedName>
    <definedName name="AsFebrero">[3]BaseDatosAsignado!$M$2:$M$65536</definedName>
    <definedName name="AsMarzo">[3]BaseDatosAsignado!$N$2:$N$65536</definedName>
    <definedName name="AsTotal">[4]BaseDatosAsignado!$X$2:$X$65536</definedName>
    <definedName name="AsTotal2000">[4]BaseDatosAsignado!$Y$2:$Y$65536</definedName>
    <definedName name="AsTotal3000">[4]BaseDatosAsignado!$Z$2:$Z$65536</definedName>
    <definedName name="AsUR">[4]BaseDatosAsignado!$C$2:$C$65536</definedName>
    <definedName name="BajaCalifornia" localSheetId="11">!#REF!</definedName>
    <definedName name="BajaCalifornia" localSheetId="7">#REF!</definedName>
    <definedName name="BajaCalifornia" localSheetId="19">!#REF!</definedName>
    <definedName name="BajaCalifornia" localSheetId="8">!#REF!</definedName>
    <definedName name="BajaCalifornia" localSheetId="10">!#REF!</definedName>
    <definedName name="BajaCalifornia" localSheetId="9">!#REF!</definedName>
    <definedName name="BajaCalifornia" localSheetId="2">!#REF!</definedName>
    <definedName name="BajaCalifornia" localSheetId="0">!#REF!</definedName>
    <definedName name="BajaCalifornia" localSheetId="3">!#REF!</definedName>
    <definedName name="BajaCalifornia">!#REF!</definedName>
    <definedName name="BajaCaliforniaSur" localSheetId="11">!#REF!</definedName>
    <definedName name="BajaCaliforniaSur" localSheetId="7">#REF!</definedName>
    <definedName name="BajaCaliforniaSur" localSheetId="19">!#REF!</definedName>
    <definedName name="BajaCaliforniaSur" localSheetId="8">!#REF!</definedName>
    <definedName name="BajaCaliforniaSur" localSheetId="10">!#REF!</definedName>
    <definedName name="BajaCaliforniaSur" localSheetId="9">!#REF!</definedName>
    <definedName name="BajaCaliforniaSur" localSheetId="2">!#REF!</definedName>
    <definedName name="BajaCaliforniaSur" localSheetId="0">!#REF!</definedName>
    <definedName name="BajaCaliforniaSur" localSheetId="3">!#REF!</definedName>
    <definedName name="BajaCaliforniaSur">!#REF!</definedName>
    <definedName name="BDI_ABR">[5]BD_Ingresos!$F$2:$F$65536</definedName>
    <definedName name="BDI_AGO">[5]BD_Ingresos!$J$2:$J$65536</definedName>
    <definedName name="BDI_ClaveConcepto">[5]BD_Ingresos!$B$2:$B$65536</definedName>
    <definedName name="BDI_DIC">[5]BD_Ingresos!$N$2:$N$65536</definedName>
    <definedName name="BDI_ENE">[5]BD_Ingresos!$C$2:$C$65536</definedName>
    <definedName name="BDI_FEB">[5]BD_Ingresos!$D$2:$D$65536</definedName>
    <definedName name="BDI_JUL">[5]BD_Ingresos!$I$2:$I$65536</definedName>
    <definedName name="BDI_JUN">[5]BD_Ingresos!$H$2:$H$65536</definedName>
    <definedName name="BDI_MAR">[5]BD_Ingresos!$E$2:$E$65536</definedName>
    <definedName name="BDI_MAY">[5]BD_Ingresos!$G$2:$G$65536</definedName>
    <definedName name="BDI_NOV">[5]BD_Ingresos!$M$2:$M$65536</definedName>
    <definedName name="BDI_OCT">[5]BD_Ingresos!$L$2:$L$65536</definedName>
    <definedName name="BDI_SEP">[5]BD_Ingresos!$K$2:$K$65536</definedName>
    <definedName name="Campeche" localSheetId="11">!#REF!</definedName>
    <definedName name="Campeche" localSheetId="7">#REF!</definedName>
    <definedName name="Campeche" localSheetId="19">!#REF!</definedName>
    <definedName name="Campeche" localSheetId="8">!#REF!</definedName>
    <definedName name="Campeche" localSheetId="10">!#REF!</definedName>
    <definedName name="Campeche" localSheetId="9">!#REF!</definedName>
    <definedName name="Campeche" localSheetId="2">!#REF!</definedName>
    <definedName name="Campeche" localSheetId="0">!#REF!</definedName>
    <definedName name="Campeche" localSheetId="3">!#REF!</definedName>
    <definedName name="Campeche">!#REF!</definedName>
    <definedName name="CEREZO" localSheetId="17">#REF!</definedName>
    <definedName name="CEREZO" localSheetId="4">!#REF!</definedName>
    <definedName name="CEREZO" localSheetId="5">!#REF!</definedName>
    <definedName name="CEREZO" localSheetId="6">!#REF!</definedName>
    <definedName name="CEREZO" localSheetId="1">!#REF!</definedName>
    <definedName name="CEREZO" localSheetId="11">!#REF!</definedName>
    <definedName name="CEREZO" localSheetId="7">!#REF!</definedName>
    <definedName name="CEREZO" localSheetId="19">!#REF!</definedName>
    <definedName name="CEREZO" localSheetId="8">!#REF!</definedName>
    <definedName name="CEREZO" localSheetId="18">#REF!</definedName>
    <definedName name="CEREZO" localSheetId="12">#REF!</definedName>
    <definedName name="CEREZO" localSheetId="10">!#REF!</definedName>
    <definedName name="CEREZO" localSheetId="15">#REF!</definedName>
    <definedName name="CEREZO" localSheetId="16">#REF!</definedName>
    <definedName name="CEREZO" localSheetId="14">#REF!</definedName>
    <definedName name="CEREZO" localSheetId="13">#REF!</definedName>
    <definedName name="CEREZO" localSheetId="9">!#REF!</definedName>
    <definedName name="CEREZO" localSheetId="2">!#REF!</definedName>
    <definedName name="CEREZO" localSheetId="0">!#REF!</definedName>
    <definedName name="CEREZO" localSheetId="3">!#REF!</definedName>
    <definedName name="CEREZO">!#REF!</definedName>
    <definedName name="Certificación" localSheetId="11">!#REF!</definedName>
    <definedName name="Certificación" localSheetId="7">!#REF!</definedName>
    <definedName name="Certificación" localSheetId="19">!#REF!</definedName>
    <definedName name="Certificación" localSheetId="8">!#REF!</definedName>
    <definedName name="Certificación" localSheetId="10">!#REF!</definedName>
    <definedName name="Certificación" localSheetId="9">!#REF!</definedName>
    <definedName name="Certificación" localSheetId="2">!#REF!</definedName>
    <definedName name="Certificación" localSheetId="3">!#REF!</definedName>
    <definedName name="Certificación">!#REF!</definedName>
    <definedName name="Chiapas" localSheetId="11">!#REF!</definedName>
    <definedName name="Chiapas" localSheetId="7">#REF!</definedName>
    <definedName name="Chiapas" localSheetId="19">!#REF!</definedName>
    <definedName name="Chiapas" localSheetId="8">!#REF!</definedName>
    <definedName name="Chiapas" localSheetId="10">!#REF!</definedName>
    <definedName name="Chiapas" localSheetId="9">!#REF!</definedName>
    <definedName name="Chiapas" localSheetId="2">!#REF!</definedName>
    <definedName name="Chiapas" localSheetId="0">!#REF!</definedName>
    <definedName name="Chiapas" localSheetId="3">!#REF!</definedName>
    <definedName name="Chiapas">!#REF!</definedName>
    <definedName name="Chihuahua" localSheetId="11">!#REF!</definedName>
    <definedName name="Chihuahua" localSheetId="7">#REF!</definedName>
    <definedName name="Chihuahua" localSheetId="19">!#REF!</definedName>
    <definedName name="Chihuahua" localSheetId="8">!#REF!</definedName>
    <definedName name="Chihuahua" localSheetId="10">!#REF!</definedName>
    <definedName name="Chihuahua" localSheetId="9">!#REF!</definedName>
    <definedName name="Chihuahua" localSheetId="2">!#REF!</definedName>
    <definedName name="Chihuahua" localSheetId="0">!#REF!</definedName>
    <definedName name="Chihuahua" localSheetId="3">!#REF!</definedName>
    <definedName name="Chihuahua">!#REF!</definedName>
    <definedName name="Clave" localSheetId="17">#REF!</definedName>
    <definedName name="Clave" localSheetId="4">!#REF!</definedName>
    <definedName name="Clave" localSheetId="5">!#REF!</definedName>
    <definedName name="Clave" localSheetId="6">!#REF!</definedName>
    <definedName name="Clave" localSheetId="1">!#REF!</definedName>
    <definedName name="Clave" localSheetId="11">!#REF!</definedName>
    <definedName name="Clave" localSheetId="7">#REF!</definedName>
    <definedName name="Clave" localSheetId="19">!#REF!</definedName>
    <definedName name="Clave" localSheetId="8">!#REF!</definedName>
    <definedName name="Clave" localSheetId="18">#REF!</definedName>
    <definedName name="Clave" localSheetId="12">#REF!</definedName>
    <definedName name="Clave" localSheetId="10">!#REF!</definedName>
    <definedName name="Clave" localSheetId="15">#REF!</definedName>
    <definedName name="Clave" localSheetId="16">#REF!</definedName>
    <definedName name="Clave" localSheetId="14">#REF!</definedName>
    <definedName name="Clave" localSheetId="13">#REF!</definedName>
    <definedName name="Clave" localSheetId="9">!#REF!</definedName>
    <definedName name="Clave" localSheetId="2">!#REF!</definedName>
    <definedName name="Clave" localSheetId="0">!#REF!</definedName>
    <definedName name="Clave" localSheetId="3">!#REF!</definedName>
    <definedName name="Clave">!#REF!</definedName>
    <definedName name="ClavePlantel" localSheetId="11">[6]Indicadores_PCEU01!$B$8</definedName>
    <definedName name="ClavePlantel" localSheetId="7">'[6]Indicadores PCEU01'!$B$8</definedName>
    <definedName name="ClavePlantel" localSheetId="19">[6]Indicadores_PCEU01!$B$8</definedName>
    <definedName name="ClavePlantel" localSheetId="8">[6]Indicadores_PCEU01!$B$8</definedName>
    <definedName name="ClavePlantel" localSheetId="10">[6]Indicadores_PCEU01!$B$8</definedName>
    <definedName name="ClavePlantel" localSheetId="9">[6]Indicadores_PCEU01!$B$8</definedName>
    <definedName name="ClavePlantel" localSheetId="2">[6]Indicadores_PCEU01!$B$8</definedName>
    <definedName name="ClavePlantel" localSheetId="0">[6]Indicadores_PCEU012!$B$8</definedName>
    <definedName name="ClavePlantel" localSheetId="3">[6]Indicadores_PCEU01!$B$8</definedName>
    <definedName name="ClavePlantel">[6]Indicadores_PCEU01!$B$8</definedName>
    <definedName name="ClaveProceso">[1]datos!$E$2:$E$5</definedName>
    <definedName name="ClaveProyectos">[1]datos!$H$2:$H$16</definedName>
    <definedName name="ClaveUnidad">[1]datos!$A$2:$A$31</definedName>
    <definedName name="Coahuila" localSheetId="11">!#REF!</definedName>
    <definedName name="Coahuila" localSheetId="7">#REF!</definedName>
    <definedName name="Coahuila" localSheetId="19">!#REF!</definedName>
    <definedName name="Coahuila" localSheetId="8">!#REF!</definedName>
    <definedName name="Coahuila" localSheetId="10">!#REF!</definedName>
    <definedName name="Coahuila" localSheetId="9">!#REF!</definedName>
    <definedName name="Coahuila" localSheetId="2">!#REF!</definedName>
    <definedName name="Coahuila" localSheetId="0">!#REF!</definedName>
    <definedName name="Coahuila" localSheetId="3">!#REF!</definedName>
    <definedName name="Coahuila">!#REF!</definedName>
    <definedName name="Colima" localSheetId="11">!#REF!</definedName>
    <definedName name="Colima" localSheetId="7">#REF!</definedName>
    <definedName name="Colima" localSheetId="19">!#REF!</definedName>
    <definedName name="Colima" localSheetId="8">!#REF!</definedName>
    <definedName name="Colima" localSheetId="10">!#REF!</definedName>
    <definedName name="Colima" localSheetId="9">!#REF!</definedName>
    <definedName name="Colima" localSheetId="2">!#REF!</definedName>
    <definedName name="Colima" localSheetId="0">!#REF!</definedName>
    <definedName name="Colima" localSheetId="3">!#REF!</definedName>
    <definedName name="Colima">!#REF!</definedName>
    <definedName name="CONALEP" localSheetId="11">!#REF!</definedName>
    <definedName name="CONALEP" localSheetId="7">#REF!</definedName>
    <definedName name="CONALEP" localSheetId="19">!#REF!</definedName>
    <definedName name="CONALEP" localSheetId="8">!#REF!</definedName>
    <definedName name="CONALEP" localSheetId="10">!#REF!</definedName>
    <definedName name="CONALEP" localSheetId="9">!#REF!</definedName>
    <definedName name="CONALEP" localSheetId="2">!#REF!</definedName>
    <definedName name="CONALEP" localSheetId="0">!#REF!</definedName>
    <definedName name="CONALEP" localSheetId="3">!#REF!</definedName>
    <definedName name="CONALEP">!#REF!</definedName>
    <definedName name="Concepto">[6]BaseDatos!$K$2:$K$65536</definedName>
    <definedName name="CONSOLIDADO" localSheetId="11">[7]BD_Presupuesto!#REF!</definedName>
    <definedName name="CONSOLIDADO" localSheetId="7">[7]BD_Presupuesto!#REF!</definedName>
    <definedName name="CONSOLIDADO" localSheetId="19">[7]BD_Presupuesto!#REF!</definedName>
    <definedName name="CONSOLIDADO" localSheetId="8">[7]BD_Presupuesto!#REF!</definedName>
    <definedName name="CONSOLIDADO" localSheetId="10">[7]BD_Presupuesto!#REF!</definedName>
    <definedName name="CONSOLIDADO" localSheetId="9">[7]BD_Presupuesto!#REF!</definedName>
    <definedName name="CONSOLIDADO" localSheetId="2">[7]BD_Presupuesto!#REF!</definedName>
    <definedName name="CONSOLIDADO" localSheetId="3">[7]BD_Presupuesto!#REF!</definedName>
    <definedName name="CONSOLIDADO">[7]BD_Presupuesto!#REF!</definedName>
    <definedName name="ConsolPracticas" localSheetId="11">!#REF!</definedName>
    <definedName name="ConsolPracticas" localSheetId="7">#REF!</definedName>
    <definedName name="ConsolPracticas" localSheetId="19">!#REF!</definedName>
    <definedName name="ConsolPracticas" localSheetId="8">!#REF!</definedName>
    <definedName name="ConsolPracticas" localSheetId="10">!#REF!</definedName>
    <definedName name="ConsolPracticas" localSheetId="9">!#REF!</definedName>
    <definedName name="ConsolPracticas" localSheetId="2">!#REF!</definedName>
    <definedName name="ConsolPracticas" localSheetId="0">!#REF!</definedName>
    <definedName name="ConsolPracticas" localSheetId="3">!#REF!</definedName>
    <definedName name="ConsolPracticas">!#REF!</definedName>
    <definedName name="DAbril">[8]BD_Presupuesto!$H$2:$H$65536</definedName>
    <definedName name="DAgosto">[8]BD_Presupuesto!$L$2:$L$65536</definedName>
    <definedName name="DatosProceso" localSheetId="11">[1]BaseDatos!#REF!</definedName>
    <definedName name="DatosProceso" localSheetId="7">[1]BaseDatos!#REF!</definedName>
    <definedName name="DatosProceso" localSheetId="19">[1]BaseDatos!#REF!</definedName>
    <definedName name="DatosProceso" localSheetId="8">[1]BaseDatos!#REF!</definedName>
    <definedName name="DatosProceso" localSheetId="10">[1]BaseDatos!#REF!</definedName>
    <definedName name="DatosProceso" localSheetId="9">[1]BaseDatos!#REF!</definedName>
    <definedName name="DatosProceso" localSheetId="2">[1]BaseDatos!#REF!</definedName>
    <definedName name="DatosProceso" localSheetId="3">[1]BaseDatos!#REF!</definedName>
    <definedName name="DatosProceso">[1]BaseDatos!#REF!</definedName>
    <definedName name="Dcantidad" localSheetId="11">[7]BD_Presupuesto!#REF!</definedName>
    <definedName name="Dcantidad" localSheetId="7">[7]BD_Presupuesto!#REF!</definedName>
    <definedName name="Dcantidad" localSheetId="19">[7]BD_Presupuesto!#REF!</definedName>
    <definedName name="Dcantidad" localSheetId="8">[7]BD_Presupuesto!#REF!</definedName>
    <definedName name="Dcantidad" localSheetId="10">[7]BD_Presupuesto!#REF!</definedName>
    <definedName name="Dcantidad" localSheetId="9">[7]BD_Presupuesto!#REF!</definedName>
    <definedName name="Dcantidad" localSheetId="2">[7]BD_Presupuesto!#REF!</definedName>
    <definedName name="Dcantidad" localSheetId="3">[7]BD_Presupuesto!#REF!</definedName>
    <definedName name="Dcantidad">[7]BD_Presupuesto!#REF!</definedName>
    <definedName name="DCUnitario" localSheetId="11">[7]BD_Presupuesto!#REF!</definedName>
    <definedName name="DCUnitario" localSheetId="7">[7]BD_Presupuesto!#REF!</definedName>
    <definedName name="DCUnitario" localSheetId="19">[7]BD_Presupuesto!#REF!</definedName>
    <definedName name="DCUnitario" localSheetId="8">[7]BD_Presupuesto!#REF!</definedName>
    <definedName name="DCUnitario" localSheetId="10">[7]BD_Presupuesto!#REF!</definedName>
    <definedName name="DCUnitario" localSheetId="9">[7]BD_Presupuesto!#REF!</definedName>
    <definedName name="DCUnitario" localSheetId="2">[7]BD_Presupuesto!#REF!</definedName>
    <definedName name="DCUnitario" localSheetId="3">[7]BD_Presupuesto!#REF!</definedName>
    <definedName name="DCUnitario">[7]BD_Presupuesto!#REF!</definedName>
    <definedName name="DDiciembre">[8]BD_Presupuesto!$P$2:$P$65536</definedName>
    <definedName name="DEnero">[8]BD_Presupuesto!$E$2:$E$65536</definedName>
    <definedName name="Desviación" localSheetId="17">IF(AND(#REF!=0,#REF!=0),0,IF(AND(#REF!=0,#REF!&gt;0),"----",(#REF!-#REF!)/#REF!))</definedName>
    <definedName name="Desviación" localSheetId="4">IF(AND(!#REF!=0,!#REF!=0),0,IF(AND(!#REF!=0,!#REF!&gt;0),"----",(!#REF!-!#REF!)/!#REF!))</definedName>
    <definedName name="Desviación" localSheetId="5">IF(AND(!#REF!=0,!#REF!=0),0,IF(AND(!#REF!=0,!#REF!&gt;0),"----",(!#REF!-!#REF!)/!#REF!))</definedName>
    <definedName name="Desviación" localSheetId="6">IF(AND(!#REF!=0,!#REF!=0),0,IF(AND(!#REF!=0,!#REF!&gt;0),"----",(!#REF!-!#REF!)/!#REF!))</definedName>
    <definedName name="Desviación" localSheetId="1">IF(AND(!#REF!=0,!#REF!=0),0,IF(AND(!#REF!=0,!#REF!&gt;0),"----",(!#REF!-!#REF!)/!#REF!))</definedName>
    <definedName name="Desviación" localSheetId="11">IF(AND(!#REF!=0,!#REF!=0),0,IF(AND(!#REF!=0,!#REF!&gt;0),"----",(!#REF!-!#REF!)/!#REF!))</definedName>
    <definedName name="Desviación" localSheetId="7">IF(AND(#REF!=0,#REF!=0),0,IF(AND(#REF!=0,#REF!&gt;0),"----",(#REF!-#REF!)/#REF!))</definedName>
    <definedName name="Desviación" localSheetId="19">IF(AND(!#REF!=0,!#REF!=0),0,IF(AND(!#REF!=0,!#REF!&gt;0),"----",(!#REF!-!#REF!)/!#REF!))</definedName>
    <definedName name="Desviación" localSheetId="8">IF(AND(!#REF!=0,!#REF!=0),0,IF(AND(!#REF!=0,!#REF!&gt;0),"----",(!#REF!-!#REF!)/!#REF!))</definedName>
    <definedName name="Desviación" localSheetId="18">IF(AND(#REF!=0,#REF!=0),0,IF(AND(#REF!=0,#REF!&gt;0),"----",(#REF!-#REF!)/#REF!))</definedName>
    <definedName name="Desviación" localSheetId="12">IF(AND(#REF!=0,#REF!=0),0,IF(AND(#REF!=0,#REF!&gt;0),"----",(#REF!-#REF!)/#REF!))</definedName>
    <definedName name="Desviación" localSheetId="10">IF(AND(!#REF!=0,!#REF!=0),0,IF(AND(!#REF!=0,!#REF!&gt;0),"----",(!#REF!-!#REF!)/!#REF!))</definedName>
    <definedName name="Desviación" localSheetId="15">IF(AND(#REF!=0,#REF!=0),0,IF(AND(#REF!=0,#REF!&gt;0),"----",(#REF!-#REF!)/#REF!))</definedName>
    <definedName name="Desviación" localSheetId="16">IF(AND(#REF!=0,#REF!=0),0,IF(AND(#REF!=0,#REF!&gt;0),"----",(#REF!-#REF!)/#REF!))</definedName>
    <definedName name="Desviación" localSheetId="14">IF(AND(#REF!=0,#REF!=0),0,IF(AND(#REF!=0,#REF!&gt;0),"----",(#REF!-#REF!)/#REF!))</definedName>
    <definedName name="Desviación" localSheetId="13">IF(AND(#REF!=0,#REF!=0),0,IF(AND(#REF!=0,#REF!&gt;0),"----",(#REF!-#REF!)/#REF!))</definedName>
    <definedName name="Desviación" localSheetId="9">IF(AND(!#REF!=0,!#REF!=0),0,IF(AND(!#REF!=0,!#REF!&gt;0),"----",(!#REF!-!#REF!)/!#REF!))</definedName>
    <definedName name="Desviación" localSheetId="2">IF(AND(!#REF!=0,!#REF!=0),0,IF(AND(!#REF!=0,!#REF!&gt;0),"----",(!#REF!-!#REF!)/!#REF!))</definedName>
    <definedName name="Desviación" localSheetId="0">IF(AND(!#REF!=0,!#REF!=0),0,IF(AND(!#REF!=0,!#REF!&gt;0),"----",(!#REF!-!#REF!)/!#REF!))</definedName>
    <definedName name="Desviación" localSheetId="3">IF(AND(!#REF!=0,!#REF!=0),0,IF(AND(!#REF!=0,!#REF!&gt;0),"----",(!#REF!-!#REF!)/!#REF!))</definedName>
    <definedName name="Desviación">IF(AND(!#REF!=0,!#REF!=0),0,IF(AND(!#REF!=0,!#REF!&gt;0),"----",(!#REF!-!#REF!)/!#REF!))</definedName>
    <definedName name="DFebrero">[8]BD_Presupuesto!$F$2:$F$65536</definedName>
    <definedName name="Diciembre" localSheetId="17">#REF!</definedName>
    <definedName name="Diciembre" localSheetId="4">!#REF!</definedName>
    <definedName name="Diciembre" localSheetId="5">!#REF!</definedName>
    <definedName name="Diciembre" localSheetId="6">!#REF!</definedName>
    <definedName name="Diciembre" localSheetId="1">!#REF!</definedName>
    <definedName name="Diciembre" localSheetId="11">!#REF!</definedName>
    <definedName name="Diciembre" localSheetId="7">#REF!</definedName>
    <definedName name="Diciembre" localSheetId="19">!#REF!</definedName>
    <definedName name="Diciembre" localSheetId="8">!#REF!</definedName>
    <definedName name="Diciembre" localSheetId="18">#REF!</definedName>
    <definedName name="Diciembre" localSheetId="12">#REF!</definedName>
    <definedName name="Diciembre" localSheetId="10">!#REF!</definedName>
    <definedName name="Diciembre" localSheetId="15">#REF!</definedName>
    <definedName name="Diciembre" localSheetId="16">#REF!</definedName>
    <definedName name="Diciembre" localSheetId="14">#REF!</definedName>
    <definedName name="Diciembre" localSheetId="13">#REF!</definedName>
    <definedName name="Diciembre" localSheetId="9">!#REF!</definedName>
    <definedName name="Diciembre" localSheetId="2">!#REF!</definedName>
    <definedName name="Diciembre" localSheetId="0">!#REF!</definedName>
    <definedName name="Diciembre" localSheetId="3">!#REF!</definedName>
    <definedName name="Diciembre">!#REF!</definedName>
    <definedName name="DiciembreA" localSheetId="17">#REF!</definedName>
    <definedName name="DiciembreA" localSheetId="4">!#REF!</definedName>
    <definedName name="DiciembreA" localSheetId="5">!#REF!</definedName>
    <definedName name="DiciembreA" localSheetId="6">!#REF!</definedName>
    <definedName name="DiciembreA" localSheetId="1">!#REF!</definedName>
    <definedName name="DiciembreA" localSheetId="11">!#REF!</definedName>
    <definedName name="DiciembreA" localSheetId="7">#REF!</definedName>
    <definedName name="DiciembreA" localSheetId="19">!#REF!</definedName>
    <definedName name="DiciembreA" localSheetId="8">!#REF!</definedName>
    <definedName name="DiciembreA" localSheetId="18">#REF!</definedName>
    <definedName name="DiciembreA" localSheetId="12">#REF!</definedName>
    <definedName name="DiciembreA" localSheetId="10">!#REF!</definedName>
    <definedName name="DiciembreA" localSheetId="15">#REF!</definedName>
    <definedName name="DiciembreA" localSheetId="16">#REF!</definedName>
    <definedName name="DiciembreA" localSheetId="14">#REF!</definedName>
    <definedName name="DiciembreA" localSheetId="13">#REF!</definedName>
    <definedName name="DiciembreA" localSheetId="9">!#REF!</definedName>
    <definedName name="DiciembreA" localSheetId="2">!#REF!</definedName>
    <definedName name="DiciembreA" localSheetId="0">!#REF!</definedName>
    <definedName name="DiciembreA" localSheetId="3">!#REF!</definedName>
    <definedName name="DiciembreA">!#REF!</definedName>
    <definedName name="DistritoFederal" localSheetId="11">!#REF!</definedName>
    <definedName name="DistritoFederal" localSheetId="7">#REF!</definedName>
    <definedName name="DistritoFederal" localSheetId="19">!#REF!</definedName>
    <definedName name="DistritoFederal" localSheetId="8">!#REF!</definedName>
    <definedName name="DistritoFederal" localSheetId="10">!#REF!</definedName>
    <definedName name="DistritoFederal" localSheetId="9">!#REF!</definedName>
    <definedName name="DistritoFederal" localSheetId="2">!#REF!</definedName>
    <definedName name="DistritoFederal" localSheetId="0">!#REF!</definedName>
    <definedName name="DistritoFederal" localSheetId="3">!#REF!</definedName>
    <definedName name="DistritoFederal">!#REF!</definedName>
    <definedName name="DJulio">[8]BD_Presupuesto!$K$2:$K$65536</definedName>
    <definedName name="DJunio">[8]BD_Presupuesto!$J$2:$J$65536</definedName>
    <definedName name="DMarzo">[8]BD_Presupuesto!$G$2:$G$65536</definedName>
    <definedName name="DMayo">[8]BD_Presupuesto!$I$2:$I$65536</definedName>
    <definedName name="DNoviembre">[8]BD_Presupuesto!$O$2:$O$65536</definedName>
    <definedName name="DOctubre">[8]BD_Presupuesto!$N$2:$N$65536</definedName>
    <definedName name="DPartida">[8]BD_Presupuesto!$D$2:$D$65536</definedName>
    <definedName name="DSeptiembre">[8]BD_Presupuesto!$M$2:$M$65536</definedName>
    <definedName name="Dservicio" localSheetId="11">[7]BD_Presupuesto!#REF!</definedName>
    <definedName name="Dservicio" localSheetId="7">[7]BD_Presupuesto!#REF!</definedName>
    <definedName name="Dservicio" localSheetId="19">[7]BD_Presupuesto!#REF!</definedName>
    <definedName name="Dservicio" localSheetId="8">[7]BD_Presupuesto!#REF!</definedName>
    <definedName name="Dservicio" localSheetId="10">[7]BD_Presupuesto!#REF!</definedName>
    <definedName name="Dservicio" localSheetId="9">[7]BD_Presupuesto!#REF!</definedName>
    <definedName name="Dservicio" localSheetId="2">[7]BD_Presupuesto!#REF!</definedName>
    <definedName name="Dservicio" localSheetId="3">[7]BD_Presupuesto!#REF!</definedName>
    <definedName name="Dservicio">[7]BD_Presupuesto!#REF!</definedName>
    <definedName name="DUMedida" localSheetId="11">[7]BD_Presupuesto!#REF!</definedName>
    <definedName name="DUMedida" localSheetId="7">[7]BD_Presupuesto!#REF!</definedName>
    <definedName name="DUMedida" localSheetId="19">[7]BD_Presupuesto!#REF!</definedName>
    <definedName name="DUMedida" localSheetId="8">[7]BD_Presupuesto!#REF!</definedName>
    <definedName name="DUMedida" localSheetId="10">[7]BD_Presupuesto!#REF!</definedName>
    <definedName name="DUMedida" localSheetId="9">[7]BD_Presupuesto!#REF!</definedName>
    <definedName name="DUMedida" localSheetId="2">[7]BD_Presupuesto!#REF!</definedName>
    <definedName name="DUMedida" localSheetId="3">[7]BD_Presupuesto!#REF!</definedName>
    <definedName name="DUMedida">[7]BD_Presupuesto!#REF!</definedName>
    <definedName name="Durango" localSheetId="11">!#REF!</definedName>
    <definedName name="Durango" localSheetId="7">#REF!</definedName>
    <definedName name="Durango" localSheetId="19">!#REF!</definedName>
    <definedName name="Durango" localSheetId="8">!#REF!</definedName>
    <definedName name="Durango" localSheetId="10">!#REF!</definedName>
    <definedName name="Durango" localSheetId="9">!#REF!</definedName>
    <definedName name="Durango" localSheetId="2">!#REF!</definedName>
    <definedName name="Durango" localSheetId="0">!#REF!</definedName>
    <definedName name="Durango" localSheetId="3">!#REF!</definedName>
    <definedName name="Durango">!#REF!</definedName>
    <definedName name="Enero" localSheetId="17">#REF!</definedName>
    <definedName name="Enero" localSheetId="4">!#REF!</definedName>
    <definedName name="Enero" localSheetId="5">!#REF!</definedName>
    <definedName name="Enero" localSheetId="6">!#REF!</definedName>
    <definedName name="Enero" localSheetId="1">!#REF!</definedName>
    <definedName name="Enero" localSheetId="11">!#REF!</definedName>
    <definedName name="Enero" localSheetId="7">#REF!</definedName>
    <definedName name="Enero" localSheetId="19">!#REF!</definedName>
    <definedName name="Enero" localSheetId="8">!#REF!</definedName>
    <definedName name="Enero" localSheetId="18">#REF!</definedName>
    <definedName name="Enero" localSheetId="12">#REF!</definedName>
    <definedName name="Enero" localSheetId="10">!#REF!</definedName>
    <definedName name="Enero" localSheetId="15">#REF!</definedName>
    <definedName name="Enero" localSheetId="16">#REF!</definedName>
    <definedName name="Enero" localSheetId="14">#REF!</definedName>
    <definedName name="Enero" localSheetId="13">#REF!</definedName>
    <definedName name="Enero" localSheetId="9">!#REF!</definedName>
    <definedName name="Enero" localSheetId="2">!#REF!</definedName>
    <definedName name="Enero" localSheetId="0">!#REF!</definedName>
    <definedName name="Enero" localSheetId="3">!#REF!</definedName>
    <definedName name="Enero">!#REF!</definedName>
    <definedName name="EneroA" localSheetId="17">#REF!</definedName>
    <definedName name="EneroA" localSheetId="4">!#REF!</definedName>
    <definedName name="EneroA" localSheetId="5">!#REF!</definedName>
    <definedName name="EneroA" localSheetId="6">!#REF!</definedName>
    <definedName name="EneroA" localSheetId="1">!#REF!</definedName>
    <definedName name="EneroA" localSheetId="11">!#REF!</definedName>
    <definedName name="EneroA" localSheetId="7">#REF!</definedName>
    <definedName name="EneroA" localSheetId="19">!#REF!</definedName>
    <definedName name="EneroA" localSheetId="8">!#REF!</definedName>
    <definedName name="EneroA" localSheetId="18">#REF!</definedName>
    <definedName name="EneroA" localSheetId="12">#REF!</definedName>
    <definedName name="EneroA" localSheetId="10">!#REF!</definedName>
    <definedName name="EneroA" localSheetId="15">#REF!</definedName>
    <definedName name="EneroA" localSheetId="16">#REF!</definedName>
    <definedName name="EneroA" localSheetId="14">#REF!</definedName>
    <definedName name="EneroA" localSheetId="13">#REF!</definedName>
    <definedName name="EneroA" localSheetId="9">!#REF!</definedName>
    <definedName name="EneroA" localSheetId="2">!#REF!</definedName>
    <definedName name="EneroA" localSheetId="0">!#REF!</definedName>
    <definedName name="EneroA" localSheetId="3">!#REF!</definedName>
    <definedName name="EneroA">!#REF!</definedName>
    <definedName name="Entidad" localSheetId="17">#REF!</definedName>
    <definedName name="Entidad" localSheetId="4">!#REF!</definedName>
    <definedName name="Entidad" localSheetId="5">!#REF!</definedName>
    <definedName name="Entidad" localSheetId="6">!#REF!</definedName>
    <definedName name="Entidad" localSheetId="1">!#REF!</definedName>
    <definedName name="Entidad" localSheetId="11">!#REF!</definedName>
    <definedName name="Entidad" localSheetId="7">#REF!</definedName>
    <definedName name="Entidad" localSheetId="19">!#REF!</definedName>
    <definedName name="Entidad" localSheetId="8">!#REF!</definedName>
    <definedName name="Entidad" localSheetId="18">#REF!</definedName>
    <definedName name="Entidad" localSheetId="12">#REF!</definedName>
    <definedName name="Entidad" localSheetId="10">!#REF!</definedName>
    <definedName name="Entidad" localSheetId="15">#REF!</definedName>
    <definedName name="Entidad" localSheetId="16">#REF!</definedName>
    <definedName name="Entidad" localSheetId="14">#REF!</definedName>
    <definedName name="Entidad" localSheetId="13">#REF!</definedName>
    <definedName name="Entidad" localSheetId="9">!#REF!</definedName>
    <definedName name="Entidad" localSheetId="2">!#REF!</definedName>
    <definedName name="Entidad" localSheetId="0">!#REF!</definedName>
    <definedName name="Entidad" localSheetId="3">!#REF!</definedName>
    <definedName name="Entidad">!#REF!</definedName>
    <definedName name="EntidadDinamico" localSheetId="11">[9]Cat_entidad!$C$2</definedName>
    <definedName name="EntidadDinamico" localSheetId="8">[9]Cat_entidad!$C$2</definedName>
    <definedName name="EntidadDinamico" localSheetId="10">[9]Cat_entidad!$C$2</definedName>
    <definedName name="EntidadDinamico" localSheetId="9">[9]Cat_entidad!$C$2</definedName>
    <definedName name="EntidadDinamico" localSheetId="2">[9]Cat_entidad!$C$2</definedName>
    <definedName name="EntidadDinamico" localSheetId="0">[10]Cat_entidad!$C$2</definedName>
    <definedName name="EntidadDinamico" localSheetId="3">[9]Cat_entidad!$C$2</definedName>
    <definedName name="EntidadDinamico">[11]Cat_entidad!$C$2</definedName>
    <definedName name="Evaluación">[12]BaseDatos!$S$2:$S$65536</definedName>
    <definedName name="Evaluaciónn" localSheetId="7">#REF!</definedName>
    <definedName name="Evaluaciónn" localSheetId="19">!#REF!</definedName>
    <definedName name="Evaluaciónn">!#REF!</definedName>
    <definedName name="Febrero" localSheetId="17">#REF!</definedName>
    <definedName name="Febrero" localSheetId="4">!#REF!</definedName>
    <definedName name="Febrero" localSheetId="5">!#REF!</definedName>
    <definedName name="Febrero" localSheetId="6">!#REF!</definedName>
    <definedName name="Febrero" localSheetId="1">!#REF!</definedName>
    <definedName name="Febrero" localSheetId="11">!#REF!</definedName>
    <definedName name="Febrero" localSheetId="7">#REF!</definedName>
    <definedName name="Febrero" localSheetId="19">!#REF!</definedName>
    <definedName name="Febrero" localSheetId="8">!#REF!</definedName>
    <definedName name="Febrero" localSheetId="18">#REF!</definedName>
    <definedName name="Febrero" localSheetId="12">#REF!</definedName>
    <definedName name="Febrero" localSheetId="10">!#REF!</definedName>
    <definedName name="Febrero" localSheetId="15">#REF!</definedName>
    <definedName name="Febrero" localSheetId="16">#REF!</definedName>
    <definedName name="Febrero" localSheetId="14">#REF!</definedName>
    <definedName name="Febrero" localSheetId="13">#REF!</definedName>
    <definedName name="Febrero" localSheetId="9">!#REF!</definedName>
    <definedName name="Febrero" localSheetId="2">!#REF!</definedName>
    <definedName name="Febrero" localSheetId="0">!#REF!</definedName>
    <definedName name="Febrero" localSheetId="3">!#REF!</definedName>
    <definedName name="Febrero">!#REF!</definedName>
    <definedName name="FebreroA" localSheetId="17">#REF!</definedName>
    <definedName name="FebreroA" localSheetId="4">!#REF!</definedName>
    <definedName name="FebreroA" localSheetId="5">!#REF!</definedName>
    <definedName name="FebreroA" localSheetId="6">!#REF!</definedName>
    <definedName name="FebreroA" localSheetId="1">!#REF!</definedName>
    <definedName name="FebreroA" localSheetId="11">!#REF!</definedName>
    <definedName name="FebreroA" localSheetId="7">#REF!</definedName>
    <definedName name="FebreroA" localSheetId="19">!#REF!</definedName>
    <definedName name="FebreroA" localSheetId="8">!#REF!</definedName>
    <definedName name="FebreroA" localSheetId="18">#REF!</definedName>
    <definedName name="FebreroA" localSheetId="12">#REF!</definedName>
    <definedName name="FebreroA" localSheetId="10">!#REF!</definedName>
    <definedName name="FebreroA" localSheetId="15">#REF!</definedName>
    <definedName name="FebreroA" localSheetId="16">#REF!</definedName>
    <definedName name="FebreroA" localSheetId="14">#REF!</definedName>
    <definedName name="FebreroA" localSheetId="13">#REF!</definedName>
    <definedName name="FebreroA" localSheetId="9">!#REF!</definedName>
    <definedName name="FebreroA" localSheetId="2">!#REF!</definedName>
    <definedName name="FebreroA" localSheetId="0">!#REF!</definedName>
    <definedName name="FebreroA" localSheetId="3">!#REF!</definedName>
    <definedName name="FebreroA">!#REF!</definedName>
    <definedName name="FinArchivo" localSheetId="11">[7]BD_Presupuesto!#REF!</definedName>
    <definedName name="FinArchivo" localSheetId="7">[7]BD_Presupuesto!#REF!</definedName>
    <definedName name="FinArchivo" localSheetId="19">[7]BD_Presupuesto!#REF!</definedName>
    <definedName name="FinArchivo" localSheetId="8">[7]BD_Presupuesto!#REF!</definedName>
    <definedName name="FinArchivo" localSheetId="10">[7]BD_Presupuesto!#REF!</definedName>
    <definedName name="FinArchivo" localSheetId="9">[7]BD_Presupuesto!#REF!</definedName>
    <definedName name="FinArchivo" localSheetId="2">[7]BD_Presupuesto!#REF!</definedName>
    <definedName name="FinArchivo" localSheetId="0">[7]BD_Presupuesto!#REF!</definedName>
    <definedName name="FinArchivo" localSheetId="3">[7]BD_Presupuesto!#REF!</definedName>
    <definedName name="FinArchivo">[7]BD_Presupuesto!#REF!</definedName>
    <definedName name="Guanajuato" localSheetId="11">!#REF!</definedName>
    <definedName name="Guanajuato" localSheetId="7">#REF!</definedName>
    <definedName name="Guanajuato" localSheetId="19">!#REF!</definedName>
    <definedName name="Guanajuato" localSheetId="8">!#REF!</definedName>
    <definedName name="Guanajuato" localSheetId="10">!#REF!</definedName>
    <definedName name="Guanajuato" localSheetId="9">!#REF!</definedName>
    <definedName name="Guanajuato" localSheetId="2">!#REF!</definedName>
    <definedName name="Guanajuato" localSheetId="0">!#REF!</definedName>
    <definedName name="Guanajuato" localSheetId="3">!#REF!</definedName>
    <definedName name="Guanajuato">!#REF!</definedName>
    <definedName name="Guerrero" localSheetId="11">!#REF!</definedName>
    <definedName name="Guerrero" localSheetId="7">#REF!</definedName>
    <definedName name="Guerrero" localSheetId="19">!#REF!</definedName>
    <definedName name="Guerrero" localSheetId="8">!#REF!</definedName>
    <definedName name="Guerrero" localSheetId="10">!#REF!</definedName>
    <definedName name="Guerrero" localSheetId="9">!#REF!</definedName>
    <definedName name="Guerrero" localSheetId="2">!#REF!</definedName>
    <definedName name="Guerrero" localSheetId="0">!#REF!</definedName>
    <definedName name="Guerrero" localSheetId="3">!#REF!</definedName>
    <definedName name="Guerrero">!#REF!</definedName>
    <definedName name="GUS" localSheetId="17">#REF!</definedName>
    <definedName name="GUS" localSheetId="4">!#REF!</definedName>
    <definedName name="GUS" localSheetId="5">!#REF!</definedName>
    <definedName name="GUS" localSheetId="6">!#REF!</definedName>
    <definedName name="GUS" localSheetId="1">!#REF!</definedName>
    <definedName name="GUS" localSheetId="11">!#REF!</definedName>
    <definedName name="GUS" localSheetId="7">!#REF!</definedName>
    <definedName name="GUS" localSheetId="19">!#REF!</definedName>
    <definedName name="GUS" localSheetId="8">!#REF!</definedName>
    <definedName name="GUS" localSheetId="18">#REF!</definedName>
    <definedName name="GUS" localSheetId="12">#REF!</definedName>
    <definedName name="GUS" localSheetId="10">!#REF!</definedName>
    <definedName name="GUS" localSheetId="15">#REF!</definedName>
    <definedName name="GUS" localSheetId="16">#REF!</definedName>
    <definedName name="GUS" localSheetId="14">#REF!</definedName>
    <definedName name="GUS" localSheetId="13">#REF!</definedName>
    <definedName name="GUS" localSheetId="9">!#REF!</definedName>
    <definedName name="GUS" localSheetId="2">!#REF!</definedName>
    <definedName name="GUS" localSheetId="0">!#REF!</definedName>
    <definedName name="GUS" localSheetId="3">!#REF!</definedName>
    <definedName name="GUS">!#REF!</definedName>
    <definedName name="HFClave">[6]HorasAutorizadas!$A$2:$A$65536</definedName>
    <definedName name="HFPlantel">[6]HorasAutorizadas!$B$2:$B$65536</definedName>
    <definedName name="Hidalgo" localSheetId="11">!#REF!</definedName>
    <definedName name="Hidalgo" localSheetId="7">#REF!</definedName>
    <definedName name="Hidalgo" localSheetId="19">!#REF!</definedName>
    <definedName name="Hidalgo" localSheetId="8">!#REF!</definedName>
    <definedName name="Hidalgo" localSheetId="10">!#REF!</definedName>
    <definedName name="Hidalgo" localSheetId="9">!#REF!</definedName>
    <definedName name="Hidalgo" localSheetId="2">!#REF!</definedName>
    <definedName name="Hidalgo" localSheetId="0">!#REF!</definedName>
    <definedName name="Hidalgo" localSheetId="3">!#REF!</definedName>
    <definedName name="Hidalgo">!#REF!</definedName>
    <definedName name="hola" localSheetId="11">[7]BD_Presupuesto!#REF!</definedName>
    <definedName name="hola" localSheetId="7">[7]BD_Presupuesto!#REF!</definedName>
    <definedName name="hola" localSheetId="19">[7]BD_Presupuesto!#REF!</definedName>
    <definedName name="hola" localSheetId="8">[7]BD_Presupuesto!#REF!</definedName>
    <definedName name="hola" localSheetId="10">[7]BD_Presupuesto!#REF!</definedName>
    <definedName name="hola" localSheetId="9">[7]BD_Presupuesto!#REF!</definedName>
    <definedName name="hola" localSheetId="2">[7]BD_Presupuesto!#REF!</definedName>
    <definedName name="hola" localSheetId="0">[7]BD_Presupuesto!#REF!</definedName>
    <definedName name="hola" localSheetId="3">[7]BD_Presupuesto!#REF!</definedName>
    <definedName name="hola">[7]BD_Presupuesto!#REF!</definedName>
    <definedName name="Imprimir_área_IM" localSheetId="11">!#REF!</definedName>
    <definedName name="Imprimir_área_IM" localSheetId="7">#REF!</definedName>
    <definedName name="Imprimir_área_IM" localSheetId="19">!#REF!</definedName>
    <definedName name="Imprimir_área_IM" localSheetId="8">!#REF!</definedName>
    <definedName name="Imprimir_área_IM" localSheetId="10">!#REF!</definedName>
    <definedName name="Imprimir_área_IM" localSheetId="9">!#REF!</definedName>
    <definedName name="Imprimir_área_IM" localSheetId="2">!#REF!</definedName>
    <definedName name="Imprimir_área_IM" localSheetId="0">!#REF!</definedName>
    <definedName name="Imprimir_área_IM" localSheetId="3">!#REF!</definedName>
    <definedName name="Imprimir_área_IM">!#REF!</definedName>
    <definedName name="INGRESERVESCOLARES">[13]BD_Ingresos!$C$2:$C$65536</definedName>
    <definedName name="IPClavePlantel" localSheetId="11">[4]Base_ingresos_propios!$A$2:$A$65536</definedName>
    <definedName name="IPClavePlantel" localSheetId="7">'[4]Base ingresos propios'!$A$2:$A$65536</definedName>
    <definedName name="IPClavePlantel" localSheetId="19">[4]Base_ingresos_propios!$A$2:$A$65536</definedName>
    <definedName name="IPClavePlantel" localSheetId="8">[4]Base_ingresos_propios!$A$2:$A$65536</definedName>
    <definedName name="IPClavePlantel" localSheetId="10">[4]Base_ingresos_propios!$A$2:$A$65536</definedName>
    <definedName name="IPClavePlantel" localSheetId="9">[4]Base_ingresos_propios!$A$2:$A$65536</definedName>
    <definedName name="IPClavePlantel" localSheetId="2">[4]Base_ingresos_propios!$A$2:$A$65536</definedName>
    <definedName name="IPClavePlantel" localSheetId="0">[4]Base_ingresos_propios2!$A$2:$A$65536</definedName>
    <definedName name="IPClavePlantel" localSheetId="3">[4]Base_ingresos_propios!$A$2:$A$65536</definedName>
    <definedName name="IPClavePlantel">[4]Base_ingresos_propios!$A$2:$A$65536</definedName>
    <definedName name="IPTotal" localSheetId="11">[4]Base_ingresos_propios!$O$2:$O$65536</definedName>
    <definedName name="IPTotal" localSheetId="7">'[4]Base ingresos propios'!$O$2:$O$65536</definedName>
    <definedName name="IPTotal" localSheetId="19">[4]Base_ingresos_propios!$O$2:$O$65536</definedName>
    <definedName name="IPTotal" localSheetId="8">[4]Base_ingresos_propios!$O$2:$O$65536</definedName>
    <definedName name="IPTotal" localSheetId="10">[4]Base_ingresos_propios!$O$2:$O$65536</definedName>
    <definedName name="IPTotal" localSheetId="9">[4]Base_ingresos_propios!$O$2:$O$65536</definedName>
    <definedName name="IPTotal" localSheetId="2">[4]Base_ingresos_propios!$O$2:$O$65536</definedName>
    <definedName name="IPTotal" localSheetId="0">[4]Base_ingresos_propios2!$O$2:$O$65536</definedName>
    <definedName name="IPTotal" localSheetId="3">[4]Base_ingresos_propios!$O$2:$O$65536</definedName>
    <definedName name="IPTotal">[4]Base_ingresos_propios!$O$2:$O$65536</definedName>
    <definedName name="Jalisco" localSheetId="11">!#REF!</definedName>
    <definedName name="Jalisco" localSheetId="7">#REF!</definedName>
    <definedName name="Jalisco" localSheetId="19">!#REF!</definedName>
    <definedName name="Jalisco" localSheetId="8">!#REF!</definedName>
    <definedName name="Jalisco" localSheetId="10">!#REF!</definedName>
    <definedName name="Jalisco" localSheetId="9">!#REF!</definedName>
    <definedName name="Jalisco" localSheetId="2">!#REF!</definedName>
    <definedName name="Jalisco" localSheetId="0">!#REF!</definedName>
    <definedName name="Jalisco" localSheetId="3">!#REF!</definedName>
    <definedName name="Jalisco">!#REF!</definedName>
    <definedName name="Julio" localSheetId="17">#REF!</definedName>
    <definedName name="Julio" localSheetId="4">!#REF!</definedName>
    <definedName name="Julio" localSheetId="5">!#REF!</definedName>
    <definedName name="Julio" localSheetId="6">!#REF!</definedName>
    <definedName name="Julio" localSheetId="1">!#REF!</definedName>
    <definedName name="Julio" localSheetId="11">!#REF!</definedName>
    <definedName name="Julio" localSheetId="7">#REF!</definedName>
    <definedName name="Julio" localSheetId="19">!#REF!</definedName>
    <definedName name="Julio" localSheetId="8">!#REF!</definedName>
    <definedName name="Julio" localSheetId="18">#REF!</definedName>
    <definedName name="Julio" localSheetId="12">#REF!</definedName>
    <definedName name="Julio" localSheetId="10">!#REF!</definedName>
    <definedName name="Julio" localSheetId="15">#REF!</definedName>
    <definedName name="Julio" localSheetId="16">#REF!</definedName>
    <definedName name="Julio" localSheetId="14">#REF!</definedName>
    <definedName name="Julio" localSheetId="13">#REF!</definedName>
    <definedName name="Julio" localSheetId="9">!#REF!</definedName>
    <definedName name="Julio" localSheetId="2">!#REF!</definedName>
    <definedName name="Julio" localSheetId="0">!#REF!</definedName>
    <definedName name="Julio" localSheetId="3">!#REF!</definedName>
    <definedName name="Julio">!#REF!</definedName>
    <definedName name="JulioA" localSheetId="17">#REF!</definedName>
    <definedName name="JulioA" localSheetId="4">!#REF!</definedName>
    <definedName name="JulioA" localSheetId="5">!#REF!</definedName>
    <definedName name="JulioA" localSheetId="6">!#REF!</definedName>
    <definedName name="JulioA" localSheetId="1">!#REF!</definedName>
    <definedName name="JulioA" localSheetId="11">!#REF!</definedName>
    <definedName name="JulioA" localSheetId="7">#REF!</definedName>
    <definedName name="JulioA" localSheetId="19">!#REF!</definedName>
    <definedName name="JulioA" localSheetId="8">!#REF!</definedName>
    <definedName name="JulioA" localSheetId="18">#REF!</definedName>
    <definedName name="JulioA" localSheetId="12">#REF!</definedName>
    <definedName name="JulioA" localSheetId="10">!#REF!</definedName>
    <definedName name="JulioA" localSheetId="15">#REF!</definedName>
    <definedName name="JulioA" localSheetId="16">#REF!</definedName>
    <definedName name="JulioA" localSheetId="14">#REF!</definedName>
    <definedName name="JulioA" localSheetId="13">#REF!</definedName>
    <definedName name="JulioA" localSheetId="9">!#REF!</definedName>
    <definedName name="JulioA" localSheetId="2">!#REF!</definedName>
    <definedName name="JulioA" localSheetId="0">!#REF!</definedName>
    <definedName name="JulioA" localSheetId="3">!#REF!</definedName>
    <definedName name="JulioA">!#REF!</definedName>
    <definedName name="Junio" localSheetId="17">#REF!</definedName>
    <definedName name="Junio" localSheetId="4">!#REF!</definedName>
    <definedName name="Junio" localSheetId="5">!#REF!</definedName>
    <definedName name="Junio" localSheetId="6">!#REF!</definedName>
    <definedName name="Junio" localSheetId="1">!#REF!</definedName>
    <definedName name="Junio" localSheetId="11">!#REF!</definedName>
    <definedName name="Junio" localSheetId="7">#REF!</definedName>
    <definedName name="Junio" localSheetId="19">!#REF!</definedName>
    <definedName name="Junio" localSheetId="8">!#REF!</definedName>
    <definedName name="Junio" localSheetId="18">#REF!</definedName>
    <definedName name="Junio" localSheetId="12">#REF!</definedName>
    <definedName name="Junio" localSheetId="10">!#REF!</definedName>
    <definedName name="Junio" localSheetId="15">#REF!</definedName>
    <definedName name="Junio" localSheetId="16">#REF!</definedName>
    <definedName name="Junio" localSheetId="14">#REF!</definedName>
    <definedName name="Junio" localSheetId="13">#REF!</definedName>
    <definedName name="Junio" localSheetId="9">!#REF!</definedName>
    <definedName name="Junio" localSheetId="2">!#REF!</definedName>
    <definedName name="Junio" localSheetId="0">!#REF!</definedName>
    <definedName name="Junio" localSheetId="3">!#REF!</definedName>
    <definedName name="Junio">!#REF!</definedName>
    <definedName name="JunioA" localSheetId="17">#REF!</definedName>
    <definedName name="JunioA" localSheetId="4">!#REF!</definedName>
    <definedName name="JunioA" localSheetId="5">!#REF!</definedName>
    <definedName name="JunioA" localSheetId="6">!#REF!</definedName>
    <definedName name="JunioA" localSheetId="1">!#REF!</definedName>
    <definedName name="JunioA" localSheetId="11">!#REF!</definedName>
    <definedName name="JunioA" localSheetId="7">#REF!</definedName>
    <definedName name="JunioA" localSheetId="19">!#REF!</definedName>
    <definedName name="JunioA" localSheetId="8">!#REF!</definedName>
    <definedName name="JunioA" localSheetId="18">#REF!</definedName>
    <definedName name="JunioA" localSheetId="12">#REF!</definedName>
    <definedName name="JunioA" localSheetId="10">!#REF!</definedName>
    <definedName name="JunioA" localSheetId="15">#REF!</definedName>
    <definedName name="JunioA" localSheetId="16">#REF!</definedName>
    <definedName name="JunioA" localSheetId="14">#REF!</definedName>
    <definedName name="JunioA" localSheetId="13">#REF!</definedName>
    <definedName name="JunioA" localSheetId="9">!#REF!</definedName>
    <definedName name="JunioA" localSheetId="2">!#REF!</definedName>
    <definedName name="JunioA" localSheetId="0">!#REF!</definedName>
    <definedName name="JunioA" localSheetId="3">!#REF!</definedName>
    <definedName name="JunioA">!#REF!</definedName>
    <definedName name="Marzo" localSheetId="17">#REF!</definedName>
    <definedName name="Marzo" localSheetId="4">!#REF!</definedName>
    <definedName name="Marzo" localSheetId="5">!#REF!</definedName>
    <definedName name="Marzo" localSheetId="6">!#REF!</definedName>
    <definedName name="Marzo" localSheetId="1">!#REF!</definedName>
    <definedName name="Marzo" localSheetId="11">!#REF!</definedName>
    <definedName name="Marzo" localSheetId="7">#REF!</definedName>
    <definedName name="Marzo" localSheetId="19">!#REF!</definedName>
    <definedName name="Marzo" localSheetId="8">!#REF!</definedName>
    <definedName name="Marzo" localSheetId="18">#REF!</definedName>
    <definedName name="Marzo" localSheetId="12">#REF!</definedName>
    <definedName name="Marzo" localSheetId="10">!#REF!</definedName>
    <definedName name="Marzo" localSheetId="15">#REF!</definedName>
    <definedName name="Marzo" localSheetId="16">#REF!</definedName>
    <definedName name="Marzo" localSheetId="14">#REF!</definedName>
    <definedName name="Marzo" localSheetId="13">#REF!</definedName>
    <definedName name="Marzo" localSheetId="9">!#REF!</definedName>
    <definedName name="Marzo" localSheetId="2">!#REF!</definedName>
    <definedName name="Marzo" localSheetId="0">!#REF!</definedName>
    <definedName name="Marzo" localSheetId="3">!#REF!</definedName>
    <definedName name="Marzo">!#REF!</definedName>
    <definedName name="MarzoA" localSheetId="17">#REF!</definedName>
    <definedName name="MarzoA" localSheetId="4">!#REF!</definedName>
    <definedName name="MarzoA" localSheetId="5">!#REF!</definedName>
    <definedName name="MarzoA" localSheetId="6">!#REF!</definedName>
    <definedName name="MarzoA" localSheetId="1">!#REF!</definedName>
    <definedName name="MarzoA" localSheetId="11">!#REF!</definedName>
    <definedName name="MarzoA" localSheetId="7">#REF!</definedName>
    <definedName name="MarzoA" localSheetId="19">!#REF!</definedName>
    <definedName name="MarzoA" localSheetId="8">!#REF!</definedName>
    <definedName name="MarzoA" localSheetId="18">#REF!</definedName>
    <definedName name="MarzoA" localSheetId="12">#REF!</definedName>
    <definedName name="MarzoA" localSheetId="10">!#REF!</definedName>
    <definedName name="MarzoA" localSheetId="15">#REF!</definedName>
    <definedName name="MarzoA" localSheetId="16">#REF!</definedName>
    <definedName name="MarzoA" localSheetId="14">#REF!</definedName>
    <definedName name="MarzoA" localSheetId="13">#REF!</definedName>
    <definedName name="MarzoA" localSheetId="9">!#REF!</definedName>
    <definedName name="MarzoA" localSheetId="2">!#REF!</definedName>
    <definedName name="MarzoA" localSheetId="0">!#REF!</definedName>
    <definedName name="MarzoA" localSheetId="3">!#REF!</definedName>
    <definedName name="MarzoA">!#REF!</definedName>
    <definedName name="MaxAnual" localSheetId="17">MAX(#REF!,#REF!,#REF!,#REF!,#REF!,#REF!,#REF!,#REF!,#REF!,#REF!,#REF!,#REF!)</definedName>
    <definedName name="MaxAnual" localSheetId="4">MAX(!#REF!,!#REF!,!#REF!,!#REF!,!#REF!,!#REF!,!#REF!,!#REF!,!#REF!,!#REF!,!#REF!,!#REF!)</definedName>
    <definedName name="MaxAnual" localSheetId="5">MAX(!#REF!,!#REF!,!#REF!,!#REF!,!#REF!,!#REF!,!#REF!,!#REF!,!#REF!,!#REF!,!#REF!,!#REF!)</definedName>
    <definedName name="MaxAnual" localSheetId="6">MAX(!#REF!,!#REF!,!#REF!,!#REF!,!#REF!,!#REF!,!#REF!,!#REF!,!#REF!,!#REF!,!#REF!,!#REF!)</definedName>
    <definedName name="MaxAnual" localSheetId="1">MAX(!#REF!,!#REF!,!#REF!,!#REF!,!#REF!,!#REF!,!#REF!,!#REF!,!#REF!,!#REF!,!#REF!,!#REF!)</definedName>
    <definedName name="MaxAnual" localSheetId="11">MAX(!#REF!,!#REF!,!#REF!,!#REF!,!#REF!,!#REF!,!#REF!,!#REF!,!#REF!,!#REF!,!#REF!,!#REF!)</definedName>
    <definedName name="MaxAnual" localSheetId="7">MAX(#REF!,#REF!,#REF!,#REF!,#REF!,#REF!,#REF!,#REF!,#REF!,#REF!,#REF!,#REF!)</definedName>
    <definedName name="MaxAnual" localSheetId="19">MAX(!#REF!,!#REF!,!#REF!,!#REF!,!#REF!,!#REF!,!#REF!,!#REF!,!#REF!,!#REF!,!#REF!,!#REF!)</definedName>
    <definedName name="MaxAnual" localSheetId="8">MAX(!#REF!,!#REF!,!#REF!,!#REF!,!#REF!,!#REF!,!#REF!,!#REF!,!#REF!,!#REF!,!#REF!,!#REF!)</definedName>
    <definedName name="MaxAnual" localSheetId="18">MAX(#REF!,#REF!,#REF!,#REF!,#REF!,#REF!,#REF!,#REF!,#REF!,#REF!,#REF!,#REF!)</definedName>
    <definedName name="MaxAnual" localSheetId="12">MAX(#REF!,#REF!,#REF!,#REF!,#REF!,#REF!,#REF!,#REF!,#REF!,#REF!,#REF!,#REF!)</definedName>
    <definedName name="MaxAnual" localSheetId="10">MAX(!#REF!,!#REF!,!#REF!,!#REF!,!#REF!,!#REF!,!#REF!,!#REF!,!#REF!,!#REF!,!#REF!,!#REF!)</definedName>
    <definedName name="MaxAnual" localSheetId="15">MAX(#REF!,#REF!,#REF!,#REF!,#REF!,#REF!,#REF!,#REF!,#REF!,#REF!,#REF!,#REF!)</definedName>
    <definedName name="MaxAnual" localSheetId="16">MAX(#REF!,#REF!,#REF!,#REF!,#REF!,#REF!,#REF!,#REF!,#REF!,#REF!,#REF!,#REF!)</definedName>
    <definedName name="MaxAnual" localSheetId="14">MAX(#REF!,#REF!,#REF!,#REF!,#REF!,#REF!,#REF!,#REF!,#REF!,#REF!,#REF!,#REF!)</definedName>
    <definedName name="MaxAnual" localSheetId="13">MAX(#REF!,#REF!,#REF!,#REF!,#REF!,#REF!,#REF!,#REF!,#REF!,#REF!,#REF!,#REF!)</definedName>
    <definedName name="MaxAnual" localSheetId="9">MAX(!#REF!,!#REF!,!#REF!,!#REF!,!#REF!,!#REF!,!#REF!,!#REF!,!#REF!,!#REF!,!#REF!,!#REF!)</definedName>
    <definedName name="MaxAnual" localSheetId="2">MAX(!#REF!,!#REF!,!#REF!,!#REF!,!#REF!,!#REF!,!#REF!,!#REF!,!#REF!,!#REF!,!#REF!,!#REF!)</definedName>
    <definedName name="MaxAnual" localSheetId="0">MAX(!#REF!,!#REF!,!#REF!,!#REF!,!#REF!,!#REF!,!#REF!,!#REF!,!#REF!,!#REF!,!#REF!,!#REF!)</definedName>
    <definedName name="MaxAnual" localSheetId="3">MAX(!#REF!,!#REF!,!#REF!,!#REF!,!#REF!,!#REF!,!#REF!,!#REF!,!#REF!,!#REF!,!#REF!,!#REF!)</definedName>
    <definedName name="MaxAnual">MAX(!#REF!,!#REF!,!#REF!,!#REF!,!#REF!,!#REF!,!#REF!,!#REF!,!#REF!,!#REF!,!#REF!,!#REF!)</definedName>
    <definedName name="Máximo" localSheetId="17">MAX(#REF!)</definedName>
    <definedName name="Máximo" localSheetId="4">MAX(!#REF!)</definedName>
    <definedName name="Máximo" localSheetId="5">MAX(!#REF!)</definedName>
    <definedName name="Máximo" localSheetId="6">MAX(!#REF!)</definedName>
    <definedName name="Máximo" localSheetId="1">MAX(!#REF!)</definedName>
    <definedName name="Máximo" localSheetId="11">MAX(!#REF!)</definedName>
    <definedName name="Máximo" localSheetId="7">MAX(#REF!)</definedName>
    <definedName name="Máximo" localSheetId="19">MAX(!#REF!)</definedName>
    <definedName name="Máximo" localSheetId="8">MAX(!#REF!)</definedName>
    <definedName name="Máximo" localSheetId="18">MAX(#REF!)</definedName>
    <definedName name="Máximo" localSheetId="12">MAX(#REF!)</definedName>
    <definedName name="Máximo" localSheetId="10">MAX(!#REF!)</definedName>
    <definedName name="Máximo" localSheetId="15">MAX(#REF!)</definedName>
    <definedName name="Máximo" localSheetId="16">MAX(#REF!)</definedName>
    <definedName name="Máximo" localSheetId="14">MAX(#REF!)</definedName>
    <definedName name="Máximo" localSheetId="13">MAX(#REF!)</definedName>
    <definedName name="Máximo" localSheetId="9">MAX(!#REF!)</definedName>
    <definedName name="Máximo" localSheetId="2">MAX(!#REF!)</definedName>
    <definedName name="Máximo" localSheetId="0">MAX(!#REF!)</definedName>
    <definedName name="Máximo" localSheetId="3">MAX(!#REF!)</definedName>
    <definedName name="Máximo">MAX(!#REF!)</definedName>
    <definedName name="MaxTrimestral" localSheetId="17">MAX(#REF!,#REF!,#REF!,#REF!)</definedName>
    <definedName name="MaxTrimestral" localSheetId="4">MAX(!#REF!,!#REF!,!#REF!,!#REF!)</definedName>
    <definedName name="MaxTrimestral" localSheetId="5">MAX(!#REF!,!#REF!,!#REF!,!#REF!)</definedName>
    <definedName name="MaxTrimestral" localSheetId="6">MAX(!#REF!,!#REF!,!#REF!,!#REF!)</definedName>
    <definedName name="MaxTrimestral" localSheetId="1">MAX(!#REF!,!#REF!,!#REF!,!#REF!)</definedName>
    <definedName name="MaxTrimestral" localSheetId="11">MAX(!#REF!,!#REF!,!#REF!,!#REF!)</definedName>
    <definedName name="MaxTrimestral" localSheetId="7">MAX(#REF!,#REF!,#REF!,#REF!)</definedName>
    <definedName name="MaxTrimestral" localSheetId="19">MAX(!#REF!,!#REF!,!#REF!,!#REF!)</definedName>
    <definedName name="MaxTrimestral" localSheetId="8">MAX(!#REF!,!#REF!,!#REF!,!#REF!)</definedName>
    <definedName name="MaxTrimestral" localSheetId="18">MAX(#REF!,#REF!,#REF!,#REF!)</definedName>
    <definedName name="MaxTrimestral" localSheetId="12">MAX(#REF!,#REF!,#REF!,#REF!)</definedName>
    <definedName name="MaxTrimestral" localSheetId="10">MAX(!#REF!,!#REF!,!#REF!,!#REF!)</definedName>
    <definedName name="MaxTrimestral" localSheetId="15">MAX(#REF!,#REF!,#REF!,#REF!)</definedName>
    <definedName name="MaxTrimestral" localSheetId="16">MAX(#REF!,#REF!,#REF!,#REF!)</definedName>
    <definedName name="MaxTrimestral" localSheetId="14">MAX(#REF!,#REF!,#REF!,#REF!)</definedName>
    <definedName name="MaxTrimestral" localSheetId="13">MAX(#REF!,#REF!,#REF!,#REF!)</definedName>
    <definedName name="MaxTrimestral" localSheetId="9">MAX(!#REF!,!#REF!,!#REF!,!#REF!)</definedName>
    <definedName name="MaxTrimestral" localSheetId="2">MAX(!#REF!,!#REF!,!#REF!,!#REF!)</definedName>
    <definedName name="MaxTrimestral" localSheetId="0">MAX(!#REF!,!#REF!,!#REF!,!#REF!)</definedName>
    <definedName name="MaxTrimestral" localSheetId="3">MAX(!#REF!,!#REF!,!#REF!,!#REF!)</definedName>
    <definedName name="MaxTrimestral">MAX(!#REF!,!#REF!,!#REF!,!#REF!)</definedName>
    <definedName name="Mayo" localSheetId="17">#REF!</definedName>
    <definedName name="Mayo" localSheetId="4">!#REF!</definedName>
    <definedName name="Mayo" localSheetId="5">!#REF!</definedName>
    <definedName name="Mayo" localSheetId="6">!#REF!</definedName>
    <definedName name="Mayo" localSheetId="1">!#REF!</definedName>
    <definedName name="Mayo" localSheetId="11">!#REF!</definedName>
    <definedName name="Mayo" localSheetId="7">#REF!</definedName>
    <definedName name="Mayo" localSheetId="19">!#REF!</definedName>
    <definedName name="Mayo" localSheetId="8">!#REF!</definedName>
    <definedName name="Mayo" localSheetId="18">#REF!</definedName>
    <definedName name="Mayo" localSheetId="12">#REF!</definedName>
    <definedName name="Mayo" localSheetId="10">!#REF!</definedName>
    <definedName name="Mayo" localSheetId="15">#REF!</definedName>
    <definedName name="Mayo" localSheetId="16">#REF!</definedName>
    <definedName name="Mayo" localSheetId="14">#REF!</definedName>
    <definedName name="Mayo" localSheetId="13">#REF!</definedName>
    <definedName name="Mayo" localSheetId="9">!#REF!</definedName>
    <definedName name="Mayo" localSheetId="2">!#REF!</definedName>
    <definedName name="Mayo" localSheetId="0">!#REF!</definedName>
    <definedName name="Mayo" localSheetId="3">!#REF!</definedName>
    <definedName name="Mayo">!#REF!</definedName>
    <definedName name="MayoA" localSheetId="17">#REF!</definedName>
    <definedName name="MayoA" localSheetId="4">!#REF!</definedName>
    <definedName name="MayoA" localSheetId="5">!#REF!</definedName>
    <definedName name="MayoA" localSheetId="6">!#REF!</definedName>
    <definedName name="MayoA" localSheetId="1">!#REF!</definedName>
    <definedName name="MayoA" localSheetId="11">!#REF!</definedName>
    <definedName name="MayoA" localSheetId="7">#REF!</definedName>
    <definedName name="MayoA" localSheetId="19">!#REF!</definedName>
    <definedName name="MayoA" localSheetId="8">!#REF!</definedName>
    <definedName name="MayoA" localSheetId="18">#REF!</definedName>
    <definedName name="MayoA" localSheetId="12">#REF!</definedName>
    <definedName name="MayoA" localSheetId="10">!#REF!</definedName>
    <definedName name="MayoA" localSheetId="15">#REF!</definedName>
    <definedName name="MayoA" localSheetId="16">#REF!</definedName>
    <definedName name="MayoA" localSheetId="14">#REF!</definedName>
    <definedName name="MayoA" localSheetId="13">#REF!</definedName>
    <definedName name="MayoA" localSheetId="9">!#REF!</definedName>
    <definedName name="MayoA" localSheetId="2">!#REF!</definedName>
    <definedName name="MayoA" localSheetId="0">!#REF!</definedName>
    <definedName name="MayoA" localSheetId="3">!#REF!</definedName>
    <definedName name="MayoA">!#REF!</definedName>
    <definedName name="México" localSheetId="11">!#REF!</definedName>
    <definedName name="México" localSheetId="7">#REF!</definedName>
    <definedName name="México" localSheetId="19">!#REF!</definedName>
    <definedName name="México" localSheetId="8">!#REF!</definedName>
    <definedName name="México" localSheetId="10">!#REF!</definedName>
    <definedName name="México" localSheetId="9">!#REF!</definedName>
    <definedName name="México" localSheetId="2">!#REF!</definedName>
    <definedName name="México" localSheetId="0">!#REF!</definedName>
    <definedName name="México" localSheetId="3">!#REF!</definedName>
    <definedName name="México">!#REF!</definedName>
    <definedName name="MI" localSheetId="11">[1]BaseDatos!#REF!</definedName>
    <definedName name="MI" localSheetId="7">[1]BaseDatos!#REF!</definedName>
    <definedName name="MI" localSheetId="19">[1]BaseDatos!#REF!</definedName>
    <definedName name="MI" localSheetId="8">[1]BaseDatos!#REF!</definedName>
    <definedName name="MI" localSheetId="10">[1]BaseDatos!#REF!</definedName>
    <definedName name="MI" localSheetId="9">[1]BaseDatos!#REF!</definedName>
    <definedName name="MI" localSheetId="2">[1]BaseDatos!#REF!</definedName>
    <definedName name="MI" localSheetId="0">[1]BaseDatos!#REF!</definedName>
    <definedName name="MI" localSheetId="3">[1]BaseDatos!#REF!</definedName>
    <definedName name="MI">[1]BaseDatos!#REF!</definedName>
    <definedName name="Michoacán" localSheetId="11">!#REF!</definedName>
    <definedName name="Michoacán" localSheetId="7">#REF!</definedName>
    <definedName name="Michoacán" localSheetId="19">!#REF!</definedName>
    <definedName name="Michoacán" localSheetId="8">!#REF!</definedName>
    <definedName name="Michoacán" localSheetId="10">!#REF!</definedName>
    <definedName name="Michoacán" localSheetId="9">!#REF!</definedName>
    <definedName name="Michoacán" localSheetId="2">!#REF!</definedName>
    <definedName name="Michoacán" localSheetId="0">!#REF!</definedName>
    <definedName name="Michoacán" localSheetId="3">!#REF!</definedName>
    <definedName name="Michoacán">!#REF!</definedName>
    <definedName name="Morelos" localSheetId="11">!#REF!</definedName>
    <definedName name="Morelos" localSheetId="7">#REF!</definedName>
    <definedName name="Morelos" localSheetId="19">!#REF!</definedName>
    <definedName name="Morelos" localSheetId="8">!#REF!</definedName>
    <definedName name="Morelos" localSheetId="10">!#REF!</definedName>
    <definedName name="Morelos" localSheetId="9">!#REF!</definedName>
    <definedName name="Morelos" localSheetId="2">!#REF!</definedName>
    <definedName name="Morelos" localSheetId="0">!#REF!</definedName>
    <definedName name="Morelos" localSheetId="3">!#REF!</definedName>
    <definedName name="Morelos">!#REF!</definedName>
    <definedName name="Nayarit" localSheetId="11">!#REF!</definedName>
    <definedName name="Nayarit" localSheetId="7">#REF!</definedName>
    <definedName name="Nayarit" localSheetId="19">!#REF!</definedName>
    <definedName name="Nayarit" localSheetId="8">!#REF!</definedName>
    <definedName name="Nayarit" localSheetId="10">!#REF!</definedName>
    <definedName name="Nayarit" localSheetId="9">!#REF!</definedName>
    <definedName name="Nayarit" localSheetId="2">!#REF!</definedName>
    <definedName name="Nayarit" localSheetId="0">!#REF!</definedName>
    <definedName name="Nayarit" localSheetId="3">!#REF!</definedName>
    <definedName name="Nayarit">!#REF!</definedName>
    <definedName name="NombreArea">[14]BD_Datos!$B$2:$B$65536</definedName>
    <definedName name="NombrePlantel" localSheetId="1">[15]PCEU01!$B$9</definedName>
    <definedName name="NombrePlantel" localSheetId="19">[16]PCEU01!$B$9</definedName>
    <definedName name="NombrePlantel">[15]PCEU01!$B$9</definedName>
    <definedName name="NombreProceso">[1]datos!$F$2:$F$5</definedName>
    <definedName name="NombreProyectos">[1]datos!$I$2:$I$16</definedName>
    <definedName name="NombreUnidad">[1]datos!$C$2:$C$31</definedName>
    <definedName name="Noviembre" localSheetId="17">#REF!</definedName>
    <definedName name="Noviembre" localSheetId="4">!#REF!</definedName>
    <definedName name="Noviembre" localSheetId="5">!#REF!</definedName>
    <definedName name="Noviembre" localSheetId="6">!#REF!</definedName>
    <definedName name="Noviembre" localSheetId="1">!#REF!</definedName>
    <definedName name="Noviembre" localSheetId="11">!#REF!</definedName>
    <definedName name="Noviembre" localSheetId="7">#REF!</definedName>
    <definedName name="Noviembre" localSheetId="19">!#REF!</definedName>
    <definedName name="Noviembre" localSheetId="8">!#REF!</definedName>
    <definedName name="Noviembre" localSheetId="18">#REF!</definedName>
    <definedName name="Noviembre" localSheetId="12">#REF!</definedName>
    <definedName name="Noviembre" localSheetId="10">!#REF!</definedName>
    <definedName name="Noviembre" localSheetId="15">#REF!</definedName>
    <definedName name="Noviembre" localSheetId="16">#REF!</definedName>
    <definedName name="Noviembre" localSheetId="14">#REF!</definedName>
    <definedName name="Noviembre" localSheetId="13">#REF!</definedName>
    <definedName name="Noviembre" localSheetId="9">!#REF!</definedName>
    <definedName name="Noviembre" localSheetId="2">!#REF!</definedName>
    <definedName name="Noviembre" localSheetId="0">!#REF!</definedName>
    <definedName name="Noviembre" localSheetId="3">!#REF!</definedName>
    <definedName name="Noviembre">!#REF!</definedName>
    <definedName name="NoviembreA" localSheetId="17">#REF!</definedName>
    <definedName name="NoviembreA" localSheetId="4">!#REF!</definedName>
    <definedName name="NoviembreA" localSheetId="5">!#REF!</definedName>
    <definedName name="NoviembreA" localSheetId="6">!#REF!</definedName>
    <definedName name="NoviembreA" localSheetId="1">!#REF!</definedName>
    <definedName name="NoviembreA" localSheetId="11">!#REF!</definedName>
    <definedName name="NoviembreA" localSheetId="7">#REF!</definedName>
    <definedName name="NoviembreA" localSheetId="19">!#REF!</definedName>
    <definedName name="NoviembreA" localSheetId="8">!#REF!</definedName>
    <definedName name="NoviembreA" localSheetId="18">#REF!</definedName>
    <definedName name="NoviembreA" localSheetId="12">#REF!</definedName>
    <definedName name="NoviembreA" localSheetId="10">!#REF!</definedName>
    <definedName name="NoviembreA" localSheetId="15">#REF!</definedName>
    <definedName name="NoviembreA" localSheetId="16">#REF!</definedName>
    <definedName name="NoviembreA" localSheetId="14">#REF!</definedName>
    <definedName name="NoviembreA" localSheetId="13">#REF!</definedName>
    <definedName name="NoviembreA" localSheetId="9">!#REF!</definedName>
    <definedName name="NoviembreA" localSheetId="2">!#REF!</definedName>
    <definedName name="NoviembreA" localSheetId="0">!#REF!</definedName>
    <definedName name="NoviembreA" localSheetId="3">!#REF!</definedName>
    <definedName name="NoviembreA">!#REF!</definedName>
    <definedName name="NuevoLeon" localSheetId="11">!#REF!</definedName>
    <definedName name="NuevoLeon" localSheetId="7">#REF!</definedName>
    <definedName name="NuevoLeon" localSheetId="19">!#REF!</definedName>
    <definedName name="NuevoLeon" localSheetId="8">!#REF!</definedName>
    <definedName name="NuevoLeon" localSheetId="10">!#REF!</definedName>
    <definedName name="NuevoLeon" localSheetId="9">!#REF!</definedName>
    <definedName name="NuevoLeon" localSheetId="2">!#REF!</definedName>
    <definedName name="NuevoLeon" localSheetId="0">!#REF!</definedName>
    <definedName name="NuevoLeon" localSheetId="3">!#REF!</definedName>
    <definedName name="NuevoLeon">!#REF!</definedName>
    <definedName name="Oaxaca" localSheetId="11">!#REF!</definedName>
    <definedName name="Oaxaca" localSheetId="7">#REF!</definedName>
    <definedName name="Oaxaca" localSheetId="19">!#REF!</definedName>
    <definedName name="Oaxaca" localSheetId="8">!#REF!</definedName>
    <definedName name="Oaxaca" localSheetId="10">!#REF!</definedName>
    <definedName name="Oaxaca" localSheetId="9">!#REF!</definedName>
    <definedName name="Oaxaca" localSheetId="2">!#REF!</definedName>
    <definedName name="Oaxaca" localSheetId="0">!#REF!</definedName>
    <definedName name="Oaxaca" localSheetId="3">!#REF!</definedName>
    <definedName name="Oaxaca">!#REF!</definedName>
    <definedName name="Octubre" localSheetId="17">#REF!</definedName>
    <definedName name="Octubre" localSheetId="4">!#REF!</definedName>
    <definedName name="Octubre" localSheetId="5">!#REF!</definedName>
    <definedName name="Octubre" localSheetId="6">!#REF!</definedName>
    <definedName name="Octubre" localSheetId="1">!#REF!</definedName>
    <definedName name="Octubre" localSheetId="11">!#REF!</definedName>
    <definedName name="Octubre" localSheetId="7">#REF!</definedName>
    <definedName name="Octubre" localSheetId="19">!#REF!</definedName>
    <definedName name="Octubre" localSheetId="8">!#REF!</definedName>
    <definedName name="Octubre" localSheetId="18">#REF!</definedName>
    <definedName name="Octubre" localSheetId="12">#REF!</definedName>
    <definedName name="Octubre" localSheetId="10">!#REF!</definedName>
    <definedName name="Octubre" localSheetId="15">#REF!</definedName>
    <definedName name="Octubre" localSheetId="16">#REF!</definedName>
    <definedName name="Octubre" localSheetId="14">#REF!</definedName>
    <definedName name="Octubre" localSheetId="13">#REF!</definedName>
    <definedName name="Octubre" localSheetId="9">!#REF!</definedName>
    <definedName name="Octubre" localSheetId="2">!#REF!</definedName>
    <definedName name="Octubre" localSheetId="0">!#REF!</definedName>
    <definedName name="Octubre" localSheetId="3">!#REF!</definedName>
    <definedName name="Octubre">!#REF!</definedName>
    <definedName name="OctubreA" localSheetId="17">#REF!</definedName>
    <definedName name="OctubreA" localSheetId="4">!#REF!</definedName>
    <definedName name="OctubreA" localSheetId="5">!#REF!</definedName>
    <definedName name="OctubreA" localSheetId="6">!#REF!</definedName>
    <definedName name="OctubreA" localSheetId="1">!#REF!</definedName>
    <definedName name="OctubreA" localSheetId="11">!#REF!</definedName>
    <definedName name="OctubreA" localSheetId="7">#REF!</definedName>
    <definedName name="OctubreA" localSheetId="19">!#REF!</definedName>
    <definedName name="OctubreA" localSheetId="8">!#REF!</definedName>
    <definedName name="OctubreA" localSheetId="18">#REF!</definedName>
    <definedName name="OctubreA" localSheetId="12">#REF!</definedName>
    <definedName name="OctubreA" localSheetId="10">!#REF!</definedName>
    <definedName name="OctubreA" localSheetId="15">#REF!</definedName>
    <definedName name="OctubreA" localSheetId="16">#REF!</definedName>
    <definedName name="OctubreA" localSheetId="14">#REF!</definedName>
    <definedName name="OctubreA" localSheetId="13">#REF!</definedName>
    <definedName name="OctubreA" localSheetId="9">!#REF!</definedName>
    <definedName name="OctubreA" localSheetId="2">!#REF!</definedName>
    <definedName name="OctubreA" localSheetId="0">!#REF!</definedName>
    <definedName name="OctubreA" localSheetId="3">!#REF!</definedName>
    <definedName name="OctubreA">!#REF!</definedName>
    <definedName name="OE" localSheetId="11">[1]BaseDatos!#REF!</definedName>
    <definedName name="OE" localSheetId="7">[1]BaseDatos!#REF!</definedName>
    <definedName name="OE" localSheetId="19">[1]BaseDatos!#REF!</definedName>
    <definedName name="OE" localSheetId="8">[1]BaseDatos!#REF!</definedName>
    <definedName name="OE" localSheetId="10">[1]BaseDatos!#REF!</definedName>
    <definedName name="OE" localSheetId="9">[1]BaseDatos!#REF!</definedName>
    <definedName name="OE" localSheetId="2">[1]BaseDatos!#REF!</definedName>
    <definedName name="OE" localSheetId="0">[1]BaseDatos!#REF!</definedName>
    <definedName name="OE" localSheetId="3">[1]BaseDatos!#REF!</definedName>
    <definedName name="OE">[1]BaseDatos!#REF!</definedName>
    <definedName name="PDenominación">[1]datos!$L$2:$L$93</definedName>
    <definedName name="Plantel" localSheetId="17">#REF!</definedName>
    <definedName name="Plantel" localSheetId="4">!#REF!</definedName>
    <definedName name="Plantel" localSheetId="5">!#REF!</definedName>
    <definedName name="Plantel" localSheetId="6">!#REF!</definedName>
    <definedName name="Plantel" localSheetId="1">!#REF!</definedName>
    <definedName name="Plantel" localSheetId="11">!#REF!</definedName>
    <definedName name="Plantel" localSheetId="7">#REF!</definedName>
    <definedName name="Plantel" localSheetId="19">!#REF!</definedName>
    <definedName name="Plantel" localSheetId="8">!#REF!</definedName>
    <definedName name="Plantel" localSheetId="18">#REF!</definedName>
    <definedName name="Plantel" localSheetId="12">#REF!</definedName>
    <definedName name="Plantel" localSheetId="10">!#REF!</definedName>
    <definedName name="Plantel" localSheetId="15">#REF!</definedName>
    <definedName name="Plantel" localSheetId="16">#REF!</definedName>
    <definedName name="Plantel" localSheetId="14">#REF!</definedName>
    <definedName name="Plantel" localSheetId="13">#REF!</definedName>
    <definedName name="Plantel" localSheetId="9">!#REF!</definedName>
    <definedName name="Plantel" localSheetId="2">!#REF!</definedName>
    <definedName name="Plantel" localSheetId="0">!#REF!</definedName>
    <definedName name="Plantel" localSheetId="3">!#REF!</definedName>
    <definedName name="Plantel">!#REF!</definedName>
    <definedName name="PORCENTUAL" localSheetId="17">#REF!</definedName>
    <definedName name="PORCENTUAL" localSheetId="4">!#REF!</definedName>
    <definedName name="PORCENTUAL" localSheetId="5">!#REF!</definedName>
    <definedName name="PORCENTUAL" localSheetId="6">!#REF!</definedName>
    <definedName name="PORCENTUAL" localSheetId="1">!#REF!</definedName>
    <definedName name="PORCENTUAL" localSheetId="11">!#REF!</definedName>
    <definedName name="PORCENTUAL" localSheetId="7">#REF!</definedName>
    <definedName name="PORCENTUAL" localSheetId="19">!#REF!</definedName>
    <definedName name="PORCENTUAL" localSheetId="8">!#REF!</definedName>
    <definedName name="PORCENTUAL" localSheetId="18">#REF!</definedName>
    <definedName name="PORCENTUAL" localSheetId="12">#REF!</definedName>
    <definedName name="PORCENTUAL" localSheetId="10">!#REF!</definedName>
    <definedName name="PORCENTUAL" localSheetId="15">#REF!</definedName>
    <definedName name="PORCENTUAL" localSheetId="16">#REF!</definedName>
    <definedName name="PORCENTUAL" localSheetId="14">#REF!</definedName>
    <definedName name="PORCENTUAL" localSheetId="13">#REF!</definedName>
    <definedName name="PORCENTUAL" localSheetId="9">!#REF!</definedName>
    <definedName name="PORCENTUAL" localSheetId="2">!#REF!</definedName>
    <definedName name="PORCENTUAL" localSheetId="0">!#REF!</definedName>
    <definedName name="PORCENTUAL" localSheetId="3">!#REF!</definedName>
    <definedName name="PORCENTUAL">!#REF!</definedName>
    <definedName name="PPartida">[1]datos!$K$2:$K$93</definedName>
    <definedName name="PresupuestoTotal" localSheetId="11">!#REF!</definedName>
    <definedName name="PresupuestoTotal" localSheetId="7">#REF!</definedName>
    <definedName name="PresupuestoTotal" localSheetId="19">!#REF!</definedName>
    <definedName name="PresupuestoTotal" localSheetId="8">!#REF!</definedName>
    <definedName name="PresupuestoTotal" localSheetId="10">!#REF!</definedName>
    <definedName name="PresupuestoTotal" localSheetId="9">!#REF!</definedName>
    <definedName name="PresupuestoTotal" localSheetId="2">!#REF!</definedName>
    <definedName name="PresupuestoTotal" localSheetId="0">!#REF!</definedName>
    <definedName name="PresupuestoTotal" localSheetId="3">!#REF!</definedName>
    <definedName name="PresupuestoTotal">!#REF!</definedName>
    <definedName name="Proceso" localSheetId="11">!#REF!</definedName>
    <definedName name="Proceso" localSheetId="7">#REF!</definedName>
    <definedName name="Proceso" localSheetId="19">!#REF!</definedName>
    <definedName name="Proceso" localSheetId="8">!#REF!</definedName>
    <definedName name="Proceso" localSheetId="10">!#REF!</definedName>
    <definedName name="Proceso" localSheetId="9">!#REF!</definedName>
    <definedName name="Proceso" localSheetId="2">!#REF!</definedName>
    <definedName name="Proceso" localSheetId="0">!#REF!</definedName>
    <definedName name="Proceso" localSheetId="3">!#REF!</definedName>
    <definedName name="Proceso">!#REF!</definedName>
    <definedName name="Proyecto" localSheetId="11">!#REF!</definedName>
    <definedName name="Proyecto" localSheetId="7">#REF!</definedName>
    <definedName name="Proyecto" localSheetId="19">!#REF!</definedName>
    <definedName name="Proyecto" localSheetId="8">!#REF!</definedName>
    <definedName name="Proyecto" localSheetId="10">!#REF!</definedName>
    <definedName name="Proyecto" localSheetId="9">!#REF!</definedName>
    <definedName name="Proyecto" localSheetId="2">!#REF!</definedName>
    <definedName name="Proyecto" localSheetId="0">!#REF!</definedName>
    <definedName name="Proyecto" localSheetId="3">!#REF!</definedName>
    <definedName name="Proyecto">!#REF!</definedName>
    <definedName name="Puebla" localSheetId="11">!#REF!</definedName>
    <definedName name="Puebla" localSheetId="7">#REF!</definedName>
    <definedName name="Puebla" localSheetId="19">!#REF!</definedName>
    <definedName name="Puebla" localSheetId="8">!#REF!</definedName>
    <definedName name="Puebla" localSheetId="10">!#REF!</definedName>
    <definedName name="Puebla" localSheetId="9">!#REF!</definedName>
    <definedName name="Puebla" localSheetId="2">!#REF!</definedName>
    <definedName name="Puebla" localSheetId="0">!#REF!</definedName>
    <definedName name="Puebla" localSheetId="3">!#REF!</definedName>
    <definedName name="Puebla">!#REF!</definedName>
    <definedName name="q" localSheetId="17">#REF!</definedName>
    <definedName name="q" localSheetId="4">!#REF!</definedName>
    <definedName name="q" localSheetId="5">!#REF!</definedName>
    <definedName name="q" localSheetId="6">!#REF!</definedName>
    <definedName name="q" localSheetId="1">!#REF!</definedName>
    <definedName name="q" localSheetId="11">!#REF!</definedName>
    <definedName name="q" localSheetId="7">#REF!</definedName>
    <definedName name="q" localSheetId="19">!#REF!</definedName>
    <definedName name="q" localSheetId="8">!#REF!</definedName>
    <definedName name="q" localSheetId="18">#REF!</definedName>
    <definedName name="q" localSheetId="12">#REF!</definedName>
    <definedName name="q" localSheetId="10">!#REF!</definedName>
    <definedName name="q" localSheetId="15">#REF!</definedName>
    <definedName name="q" localSheetId="16">#REF!</definedName>
    <definedName name="q" localSheetId="14">#REF!</definedName>
    <definedName name="q" localSheetId="13">#REF!</definedName>
    <definedName name="q" localSheetId="9">!#REF!</definedName>
    <definedName name="q" localSheetId="2">!#REF!</definedName>
    <definedName name="q" localSheetId="0">!#REF!</definedName>
    <definedName name="q" localSheetId="3">!#REF!</definedName>
    <definedName name="q">!#REF!</definedName>
    <definedName name="Queretaro" localSheetId="11">!#REF!</definedName>
    <definedName name="Queretaro" localSheetId="7">#REF!</definedName>
    <definedName name="Queretaro" localSheetId="19">!#REF!</definedName>
    <definedName name="Queretaro" localSheetId="8">!#REF!</definedName>
    <definedName name="Queretaro" localSheetId="10">!#REF!</definedName>
    <definedName name="Queretaro" localSheetId="9">!#REF!</definedName>
    <definedName name="Queretaro" localSheetId="2">!#REF!</definedName>
    <definedName name="Queretaro" localSheetId="0">!#REF!</definedName>
    <definedName name="Queretaro" localSheetId="3">!#REF!</definedName>
    <definedName name="Queretaro">!#REF!</definedName>
    <definedName name="QuintanaRoo" localSheetId="11">!#REF!</definedName>
    <definedName name="QuintanaRoo" localSheetId="7">#REF!</definedName>
    <definedName name="QuintanaRoo" localSheetId="19">!#REF!</definedName>
    <definedName name="QuintanaRoo" localSheetId="8">!#REF!</definedName>
    <definedName name="QuintanaRoo" localSheetId="10">!#REF!</definedName>
    <definedName name="QuintanaRoo" localSheetId="9">!#REF!</definedName>
    <definedName name="QuintanaRoo" localSheetId="2">!#REF!</definedName>
    <definedName name="QuintanaRoo" localSheetId="0">!#REF!</definedName>
    <definedName name="QuintanaRoo" localSheetId="3">!#REF!</definedName>
    <definedName name="QuintanaRoo">!#REF!</definedName>
    <definedName name="RODRI" localSheetId="17">#REF!</definedName>
    <definedName name="RODRI" localSheetId="4">!#REF!</definedName>
    <definedName name="RODRI" localSheetId="5">!#REF!</definedName>
    <definedName name="RODRI" localSheetId="6">!#REF!</definedName>
    <definedName name="RODRI" localSheetId="1">!#REF!</definedName>
    <definedName name="RODRI" localSheetId="11">!#REF!</definedName>
    <definedName name="RODRI" localSheetId="7">!#REF!</definedName>
    <definedName name="RODRI" localSheetId="19">!#REF!</definedName>
    <definedName name="RODRI" localSheetId="8">!#REF!</definedName>
    <definedName name="RODRI" localSheetId="18">#REF!</definedName>
    <definedName name="RODRI" localSheetId="12">#REF!</definedName>
    <definedName name="RODRI" localSheetId="10">!#REF!</definedName>
    <definedName name="RODRI" localSheetId="15">#REF!</definedName>
    <definedName name="RODRI" localSheetId="16">#REF!</definedName>
    <definedName name="RODRI" localSheetId="14">#REF!</definedName>
    <definedName name="RODRI" localSheetId="13">#REF!</definedName>
    <definedName name="RODRI" localSheetId="9">!#REF!</definedName>
    <definedName name="RODRI" localSheetId="2">!#REF!</definedName>
    <definedName name="RODRI" localSheetId="0">!#REF!</definedName>
    <definedName name="RODRI" localSheetId="3">!#REF!</definedName>
    <definedName name="RODRI">!#REF!</definedName>
    <definedName name="s" localSheetId="17">#REF!</definedName>
    <definedName name="s" localSheetId="4">!#REF!</definedName>
    <definedName name="s" localSheetId="5">!#REF!</definedName>
    <definedName name="s" localSheetId="6">!#REF!</definedName>
    <definedName name="s" localSheetId="1">!#REF!</definedName>
    <definedName name="s" localSheetId="11">!#REF!</definedName>
    <definedName name="s" localSheetId="7">#REF!</definedName>
    <definedName name="s" localSheetId="19">!#REF!</definedName>
    <definedName name="s" localSheetId="8">!#REF!</definedName>
    <definedName name="s" localSheetId="18">#REF!</definedName>
    <definedName name="s" localSheetId="12">#REF!</definedName>
    <definedName name="s" localSheetId="10">!#REF!</definedName>
    <definedName name="s" localSheetId="15">#REF!</definedName>
    <definedName name="s" localSheetId="16">#REF!</definedName>
    <definedName name="s" localSheetId="14">#REF!</definedName>
    <definedName name="s" localSheetId="13">#REF!</definedName>
    <definedName name="s" localSheetId="9">!#REF!</definedName>
    <definedName name="s" localSheetId="2">!#REF!</definedName>
    <definedName name="s" localSheetId="0">!#REF!</definedName>
    <definedName name="s" localSheetId="3">!#REF!</definedName>
    <definedName name="s">!#REF!</definedName>
    <definedName name="SanLuisPotosi" localSheetId="11">!#REF!</definedName>
    <definedName name="SanLuisPotosi" localSheetId="7">#REF!</definedName>
    <definedName name="SanLuisPotosi" localSheetId="19">!#REF!</definedName>
    <definedName name="SanLuisPotosi" localSheetId="8">!#REF!</definedName>
    <definedName name="SanLuisPotosi" localSheetId="10">!#REF!</definedName>
    <definedName name="SanLuisPotosi" localSheetId="9">!#REF!</definedName>
    <definedName name="SanLuisPotosi" localSheetId="2">!#REF!</definedName>
    <definedName name="SanLuisPotosi" localSheetId="0">!#REF!</definedName>
    <definedName name="SanLuisPotosi" localSheetId="3">!#REF!</definedName>
    <definedName name="SanLuisPotosi">!#REF!</definedName>
    <definedName name="Septiembre" localSheetId="17">#REF!</definedName>
    <definedName name="Septiembre" localSheetId="4">!#REF!</definedName>
    <definedName name="Septiembre" localSheetId="5">!#REF!</definedName>
    <definedName name="Septiembre" localSheetId="6">!#REF!</definedName>
    <definedName name="Septiembre" localSheetId="1">!#REF!</definedName>
    <definedName name="Septiembre" localSheetId="11">!#REF!</definedName>
    <definedName name="Septiembre" localSheetId="7">#REF!</definedName>
    <definedName name="Septiembre" localSheetId="19">!#REF!</definedName>
    <definedName name="Septiembre" localSheetId="8">!#REF!</definedName>
    <definedName name="Septiembre" localSheetId="18">#REF!</definedName>
    <definedName name="Septiembre" localSheetId="12">#REF!</definedName>
    <definedName name="Septiembre" localSheetId="10">!#REF!</definedName>
    <definedName name="Septiembre" localSheetId="15">#REF!</definedName>
    <definedName name="Septiembre" localSheetId="16">#REF!</definedName>
    <definedName name="Septiembre" localSheetId="14">#REF!</definedName>
    <definedName name="Septiembre" localSheetId="13">#REF!</definedName>
    <definedName name="Septiembre" localSheetId="9">!#REF!</definedName>
    <definedName name="Septiembre" localSheetId="2">!#REF!</definedName>
    <definedName name="Septiembre" localSheetId="0">!#REF!</definedName>
    <definedName name="Septiembre" localSheetId="3">!#REF!</definedName>
    <definedName name="Septiembre">!#REF!</definedName>
    <definedName name="SeptiembreA" localSheetId="17">#REF!</definedName>
    <definedName name="SeptiembreA" localSheetId="4">!#REF!</definedName>
    <definedName name="SeptiembreA" localSheetId="5">!#REF!</definedName>
    <definedName name="SeptiembreA" localSheetId="6">!#REF!</definedName>
    <definedName name="SeptiembreA" localSheetId="1">!#REF!</definedName>
    <definedName name="SeptiembreA" localSheetId="11">!#REF!</definedName>
    <definedName name="SeptiembreA" localSheetId="7">#REF!</definedName>
    <definedName name="SeptiembreA" localSheetId="19">!#REF!</definedName>
    <definedName name="SeptiembreA" localSheetId="8">!#REF!</definedName>
    <definedName name="SeptiembreA" localSheetId="18">#REF!</definedName>
    <definedName name="SeptiembreA" localSheetId="12">#REF!</definedName>
    <definedName name="SeptiembreA" localSheetId="10">!#REF!</definedName>
    <definedName name="SeptiembreA" localSheetId="15">#REF!</definedName>
    <definedName name="SeptiembreA" localSheetId="16">#REF!</definedName>
    <definedName name="SeptiembreA" localSheetId="14">#REF!</definedName>
    <definedName name="SeptiembreA" localSheetId="13">#REF!</definedName>
    <definedName name="SeptiembreA" localSheetId="9">!#REF!</definedName>
    <definedName name="SeptiembreA" localSheetId="2">!#REF!</definedName>
    <definedName name="SeptiembreA" localSheetId="0">!#REF!</definedName>
    <definedName name="SeptiembreA" localSheetId="3">!#REF!</definedName>
    <definedName name="SeptiembreA">!#REF!</definedName>
    <definedName name="Sinaloa" localSheetId="11">!#REF!</definedName>
    <definedName name="Sinaloa" localSheetId="7">#REF!</definedName>
    <definedName name="Sinaloa" localSheetId="19">!#REF!</definedName>
    <definedName name="Sinaloa" localSheetId="8">!#REF!</definedName>
    <definedName name="Sinaloa" localSheetId="10">!#REF!</definedName>
    <definedName name="Sinaloa" localSheetId="9">!#REF!</definedName>
    <definedName name="Sinaloa" localSheetId="2">!#REF!</definedName>
    <definedName name="Sinaloa" localSheetId="0">!#REF!</definedName>
    <definedName name="Sinaloa" localSheetId="3">!#REF!</definedName>
    <definedName name="Sinaloa">!#REF!</definedName>
    <definedName name="Sonora" localSheetId="11">!#REF!</definedName>
    <definedName name="Sonora" localSheetId="7">#REF!</definedName>
    <definedName name="Sonora" localSheetId="19">!#REF!</definedName>
    <definedName name="Sonora" localSheetId="8">!#REF!</definedName>
    <definedName name="Sonora" localSheetId="10">!#REF!</definedName>
    <definedName name="Sonora" localSheetId="9">!#REF!</definedName>
    <definedName name="Sonora" localSheetId="2">!#REF!</definedName>
    <definedName name="Sonora" localSheetId="0">!#REF!</definedName>
    <definedName name="Sonora" localSheetId="3">!#REF!</definedName>
    <definedName name="Sonora">!#REF!</definedName>
    <definedName name="SumaAnual" localSheetId="17">SUM(#REF!,#REF!,#REF!,#REF!,#REF!,#REF!,#REF!,#REF!,#REF!,#REF!,#REF!,#REF!)</definedName>
    <definedName name="SumaAnual" localSheetId="4">SUM(!#REF!,!#REF!,!#REF!,!#REF!,!#REF!,!#REF!,!#REF!,!#REF!,!#REF!,!#REF!,!#REF!,!#REF!)</definedName>
    <definedName name="SumaAnual" localSheetId="5">SUM(!#REF!,!#REF!,!#REF!,!#REF!,!#REF!,!#REF!,!#REF!,!#REF!,!#REF!,!#REF!,!#REF!,!#REF!)</definedName>
    <definedName name="SumaAnual" localSheetId="6">SUM(!#REF!,!#REF!,!#REF!,!#REF!,!#REF!,!#REF!,!#REF!,!#REF!,!#REF!,!#REF!,!#REF!,!#REF!)</definedName>
    <definedName name="SumaAnual" localSheetId="1">SUM(!#REF!,!#REF!,!#REF!,!#REF!,!#REF!,!#REF!,!#REF!,!#REF!,!#REF!,!#REF!,!#REF!,!#REF!)</definedName>
    <definedName name="SumaAnual" localSheetId="11">SUM(!#REF!,!#REF!,!#REF!,!#REF!,!#REF!,!#REF!,!#REF!,!#REF!,!#REF!,!#REF!,!#REF!,!#REF!)</definedName>
    <definedName name="SumaAnual" localSheetId="7">SUM(#REF!,#REF!,#REF!,#REF!,#REF!,#REF!,#REF!,#REF!,#REF!,#REF!,#REF!,#REF!)</definedName>
    <definedName name="SumaAnual" localSheetId="19">SUM(!#REF!,!#REF!,!#REF!,!#REF!,!#REF!,!#REF!,!#REF!,!#REF!,!#REF!,!#REF!,!#REF!,!#REF!)</definedName>
    <definedName name="SumaAnual" localSheetId="8">SUM(!#REF!,!#REF!,!#REF!,!#REF!,!#REF!,!#REF!,!#REF!,!#REF!,!#REF!,!#REF!,!#REF!,!#REF!)</definedName>
    <definedName name="SumaAnual" localSheetId="18">SUM(#REF!,#REF!,#REF!,#REF!,#REF!,#REF!,#REF!,#REF!,#REF!,#REF!,#REF!,#REF!)</definedName>
    <definedName name="SumaAnual" localSheetId="12">SUM(#REF!,#REF!,#REF!,#REF!,#REF!,#REF!,#REF!,#REF!,#REF!,#REF!,#REF!,#REF!)</definedName>
    <definedName name="SumaAnual" localSheetId="10">SUM(!#REF!,!#REF!,!#REF!,!#REF!,!#REF!,!#REF!,!#REF!,!#REF!,!#REF!,!#REF!,!#REF!,!#REF!)</definedName>
    <definedName name="SumaAnual" localSheetId="15">SUM(#REF!,#REF!,#REF!,#REF!,#REF!,#REF!,#REF!,#REF!,#REF!,#REF!,#REF!,#REF!)</definedName>
    <definedName name="SumaAnual" localSheetId="16">SUM(#REF!,#REF!,#REF!,#REF!,#REF!,#REF!,#REF!,#REF!,#REF!,#REF!,#REF!,#REF!)</definedName>
    <definedName name="SumaAnual" localSheetId="14">SUM(#REF!,#REF!,#REF!,#REF!,#REF!,#REF!,#REF!,#REF!,#REF!,#REF!,#REF!,#REF!)</definedName>
    <definedName name="SumaAnual" localSheetId="13">SUM(#REF!,#REF!,#REF!,#REF!,#REF!,#REF!,#REF!,#REF!,#REF!,#REF!,#REF!,#REF!)</definedName>
    <definedName name="SumaAnual" localSheetId="9">SUM(!#REF!,!#REF!,!#REF!,!#REF!,!#REF!,!#REF!,!#REF!,!#REF!,!#REF!,!#REF!,!#REF!,!#REF!)</definedName>
    <definedName name="SumaAnual" localSheetId="2">SUM(!#REF!,!#REF!,!#REF!,!#REF!,!#REF!,!#REF!,!#REF!,!#REF!,!#REF!,!#REF!,!#REF!,!#REF!)</definedName>
    <definedName name="SumaAnual" localSheetId="0">SUM(!#REF!,!#REF!,!#REF!,!#REF!,!#REF!,!#REF!,!#REF!,!#REF!,!#REF!,!#REF!,!#REF!,!#REF!)</definedName>
    <definedName name="SumaAnual" localSheetId="3">SUM(!#REF!,!#REF!,!#REF!,!#REF!,!#REF!,!#REF!,!#REF!,!#REF!,!#REF!,!#REF!,!#REF!,!#REF!)</definedName>
    <definedName name="SumaAnual">SUM(!#REF!,!#REF!,!#REF!,!#REF!,!#REF!,!#REF!,!#REF!,!#REF!,!#REF!,!#REF!,!#REF!,!#REF!)</definedName>
    <definedName name="Sumas" localSheetId="17">SUM(#REF!)</definedName>
    <definedName name="Sumas" localSheetId="4">SUM(!#REF!)</definedName>
    <definedName name="Sumas" localSheetId="5">SUM(!#REF!)</definedName>
    <definedName name="Sumas" localSheetId="6">SUM(!#REF!)</definedName>
    <definedName name="Sumas" localSheetId="1">SUM(!#REF!)</definedName>
    <definedName name="Sumas" localSheetId="11">SUM(!#REF!)</definedName>
    <definedName name="Sumas" localSheetId="7">SUM(#REF!)</definedName>
    <definedName name="Sumas" localSheetId="19">SUM(!#REF!)</definedName>
    <definedName name="Sumas" localSheetId="8">SUM(!#REF!)</definedName>
    <definedName name="Sumas" localSheetId="18">SUM(#REF!)</definedName>
    <definedName name="Sumas" localSheetId="12">SUM(#REF!)</definedName>
    <definedName name="Sumas" localSheetId="10">SUM(!#REF!)</definedName>
    <definedName name="Sumas" localSheetId="15">SUM(#REF!)</definedName>
    <definedName name="Sumas" localSheetId="16">SUM(#REF!)</definedName>
    <definedName name="Sumas" localSheetId="14">SUM(#REF!)</definedName>
    <definedName name="Sumas" localSheetId="13">SUM(#REF!)</definedName>
    <definedName name="Sumas" localSheetId="9">SUM(!#REF!)</definedName>
    <definedName name="Sumas" localSheetId="2">SUM(!#REF!)</definedName>
    <definedName name="Sumas" localSheetId="0">SUM(!#REF!)</definedName>
    <definedName name="Sumas" localSheetId="3">SUM(!#REF!)</definedName>
    <definedName name="Sumas">SUM(!#REF!)</definedName>
    <definedName name="SumaTrimestral" localSheetId="17">SUM(#REF!,#REF!,#REF!,#REF!)</definedName>
    <definedName name="SumaTrimestral" localSheetId="4">SUM(!#REF!,!#REF!,!#REF!,!#REF!)</definedName>
    <definedName name="SumaTrimestral" localSheetId="5">SUM(!#REF!,!#REF!,!#REF!,!#REF!)</definedName>
    <definedName name="SumaTrimestral" localSheetId="6">SUM(!#REF!,!#REF!,!#REF!,!#REF!)</definedName>
    <definedName name="SumaTrimestral" localSheetId="1">SUM(!#REF!,!#REF!,!#REF!,!#REF!)</definedName>
    <definedName name="SumaTrimestral" localSheetId="11">SUM(!#REF!,!#REF!,!#REF!,!#REF!)</definedName>
    <definedName name="SumaTrimestral" localSheetId="7">SUM(#REF!,#REF!,#REF!,#REF!)</definedName>
    <definedName name="SumaTrimestral" localSheetId="19">SUM(!#REF!,!#REF!,!#REF!,!#REF!)</definedName>
    <definedName name="SumaTrimestral" localSheetId="8">SUM(!#REF!,!#REF!,!#REF!,!#REF!)</definedName>
    <definedName name="SumaTrimestral" localSheetId="18">SUM(#REF!,#REF!,#REF!,#REF!)</definedName>
    <definedName name="SumaTrimestral" localSheetId="12">SUM(#REF!,#REF!,#REF!,#REF!)</definedName>
    <definedName name="SumaTrimestral" localSheetId="10">SUM(!#REF!,!#REF!,!#REF!,!#REF!)</definedName>
    <definedName name="SumaTrimestral" localSheetId="15">SUM(#REF!,#REF!,#REF!,#REF!)</definedName>
    <definedName name="SumaTrimestral" localSheetId="16">SUM(#REF!,#REF!,#REF!,#REF!)</definedName>
    <definedName name="SumaTrimestral" localSheetId="14">SUM(#REF!,#REF!,#REF!,#REF!)</definedName>
    <definedName name="SumaTrimestral" localSheetId="13">SUM(#REF!,#REF!,#REF!,#REF!)</definedName>
    <definedName name="SumaTrimestral" localSheetId="9">SUM(!#REF!,!#REF!,!#REF!,!#REF!)</definedName>
    <definedName name="SumaTrimestral" localSheetId="2">SUM(!#REF!,!#REF!,!#REF!,!#REF!)</definedName>
    <definedName name="SumaTrimestral" localSheetId="0">SUM(!#REF!,!#REF!,!#REF!,!#REF!)</definedName>
    <definedName name="SumaTrimestral" localSheetId="3">SUM(!#REF!,!#REF!,!#REF!,!#REF!)</definedName>
    <definedName name="SumaTrimestral">SUM(!#REF!,!#REF!,!#REF!,!#REF!)</definedName>
    <definedName name="Tabasco" localSheetId="11">!#REF!</definedName>
    <definedName name="Tabasco" localSheetId="7">#REF!</definedName>
    <definedName name="Tabasco" localSheetId="19">!#REF!</definedName>
    <definedName name="Tabasco" localSheetId="8">!#REF!</definedName>
    <definedName name="Tabasco" localSheetId="10">!#REF!</definedName>
    <definedName name="Tabasco" localSheetId="9">!#REF!</definedName>
    <definedName name="Tabasco" localSheetId="2">!#REF!</definedName>
    <definedName name="Tabasco" localSheetId="0">!#REF!</definedName>
    <definedName name="Tabasco" localSheetId="3">!#REF!</definedName>
    <definedName name="Tabasco">!#REF!</definedName>
    <definedName name="Tamaulipas" localSheetId="11">!#REF!</definedName>
    <definedName name="Tamaulipas" localSheetId="7">#REF!</definedName>
    <definedName name="Tamaulipas" localSheetId="19">!#REF!</definedName>
    <definedName name="Tamaulipas" localSheetId="8">!#REF!</definedName>
    <definedName name="Tamaulipas" localSheetId="10">!#REF!</definedName>
    <definedName name="Tamaulipas" localSheetId="9">!#REF!</definedName>
    <definedName name="Tamaulipas" localSheetId="2">!#REF!</definedName>
    <definedName name="Tamaulipas" localSheetId="0">!#REF!</definedName>
    <definedName name="Tamaulipas" localSheetId="3">!#REF!</definedName>
    <definedName name="Tamaulipas">!#REF!</definedName>
    <definedName name="TIN" localSheetId="17">#REF!</definedName>
    <definedName name="TIN" localSheetId="4">!#REF!</definedName>
    <definedName name="TIN" localSheetId="5">!#REF!</definedName>
    <definedName name="TIN" localSheetId="6">!#REF!</definedName>
    <definedName name="TIN" localSheetId="1">!#REF!</definedName>
    <definedName name="TIN" localSheetId="11">!#REF!</definedName>
    <definedName name="TIN" localSheetId="7">!#REF!</definedName>
    <definedName name="TIN" localSheetId="19">!#REF!</definedName>
    <definedName name="TIN" localSheetId="8">!#REF!</definedName>
    <definedName name="TIN" localSheetId="18">#REF!</definedName>
    <definedName name="TIN" localSheetId="12">#REF!</definedName>
    <definedName name="TIN" localSheetId="10">!#REF!</definedName>
    <definedName name="TIN" localSheetId="15">#REF!</definedName>
    <definedName name="TIN" localSheetId="16">#REF!</definedName>
    <definedName name="TIN" localSheetId="14">#REF!</definedName>
    <definedName name="TIN" localSheetId="13">#REF!</definedName>
    <definedName name="TIN" localSheetId="9">!#REF!</definedName>
    <definedName name="TIN" localSheetId="2">!#REF!</definedName>
    <definedName name="TIN" localSheetId="0">!#REF!</definedName>
    <definedName name="TIN" localSheetId="3">!#REF!</definedName>
    <definedName name="TIN">!#REF!</definedName>
    <definedName name="_xlnm.Print_Titles" localSheetId="0">Resumen_general!$1:$8</definedName>
    <definedName name="Tlaxcala" localSheetId="11">!#REF!</definedName>
    <definedName name="Tlaxcala" localSheetId="7">#REF!</definedName>
    <definedName name="Tlaxcala" localSheetId="19">!#REF!</definedName>
    <definedName name="Tlaxcala" localSheetId="8">!#REF!</definedName>
    <definedName name="Tlaxcala" localSheetId="10">!#REF!</definedName>
    <definedName name="Tlaxcala" localSheetId="9">!#REF!</definedName>
    <definedName name="Tlaxcala" localSheetId="2">!#REF!</definedName>
    <definedName name="Tlaxcala" localSheetId="0">!#REF!</definedName>
    <definedName name="Tlaxcala" localSheetId="3">!#REF!</definedName>
    <definedName name="Tlaxcala">!#REF!</definedName>
    <definedName name="Trimestre" localSheetId="17">#REF!</definedName>
    <definedName name="Trimestre" localSheetId="4">!#REF!</definedName>
    <definedName name="Trimestre" localSheetId="5">!#REF!</definedName>
    <definedName name="Trimestre" localSheetId="6">!#REF!</definedName>
    <definedName name="Trimestre" localSheetId="1">!#REF!</definedName>
    <definedName name="Trimestre" localSheetId="11">!#REF!</definedName>
    <definedName name="Trimestre" localSheetId="7">#REF!</definedName>
    <definedName name="Trimestre" localSheetId="19">!#REF!</definedName>
    <definedName name="Trimestre" localSheetId="8">!#REF!</definedName>
    <definedName name="Trimestre" localSheetId="18">#REF!</definedName>
    <definedName name="Trimestre" localSheetId="12">#REF!</definedName>
    <definedName name="Trimestre" localSheetId="10">!#REF!</definedName>
    <definedName name="Trimestre" localSheetId="15">#REF!</definedName>
    <definedName name="Trimestre" localSheetId="16">#REF!</definedName>
    <definedName name="Trimestre" localSheetId="14">#REF!</definedName>
    <definedName name="Trimestre" localSheetId="13">#REF!</definedName>
    <definedName name="Trimestre" localSheetId="9">!#REF!</definedName>
    <definedName name="Trimestre" localSheetId="2">!#REF!</definedName>
    <definedName name="Trimestre" localSheetId="0">!#REF!</definedName>
    <definedName name="Trimestre" localSheetId="3">!#REF!</definedName>
    <definedName name="Trimestre">!#REF!</definedName>
    <definedName name="Trimestres" localSheetId="17">#REF!</definedName>
    <definedName name="Trimestres" localSheetId="4">!#REF!</definedName>
    <definedName name="Trimestres" localSheetId="5">!#REF!</definedName>
    <definedName name="Trimestres" localSheetId="6">!#REF!</definedName>
    <definedName name="Trimestres" localSheetId="1">!#REF!</definedName>
    <definedName name="Trimestres" localSheetId="11">!#REF!</definedName>
    <definedName name="Trimestres" localSheetId="7">#REF!</definedName>
    <definedName name="Trimestres" localSheetId="19">!#REF!</definedName>
    <definedName name="Trimestres" localSheetId="8">!#REF!</definedName>
    <definedName name="Trimestres" localSheetId="18">#REF!</definedName>
    <definedName name="Trimestres" localSheetId="12">#REF!</definedName>
    <definedName name="Trimestres" localSheetId="10">!#REF!</definedName>
    <definedName name="Trimestres" localSheetId="15">#REF!</definedName>
    <definedName name="Trimestres" localSheetId="16">#REF!</definedName>
    <definedName name="Trimestres" localSheetId="14">#REF!</definedName>
    <definedName name="Trimestres" localSheetId="13">#REF!</definedName>
    <definedName name="Trimestres" localSheetId="9">!#REF!</definedName>
    <definedName name="Trimestres" localSheetId="2">!#REF!</definedName>
    <definedName name="Trimestres" localSheetId="0">!#REF!</definedName>
    <definedName name="Trimestres" localSheetId="3">!#REF!</definedName>
    <definedName name="Trimestres">!#REF!</definedName>
    <definedName name="UA" localSheetId="11">!#REF!</definedName>
    <definedName name="UA" localSheetId="7">#REF!</definedName>
    <definedName name="UA" localSheetId="19">!#REF!</definedName>
    <definedName name="UA" localSheetId="8">!#REF!</definedName>
    <definedName name="UA" localSheetId="10">!#REF!</definedName>
    <definedName name="UA" localSheetId="9">!#REF!</definedName>
    <definedName name="UA" localSheetId="2">!#REF!</definedName>
    <definedName name="UA" localSheetId="0">!#REF!</definedName>
    <definedName name="UA" localSheetId="3">!#REF!</definedName>
    <definedName name="UA">!#REF!</definedName>
    <definedName name="Uclave">[17]Tablas!$A$2:$A$65536</definedName>
    <definedName name="UColegio">[17]Tablas!$B$2:$B$65536</definedName>
    <definedName name="UNombre">[17]Tablas!$C$2:$C$65536</definedName>
    <definedName name="UTipo" localSheetId="11">!#REF!</definedName>
    <definedName name="UTipo" localSheetId="7">#REF!</definedName>
    <definedName name="UTipo" localSheetId="19">!#REF!</definedName>
    <definedName name="UTipo" localSheetId="8">!#REF!</definedName>
    <definedName name="UTipo" localSheetId="10">!#REF!</definedName>
    <definedName name="UTipo" localSheetId="9">!#REF!</definedName>
    <definedName name="UTipo" localSheetId="2">!#REF!</definedName>
    <definedName name="UTipo" localSheetId="0">!#REF!</definedName>
    <definedName name="UTipo" localSheetId="3">!#REF!</definedName>
    <definedName name="UTipo">!#REF!</definedName>
    <definedName name="Velocidad" localSheetId="11">[18]Catalogos_Básicos!$A$8:$A$31</definedName>
    <definedName name="Velocidad" localSheetId="7">'[19]Catalogos Básicos'!$A$8:$A$31</definedName>
    <definedName name="Velocidad" localSheetId="19">[18]Catalogos_Básicos!$A$8:$A$31</definedName>
    <definedName name="Velocidad" localSheetId="8">[18]Catalogos_Básicos!$A$8:$A$31</definedName>
    <definedName name="Velocidad" localSheetId="10">[18]Catalogos_Básicos!$A$8:$A$31</definedName>
    <definedName name="Velocidad" localSheetId="9">[18]Catalogos_Básicos!$A$8:$A$31</definedName>
    <definedName name="Velocidad" localSheetId="2">[18]Catalogos_Básicos!$A$8:$A$31</definedName>
    <definedName name="Velocidad" localSheetId="0">[19]Catalogos_Básicos!$A$8:$A$31</definedName>
    <definedName name="Velocidad" localSheetId="3">[18]Catalogos_Básicos!$A$8:$A$31</definedName>
    <definedName name="Velocidad">[18]Catalogos_Básicos!$A$8:$A$31</definedName>
    <definedName name="Veracruz" localSheetId="11">!#REF!</definedName>
    <definedName name="Veracruz" localSheetId="7">#REF!</definedName>
    <definedName name="Veracruz" localSheetId="19">!#REF!</definedName>
    <definedName name="Veracruz" localSheetId="8">!#REF!</definedName>
    <definedName name="Veracruz" localSheetId="10">!#REF!</definedName>
    <definedName name="Veracruz" localSheetId="9">!#REF!</definedName>
    <definedName name="Veracruz" localSheetId="2">!#REF!</definedName>
    <definedName name="Veracruz" localSheetId="0">!#REF!</definedName>
    <definedName name="Veracruz" localSheetId="3">!#REF!</definedName>
    <definedName name="Veracruz">!#REF!</definedName>
    <definedName name="vige" localSheetId="17">#REF!</definedName>
    <definedName name="vige" localSheetId="4">!#REF!</definedName>
    <definedName name="vige" localSheetId="5">!#REF!</definedName>
    <definedName name="vige" localSheetId="6">!#REF!</definedName>
    <definedName name="vige" localSheetId="1">!#REF!</definedName>
    <definedName name="vige" localSheetId="11">!#REF!</definedName>
    <definedName name="vige" localSheetId="7">!#REF!</definedName>
    <definedName name="vige" localSheetId="19">!#REF!</definedName>
    <definedName name="vige" localSheetId="8">!#REF!</definedName>
    <definedName name="vige" localSheetId="18">#REF!</definedName>
    <definedName name="vige" localSheetId="12">#REF!</definedName>
    <definedName name="vige" localSheetId="10">!#REF!</definedName>
    <definedName name="vige" localSheetId="15">#REF!</definedName>
    <definedName name="vige" localSheetId="16">#REF!</definedName>
    <definedName name="vige" localSheetId="14">#REF!</definedName>
    <definedName name="vige" localSheetId="13">#REF!</definedName>
    <definedName name="vige" localSheetId="9">!#REF!</definedName>
    <definedName name="vige" localSheetId="2">!#REF!</definedName>
    <definedName name="vige" localSheetId="0">!#REF!</definedName>
    <definedName name="vige" localSheetId="3">!#REF!</definedName>
    <definedName name="vige">!#REF!</definedName>
    <definedName name="Yucatan" localSheetId="11">!#REF!</definedName>
    <definedName name="Yucatan" localSheetId="7">#REF!</definedName>
    <definedName name="Yucatan" localSheetId="19">!#REF!</definedName>
    <definedName name="Yucatan" localSheetId="8">!#REF!</definedName>
    <definedName name="Yucatan" localSheetId="10">!#REF!</definedName>
    <definedName name="Yucatan" localSheetId="9">!#REF!</definedName>
    <definedName name="Yucatan" localSheetId="2">!#REF!</definedName>
    <definedName name="Yucatan" localSheetId="0">!#REF!</definedName>
    <definedName name="Yucatan" localSheetId="3">!#REF!</definedName>
    <definedName name="Yucatan">!#REF!</definedName>
    <definedName name="Zacatecas" localSheetId="11">!#REF!</definedName>
    <definedName name="Zacatecas" localSheetId="7">#REF!</definedName>
    <definedName name="Zacatecas" localSheetId="19">!#REF!</definedName>
    <definedName name="Zacatecas" localSheetId="8">!#REF!</definedName>
    <definedName name="Zacatecas" localSheetId="10">!#REF!</definedName>
    <definedName name="Zacatecas" localSheetId="9">!#REF!</definedName>
    <definedName name="Zacatecas" localSheetId="2">!#REF!</definedName>
    <definedName name="Zacatecas" localSheetId="0">!#REF!</definedName>
    <definedName name="Zacatecas" localSheetId="3">!#REF!</definedName>
    <definedName name="Zacatec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66" l="1"/>
  <c r="G25" i="66"/>
  <c r="F25" i="66"/>
  <c r="E25" i="66"/>
  <c r="D25" i="66"/>
  <c r="H24" i="66"/>
  <c r="G24" i="66"/>
  <c r="F24" i="66"/>
  <c r="E24" i="66"/>
  <c r="D24" i="66"/>
  <c r="H23" i="66"/>
  <c r="G23" i="66"/>
  <c r="F23" i="66"/>
  <c r="E23" i="66"/>
  <c r="D23" i="66"/>
  <c r="H22" i="66"/>
  <c r="G22" i="66"/>
  <c r="F22" i="66"/>
  <c r="E22" i="66"/>
  <c r="D22" i="66"/>
  <c r="H21" i="66"/>
  <c r="G21" i="66"/>
  <c r="F21" i="66"/>
  <c r="E21" i="66"/>
  <c r="D21" i="66"/>
  <c r="H20" i="66"/>
  <c r="G20" i="66"/>
  <c r="F20" i="66"/>
  <c r="E20" i="66"/>
  <c r="D20" i="66"/>
  <c r="H19" i="66"/>
  <c r="G19" i="66"/>
  <c r="F19" i="66"/>
  <c r="E19" i="66"/>
  <c r="D19" i="66"/>
  <c r="H16" i="66"/>
  <c r="G16" i="66"/>
  <c r="F16" i="66"/>
  <c r="E16" i="66"/>
  <c r="D16" i="66"/>
  <c r="H15" i="66"/>
  <c r="G15" i="66"/>
  <c r="F15" i="66"/>
  <c r="E15" i="66"/>
  <c r="D15" i="66"/>
  <c r="H14" i="66"/>
  <c r="G14" i="66"/>
  <c r="F14" i="66"/>
  <c r="E14" i="66"/>
  <c r="D14" i="66"/>
  <c r="G13" i="66"/>
  <c r="F13" i="66"/>
  <c r="E13" i="66"/>
  <c r="D13" i="66"/>
  <c r="H12" i="66"/>
  <c r="G12" i="66"/>
  <c r="F12" i="66"/>
  <c r="E12" i="66"/>
  <c r="D12" i="66"/>
  <c r="H11" i="66"/>
  <c r="G11" i="66"/>
  <c r="F11" i="66"/>
  <c r="E11" i="66"/>
  <c r="D11" i="66"/>
  <c r="E14" i="65" l="1"/>
  <c r="D13" i="65"/>
  <c r="D16" i="65" s="1"/>
  <c r="C13" i="65"/>
  <c r="C16" i="65" s="1"/>
  <c r="D12" i="65"/>
  <c r="C12" i="65"/>
  <c r="D11" i="65"/>
  <c r="C11" i="65"/>
  <c r="D10" i="65"/>
  <c r="C10" i="65"/>
  <c r="E14" i="64"/>
  <c r="D13" i="64"/>
  <c r="D16" i="64" s="1"/>
  <c r="C13" i="64"/>
  <c r="C16" i="64" s="1"/>
  <c r="D12" i="64"/>
  <c r="C12" i="64"/>
  <c r="D11" i="64"/>
  <c r="C11" i="64"/>
  <c r="D10" i="64"/>
  <c r="C10" i="64"/>
  <c r="D16" i="63"/>
  <c r="C16" i="63"/>
  <c r="E14" i="63"/>
  <c r="E13" i="63"/>
  <c r="E12" i="63"/>
  <c r="E11" i="63"/>
  <c r="E14" i="62"/>
  <c r="D13" i="62"/>
  <c r="D16" i="62" s="1"/>
  <c r="C13" i="62"/>
  <c r="D12" i="62"/>
  <c r="C12" i="62"/>
  <c r="D11" i="62"/>
  <c r="C11" i="62"/>
  <c r="D10" i="62"/>
  <c r="C10" i="62"/>
  <c r="E14" i="61"/>
  <c r="D13" i="61"/>
  <c r="D16" i="61" s="1"/>
  <c r="C13" i="61"/>
  <c r="D12" i="61"/>
  <c r="C12" i="61"/>
  <c r="D11" i="61"/>
  <c r="C11" i="61"/>
  <c r="D10" i="61"/>
  <c r="C10" i="61"/>
  <c r="E14" i="60"/>
  <c r="D13" i="60"/>
  <c r="D16" i="60" s="1"/>
  <c r="C13" i="60"/>
  <c r="C16" i="60" s="1"/>
  <c r="D12" i="60"/>
  <c r="C12" i="60"/>
  <c r="D11" i="60"/>
  <c r="C11" i="60"/>
  <c r="D10" i="60"/>
  <c r="C10" i="60"/>
  <c r="E15" i="59"/>
  <c r="D14" i="59"/>
  <c r="D17" i="59" s="1"/>
  <c r="C14" i="59"/>
  <c r="D13" i="59"/>
  <c r="C13" i="59"/>
  <c r="D12" i="59"/>
  <c r="C12" i="59"/>
  <c r="D11" i="59"/>
  <c r="C11" i="59"/>
  <c r="E11" i="61" l="1"/>
  <c r="E12" i="62"/>
  <c r="E10" i="64"/>
  <c r="E12" i="65"/>
  <c r="E10" i="65"/>
  <c r="E10" i="62"/>
  <c r="E11" i="62"/>
  <c r="E12" i="59"/>
  <c r="E13" i="59"/>
  <c r="E12" i="64"/>
  <c r="E12" i="61"/>
  <c r="E12" i="60"/>
  <c r="E13" i="62"/>
  <c r="E11" i="64"/>
  <c r="E11" i="60"/>
  <c r="E11" i="59"/>
  <c r="E13" i="61"/>
  <c r="E10" i="60"/>
  <c r="E11" i="65"/>
  <c r="C16" i="61"/>
  <c r="E13" i="65"/>
  <c r="E16" i="63"/>
  <c r="E14" i="59"/>
  <c r="C17" i="59"/>
  <c r="E13" i="64"/>
  <c r="C16" i="62"/>
  <c r="E13" i="60"/>
  <c r="E16" i="65" l="1"/>
  <c r="E16" i="64"/>
  <c r="E16" i="62"/>
  <c r="E16" i="61"/>
  <c r="E16" i="60"/>
  <c r="E17" i="59"/>
  <c r="I51" i="58" l="1"/>
  <c r="I50" i="58"/>
  <c r="I49" i="58"/>
  <c r="I48" i="58"/>
  <c r="I47" i="58"/>
  <c r="I46" i="58"/>
  <c r="I45" i="58"/>
  <c r="I44" i="58"/>
  <c r="I43" i="58"/>
  <c r="I42" i="58"/>
  <c r="I41" i="58"/>
  <c r="I40" i="58"/>
  <c r="I39" i="58"/>
  <c r="I38" i="58"/>
  <c r="I37" i="58"/>
  <c r="I36" i="58"/>
  <c r="I35" i="58"/>
  <c r="I34" i="58"/>
  <c r="I33" i="58"/>
  <c r="I32" i="58"/>
  <c r="I31" i="58"/>
  <c r="I30" i="58"/>
  <c r="I29" i="58"/>
  <c r="I28" i="58"/>
  <c r="I27" i="58"/>
  <c r="I26" i="58"/>
  <c r="I25" i="58"/>
  <c r="I24" i="58"/>
  <c r="I23" i="58"/>
  <c r="I22" i="58"/>
  <c r="I21" i="58"/>
  <c r="I20" i="58"/>
  <c r="I19" i="58"/>
  <c r="I18" i="58"/>
  <c r="I17" i="58"/>
  <c r="C13" i="58"/>
  <c r="C12" i="58"/>
  <c r="C11" i="58"/>
  <c r="C10" i="58"/>
  <c r="C9" i="58"/>
  <c r="C14" i="58" l="1"/>
  <c r="I51" i="26" l="1"/>
  <c r="J51" i="26"/>
  <c r="H50" i="39"/>
  <c r="H26" i="25" l="1"/>
  <c r="I26" i="25" s="1"/>
  <c r="H25" i="25"/>
  <c r="I25" i="25" s="1"/>
  <c r="H24" i="25"/>
  <c r="I24" i="25" s="1"/>
  <c r="H23" i="25"/>
  <c r="I23" i="25" s="1"/>
  <c r="H22" i="25"/>
  <c r="I22" i="25" s="1"/>
  <c r="H21" i="25"/>
  <c r="I21" i="25" s="1"/>
  <c r="H20" i="25"/>
  <c r="I20" i="25" s="1"/>
  <c r="H19" i="25"/>
  <c r="I19" i="25" s="1"/>
  <c r="D27" i="25"/>
  <c r="C11" i="25" s="1"/>
  <c r="E27" i="25"/>
  <c r="C12" i="25" s="1"/>
  <c r="F27" i="25"/>
  <c r="C13" i="25" s="1"/>
  <c r="G27" i="25"/>
  <c r="C14" i="25" s="1"/>
  <c r="C27" i="25"/>
  <c r="C10" i="25" s="1"/>
  <c r="H13" i="66" l="1"/>
  <c r="H27" i="25"/>
  <c r="I27" i="25" s="1"/>
  <c r="C13" i="42" l="1"/>
  <c r="I18" i="42" l="1"/>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8" i="42"/>
  <c r="I49" i="42"/>
  <c r="I17" i="42"/>
  <c r="I50" i="42" l="1"/>
  <c r="C10" i="42"/>
  <c r="C9" i="42"/>
  <c r="I47" i="42" l="1"/>
  <c r="I51" i="42"/>
  <c r="C11" i="42"/>
  <c r="C12" i="42"/>
  <c r="C14" i="42" l="1"/>
  <c r="I52" i="40"/>
  <c r="J52" i="40" s="1"/>
  <c r="I51" i="40"/>
  <c r="J51" i="40" s="1"/>
  <c r="H50" i="40"/>
  <c r="G50" i="40"/>
  <c r="F50" i="40"/>
  <c r="E50" i="40"/>
  <c r="D50" i="40"/>
  <c r="I49" i="40"/>
  <c r="J49" i="40" s="1"/>
  <c r="I48" i="40"/>
  <c r="J48" i="40" s="1"/>
  <c r="H47" i="40"/>
  <c r="G47" i="40"/>
  <c r="F47" i="40"/>
  <c r="E47" i="40"/>
  <c r="D47" i="40"/>
  <c r="I46" i="40"/>
  <c r="J46" i="40" s="1"/>
  <c r="J45" i="40"/>
  <c r="I45" i="40"/>
  <c r="I44" i="40"/>
  <c r="J44" i="40" s="1"/>
  <c r="I43" i="40"/>
  <c r="J43" i="40" s="1"/>
  <c r="I42" i="40"/>
  <c r="J42" i="40" s="1"/>
  <c r="I41" i="40"/>
  <c r="J41" i="40" s="1"/>
  <c r="I40" i="40"/>
  <c r="J40" i="40" s="1"/>
  <c r="I39" i="40"/>
  <c r="J39" i="40" s="1"/>
  <c r="I38" i="40"/>
  <c r="J38" i="40" s="1"/>
  <c r="I37" i="40"/>
  <c r="J37" i="40" s="1"/>
  <c r="I36" i="40"/>
  <c r="J36" i="40" s="1"/>
  <c r="I35" i="40"/>
  <c r="J35" i="40" s="1"/>
  <c r="I34" i="40"/>
  <c r="J34" i="40" s="1"/>
  <c r="I33" i="40"/>
  <c r="J33" i="40" s="1"/>
  <c r="I32" i="40"/>
  <c r="J32" i="40" s="1"/>
  <c r="I31" i="40"/>
  <c r="J31" i="40" s="1"/>
  <c r="I30" i="40"/>
  <c r="J30" i="40" s="1"/>
  <c r="I29" i="40"/>
  <c r="J29" i="40" s="1"/>
  <c r="I28" i="40"/>
  <c r="J28" i="40" s="1"/>
  <c r="I27" i="40"/>
  <c r="J27" i="40" s="1"/>
  <c r="I26" i="40"/>
  <c r="J26" i="40" s="1"/>
  <c r="I25" i="40"/>
  <c r="J25" i="40" s="1"/>
  <c r="I24" i="40"/>
  <c r="J24" i="40" s="1"/>
  <c r="I23" i="40"/>
  <c r="J23" i="40" s="1"/>
  <c r="I22" i="40"/>
  <c r="J22" i="40" s="1"/>
  <c r="I21" i="40"/>
  <c r="J21" i="40" s="1"/>
  <c r="I20" i="40"/>
  <c r="J20" i="40" s="1"/>
  <c r="I19" i="40"/>
  <c r="J19" i="40" s="1"/>
  <c r="I18" i="40"/>
  <c r="J18" i="40" s="1"/>
  <c r="I17" i="40"/>
  <c r="J17" i="40" s="1"/>
  <c r="F53" i="40" l="1"/>
  <c r="C11" i="40" s="1"/>
  <c r="G53" i="40"/>
  <c r="C12" i="40" s="1"/>
  <c r="I50" i="40"/>
  <c r="J50" i="40" s="1"/>
  <c r="H53" i="40"/>
  <c r="E53" i="40"/>
  <c r="C10" i="40" s="1"/>
  <c r="D53" i="40"/>
  <c r="C9" i="40" s="1"/>
  <c r="I47" i="40"/>
  <c r="J47" i="40" s="1"/>
  <c r="I53" i="40" l="1"/>
  <c r="J53" i="40" s="1"/>
  <c r="C13" i="40"/>
  <c r="C14" i="40" s="1"/>
  <c r="G50" i="39" l="1"/>
  <c r="F50" i="39"/>
  <c r="E50" i="39"/>
  <c r="D50" i="39"/>
  <c r="I49" i="39"/>
  <c r="J49" i="39" s="1"/>
  <c r="I48" i="39"/>
  <c r="J48" i="39" s="1"/>
  <c r="H47" i="39"/>
  <c r="H53" i="39" s="1"/>
  <c r="G47" i="39"/>
  <c r="F47" i="39"/>
  <c r="E47" i="39"/>
  <c r="D47" i="39"/>
  <c r="I46" i="39"/>
  <c r="J46" i="39" s="1"/>
  <c r="I45" i="39"/>
  <c r="J45" i="39" s="1"/>
  <c r="I44" i="39"/>
  <c r="J44" i="39" s="1"/>
  <c r="I43" i="39"/>
  <c r="J43" i="39" s="1"/>
  <c r="I42" i="39"/>
  <c r="J42" i="39" s="1"/>
  <c r="I41" i="39"/>
  <c r="J41" i="39" s="1"/>
  <c r="I40" i="39"/>
  <c r="J40" i="39" s="1"/>
  <c r="I39" i="39"/>
  <c r="J39" i="39" s="1"/>
  <c r="I38" i="39"/>
  <c r="J38" i="39" s="1"/>
  <c r="I37" i="39"/>
  <c r="J37" i="39" s="1"/>
  <c r="I36" i="39"/>
  <c r="J36" i="39" s="1"/>
  <c r="I35" i="39"/>
  <c r="J35" i="39" s="1"/>
  <c r="I34" i="39"/>
  <c r="J34" i="39" s="1"/>
  <c r="I33" i="39"/>
  <c r="J33" i="39" s="1"/>
  <c r="I32" i="39"/>
  <c r="J32" i="39" s="1"/>
  <c r="I31" i="39"/>
  <c r="J31" i="39" s="1"/>
  <c r="I30" i="39"/>
  <c r="J30" i="39" s="1"/>
  <c r="I29" i="39"/>
  <c r="J29" i="39" s="1"/>
  <c r="I28" i="39"/>
  <c r="J28" i="39" s="1"/>
  <c r="I27" i="39"/>
  <c r="J27" i="39" s="1"/>
  <c r="I26" i="39"/>
  <c r="J26" i="39" s="1"/>
  <c r="I25" i="39"/>
  <c r="J25" i="39" s="1"/>
  <c r="I24" i="39"/>
  <c r="J24" i="39" s="1"/>
  <c r="I23" i="39"/>
  <c r="J23" i="39" s="1"/>
  <c r="I22" i="39"/>
  <c r="J22" i="39" s="1"/>
  <c r="I21" i="39"/>
  <c r="J21" i="39" s="1"/>
  <c r="I20" i="39"/>
  <c r="J20" i="39" s="1"/>
  <c r="I19" i="39"/>
  <c r="J19" i="39" s="1"/>
  <c r="I18" i="39"/>
  <c r="J18" i="39" s="1"/>
  <c r="I17" i="39"/>
  <c r="J17" i="39" s="1"/>
  <c r="E50" i="26"/>
  <c r="F50" i="26"/>
  <c r="G50" i="26"/>
  <c r="H50" i="26"/>
  <c r="D50" i="26"/>
  <c r="I48" i="26"/>
  <c r="J48" i="26" s="1"/>
  <c r="I49" i="26"/>
  <c r="J49" i="26" s="1"/>
  <c r="E47" i="26"/>
  <c r="F47" i="26"/>
  <c r="G47" i="26"/>
  <c r="H47" i="26"/>
  <c r="D47" i="26"/>
  <c r="I18" i="26"/>
  <c r="J18" i="26" s="1"/>
  <c r="I19" i="26"/>
  <c r="J19" i="26" s="1"/>
  <c r="I20" i="26"/>
  <c r="J20" i="26" s="1"/>
  <c r="I21" i="26"/>
  <c r="J21" i="26" s="1"/>
  <c r="I22" i="26"/>
  <c r="J22" i="26" s="1"/>
  <c r="I23" i="26"/>
  <c r="J23" i="26" s="1"/>
  <c r="I24" i="26"/>
  <c r="J24" i="26" s="1"/>
  <c r="I25" i="26"/>
  <c r="J25" i="26" s="1"/>
  <c r="I26" i="26"/>
  <c r="J26" i="26" s="1"/>
  <c r="I27" i="26"/>
  <c r="J27" i="26" s="1"/>
  <c r="I28" i="26"/>
  <c r="J28" i="26" s="1"/>
  <c r="I29" i="26"/>
  <c r="J29" i="26" s="1"/>
  <c r="I30" i="26"/>
  <c r="J30" i="26" s="1"/>
  <c r="I31" i="26"/>
  <c r="J31" i="26" s="1"/>
  <c r="I32" i="26"/>
  <c r="J32" i="26" s="1"/>
  <c r="I33" i="26"/>
  <c r="J33" i="26" s="1"/>
  <c r="I34" i="26"/>
  <c r="J34" i="26" s="1"/>
  <c r="I35" i="26"/>
  <c r="J35" i="26" s="1"/>
  <c r="I36" i="26"/>
  <c r="J36" i="26" s="1"/>
  <c r="I37" i="26"/>
  <c r="J37" i="26" s="1"/>
  <c r="I38" i="26"/>
  <c r="J38" i="26" s="1"/>
  <c r="I39" i="26"/>
  <c r="J39" i="26" s="1"/>
  <c r="I40" i="26"/>
  <c r="J40" i="26" s="1"/>
  <c r="I41" i="26"/>
  <c r="J41" i="26" s="1"/>
  <c r="I42" i="26"/>
  <c r="J42" i="26" s="1"/>
  <c r="I43" i="26"/>
  <c r="J43" i="26" s="1"/>
  <c r="I44" i="26"/>
  <c r="J44" i="26" s="1"/>
  <c r="I45" i="26"/>
  <c r="J45" i="26" s="1"/>
  <c r="I46" i="26"/>
  <c r="J46" i="26" s="1"/>
  <c r="G53" i="39" l="1"/>
  <c r="D52" i="26"/>
  <c r="G52" i="26"/>
  <c r="F52" i="26"/>
  <c r="E52" i="26"/>
  <c r="H52" i="26"/>
  <c r="D53" i="39"/>
  <c r="E53" i="39"/>
  <c r="C10" i="39" s="1"/>
  <c r="F53" i="39"/>
  <c r="C11" i="39" s="1"/>
  <c r="I50" i="39"/>
  <c r="J50" i="39" s="1"/>
  <c r="C9" i="39"/>
  <c r="C13" i="39"/>
  <c r="I47" i="39"/>
  <c r="J47" i="39" s="1"/>
  <c r="I50" i="26"/>
  <c r="J50" i="26" s="1"/>
  <c r="I47" i="26"/>
  <c r="I52" i="26" l="1"/>
  <c r="J52" i="26" s="1"/>
  <c r="J47" i="26"/>
  <c r="I52" i="39"/>
  <c r="J52" i="39" s="1"/>
  <c r="C12" i="39"/>
  <c r="I51" i="39"/>
  <c r="J51" i="39" s="1"/>
  <c r="I53" i="39"/>
  <c r="J53" i="39" s="1"/>
  <c r="C14" i="39" l="1"/>
  <c r="C9" i="26"/>
  <c r="C12" i="26" l="1"/>
  <c r="I17" i="26"/>
  <c r="J17" i="26" s="1"/>
  <c r="C15" i="25" l="1"/>
  <c r="C10" i="26"/>
  <c r="C13" i="26"/>
  <c r="C14" i="26" l="1"/>
  <c r="C11" i="26"/>
  <c r="G322" i="24" l="1"/>
  <c r="F322" i="24"/>
  <c r="H321" i="24"/>
  <c r="H320" i="24"/>
  <c r="H319" i="24"/>
  <c r="H318" i="24"/>
  <c r="H317" i="24"/>
  <c r="H316" i="24"/>
  <c r="H315" i="24"/>
  <c r="H314" i="24"/>
  <c r="H313" i="24"/>
  <c r="H312" i="24"/>
  <c r="H311" i="24"/>
  <c r="H310" i="24"/>
  <c r="H309" i="24"/>
  <c r="H308" i="24"/>
  <c r="H307" i="24"/>
  <c r="H306" i="24"/>
  <c r="H305" i="24"/>
  <c r="H304" i="24"/>
  <c r="H303" i="24"/>
  <c r="H302" i="24"/>
  <c r="H301" i="24"/>
  <c r="H300" i="24"/>
  <c r="H299" i="24"/>
  <c r="H298" i="24"/>
  <c r="H297" i="24"/>
  <c r="H296" i="24"/>
  <c r="H295" i="24"/>
  <c r="H294" i="24"/>
  <c r="H293" i="24"/>
  <c r="H292" i="24"/>
  <c r="H291" i="24"/>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H9" i="24"/>
  <c r="H8" i="24"/>
  <c r="D43" i="23"/>
  <c r="C43" i="23"/>
  <c r="E42" i="23"/>
  <c r="E41" i="23"/>
  <c r="D40" i="23"/>
  <c r="C40" i="23"/>
  <c r="E39" i="23"/>
  <c r="E38" i="23"/>
  <c r="E37" i="23"/>
  <c r="E36" i="23"/>
  <c r="E35" i="23"/>
  <c r="E34" i="23"/>
  <c r="E33" i="23"/>
  <c r="E32" i="23"/>
  <c r="E31" i="23"/>
  <c r="E30" i="23"/>
  <c r="E29" i="23"/>
  <c r="E28" i="23"/>
  <c r="E27" i="23"/>
  <c r="E26" i="23"/>
  <c r="E25" i="23"/>
  <c r="E24" i="23"/>
  <c r="E23" i="23"/>
  <c r="E22" i="23"/>
  <c r="E21" i="23"/>
  <c r="E20" i="23"/>
  <c r="E19" i="23"/>
  <c r="E18" i="23"/>
  <c r="E17" i="23"/>
  <c r="E16" i="23"/>
  <c r="E15" i="23"/>
  <c r="E14" i="23"/>
  <c r="E13" i="23"/>
  <c r="E12" i="23"/>
  <c r="E11" i="23"/>
  <c r="E10" i="23"/>
  <c r="E43" i="23" l="1"/>
  <c r="C9" i="23"/>
  <c r="D9" i="23"/>
  <c r="H322" i="24"/>
  <c r="E40" i="23"/>
  <c r="E9" i="23" l="1"/>
  <c r="M385" i="10"/>
  <c r="L385" i="10"/>
  <c r="K385" i="10"/>
  <c r="J385" i="10"/>
  <c r="H385" i="10"/>
  <c r="G385" i="10"/>
  <c r="N376" i="10"/>
  <c r="N375" i="10"/>
  <c r="N374" i="10"/>
  <c r="N373" i="10"/>
  <c r="N372" i="10"/>
  <c r="N371" i="10"/>
  <c r="N370" i="10"/>
  <c r="N369" i="10"/>
  <c r="N368" i="10"/>
  <c r="N367" i="10"/>
  <c r="N366" i="10"/>
  <c r="N365" i="10"/>
  <c r="N364" i="10"/>
  <c r="N363" i="10"/>
  <c r="N362" i="10"/>
  <c r="N360" i="10"/>
  <c r="N359" i="10"/>
  <c r="N358" i="10"/>
  <c r="N357" i="10"/>
  <c r="N356" i="10"/>
  <c r="N355" i="10"/>
  <c r="N354" i="10"/>
  <c r="N353" i="10"/>
  <c r="N352" i="10"/>
  <c r="N351" i="10"/>
  <c r="N350" i="10"/>
  <c r="N349" i="10"/>
  <c r="N348" i="10"/>
  <c r="N347" i="10"/>
  <c r="N346" i="10"/>
  <c r="N345" i="10"/>
  <c r="N344" i="10"/>
  <c r="N343" i="10"/>
  <c r="N342" i="10"/>
  <c r="N341" i="10"/>
  <c r="N340" i="10"/>
  <c r="N339" i="10"/>
  <c r="N338" i="10"/>
  <c r="N337" i="10"/>
  <c r="I336" i="10"/>
  <c r="I385" i="10" s="1"/>
  <c r="N335" i="10"/>
  <c r="N334" i="10"/>
  <c r="N333" i="10"/>
  <c r="N332" i="10"/>
  <c r="N331" i="10"/>
  <c r="N330" i="10"/>
  <c r="N329" i="10"/>
  <c r="N328" i="10"/>
  <c r="N326" i="10"/>
  <c r="N325" i="10"/>
  <c r="N324" i="10"/>
  <c r="N323" i="10"/>
  <c r="N322" i="10"/>
  <c r="N321" i="10"/>
  <c r="N320" i="10"/>
  <c r="N319" i="10"/>
  <c r="N318" i="10"/>
  <c r="N316" i="10"/>
  <c r="N315" i="10"/>
  <c r="N314" i="10"/>
  <c r="N313" i="10"/>
  <c r="N312" i="10"/>
  <c r="N311" i="10"/>
  <c r="N310" i="10"/>
  <c r="N309" i="10"/>
  <c r="N308" i="10"/>
  <c r="N307" i="10"/>
  <c r="N306" i="10"/>
  <c r="N305" i="10"/>
  <c r="N304" i="10"/>
  <c r="N303" i="10"/>
  <c r="N302" i="10"/>
  <c r="N301" i="10"/>
  <c r="N300" i="10"/>
  <c r="N299" i="10"/>
  <c r="N298" i="10"/>
  <c r="N297" i="10"/>
  <c r="N296" i="10"/>
  <c r="N295" i="10"/>
  <c r="N294" i="10"/>
  <c r="N293" i="10"/>
  <c r="N292" i="10"/>
  <c r="N291" i="10"/>
  <c r="N290" i="10"/>
  <c r="N289" i="10"/>
  <c r="N288" i="10"/>
  <c r="N287" i="10"/>
  <c r="N286" i="10"/>
  <c r="N285" i="10"/>
  <c r="N284" i="10"/>
  <c r="N283" i="10"/>
  <c r="N282" i="10"/>
  <c r="N281" i="10"/>
  <c r="N280" i="10"/>
  <c r="N279" i="10"/>
  <c r="N278" i="10"/>
  <c r="N277" i="10"/>
  <c r="N276" i="10"/>
  <c r="N275" i="10"/>
  <c r="N274" i="10"/>
  <c r="N273" i="10"/>
  <c r="N272" i="10"/>
  <c r="N271" i="10"/>
  <c r="N270" i="10"/>
  <c r="N269" i="10"/>
  <c r="N268" i="10"/>
  <c r="N267" i="10"/>
  <c r="N266" i="10"/>
  <c r="N265" i="10"/>
  <c r="N264" i="10"/>
  <c r="N263" i="10"/>
  <c r="N262" i="10"/>
  <c r="N261" i="10"/>
  <c r="N260" i="10"/>
  <c r="N259" i="10"/>
  <c r="N258" i="10"/>
  <c r="N257" i="10"/>
  <c r="N256" i="10"/>
  <c r="N255" i="10"/>
  <c r="N254" i="10"/>
  <c r="N253" i="10"/>
  <c r="N252" i="10"/>
  <c r="N251" i="10"/>
  <c r="N250" i="10"/>
  <c r="N249" i="10"/>
  <c r="N248" i="10"/>
  <c r="N247" i="10"/>
  <c r="N246" i="10"/>
  <c r="N245" i="10"/>
  <c r="N244" i="10"/>
  <c r="N243" i="10"/>
  <c r="N242" i="10"/>
  <c r="N241" i="10"/>
  <c r="N240" i="10"/>
  <c r="N239" i="10"/>
  <c r="N238" i="10"/>
  <c r="N237" i="10"/>
  <c r="N236" i="10"/>
  <c r="N235" i="10"/>
  <c r="N234" i="10"/>
  <c r="N233" i="10"/>
  <c r="N232" i="10"/>
  <c r="N231" i="10"/>
  <c r="N230" i="10"/>
  <c r="N229" i="10"/>
  <c r="N228" i="10"/>
  <c r="N227" i="10"/>
  <c r="N226" i="10"/>
  <c r="N225" i="10"/>
  <c r="N224" i="10"/>
  <c r="N223" i="10"/>
  <c r="N222" i="10"/>
  <c r="N221" i="10"/>
  <c r="N220" i="10"/>
  <c r="N219" i="10"/>
  <c r="N218" i="10"/>
  <c r="N217" i="10"/>
  <c r="N216" i="10"/>
  <c r="N215" i="10"/>
  <c r="N214" i="10"/>
  <c r="N213" i="10"/>
  <c r="N212" i="10"/>
  <c r="N211" i="10"/>
  <c r="N210" i="10"/>
  <c r="N209" i="10"/>
  <c r="N208" i="10"/>
  <c r="N207" i="10"/>
  <c r="N206" i="10"/>
  <c r="N205" i="10"/>
  <c r="N204" i="10"/>
  <c r="N203" i="10"/>
  <c r="N202" i="10"/>
  <c r="N201" i="10"/>
  <c r="N200" i="10"/>
  <c r="N199" i="10"/>
  <c r="N198" i="10"/>
  <c r="N197" i="10"/>
  <c r="N196" i="10"/>
  <c r="N195" i="10"/>
  <c r="N194" i="10"/>
  <c r="N193" i="10"/>
  <c r="N192" i="10"/>
  <c r="N191" i="10"/>
  <c r="N190" i="10"/>
  <c r="N189" i="10"/>
  <c r="N188" i="10"/>
  <c r="N187" i="10"/>
  <c r="N186" i="10"/>
  <c r="N185" i="10"/>
  <c r="N184" i="10"/>
  <c r="N183" i="10"/>
  <c r="N182" i="10"/>
  <c r="N181" i="10"/>
  <c r="N180" i="10"/>
  <c r="N179" i="10"/>
  <c r="N178" i="10"/>
  <c r="N177" i="10"/>
  <c r="N176" i="10"/>
  <c r="N175" i="10"/>
  <c r="N174" i="10"/>
  <c r="N173" i="10"/>
  <c r="N172" i="10"/>
  <c r="N171" i="10"/>
  <c r="N170" i="10"/>
  <c r="N169" i="10"/>
  <c r="N168" i="10"/>
  <c r="N167" i="10"/>
  <c r="N166" i="10"/>
  <c r="N165" i="10"/>
  <c r="N164" i="10"/>
  <c r="N163" i="10"/>
  <c r="N162" i="10"/>
  <c r="N161" i="10"/>
  <c r="N160" i="10"/>
  <c r="N159" i="10"/>
  <c r="N158" i="10"/>
  <c r="N157" i="10"/>
  <c r="N156" i="10"/>
  <c r="N155" i="10"/>
  <c r="N154" i="10"/>
  <c r="N153" i="10"/>
  <c r="N152" i="10"/>
  <c r="N151" i="10"/>
  <c r="N150" i="10"/>
  <c r="N149" i="10"/>
  <c r="N148" i="10"/>
  <c r="N147" i="10"/>
  <c r="N146" i="10"/>
  <c r="N145" i="10"/>
  <c r="N144" i="10"/>
  <c r="N143" i="10"/>
  <c r="N142" i="10"/>
  <c r="N141" i="10"/>
  <c r="N140" i="10"/>
  <c r="N139" i="10"/>
  <c r="N138" i="10"/>
  <c r="N137" i="10"/>
  <c r="N136" i="10"/>
  <c r="N135" i="10"/>
  <c r="N134" i="10"/>
  <c r="N133" i="10"/>
  <c r="N132" i="10"/>
  <c r="N131" i="10"/>
  <c r="N130" i="10"/>
  <c r="N129" i="10"/>
  <c r="N128" i="10"/>
  <c r="N127" i="10"/>
  <c r="N126" i="10"/>
  <c r="N125" i="10"/>
  <c r="N124" i="10"/>
  <c r="N123" i="10"/>
  <c r="N122" i="10"/>
  <c r="N121" i="10"/>
  <c r="N120" i="10"/>
  <c r="N119" i="10"/>
  <c r="N118" i="10"/>
  <c r="N117" i="10"/>
  <c r="N116" i="10"/>
  <c r="N115" i="10"/>
  <c r="N114" i="10"/>
  <c r="N113" i="10"/>
  <c r="N112" i="10"/>
  <c r="N111" i="10"/>
  <c r="N110" i="10"/>
  <c r="N109" i="10"/>
  <c r="N108" i="10"/>
  <c r="N107" i="10"/>
  <c r="N106" i="10"/>
  <c r="N105" i="10"/>
  <c r="N104" i="10"/>
  <c r="N103" i="10"/>
  <c r="N102" i="10"/>
  <c r="N101" i="10"/>
  <c r="N100" i="10"/>
  <c r="N99" i="10"/>
  <c r="N98" i="10"/>
  <c r="N97" i="10"/>
  <c r="N96" i="10"/>
  <c r="N95" i="10"/>
  <c r="N94" i="10"/>
  <c r="N93" i="10"/>
  <c r="N92" i="10"/>
  <c r="N91" i="10"/>
  <c r="N90" i="10"/>
  <c r="N89" i="10"/>
  <c r="N88" i="10"/>
  <c r="N87" i="10"/>
  <c r="N86" i="10"/>
  <c r="N85" i="10"/>
  <c r="N84" i="10"/>
  <c r="N83" i="10"/>
  <c r="N82" i="10"/>
  <c r="N81" i="10"/>
  <c r="N80" i="10"/>
  <c r="N79" i="10"/>
  <c r="N78" i="10"/>
  <c r="N77" i="10"/>
  <c r="N76" i="10"/>
  <c r="N75" i="10"/>
  <c r="N74" i="10"/>
  <c r="N73" i="10"/>
  <c r="N72" i="10"/>
  <c r="N71" i="10"/>
  <c r="N70" i="10"/>
  <c r="N69" i="10"/>
  <c r="N68" i="10"/>
  <c r="N67" i="10"/>
  <c r="N66" i="10"/>
  <c r="N65" i="10"/>
  <c r="N64" i="10"/>
  <c r="N63" i="10"/>
  <c r="N62" i="10"/>
  <c r="N61" i="10"/>
  <c r="N60" i="10"/>
  <c r="N59" i="10"/>
  <c r="N58" i="10"/>
  <c r="N57" i="10"/>
  <c r="N56" i="10"/>
  <c r="N55" i="10"/>
  <c r="N54" i="10"/>
  <c r="N53" i="10"/>
  <c r="N52"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N8" i="10"/>
  <c r="N7" i="10"/>
  <c r="N6" i="10"/>
  <c r="N5" i="10"/>
  <c r="N4" i="10"/>
  <c r="J38" i="9"/>
  <c r="I38" i="9"/>
  <c r="H38" i="9"/>
  <c r="G38" i="9"/>
  <c r="F38" i="9"/>
  <c r="E38" i="9"/>
  <c r="D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I38" i="7"/>
  <c r="H38" i="7"/>
  <c r="G38" i="7"/>
  <c r="F38" i="7"/>
  <c r="E38" i="7"/>
  <c r="D38" i="7"/>
  <c r="C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O364" i="3"/>
  <c r="N364" i="3"/>
  <c r="M364" i="3"/>
  <c r="L364" i="3"/>
  <c r="K364" i="3"/>
  <c r="J364" i="3"/>
  <c r="I364" i="3"/>
  <c r="H364" i="3"/>
  <c r="G364" i="3"/>
  <c r="F364" i="3"/>
  <c r="E364" i="3"/>
  <c r="K38" i="9" l="1"/>
  <c r="J38" i="7"/>
  <c r="N385" i="10"/>
  <c r="N33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GUILLERMO GONZALEZ</author>
  </authors>
  <commentList>
    <comment ref="G7" authorId="0" shapeId="0" xr:uid="{26B2F1E4-D461-4596-9C3C-003C305C0402}">
      <text>
        <r>
          <rPr>
            <b/>
            <sz val="8"/>
            <color rgb="FF000000"/>
            <rFont val="Tahoma"/>
            <family val="2"/>
          </rPr>
          <t>Este dato lo integrará la Dirección de Evaluación Institucional</t>
        </r>
        <r>
          <rPr>
            <b/>
            <sz val="8"/>
            <color rgb="FF000000"/>
            <rFont val="Tahoma"/>
            <family val="2"/>
          </rPr>
          <t xml:space="preserve">
</t>
        </r>
      </text>
    </comment>
  </commentList>
</comments>
</file>

<file path=xl/sharedStrings.xml><?xml version="1.0" encoding="utf-8"?>
<sst xmlns="http://schemas.openxmlformats.org/spreadsheetml/2006/main" count="2614" uniqueCount="608">
  <si>
    <t>Dirección de Evaluación Institucional</t>
  </si>
  <si>
    <t>Coordinación de Análisis Estadístico</t>
  </si>
  <si>
    <t>No.</t>
  </si>
  <si>
    <t>INDICADOR</t>
  </si>
  <si>
    <t>Personas Capacitadas</t>
  </si>
  <si>
    <t>Servicios Tecnológicos Proporcionados</t>
  </si>
  <si>
    <t>Certificación de Competencias</t>
  </si>
  <si>
    <t>Evaluación de Competencias</t>
  </si>
  <si>
    <t>Cobertura de Becados Externos (%)</t>
  </si>
  <si>
    <t>INDICADORES FINANCIEROS RAMO 11</t>
  </si>
  <si>
    <t>Costo Docente (%)</t>
  </si>
  <si>
    <t>Evolución del Presupuesto Reprogramado Total (%)</t>
  </si>
  <si>
    <t>Evolución del Presupuesto Reprogramado (%)</t>
  </si>
  <si>
    <t>Evolución del Gasto Corriente (%)</t>
  </si>
  <si>
    <t>Evolución del Gasto de Inversión (%)</t>
  </si>
  <si>
    <t>Autofinanciamiento (%)</t>
  </si>
  <si>
    <t>Captación de Ingresos Propios (%)</t>
  </si>
  <si>
    <t>Año</t>
  </si>
  <si>
    <t>Valor</t>
  </si>
  <si>
    <t>Baja California</t>
  </si>
  <si>
    <t>Chihuahua</t>
  </si>
  <si>
    <t>Guanajuato</t>
  </si>
  <si>
    <t>Jalisco</t>
  </si>
  <si>
    <t>México</t>
  </si>
  <si>
    <t>Nuevo León</t>
  </si>
  <si>
    <t>Tamaulipas</t>
  </si>
  <si>
    <t>Veracruz</t>
  </si>
  <si>
    <t>Fecha de corte: 30 de septiembre 2024</t>
  </si>
  <si>
    <t>Secretaría de Planeación y Desarrollo Institucional</t>
  </si>
  <si>
    <t>CAPACITACIÓN TERCER TRIMESTRE 2024</t>
  </si>
  <si>
    <t>Edo</t>
  </si>
  <si>
    <t>Entidad</t>
  </si>
  <si>
    <t>Ptl</t>
  </si>
  <si>
    <t>Nombre del Plantel</t>
  </si>
  <si>
    <t xml:space="preserve">Cursos </t>
  </si>
  <si>
    <t xml:space="preserve">Mujeres  </t>
  </si>
  <si>
    <t xml:space="preserve">Hombres </t>
  </si>
  <si>
    <t xml:space="preserve">Total Capacitados </t>
  </si>
  <si>
    <t xml:space="preserve">Dur_hrs </t>
  </si>
  <si>
    <t xml:space="preserve">Honorarios </t>
  </si>
  <si>
    <t xml:space="preserve">Materiales e Insumos  </t>
  </si>
  <si>
    <t xml:space="preserve">Viáticos </t>
  </si>
  <si>
    <t xml:space="preserve">Cuota por Concertación nacional </t>
  </si>
  <si>
    <t xml:space="preserve">Fondo de Recuperación  </t>
  </si>
  <si>
    <t xml:space="preserve">Total de la Cuota  </t>
  </si>
  <si>
    <t>Aguascalientes</t>
  </si>
  <si>
    <t>Aguascalientes II</t>
  </si>
  <si>
    <t>Aguascalientes III</t>
  </si>
  <si>
    <t>Aguascalientes IV</t>
  </si>
  <si>
    <t>Ing. Miguel Ángel Barberena Vega</t>
  </si>
  <si>
    <t>Pabellón de Arteaga</t>
  </si>
  <si>
    <t>Prof. J. Refugio Esparza Reyes</t>
  </si>
  <si>
    <t>Tepezalá</t>
  </si>
  <si>
    <t>Cast Tijuana</t>
  </si>
  <si>
    <t>Ensenada</t>
  </si>
  <si>
    <t>Ing. César Moreno Martínez de Escobar</t>
  </si>
  <si>
    <t>Mexicali I</t>
  </si>
  <si>
    <t>Mexicali II</t>
  </si>
  <si>
    <t>Tijuana I</t>
  </si>
  <si>
    <t>Tijuana II</t>
  </si>
  <si>
    <t>Baja California Sur</t>
  </si>
  <si>
    <t>La Paz</t>
  </si>
  <si>
    <t>San José del Cabo</t>
  </si>
  <si>
    <t>Campeche</t>
  </si>
  <si>
    <t>Ciudad del Carmen</t>
  </si>
  <si>
    <t xml:space="preserve">Dzitbalché </t>
  </si>
  <si>
    <t>Lic. Guillermo González Galera</t>
  </si>
  <si>
    <t>Chiapas</t>
  </si>
  <si>
    <t>Altamirano</t>
  </si>
  <si>
    <t>Chiapa de Corzo</t>
  </si>
  <si>
    <t>Comitán</t>
  </si>
  <si>
    <t>Huixtla</t>
  </si>
  <si>
    <t>Ocosingo</t>
  </si>
  <si>
    <t>Palenque</t>
  </si>
  <si>
    <t>Pichucalco</t>
  </si>
  <si>
    <t>San Cristóbal de las Casas</t>
  </si>
  <si>
    <t>Tapachula</t>
  </si>
  <si>
    <t>Tonalá-Chiapas</t>
  </si>
  <si>
    <t>Tuxtla Chico</t>
  </si>
  <si>
    <t>Tuxtla Gutiérrez</t>
  </si>
  <si>
    <t>Cast Cd. Juárez</t>
  </si>
  <si>
    <t>Chihuahua I</t>
  </si>
  <si>
    <t>Chihuahua II</t>
  </si>
  <si>
    <t>Ciudad Cuauhtémoc</t>
  </si>
  <si>
    <t>Ciudad Delicias</t>
  </si>
  <si>
    <t>Ciudad Juárez I</t>
  </si>
  <si>
    <t>Ciudad Juárez II</t>
  </si>
  <si>
    <t>Juárez III</t>
  </si>
  <si>
    <t>Parral</t>
  </si>
  <si>
    <t>Ciudad de México</t>
  </si>
  <si>
    <t>Aeropuerto</t>
  </si>
  <si>
    <t>Álvaro Obregón I</t>
  </si>
  <si>
    <t>Álvaro Obregón II</t>
  </si>
  <si>
    <t>Aragón</t>
  </si>
  <si>
    <t>Azcapotzalco</t>
  </si>
  <si>
    <t>Aztahuacán</t>
  </si>
  <si>
    <t>Centro México Canadá del CONALEP</t>
  </si>
  <si>
    <t>Comercio y Fomento Industrial</t>
  </si>
  <si>
    <t>Coyoacán</t>
  </si>
  <si>
    <t>Gustavo A. Madero I</t>
  </si>
  <si>
    <t>Gustavo A. Madero II</t>
  </si>
  <si>
    <t>Ing. José Antonio Padilla Segura III</t>
  </si>
  <si>
    <t>Iztacalco I</t>
  </si>
  <si>
    <t>Iztapalapa I</t>
  </si>
  <si>
    <t>Iztapalapa II</t>
  </si>
  <si>
    <t>Iztapalapa III</t>
  </si>
  <si>
    <t>Iztapalapa IV</t>
  </si>
  <si>
    <t>Iztapalapa V</t>
  </si>
  <si>
    <t>Magdalena Contreras</t>
  </si>
  <si>
    <t>Milpa Alta</t>
  </si>
  <si>
    <t>Santa Fe</t>
  </si>
  <si>
    <t>Tláhuac</t>
  </si>
  <si>
    <t>Tlalpan I</t>
  </si>
  <si>
    <t>Tlalpan II</t>
  </si>
  <si>
    <t>UCIDF</t>
  </si>
  <si>
    <t>Venustiano Carranza I</t>
  </si>
  <si>
    <t>Venustiano Carranza II</t>
  </si>
  <si>
    <t>Xochimilco</t>
  </si>
  <si>
    <t>Coahuila de Zaragoza</t>
  </si>
  <si>
    <t>Ciudad Acuña</t>
  </si>
  <si>
    <t>Frontera</t>
  </si>
  <si>
    <t>Monclova</t>
  </si>
  <si>
    <t>Múzquiz</t>
  </si>
  <si>
    <t>Piedras Negras</t>
  </si>
  <si>
    <t>Saltillo I</t>
  </si>
  <si>
    <t>Saltillo II</t>
  </si>
  <si>
    <t>San Pedro de las Colonias</t>
  </si>
  <si>
    <t>Torreón</t>
  </si>
  <si>
    <t>Colima</t>
  </si>
  <si>
    <t>Prof. Gustavo Alberto Vázquez Montes</t>
  </si>
  <si>
    <t>Tecomán</t>
  </si>
  <si>
    <t>Durango</t>
  </si>
  <si>
    <t>Centro Mexicano Francés del CONALEP</t>
  </si>
  <si>
    <t>Tayoltita</t>
  </si>
  <si>
    <t>Acámbaro</t>
  </si>
  <si>
    <t>Cast León</t>
  </si>
  <si>
    <t>Celaya</t>
  </si>
  <si>
    <t>Cortázar</t>
  </si>
  <si>
    <t>Felipe Benicio Martínez Chapa</t>
  </si>
  <si>
    <t>Irapuato</t>
  </si>
  <si>
    <t>Irapuato II</t>
  </si>
  <si>
    <t>León II</t>
  </si>
  <si>
    <t>León III</t>
  </si>
  <si>
    <t>Moroleón</t>
  </si>
  <si>
    <t>Pénjamo</t>
  </si>
  <si>
    <t>Salamanca</t>
  </si>
  <si>
    <t>Salvatierra</t>
  </si>
  <si>
    <t>San Felipe</t>
  </si>
  <si>
    <t>San José Iturbide</t>
  </si>
  <si>
    <t>Silao</t>
  </si>
  <si>
    <t>Valle de Santiago</t>
  </si>
  <si>
    <t>Guerrero</t>
  </si>
  <si>
    <t>Acapulco I</t>
  </si>
  <si>
    <t>Acapulco II</t>
  </si>
  <si>
    <t>Buenavista de Cuellar</t>
  </si>
  <si>
    <t>Chilapa</t>
  </si>
  <si>
    <t>Chilpancingo</t>
  </si>
  <si>
    <t>Iguala</t>
  </si>
  <si>
    <t>Ometepec</t>
  </si>
  <si>
    <t>Tixtla</t>
  </si>
  <si>
    <t>Tlapa de Comonfort</t>
  </si>
  <si>
    <t>Zihuatanejo</t>
  </si>
  <si>
    <t>Hidalgo</t>
  </si>
  <si>
    <t>Pachuca</t>
  </si>
  <si>
    <t>Pachuca II</t>
  </si>
  <si>
    <t>Tepeji del Río</t>
  </si>
  <si>
    <t>Tizayuca</t>
  </si>
  <si>
    <t>Tulancingo</t>
  </si>
  <si>
    <t>Villa de Tezontepec</t>
  </si>
  <si>
    <t>Acatlán de Juárez</t>
  </si>
  <si>
    <t>Ajijic-Chapala</t>
  </si>
  <si>
    <t>Arandas</t>
  </si>
  <si>
    <t>Cast Zapopan</t>
  </si>
  <si>
    <t>Guadalajara I</t>
  </si>
  <si>
    <t>Guadalajara II</t>
  </si>
  <si>
    <t>Guadalajara III</t>
  </si>
  <si>
    <t>Jalostotitlán</t>
  </si>
  <si>
    <t>José Ma. Martínez R.</t>
  </si>
  <si>
    <t>Juanacatlán</t>
  </si>
  <si>
    <t>La Barca</t>
  </si>
  <si>
    <t>Lagos de Moreno</t>
  </si>
  <si>
    <t>Lic. Francisco Medina Ascencio, Mexicano-Italiano</t>
  </si>
  <si>
    <t>Profra. Idolina Gaona de Cosío - Tonalá</t>
  </si>
  <si>
    <t>Puerto Vallarta</t>
  </si>
  <si>
    <t>Puerto Vallarta II</t>
  </si>
  <si>
    <t>Tapalpa</t>
  </si>
  <si>
    <t>Tlaquepaque</t>
  </si>
  <si>
    <t>Zapopan</t>
  </si>
  <si>
    <t>Almoloya del Río</t>
  </si>
  <si>
    <t>Atizapán I</t>
  </si>
  <si>
    <t>Atizapán II</t>
  </si>
  <si>
    <t>Atlacomulco</t>
  </si>
  <si>
    <t>Cast Cuautitlán</t>
  </si>
  <si>
    <t>Centro Interindustrial Izcalli</t>
  </si>
  <si>
    <t>Chalco</t>
  </si>
  <si>
    <t>Chimalhuacán</t>
  </si>
  <si>
    <t>Ciudad Azteca</t>
  </si>
  <si>
    <t>Coacalco</t>
  </si>
  <si>
    <t>Cuautitlán I</t>
  </si>
  <si>
    <t>Del Sol</t>
  </si>
  <si>
    <t>Ecatepec I</t>
  </si>
  <si>
    <t>Ecatepec II</t>
  </si>
  <si>
    <t>Ecatepec III</t>
  </si>
  <si>
    <t>El Oro</t>
  </si>
  <si>
    <t>El Zarco</t>
  </si>
  <si>
    <t>Entidad de Certificación Izcalli</t>
  </si>
  <si>
    <t>Gustavo Baz - Tlalnepantla</t>
  </si>
  <si>
    <t>Huixquilucan</t>
  </si>
  <si>
    <t>Ing. Bernardo Quintana Arrioja - Cuautitlán</t>
  </si>
  <si>
    <t>Ixtapaluca</t>
  </si>
  <si>
    <t>Lerma</t>
  </si>
  <si>
    <t>Los Reyes la Paz</t>
  </si>
  <si>
    <t>Naucalpan I</t>
  </si>
  <si>
    <t>Naucalpan II</t>
  </si>
  <si>
    <t>Nezahualcóyotl I</t>
  </si>
  <si>
    <t>Nezahualcóyotl II</t>
  </si>
  <si>
    <t>Nezahualcóyotl III</t>
  </si>
  <si>
    <t>Nicolás Romero</t>
  </si>
  <si>
    <t>Santiago Tianguistenco</t>
  </si>
  <si>
    <t>Santiago Tilapa</t>
  </si>
  <si>
    <t>Tecámac</t>
  </si>
  <si>
    <t>Temoaya</t>
  </si>
  <si>
    <t>Texcoco</t>
  </si>
  <si>
    <t>Tlalnepantla I</t>
  </si>
  <si>
    <t>Tlalnepantla II</t>
  </si>
  <si>
    <t>Tlalnepantla III</t>
  </si>
  <si>
    <t>Toluca</t>
  </si>
  <si>
    <t>Tultitlán</t>
  </si>
  <si>
    <t>Valle de Aragón</t>
  </si>
  <si>
    <t>Villa Victoria</t>
  </si>
  <si>
    <t>Michoacán de Ocampo</t>
  </si>
  <si>
    <t>Apatzingán</t>
  </si>
  <si>
    <t>Ciudad Hidalgo</t>
  </si>
  <si>
    <t>La Piedad</t>
  </si>
  <si>
    <t>Lázaro Cárdenas</t>
  </si>
  <si>
    <t>Los Reyes</t>
  </si>
  <si>
    <t>Morelia I</t>
  </si>
  <si>
    <t>Morelia II</t>
  </si>
  <si>
    <t>Pátzcuaro</t>
  </si>
  <si>
    <t>Sahuayo</t>
  </si>
  <si>
    <t>Uruapan</t>
  </si>
  <si>
    <t>Zacapu</t>
  </si>
  <si>
    <t>Zamora</t>
  </si>
  <si>
    <t>Zitácuaro</t>
  </si>
  <si>
    <t>Morelos</t>
  </si>
  <si>
    <t>Cuautla</t>
  </si>
  <si>
    <t>Cuernavaca</t>
  </si>
  <si>
    <t>Jiutepec - Calera Chica</t>
  </si>
  <si>
    <t>Temixco</t>
  </si>
  <si>
    <t>Tepoztlán</t>
  </si>
  <si>
    <t>Nayarit</t>
  </si>
  <si>
    <t>Bahía de Banderas</t>
  </si>
  <si>
    <t>Peñita de Jaltemba</t>
  </si>
  <si>
    <t>Tepic</t>
  </si>
  <si>
    <t>Tepic II</t>
  </si>
  <si>
    <t>Cadereyta Jiménez</t>
  </si>
  <si>
    <t>Cast Guadalupe</t>
  </si>
  <si>
    <t>Don Benjamín Salinas Westrup</t>
  </si>
  <si>
    <t>Don Carlos Maldonado Elizondo</t>
  </si>
  <si>
    <t>Don Humberto Lobo Villarreal</t>
  </si>
  <si>
    <t>Don José María Hernández Martínez</t>
  </si>
  <si>
    <t>Don Protasio Rodríguez Cuéllar</t>
  </si>
  <si>
    <t>Don Víctor Gómez Garza</t>
  </si>
  <si>
    <t>Dr. Arroyo</t>
  </si>
  <si>
    <t>Dr. Carlos Canseco González</t>
  </si>
  <si>
    <t>Dr. Eduardo Macías Santos</t>
  </si>
  <si>
    <t>Ing. Adrián Sada Treviño</t>
  </si>
  <si>
    <t>Ing. Gustavo M. de la Garza Ortega</t>
  </si>
  <si>
    <t>Ing. José Antonio Padilla Segura I</t>
  </si>
  <si>
    <t>Joel Rocha Barocio</t>
  </si>
  <si>
    <t>José María Parás y Ballesteros</t>
  </si>
  <si>
    <t>Lic. Bárbara Herrera de Garza</t>
  </si>
  <si>
    <t>Lic. Raúl Rangel Frías</t>
  </si>
  <si>
    <t>Oaxaca</t>
  </si>
  <si>
    <t>Dr. Víctor Bravo Ahuja-Tuxtepec</t>
  </si>
  <si>
    <t>Gral. Antonio de León</t>
  </si>
  <si>
    <t>Juchitán</t>
  </si>
  <si>
    <t>Puerto Escondido</t>
  </si>
  <si>
    <t>Salina Cruz</t>
  </si>
  <si>
    <t>Puebla</t>
  </si>
  <si>
    <t>Atencingo</t>
  </si>
  <si>
    <t>Calipam</t>
  </si>
  <si>
    <t>Chipilo</t>
  </si>
  <si>
    <t>Huauchinango</t>
  </si>
  <si>
    <t>Puebla I</t>
  </si>
  <si>
    <t>Puebla II</t>
  </si>
  <si>
    <t>Puebla III</t>
  </si>
  <si>
    <t>San Martín Texmelucan</t>
  </si>
  <si>
    <t>Tehuacán</t>
  </si>
  <si>
    <t>Teziutlán</t>
  </si>
  <si>
    <t>Querétaro de Arteaga</t>
  </si>
  <si>
    <t>Aeronáutico</t>
  </si>
  <si>
    <t>Amealco</t>
  </si>
  <si>
    <t>Querétaro</t>
  </si>
  <si>
    <t>Querétaro II</t>
  </si>
  <si>
    <t>San Juan del Río</t>
  </si>
  <si>
    <t>Quintana Roo</t>
  </si>
  <si>
    <t>Cancún</t>
  </si>
  <si>
    <t>Cancún II</t>
  </si>
  <si>
    <t>Cancún III</t>
  </si>
  <si>
    <t>Cancún IV</t>
  </si>
  <si>
    <t>Cozumel</t>
  </si>
  <si>
    <t>Felipe Carrillo Puerto</t>
  </si>
  <si>
    <t>Lic. Jesús Martínez Ross - Chetumal</t>
  </si>
  <si>
    <t>Playa del Carmen</t>
  </si>
  <si>
    <t>San Luis Potosí</t>
  </si>
  <si>
    <t>Ciudad Valles</t>
  </si>
  <si>
    <t>Ing. Manuel Moreno Torres S.L.P.</t>
  </si>
  <si>
    <t>Matehuala</t>
  </si>
  <si>
    <t>Villa de Reyes</t>
  </si>
  <si>
    <t>Sinaloa</t>
  </si>
  <si>
    <t>Culiacán III</t>
  </si>
  <si>
    <t>Culiacán IV</t>
  </si>
  <si>
    <t>El Carrizo</t>
  </si>
  <si>
    <t>El Rosario</t>
  </si>
  <si>
    <t>Escuinapa</t>
  </si>
  <si>
    <t>Guasave</t>
  </si>
  <si>
    <t>Ing. José Antonio Padilla Segura-Culiacán II</t>
  </si>
  <si>
    <t>Juan de Dios Bátiz</t>
  </si>
  <si>
    <t>Juan José Ríos</t>
  </si>
  <si>
    <t>La Reforma</t>
  </si>
  <si>
    <t>Los Mochis</t>
  </si>
  <si>
    <t>Los Mochis II</t>
  </si>
  <si>
    <t>Mazatlán I</t>
  </si>
  <si>
    <t>Mazatlán II</t>
  </si>
  <si>
    <t>Mocorito</t>
  </si>
  <si>
    <t>Navolato</t>
  </si>
  <si>
    <t>Sonora</t>
  </si>
  <si>
    <t>Agua Prieta</t>
  </si>
  <si>
    <t>Álvaro Obregón Salido - Huatabampo</t>
  </si>
  <si>
    <t>Caborca</t>
  </si>
  <si>
    <t>Ciudad Obregón</t>
  </si>
  <si>
    <t>Empalme</t>
  </si>
  <si>
    <t>Gral. Plutarco Elías Calles - Guaymas</t>
  </si>
  <si>
    <t>Hermosillo I</t>
  </si>
  <si>
    <t>Hermosillo II</t>
  </si>
  <si>
    <t>Hermosillo III</t>
  </si>
  <si>
    <t>Magdalena de Kino</t>
  </si>
  <si>
    <t>Nacozari</t>
  </si>
  <si>
    <t>Navojoa</t>
  </si>
  <si>
    <t>Nogales</t>
  </si>
  <si>
    <t>San Luis Río Colorado</t>
  </si>
  <si>
    <t>Tabasco</t>
  </si>
  <si>
    <t>Cárdenas</t>
  </si>
  <si>
    <t>Comalcalco</t>
  </si>
  <si>
    <t>Lic. Manrique Dagdug Urgell</t>
  </si>
  <si>
    <t>Macuspana</t>
  </si>
  <si>
    <t>Paraíso</t>
  </si>
  <si>
    <t>Villahermosa I</t>
  </si>
  <si>
    <t>Villahermosa II</t>
  </si>
  <si>
    <t>Cast Matamoros</t>
  </si>
  <si>
    <t>Ciudad Mante</t>
  </si>
  <si>
    <t>Ciudad Victoria</t>
  </si>
  <si>
    <t>Matamoros</t>
  </si>
  <si>
    <t>Miguel Alemán</t>
  </si>
  <si>
    <t>Nuevo Laredo</t>
  </si>
  <si>
    <t>Reynosa</t>
  </si>
  <si>
    <t>Río Bravo</t>
  </si>
  <si>
    <t>Tampico</t>
  </si>
  <si>
    <t>Tlaxcala</t>
  </si>
  <si>
    <t>Amaxac de Guerrero</t>
  </si>
  <si>
    <t>Teacalco</t>
  </si>
  <si>
    <t>Zacualpan</t>
  </si>
  <si>
    <t>Veracruz Llave</t>
  </si>
  <si>
    <t>Álamo</t>
  </si>
  <si>
    <t>Cast Coatzacoalcos</t>
  </si>
  <si>
    <t>Córdoba</t>
  </si>
  <si>
    <t>Don Juan Osorio López</t>
  </si>
  <si>
    <t>Dr. Gonzalo Aguirre Beltrán</t>
  </si>
  <si>
    <t>Dr. Guillermo Figueroa Cárdenas</t>
  </si>
  <si>
    <t>Juan Díaz Covarrubias</t>
  </si>
  <si>
    <t>Lic. Jesús Reyes Heroles</t>
  </si>
  <si>
    <t>Manuel Maples Arce</t>
  </si>
  <si>
    <t>Manuel Rivera Cambas</t>
  </si>
  <si>
    <t>Orizaba</t>
  </si>
  <si>
    <t>Potrero</t>
  </si>
  <si>
    <t>Poza Rica</t>
  </si>
  <si>
    <t>Vega de Alatorre</t>
  </si>
  <si>
    <t>Veracruz I</t>
  </si>
  <si>
    <t>Veracruz II</t>
  </si>
  <si>
    <t>Yucatán</t>
  </si>
  <si>
    <t>Mérida I</t>
  </si>
  <si>
    <t>Mérida II</t>
  </si>
  <si>
    <t>Mérida III</t>
  </si>
  <si>
    <t>Tizimín</t>
  </si>
  <si>
    <t>Valladolid</t>
  </si>
  <si>
    <t>Zacatecas</t>
  </si>
  <si>
    <t>Fresnillo</t>
  </si>
  <si>
    <t>Maestra Dolores Castro Varela</t>
  </si>
  <si>
    <t>Mazapil</t>
  </si>
  <si>
    <t>AGUASCALIENTES</t>
  </si>
  <si>
    <t>DG  AGUASCALIENTES</t>
  </si>
  <si>
    <t>BAJA CALIFORNIA</t>
  </si>
  <si>
    <t>DG  BAJA CALIFORNIA</t>
  </si>
  <si>
    <t>BAJA CALIFORNIA SUR</t>
  </si>
  <si>
    <t>DG  BAJA CALIFORNIA SUR</t>
  </si>
  <si>
    <t>CAMPECHE</t>
  </si>
  <si>
    <t>DG  CAMPECHE</t>
  </si>
  <si>
    <t>COAHUILA DE ZARAGOZA</t>
  </si>
  <si>
    <t>DG  COAHUILA</t>
  </si>
  <si>
    <t>COLIMA</t>
  </si>
  <si>
    <t>DG  COLIMA</t>
  </si>
  <si>
    <t>CHIAPAS</t>
  </si>
  <si>
    <t>DG  CHIAPAS</t>
  </si>
  <si>
    <t>CHIHUAHUA</t>
  </si>
  <si>
    <t>DG  CHIHUAHUA</t>
  </si>
  <si>
    <t>CIUDAD DE MÉXICO</t>
  </si>
  <si>
    <t>DG  CIUDAD DE MÉXICO</t>
  </si>
  <si>
    <t>DURANGO</t>
  </si>
  <si>
    <t>DG  DURANGO</t>
  </si>
  <si>
    <t>GUANAJUATO</t>
  </si>
  <si>
    <t>DG  GUANAJUATO</t>
  </si>
  <si>
    <t>GUERRERO</t>
  </si>
  <si>
    <t>DG  GUERRERO</t>
  </si>
  <si>
    <t>HIDALGO</t>
  </si>
  <si>
    <t>DG  HIDALGO</t>
  </si>
  <si>
    <t>JALISCO</t>
  </si>
  <si>
    <t>DG  JALISCO</t>
  </si>
  <si>
    <t>MÉXICO</t>
  </si>
  <si>
    <t>DG  ESTADO DE MEXICO</t>
  </si>
  <si>
    <t>MICHOACÁN DE OCAMPO</t>
  </si>
  <si>
    <t>DG  MICHOACAN</t>
  </si>
  <si>
    <t>MORELOS</t>
  </si>
  <si>
    <t>DG  MORELOS</t>
  </si>
  <si>
    <t>NAYARIT</t>
  </si>
  <si>
    <t>DG  NAYARIT</t>
  </si>
  <si>
    <t>NUEVO LEÓN</t>
  </si>
  <si>
    <t>DG  NUEVO LEON</t>
  </si>
  <si>
    <t>OAXACA</t>
  </si>
  <si>
    <t>DG  OAXACA</t>
  </si>
  <si>
    <t>PUEBLA</t>
  </si>
  <si>
    <t>DG  PUEBLA</t>
  </si>
  <si>
    <t>QUERÉTARO DE ARTEAGA</t>
  </si>
  <si>
    <t>DG  QUERETARO</t>
  </si>
  <si>
    <t>QUINTANA ROO</t>
  </si>
  <si>
    <t>DG  QUINTANA ROO</t>
  </si>
  <si>
    <t>SAN LUIS POTOSÍ</t>
  </si>
  <si>
    <t>DG  SAN LUIS POTOSI</t>
  </si>
  <si>
    <t>SINALOA</t>
  </si>
  <si>
    <t>DG  SINALOA</t>
  </si>
  <si>
    <t>SONORA</t>
  </si>
  <si>
    <t>DG  SONORA</t>
  </si>
  <si>
    <t>TABASCO</t>
  </si>
  <si>
    <t>DG  TABASCO</t>
  </si>
  <si>
    <t>TAMAULIPAS</t>
  </si>
  <si>
    <t>DG  TAMAULIPAS</t>
  </si>
  <si>
    <t>TLAXCALA</t>
  </si>
  <si>
    <t>DG  TLAXCALA</t>
  </si>
  <si>
    <t>VERACRUZ LLAVE</t>
  </si>
  <si>
    <t>DG  VERACRUZ</t>
  </si>
  <si>
    <t>YUCATÁN</t>
  </si>
  <si>
    <t>DG  YUCATAN</t>
  </si>
  <si>
    <t>ZACATECAS</t>
  </si>
  <si>
    <t>DG  ZACATECAS</t>
  </si>
  <si>
    <t>Oficinas Nacionales</t>
  </si>
  <si>
    <t>Dir. de Serv. Tecnológicos y de Capacitación</t>
  </si>
  <si>
    <t>Coahuila</t>
  </si>
  <si>
    <t>Michoacán</t>
  </si>
  <si>
    <t>Federal</t>
  </si>
  <si>
    <t>Total</t>
  </si>
  <si>
    <t>Otros</t>
  </si>
  <si>
    <t>Certificaciones al Tercer Trimestre 2024</t>
  </si>
  <si>
    <t>CERTIPORT
Digital</t>
  </si>
  <si>
    <t>EDUIT Digital</t>
  </si>
  <si>
    <t>Conocer 
Laboral</t>
  </si>
  <si>
    <t>Lingüisticas DYNED</t>
  </si>
  <si>
    <t xml:space="preserve"> Lingüisticas GLCC</t>
  </si>
  <si>
    <t>ASCA</t>
  </si>
  <si>
    <t>Otra</t>
  </si>
  <si>
    <t>CE EXTERNO</t>
  </si>
  <si>
    <t>Id</t>
  </si>
  <si>
    <t>COAHUILA</t>
  </si>
  <si>
    <t>ESTADO DE MEXICO</t>
  </si>
  <si>
    <t>MICHOACAN</t>
  </si>
  <si>
    <t>NUEVO LEON</t>
  </si>
  <si>
    <t>QUERETARO</t>
  </si>
  <si>
    <t>SAN LUIS POTOSI</t>
  </si>
  <si>
    <t>VERACRUZ</t>
  </si>
  <si>
    <t>YUCATAN</t>
  </si>
  <si>
    <t>Colegio Nacional de Educación Profesional Técnica</t>
  </si>
  <si>
    <t>BARARI CROSS INTEGRITY ASSESSMENT S.A. de C.V.</t>
  </si>
  <si>
    <t>CENTRO DE EVALUACIÓN EN ESTÁNDARES DE COMPETENCIAS S. C.</t>
  </si>
  <si>
    <t>ESCUELA JUDICIAL DEL ESTADO DE MÉXICO</t>
  </si>
  <si>
    <t>INSTITUTO DE TALLERES PRODUCTIVOS S.A. DE C.V.</t>
  </si>
  <si>
    <t>UNIVERSIDAD EL NUEVO SIGLO S.C.</t>
  </si>
  <si>
    <t>CONSULTORÍA Y CAPACITACIONES S. A. DE C. V.</t>
  </si>
  <si>
    <t>INSTITUTO AMERICANO HIGIA EN PODOLOGÍA Y FISIOTERAPIA, S. C.</t>
  </si>
  <si>
    <t>Evaluaciones al Tecer Trimestre 2024</t>
  </si>
  <si>
    <t xml:space="preserve">Total </t>
  </si>
  <si>
    <t>COBERTURA DE BECADOS EXTERNOS</t>
  </si>
  <si>
    <t>Colegios Estatales</t>
  </si>
  <si>
    <t>Cve ptl</t>
  </si>
  <si>
    <t>Unidad Administrativa</t>
  </si>
  <si>
    <t>Cobertura de Becados Externos</t>
  </si>
  <si>
    <t>Dzitbalché</t>
  </si>
  <si>
    <t>Alvaro Obregón I</t>
  </si>
  <si>
    <t>Alvaro Obregón II</t>
  </si>
  <si>
    <t>Muzquiz</t>
  </si>
  <si>
    <t>Tecoman</t>
  </si>
  <si>
    <t>Cortazar</t>
  </si>
  <si>
    <t>Buenavista de Cuéllar</t>
  </si>
  <si>
    <t>Profra. Idolina Gaona de Cosio - Tonalá</t>
  </si>
  <si>
    <t>Bahia de Banderas</t>
  </si>
  <si>
    <t>Lic. Raúl Rangel Frias</t>
  </si>
  <si>
    <t>Dr. Victor Bravo Ahuja-Tuxtepec</t>
  </si>
  <si>
    <t>Automotriz, José Vasconcelos</t>
  </si>
  <si>
    <t>Querétaro "Roberto Ruiz Obregón"</t>
  </si>
  <si>
    <t>San Juan del Rio</t>
  </si>
  <si>
    <t>Ing. José Antonio Padilla Segura-SLP</t>
  </si>
  <si>
    <t>Culiacan III</t>
  </si>
  <si>
    <t>Culiacan IV</t>
  </si>
  <si>
    <t>Alvaro Obregón Salido - Huatabampo</t>
  </si>
  <si>
    <t>Tizimin</t>
  </si>
  <si>
    <t>Gasto total ejercido</t>
  </si>
  <si>
    <t>Gasto Ejercido en docentes</t>
  </si>
  <si>
    <t>Costo docente (%)</t>
  </si>
  <si>
    <t>Fuente: Dirección de Administración Financiera</t>
  </si>
  <si>
    <t>Justificación de las desviaciones:</t>
  </si>
  <si>
    <t>Elaboró</t>
  </si>
  <si>
    <t>Presupuesto Reprogramado total</t>
  </si>
  <si>
    <t>Presupuesto
Ejercido Total</t>
  </si>
  <si>
    <t>Evolución del Presupuesto Reprogramado Total</t>
  </si>
  <si>
    <t>Presupuesto Reprogramado
(Recursos Fiscales)</t>
  </si>
  <si>
    <t>Presupuesto Ejercido (Recursos Fiscales)</t>
  </si>
  <si>
    <t>Evolución del Presupuesto Reprogramado
(Recursos fiscales)</t>
  </si>
  <si>
    <t>Presupuesto Reprogramado
(Gasto Corriente)</t>
  </si>
  <si>
    <t>Presupuesto Ejercido (Gasto Corriente)</t>
  </si>
  <si>
    <t>Presupuesto Reprogramado
(Gasto de Inversión)</t>
  </si>
  <si>
    <t>Presupuesto Ejercido (Gasto de Inversión)</t>
  </si>
  <si>
    <t>Presupuesto Ejercido Total</t>
  </si>
  <si>
    <t>Ingresos Propios ejercidos</t>
  </si>
  <si>
    <t>Índice de Autofinancimiento</t>
  </si>
  <si>
    <t>Ingresos Propios Programados</t>
  </si>
  <si>
    <t>Ingresos Propios captados</t>
  </si>
  <si>
    <t>Captación de Ingresos Propios</t>
  </si>
  <si>
    <t>COBERTURA DE BECADOS EXTERNOS
TERCER TRIMESTRE 2024</t>
  </si>
  <si>
    <t>Estado</t>
  </si>
  <si>
    <t>Alumnos Becados duranteal al Tercer Trimestre 2024</t>
  </si>
  <si>
    <t>Matrícula
 2023-2024.1</t>
  </si>
  <si>
    <t>Total nacional</t>
  </si>
  <si>
    <t>Planteles Federales</t>
  </si>
  <si>
    <t>Fuente: Dirección de Vinculación Social</t>
  </si>
  <si>
    <t>Matrícula
 2024-2025-1</t>
  </si>
  <si>
    <t>CONALEP Coahuila de Zaragoza</t>
  </si>
  <si>
    <t>Justificación de las variaciones:</t>
  </si>
  <si>
    <t>José de Jesús Hernández Escamilla</t>
  </si>
  <si>
    <t>Subcoordinador de Análisis de Indicadores de Gestión</t>
  </si>
  <si>
    <t>Jesús Alberto Castillo Sosa</t>
  </si>
  <si>
    <t>Coordinador de Análisis Estadístico</t>
  </si>
  <si>
    <t>Var 26-25</t>
  </si>
  <si>
    <t>Diferencia
 2026 -2025</t>
  </si>
  <si>
    <t>Variación %
 2026 -2025</t>
  </si>
  <si>
    <t>Colegios estatales</t>
  </si>
  <si>
    <t>Sistema CONALEP</t>
  </si>
  <si>
    <t>PERSONAS CAPACITADAS</t>
  </si>
  <si>
    <r>
      <rPr>
        <b/>
        <sz val="8"/>
        <color theme="2" tint="-0.749992370372631"/>
        <rFont val="Noto Sans"/>
        <family val="2"/>
      </rPr>
      <t xml:space="preserve">Fuente:  </t>
    </r>
    <r>
      <rPr>
        <sz val="8"/>
        <color theme="2" tint="-0.749992370372631"/>
        <rFont val="Noto Sans"/>
        <family val="2"/>
      </rPr>
      <t>Dirección de Servicios Tecnológicos y Capacitación.</t>
    </r>
  </si>
  <si>
    <t>CERTIFICACIÓN DE COMPETENCIAS</t>
  </si>
  <si>
    <r>
      <t xml:space="preserve">Fuente: </t>
    </r>
    <r>
      <rPr>
        <sz val="8"/>
        <color theme="2" tint="-0.749992370372631"/>
        <rFont val="Noto Sans"/>
        <family val="2"/>
      </rPr>
      <t>Dirección de Acreditación y Operación de Centros de Evaluación</t>
    </r>
  </si>
  <si>
    <t>EVALUACIÓN DE COMPETENCIAS</t>
  </si>
  <si>
    <t>COBERTURA DE BECADOS EXTERNOS (%)</t>
  </si>
  <si>
    <t>COSTO DOCENTE</t>
  </si>
  <si>
    <t>2026-2025</t>
  </si>
  <si>
    <t>EVOLUCIÓN DEL PRESUPUESTO REPROGRAMADO TOTAL</t>
  </si>
  <si>
    <t>EVOLUCIÓN DEL PRESUPUESTO REPROGRAMADO</t>
  </si>
  <si>
    <t>EVOLUCIÓN DEL GASTO CORRIENTE</t>
  </si>
  <si>
    <t>EVOLUCIÓN DEL GASTO DE INVERSIÓN</t>
  </si>
  <si>
    <t>AUTOFINANCIAMIENTO</t>
  </si>
  <si>
    <t>CAPTACIÓN DE INGRESOS PROPIOS (%)</t>
  </si>
  <si>
    <t>SERVICIOS TECNOLÓGICOS PROPORCIONADOS</t>
  </si>
  <si>
    <r>
      <rPr>
        <b/>
        <sz val="8"/>
        <color theme="2" tint="-0.749992370372631"/>
        <rFont val="Noto Sans"/>
        <family val="2"/>
      </rPr>
      <t xml:space="preserve">Fuente:  </t>
    </r>
    <r>
      <rPr>
        <sz val="8"/>
        <color theme="2" tint="-0.749992370372631"/>
        <rFont val="Noto Sans"/>
        <family val="2"/>
      </rPr>
      <t>Dirección de Vinculación Social.</t>
    </r>
  </si>
  <si>
    <r>
      <t xml:space="preserve">Fuente: </t>
    </r>
    <r>
      <rPr>
        <sz val="8"/>
        <color theme="2" tint="-0.749992370372631"/>
        <rFont val="Noto Sans"/>
        <family val="2"/>
      </rPr>
      <t>Dirección de Acreditación y Operación de Centros de Evaluación</t>
    </r>
    <r>
      <rPr>
        <b/>
        <sz val="8"/>
        <color theme="2" tint="-0.749992370372631"/>
        <rFont val="Noto Sans"/>
        <family val="2"/>
      </rPr>
      <t>.</t>
    </r>
  </si>
  <si>
    <t>Fuente:  Dirección de Servicios Tecnológicos y Capacitación.  (SECyT Módulo de Servicios Tecnológicos).</t>
  </si>
  <si>
    <t>INDICADORES DEL SISTEMA CONALEP 2026</t>
  </si>
  <si>
    <t>Cifras al Primer Semestre de cada ejercicio fiscal</t>
  </si>
  <si>
    <t>PRIMER SEMESTRE, EJERCICIO 2026</t>
  </si>
  <si>
    <t>PRIMER SMESTRE, EJERCICIO 2026</t>
  </si>
  <si>
    <r>
      <t xml:space="preserve">Fecha de corte: </t>
    </r>
    <r>
      <rPr>
        <sz val="8"/>
        <color theme="2" tint="-0.749992370372631"/>
        <rFont val="Noto Sans"/>
        <family val="2"/>
      </rPr>
      <t>30  de junio de 2026</t>
    </r>
    <r>
      <rPr>
        <b/>
        <sz val="8"/>
        <color theme="2" tint="-0.749992370372631"/>
        <rFont val="Noto Sans"/>
        <family val="2"/>
      </rPr>
      <t>.</t>
    </r>
  </si>
  <si>
    <t>Fecha de corte: 30 de junio 2026.</t>
  </si>
  <si>
    <r>
      <t xml:space="preserve">Fecha de corte: </t>
    </r>
    <r>
      <rPr>
        <sz val="8"/>
        <color theme="2" tint="-0.749992370372631"/>
        <rFont val="Noto Sans"/>
        <family val="2"/>
      </rPr>
      <t>30 de junio de 2026</t>
    </r>
    <r>
      <rPr>
        <b/>
        <sz val="8"/>
        <color theme="2" tint="-0.749992370372631"/>
        <rFont val="Noto Sans"/>
        <family val="2"/>
      </rPr>
      <t>.</t>
    </r>
  </si>
  <si>
    <r>
      <t xml:space="preserve">Fecha de corte: </t>
    </r>
    <r>
      <rPr>
        <sz val="8"/>
        <color theme="2" tint="-0.749992370372631"/>
        <rFont val="Noto Sans"/>
        <family val="2"/>
      </rPr>
      <t>30 de junio de 2026.</t>
    </r>
  </si>
  <si>
    <r>
      <t xml:space="preserve">Fecha de corte: </t>
    </r>
    <r>
      <rPr>
        <sz val="8"/>
        <color theme="2" tint="-0.749992370372631"/>
        <rFont val="Noto Sans"/>
        <family val="2"/>
      </rPr>
      <t>30 de junio de 2026</t>
    </r>
  </si>
  <si>
    <t>Reprobación (%)</t>
  </si>
  <si>
    <t>REPROBACIÓN (%)</t>
  </si>
  <si>
    <t>Fecha de corte: 30 de junio de 2026</t>
  </si>
  <si>
    <t xml:space="preserve">Evolución del 
Gasto Corriente </t>
  </si>
  <si>
    <t>Evolución del 
Gasto de Inversión</t>
  </si>
  <si>
    <t>A través del impulso a las estrategias de promoción y colaboración con los comités de vinculación estatales, los Centros de Asistencia y Servicios Tecnológicos (CAST) reportaron un incremento en la cantidad de servicios tecnológicos otorgados a los diversos sectores productivos.</t>
  </si>
  <si>
    <t>El resultado del indicador refleja que aproximadamente 20 de cada 100 estudiantes presentan dificultades académicas que afectan su avance regular, lo cual constituye un factor de riesgo para el rezago académico, la deserción y la eficiencia terminal. La cifra pone de manifiesto la necesidad de fortalecer acciones preventivas y correctivas enfocadas en los módulos con mayor índice de reprobación, así como en los semestres críticos.</t>
  </si>
  <si>
    <t>Si bien el comportamiento del indicador continúa influenciado por la disponibilidad presupuestal de los Colegios Estatales y por la demanda de los procesos de evaluación con fines de certificación, durante el periodo se observó una recuperación gradual en la operación, derivada de la regularización de la programación de evaluaciones, el acompañamiento técnico y el seguimiento permanente brindado por la DAOCE, así como de la liberación progresiva de recursos en diversas entidades federativas. Se prevé que estas acciones contribuyan a fortalecer el cumplimiento de la meta anual durante el segundo semestre del ejercicio.</t>
  </si>
  <si>
    <t>La emisión de certificados depende de la conclusión favorable de los procesos de evaluación, así como de las etapas de validación y gestión administrativa correspondientes. No obstante, durante el periodo se observó una recuperación gradual derivada de la regularización de dichos procesos, el seguimiento permanente brindado por la DAOCE y la disponibilidad progresiva de recursos en los Colegios Estatales. Se prevé que estas acciones contribuyan a incrementar el ritmo de emisión de certificados durante el segundo semestre del ejercicio y fortalecer el cumplimiento de la meta anual.</t>
  </si>
  <si>
    <r>
      <rPr>
        <b/>
        <sz val="8"/>
        <color theme="2" tint="-0.749992370372631"/>
        <rFont val="Noto Sans"/>
        <family val="2"/>
      </rPr>
      <t xml:space="preserve">Fuente:  </t>
    </r>
    <r>
      <rPr>
        <sz val="8"/>
        <color theme="2" tint="-0.749992370372631"/>
        <rFont val="Noto Sans"/>
        <family val="2"/>
      </rPr>
      <t>Dirección de Servicios Educativos (DSE)</t>
    </r>
  </si>
  <si>
    <r>
      <t xml:space="preserve">Conforme al Catálogo de Indicadores, el Indicador de Reprobación ser reportará de forma semestral en la 1ª y 3ª sesiones del año, esto conforme lo siguiente:
</t>
    </r>
    <r>
      <rPr>
        <b/>
        <sz val="8"/>
        <color theme="2" tint="-0.749992370372631"/>
        <rFont val="Noto Sans"/>
        <family val="2"/>
      </rPr>
      <t xml:space="preserve">• </t>
    </r>
    <r>
      <rPr>
        <sz val="8"/>
        <color theme="2" tint="-0.749992370372631"/>
        <rFont val="Noto Sans"/>
        <family val="2"/>
      </rPr>
      <t xml:space="preserve">1ª Sesión del año, ciclos pares.
</t>
    </r>
    <r>
      <rPr>
        <b/>
        <sz val="8"/>
        <color theme="2" tint="-0.749992370372631"/>
        <rFont val="Noto Sans"/>
        <family val="2"/>
      </rPr>
      <t xml:space="preserve">• </t>
    </r>
    <r>
      <rPr>
        <sz val="8"/>
        <color theme="2" tint="-0.749992370372631"/>
        <rFont val="Noto Sans"/>
        <family val="2"/>
      </rPr>
      <t>3ª Sesión del año, ciclos impares.</t>
    </r>
  </si>
  <si>
    <t xml:space="preserve">Autorizó </t>
  </si>
  <si>
    <t>Juan Manuel Samperio Hernández</t>
  </si>
  <si>
    <t>Secretario de Planeación y Desarrollo Insttucional</t>
  </si>
  <si>
    <t>Revisó y aprobó</t>
  </si>
  <si>
    <t xml:space="preserve">Durante el primer semestre, se registró un incremento en el número de personas capacitadas. Este resultado se da a partir de la implementación de acciones de capacitación en modalidad en línea mediante la plataforma Moodle, el adelanto de cursos previstos para periodos posteriores, la ejecución de proyectos de capacitación adicionales y el fortalecimiento de la vinculación con los sectores público, privado y social. </t>
  </si>
  <si>
    <t>PRIMER SEMESTRE 2026</t>
  </si>
  <si>
    <t xml:space="preserve">PRIMER SEMESTRE 2026 </t>
  </si>
  <si>
    <t>Durante el primer semestre 2026, no se programaron ni ejercieron recursos en este rubro.</t>
  </si>
  <si>
    <t>Durante el primer semestre 2026, se ejercieron recursos propios por un monto de 23,339,519.6, lo cual representa el 2.7% respecto al presupuesto ejercido total (841,272.0), 1 punto porcentuales más que en el mismo periodo del ejercicio anterior.</t>
  </si>
  <si>
    <t>Durante el primer semestre 2026, se captaron ingresos propios por un monto de 28,904,584.4, lo cual representa el 131.1% respecto a lo programado en el periodo (22,050,032.0), 7.8 puntos porcentuales menos que en el mismo periodo del ejercicio anterior.</t>
  </si>
  <si>
    <t>Durante el primer semestre 2026, se programaron recursos de gasto corriente por un monto de 977,468,711.7 de los cuales se ejercieron 872,464,127.4 (89.3%), la variación del 10.7% asciende a 105,004,584.3, recursos asignados y comprometidos los cuales se integran por 106,704,071.9 en recursos fiscales (48,078,878.5 capítulo 1000 Servicios Personales; 414,094.3 capítulo 2000 Materiales y Suministros y 58,211,099.1 capítulo 3000 Servicios Generales) y -1,399,487.6 en recursos propios por regularizar en atención a necesidades prioritarias de operación (1,681,888.2 Capítulo 2000 Materiales y Suministros, -3,800,683.8 en capítulo 3000 Servicios Generales y 419,308.0 en capítulo 4000 Transferencias, Asignaciones, Subsidios y Otras Ayudas.</t>
  </si>
  <si>
    <t>Durante el primer semestre 2026, se programaron recursos fiscales por un monto de 955,718,679.7 de los cuales se ejercieron 849,014,607.8 (88.8%), la variación del 11.2% asciende a 106,704,071.9 asignados y comprometidos que se integran por 48,078,878.5 capítulo 1000 Servicios Personales; 414,094.3 capítulo 2000 Materiales y Suministros y 58,211,099.1 capítulo 3000 Servicios Generales.</t>
  </si>
  <si>
    <t>Durante el primer semestre 2026, se programaron recursos por un monto de 977,768,711.7 de los cuales se ejercieron 872,464,127.4 (89.2%), la variación del 10.8% asciende a 105,304,584.3 que se integran por recursos fiscales asignados y comprometidos por 106,704,071.9 (48,078,878.5 capítulo 1000 Servicios Personales; 414,094.3 capítulo 2000 Materiales y Suministros y 58,211,099.1 capítulo 3000 Servicios Generales) y -1,399,487.6 en recursos propios por regularizar en atención a necesidades prioritarias de operación (1,681,888.2 Capítulo 2000 Materiales y Suministros, -3,800,683.8 en capítulo 3000 Servicios Generales, 419,308.0 en capítulo 4000 Transferencias, Asignaciones, Subsidios y Otras Ayudas y 300,000.0 del capítulo 7000 Inversiones Financieras y Otras Provisiones).</t>
  </si>
  <si>
    <t>Durante el primer semestre 2026, se ejercieron recursos por un monto de 333,270,827.8 para el pago de nómina, prestaciones, ahorro y seguridad social a docentes en planteles adscritos a la Unidad de Operación Desconcentrada para la Ciudad de México (UODCDMX) y Representación del CONALEP en el Estado de Oaxaca (RCEO) e incrementos autorizados, lo cual representa el 38.2% del presupuesto ejercido total que asciende a un monto de 872,464,127.4, 4.6 puntos porcentuales más que en el mismo periodo del ejercicio anterior.</t>
  </si>
  <si>
    <t>El resultado del 12.64% alcanzado en el primer semestre supera la meta programada para el periodo de 7.99%. Este crecimiento se vincula con el impulso institucional otorgado al Modelo de Formación Dual, cuya cobertura ha mantenido una tendencia creciente en 2026, favoreciendo la incorporación de un mayor número de estudiantes a programas de becas externas.</t>
  </si>
  <si>
    <t xml:space="preserve">INDICADORES EDUCATIVOS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</si>
</sst>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quot;$&quot;#,##0.00"/>
    <numFmt numFmtId="167" formatCode="&quot; &quot;* #,##0.00&quot; &quot;;&quot;-&quot;* #,##0.00&quot; &quot;;&quot; &quot;* &quot;-&quot;#&quot; &quot;;&quot; &quot;@&quot; &quot;"/>
    <numFmt numFmtId="168" formatCode="0.0%"/>
    <numFmt numFmtId="169" formatCode="_-&quot;$&quot;* #,##0.0_-;\-&quot;$&quot;* #,##0.0_-;_-&quot;$&quot;* &quot;-&quot;?_-;_-@_-"/>
    <numFmt numFmtId="170" formatCode="#,##0.0_ ;\-#,##0.0\ "/>
    <numFmt numFmtId="171" formatCode="_-&quot;$&quot;* #,##0.000_-;\-&quot;$&quot;* #,##0.000_-;_-&quot;$&quot;* &quot;-&quot;??_-;_-@_-"/>
    <numFmt numFmtId="172" formatCode="0.0_ ;\-0.0\ "/>
  </numFmts>
  <fonts count="85">
    <font>
      <sz val="11"/>
      <color rgb="FF000000"/>
      <name val="Aptos Narrow"/>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0"/>
      <name val="Aptos Narrow"/>
      <family val="2"/>
      <scheme val="minor"/>
    </font>
    <font>
      <sz val="11"/>
      <color rgb="FF000000"/>
      <name val="Aptos Narrow"/>
      <family val="2"/>
    </font>
    <font>
      <sz val="11"/>
      <color rgb="FFFFFFFF"/>
      <name val="Aptos Narrow"/>
      <family val="2"/>
    </font>
    <font>
      <sz val="10"/>
      <color rgb="FF000000"/>
      <name val="Arial"/>
      <family val="2"/>
    </font>
    <font>
      <sz val="8"/>
      <color rgb="FF000000"/>
      <name val="Montserrat"/>
    </font>
    <font>
      <sz val="10"/>
      <color rgb="FF000000"/>
      <name val="Montserrat"/>
    </font>
    <font>
      <b/>
      <sz val="9"/>
      <color rgb="FF000000"/>
      <name val="Montserrat"/>
    </font>
    <font>
      <b/>
      <sz val="10"/>
      <color rgb="FF000000"/>
      <name val="Montserrat"/>
    </font>
    <font>
      <b/>
      <sz val="8"/>
      <color rgb="FF000000"/>
      <name val="Montserrat"/>
    </font>
    <font>
      <sz val="7"/>
      <color rgb="FF000000"/>
      <name val="Montserrat"/>
    </font>
    <font>
      <b/>
      <sz val="10"/>
      <color rgb="FF000000"/>
      <name val="Arial"/>
      <family val="2"/>
    </font>
    <font>
      <b/>
      <sz val="10"/>
      <color rgb="FF000000"/>
      <name val="Montserrat ExtraBold"/>
    </font>
    <font>
      <sz val="10"/>
      <color rgb="FF000000"/>
      <name val="Montserrat ExtraBold"/>
    </font>
    <font>
      <b/>
      <sz val="14"/>
      <color rgb="FF0A322B"/>
      <name val="Montserrat bold"/>
    </font>
    <font>
      <b/>
      <sz val="9"/>
      <color rgb="FFFFFFFF"/>
      <name val="Montserrat"/>
    </font>
    <font>
      <b/>
      <sz val="8"/>
      <color rgb="FF000000"/>
      <name val="Calibri"/>
      <family val="2"/>
    </font>
    <font>
      <sz val="8"/>
      <color rgb="FF000000"/>
      <name val="Calibri"/>
      <family val="2"/>
    </font>
    <font>
      <b/>
      <sz val="8"/>
      <color rgb="FF000000"/>
      <name val="Tahoma"/>
      <family val="2"/>
    </font>
    <font>
      <sz val="9"/>
      <color theme="1"/>
      <name val="Montserrat"/>
    </font>
    <font>
      <sz val="10"/>
      <name val="Arial"/>
      <family val="2"/>
    </font>
    <font>
      <sz val="10"/>
      <name val="Montserrat"/>
    </font>
    <font>
      <sz val="8"/>
      <name val="Montserrat"/>
    </font>
    <font>
      <b/>
      <sz val="8"/>
      <color indexed="8"/>
      <name val="Montserrat"/>
    </font>
    <font>
      <sz val="12"/>
      <color indexed="8"/>
      <name val="Montserrat"/>
    </font>
    <font>
      <sz val="12"/>
      <name val="Montserrat"/>
    </font>
    <font>
      <sz val="7"/>
      <name val="Arial"/>
      <family val="2"/>
    </font>
    <font>
      <sz val="8"/>
      <color theme="1"/>
      <name val="Arial"/>
      <family val="2"/>
    </font>
    <font>
      <sz val="9"/>
      <color theme="1"/>
      <name val="Montserrat ExtraBold"/>
    </font>
    <font>
      <sz val="11"/>
      <color theme="1"/>
      <name val="Arial"/>
      <family val="2"/>
    </font>
    <font>
      <sz val="8"/>
      <color theme="1"/>
      <name val="Montserrat ExtraBold"/>
    </font>
    <font>
      <b/>
      <sz val="10"/>
      <name val="Arial"/>
      <family val="2"/>
    </font>
    <font>
      <b/>
      <sz val="8"/>
      <name val="Arial"/>
      <family val="2"/>
    </font>
    <font>
      <b/>
      <sz val="11"/>
      <color theme="1"/>
      <name val="Montserrat"/>
    </font>
    <font>
      <sz val="8"/>
      <color indexed="8"/>
      <name val="Montserrat"/>
    </font>
    <font>
      <sz val="10"/>
      <color theme="1"/>
      <name val="Aptos Narrow"/>
      <family val="2"/>
      <scheme val="minor"/>
    </font>
    <font>
      <b/>
      <sz val="10"/>
      <color rgb="FF0A322B"/>
      <name val="Montserrat bold"/>
    </font>
    <font>
      <i/>
      <sz val="9"/>
      <name val="Montserrat"/>
    </font>
    <font>
      <sz val="12"/>
      <name val="Arial"/>
      <family val="2"/>
    </font>
    <font>
      <sz val="8"/>
      <color theme="2" tint="-0.749992370372631"/>
      <name val="Noto Sans"/>
      <family val="2"/>
    </font>
    <font>
      <b/>
      <sz val="8"/>
      <color theme="2" tint="-0.749992370372631"/>
      <name val="Noto Sans"/>
      <family val="2"/>
    </font>
    <font>
      <sz val="11"/>
      <color rgb="FF000000"/>
      <name val="Noto Sans"/>
      <family val="2"/>
    </font>
    <font>
      <b/>
      <sz val="10"/>
      <color rgb="FF000000"/>
      <name val="Noto Sans"/>
      <family val="2"/>
    </font>
    <font>
      <sz val="10"/>
      <color rgb="FF000000"/>
      <name val="Noto Sans"/>
      <family val="2"/>
    </font>
    <font>
      <sz val="8"/>
      <color rgb="FF000000"/>
      <name val="Noto Sans"/>
      <family val="2"/>
    </font>
    <font>
      <b/>
      <sz val="10"/>
      <color theme="0"/>
      <name val="Noto Sans"/>
      <family val="2"/>
    </font>
    <font>
      <i/>
      <sz val="6"/>
      <color rgb="FF000000"/>
      <name val="Noto Sans"/>
      <family val="2"/>
    </font>
    <font>
      <sz val="12"/>
      <color rgb="FF000000"/>
      <name val="Noto Sans"/>
      <family val="2"/>
    </font>
    <font>
      <b/>
      <sz val="9"/>
      <color rgb="FF000000"/>
      <name val="Noto Sans"/>
      <family val="2"/>
    </font>
    <font>
      <sz val="9"/>
      <color rgb="FF000000"/>
      <name val="Noto Sans"/>
      <family val="2"/>
    </font>
    <font>
      <b/>
      <sz val="8"/>
      <color rgb="FF000000"/>
      <name val="Noto Sans"/>
      <family val="2"/>
    </font>
    <font>
      <sz val="9"/>
      <color theme="1"/>
      <name val="Noto Sans"/>
      <family val="2"/>
    </font>
    <font>
      <sz val="10"/>
      <color theme="2" tint="-0.749992370372631"/>
      <name val="Noto Sans"/>
      <family val="2"/>
    </font>
    <font>
      <b/>
      <sz val="10"/>
      <color theme="2" tint="-0.749992370372631"/>
      <name val="Noto Sans"/>
      <family val="2"/>
    </font>
    <font>
      <b/>
      <sz val="9"/>
      <color theme="0"/>
      <name val="Noto Sans"/>
      <family val="2"/>
    </font>
    <font>
      <b/>
      <sz val="9"/>
      <color theme="2" tint="-0.749992370372631"/>
      <name val="Noto Sans"/>
      <family val="2"/>
    </font>
    <font>
      <sz val="9"/>
      <color theme="2" tint="-0.749992370372631"/>
      <name val="Noto Sans"/>
      <family val="2"/>
    </font>
    <font>
      <b/>
      <sz val="10"/>
      <color theme="0"/>
      <name val="Noto Sans Black"/>
      <family val="2"/>
    </font>
    <font>
      <b/>
      <sz val="12"/>
      <color theme="0"/>
      <name val="Noto Sans Black"/>
      <family val="2"/>
    </font>
    <font>
      <b/>
      <i/>
      <sz val="9"/>
      <color theme="2" tint="-0.749992370372631"/>
      <name val="Noto Sans"/>
      <family val="2"/>
    </font>
    <font>
      <sz val="11"/>
      <color theme="1"/>
      <name val="Noto Sans"/>
      <family val="2"/>
    </font>
    <font>
      <sz val="7"/>
      <color rgb="FF000000"/>
      <name val="Noto Sans"/>
      <family val="2"/>
    </font>
    <font>
      <sz val="12"/>
      <name val="Noto Sans"/>
      <family val="2"/>
    </font>
    <font>
      <sz val="12"/>
      <color indexed="8"/>
      <name val="Noto Sans"/>
      <family val="2"/>
    </font>
    <font>
      <b/>
      <sz val="8"/>
      <color indexed="8"/>
      <name val="Noto Sans"/>
      <family val="2"/>
    </font>
    <font>
      <b/>
      <sz val="9"/>
      <color theme="0"/>
      <name val="Noto Sans Black"/>
      <family val="2"/>
    </font>
    <font>
      <sz val="10"/>
      <color theme="1"/>
      <name val="Noto Sans"/>
      <family val="2"/>
    </font>
    <font>
      <i/>
      <sz val="9"/>
      <name val="Noto Sans"/>
      <family val="2"/>
    </font>
    <font>
      <sz val="10"/>
      <name val="Noto Sans"/>
      <family val="2"/>
    </font>
    <font>
      <sz val="10"/>
      <color theme="0"/>
      <name val="Noto Sans Black"/>
      <family val="2"/>
    </font>
    <font>
      <b/>
      <sz val="10"/>
      <color theme="1"/>
      <name val="Noto Sans"/>
      <family val="2"/>
    </font>
    <font>
      <sz val="8"/>
      <name val="Noto Sans"/>
      <family val="2"/>
    </font>
    <font>
      <i/>
      <sz val="10"/>
      <color rgb="FF339966"/>
      <name val="Noto Sans"/>
      <family val="2"/>
    </font>
    <font>
      <b/>
      <sz val="11"/>
      <color theme="0"/>
      <name val="Noto Sans"/>
      <family val="2"/>
    </font>
    <font>
      <b/>
      <sz val="11"/>
      <color rgb="FF000000"/>
      <name val="Noto Sans"/>
      <family val="2"/>
    </font>
    <font>
      <sz val="11"/>
      <name val="Aptos Narrow"/>
      <family val="2"/>
      <scheme val="minor"/>
    </font>
    <font>
      <sz val="9"/>
      <name val="Noto Sans"/>
      <family val="2"/>
    </font>
    <font>
      <i/>
      <sz val="8"/>
      <color theme="1"/>
      <name val="Montserrat"/>
    </font>
    <font>
      <sz val="9"/>
      <name val="Montserrat"/>
    </font>
  </fonts>
  <fills count="29">
    <fill>
      <patternFill patternType="none"/>
    </fill>
    <fill>
      <patternFill patternType="gray125"/>
    </fill>
    <fill>
      <patternFill patternType="solid">
        <fgColor theme="6"/>
      </patternFill>
    </fill>
    <fill>
      <patternFill patternType="solid">
        <fgColor rgb="FF156082"/>
        <bgColor rgb="FF156082"/>
      </patternFill>
    </fill>
    <fill>
      <patternFill patternType="solid">
        <fgColor rgb="FF196B24"/>
        <bgColor rgb="FF196B24"/>
      </patternFill>
    </fill>
    <fill>
      <patternFill patternType="solid">
        <fgColor rgb="FFC0E6F5"/>
        <bgColor rgb="FFC0E6F5"/>
      </patternFill>
    </fill>
    <fill>
      <patternFill patternType="solid">
        <fgColor rgb="FFD9D9D9"/>
        <bgColor rgb="FFD9D9D9"/>
      </patternFill>
    </fill>
    <fill>
      <patternFill patternType="solid">
        <fgColor rgb="FFFFFFFF"/>
        <bgColor rgb="FFFFFFFF"/>
      </patternFill>
    </fill>
    <fill>
      <patternFill patternType="solid">
        <fgColor rgb="FFE7E6E6"/>
        <bgColor rgb="FFE7E6E6"/>
      </patternFill>
    </fill>
    <fill>
      <patternFill patternType="solid">
        <fgColor rgb="FFE8E8E8"/>
        <bgColor rgb="FFE8E8E8"/>
      </patternFill>
    </fill>
    <fill>
      <patternFill patternType="solid">
        <fgColor rgb="FF621132"/>
        <bgColor rgb="FF621132"/>
      </patternFill>
    </fill>
    <fill>
      <patternFill patternType="solid">
        <fgColor rgb="FFADADAD"/>
        <bgColor rgb="FFADADAD"/>
      </patternFill>
    </fill>
    <fill>
      <patternFill patternType="solid">
        <fgColor rgb="FFF2F2F2"/>
        <bgColor rgb="FFF2F2F2"/>
      </patternFill>
    </fill>
    <fill>
      <patternFill patternType="solid">
        <fgColor rgb="FFB4C6E7"/>
        <bgColor rgb="FFB4C6E7"/>
      </patternFill>
    </fill>
    <fill>
      <patternFill patternType="solid">
        <fgColor rgb="FFFFFF00"/>
        <bgColor rgb="FFFFFF00"/>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rgb="FFFFFF00"/>
        <bgColor indexed="64"/>
      </patternFill>
    </fill>
    <fill>
      <patternFill patternType="solid">
        <fgColor rgb="FFD9D9D9"/>
        <bgColor theme="0" tint="-0.14999847407452621"/>
      </patternFill>
    </fill>
    <fill>
      <patternFill patternType="solid">
        <fgColor rgb="FFB78129"/>
        <bgColor rgb="FFD9D9D9"/>
      </patternFill>
    </fill>
    <fill>
      <patternFill patternType="solid">
        <fgColor rgb="FFB78129"/>
        <bgColor rgb="FFBFBFBF"/>
      </patternFill>
    </fill>
    <fill>
      <patternFill patternType="solid">
        <fgColor rgb="FF750946"/>
        <bgColor indexed="64"/>
      </patternFill>
    </fill>
    <fill>
      <patternFill patternType="solid">
        <fgColor theme="2"/>
        <bgColor rgb="FFD9D9D9"/>
      </patternFill>
    </fill>
    <fill>
      <patternFill patternType="solid">
        <fgColor rgb="FFA57F2C"/>
        <bgColor indexed="64"/>
      </patternFill>
    </fill>
    <fill>
      <patternFill patternType="solid">
        <fgColor rgb="FF9B2247"/>
        <bgColor indexed="64"/>
      </patternFill>
    </fill>
    <fill>
      <patternFill patternType="solid">
        <fgColor rgb="FF98989A"/>
        <bgColor theme="0" tint="-0.14999847407452621"/>
      </patternFill>
    </fill>
    <fill>
      <patternFill patternType="solid">
        <fgColor rgb="FF98989A"/>
        <bgColor indexed="64"/>
      </patternFill>
    </fill>
    <fill>
      <patternFill patternType="solid">
        <fgColor rgb="FF750946"/>
        <bgColor rgb="FFD9D9D9"/>
      </patternFill>
    </fill>
    <fill>
      <patternFill patternType="solid">
        <fgColor rgb="FF13806F"/>
        <bgColor rgb="FFFFFFFF"/>
      </patternFill>
    </fill>
  </fills>
  <borders count="45">
    <border>
      <left/>
      <right/>
      <top/>
      <bottom/>
      <diagonal/>
    </border>
    <border>
      <left style="thin">
        <color rgb="FF808080"/>
      </left>
      <right style="thin">
        <color rgb="FF808080"/>
      </right>
      <top style="thin">
        <color rgb="FF808080"/>
      </top>
      <bottom style="thin">
        <color rgb="FF808080"/>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D9D9D9"/>
      </top>
      <bottom style="thin">
        <color rgb="FF808080"/>
      </bottom>
      <diagonal/>
    </border>
    <border>
      <left/>
      <right/>
      <top style="thin">
        <color rgb="FF747474"/>
      </top>
      <bottom style="thin">
        <color rgb="FF747474"/>
      </bottom>
      <diagonal/>
    </border>
    <border>
      <left/>
      <right/>
      <top style="thin">
        <color rgb="FF74747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theme="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theme="1" tint="0.499984740745262"/>
      </top>
      <bottom style="thin">
        <color theme="1" tint="0.499984740745262"/>
      </bottom>
      <diagonal/>
    </border>
    <border>
      <left/>
      <right/>
      <top style="thin">
        <color theme="0" tint="-0.34998626667073579"/>
      </top>
      <bottom style="thin">
        <color theme="0" tint="-0.34998626667073579"/>
      </bottom>
      <diagonal/>
    </border>
    <border>
      <left/>
      <right/>
      <top style="thin">
        <color theme="0" tint="-0.14999847407452621"/>
      </top>
      <bottom style="thin">
        <color theme="0" tint="-0.14999847407452621"/>
      </bottom>
      <diagonal/>
    </border>
    <border>
      <left style="thin">
        <color theme="0"/>
      </left>
      <right style="thin">
        <color rgb="FF808080"/>
      </right>
      <top style="thin">
        <color rgb="FF808080"/>
      </top>
      <bottom style="thin">
        <color rgb="FF808080"/>
      </bottom>
      <diagonal/>
    </border>
    <border>
      <left style="thin">
        <color theme="0"/>
      </left>
      <right/>
      <top style="thin">
        <color rgb="FF808080"/>
      </top>
      <bottom style="thin">
        <color rgb="FF808080"/>
      </bottom>
      <diagonal/>
    </border>
    <border>
      <left/>
      <right/>
      <top style="thin">
        <color theme="1" tint="0.34998626667073579"/>
      </top>
      <bottom/>
      <diagonal/>
    </border>
    <border>
      <left/>
      <right style="thin">
        <color theme="0"/>
      </right>
      <top style="thin">
        <color rgb="FFD9D9D9"/>
      </top>
      <bottom style="thin">
        <color rgb="FF747474"/>
      </bottom>
      <diagonal/>
    </border>
    <border>
      <left style="thin">
        <color theme="0"/>
      </left>
      <right style="thin">
        <color theme="0"/>
      </right>
      <top style="thin">
        <color rgb="FFD9D9D9"/>
      </top>
      <bottom style="thin">
        <color rgb="FF747474"/>
      </bottom>
      <diagonal/>
    </border>
    <border>
      <left style="thin">
        <color theme="0"/>
      </left>
      <right style="thin">
        <color theme="0"/>
      </right>
      <top style="thin">
        <color rgb="FFD9D9D9"/>
      </top>
      <bottom style="thin">
        <color rgb="FF808080"/>
      </bottom>
      <diagonal/>
    </border>
    <border>
      <left/>
      <right/>
      <top style="thin">
        <color rgb="FF747474"/>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n">
        <color theme="1" tint="0.34998626667073579"/>
      </top>
      <bottom style="thin">
        <color rgb="FF747474"/>
      </bottom>
      <diagonal/>
    </border>
    <border>
      <left/>
      <right/>
      <top style="thin">
        <color theme="1" tint="0.34998626667073579"/>
      </top>
      <bottom style="thin">
        <color theme="1" tint="0.34998626667073579"/>
      </bottom>
      <diagonal/>
    </border>
    <border>
      <left/>
      <right/>
      <top style="thin">
        <color theme="0"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2" tint="-0.749992370372631"/>
      </left>
      <right/>
      <top style="thin">
        <color theme="2" tint="-0.749992370372631"/>
      </top>
      <bottom/>
      <diagonal/>
    </border>
    <border>
      <left/>
      <right/>
      <top style="thin">
        <color theme="2" tint="-0.749992370372631"/>
      </top>
      <bottom/>
      <diagonal/>
    </border>
    <border>
      <left/>
      <right style="thin">
        <color theme="2" tint="-0.749992370372631"/>
      </right>
      <top style="thin">
        <color theme="2" tint="-0.749992370372631"/>
      </top>
      <bottom/>
      <diagonal/>
    </border>
    <border>
      <left style="thin">
        <color theme="2" tint="-0.749992370372631"/>
      </left>
      <right/>
      <top/>
      <bottom/>
      <diagonal/>
    </border>
    <border>
      <left/>
      <right style="thin">
        <color theme="2" tint="-0.749992370372631"/>
      </right>
      <top/>
      <bottom/>
      <diagonal/>
    </border>
    <border>
      <left style="thin">
        <color theme="2" tint="-0.749992370372631"/>
      </left>
      <right/>
      <top/>
      <bottom style="thin">
        <color theme="2" tint="-0.749992370372631"/>
      </bottom>
      <diagonal/>
    </border>
    <border>
      <left/>
      <right/>
      <top/>
      <bottom style="thin">
        <color theme="2" tint="-0.749992370372631"/>
      </bottom>
      <diagonal/>
    </border>
    <border>
      <left/>
      <right style="thin">
        <color theme="2" tint="-0.749992370372631"/>
      </right>
      <top/>
      <bottom style="thin">
        <color theme="2" tint="-0.749992370372631"/>
      </bottom>
      <diagonal/>
    </border>
  </borders>
  <cellStyleXfs count="38">
    <xf numFmtId="0" fontId="0" fillId="0" borderId="0"/>
    <xf numFmtId="9" fontId="8" fillId="0" borderId="0" applyFont="0" applyFill="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8" fillId="5" borderId="0" applyNumberFormat="0" applyBorder="0" applyAlignment="0" applyProtection="0"/>
    <xf numFmtId="167" fontId="8" fillId="0" borderId="0" applyFont="0" applyFill="0" applyBorder="0" applyAlignment="0" applyProtection="0"/>
    <xf numFmtId="0" fontId="10" fillId="0" borderId="0" applyNumberFormat="0" applyBorder="0" applyProtection="0"/>
    <xf numFmtId="0" fontId="10" fillId="0" borderId="0" applyNumberFormat="0" applyBorder="0" applyProtection="0"/>
    <xf numFmtId="0" fontId="8" fillId="0" borderId="0" applyNumberFormat="0" applyBorder="0" applyProtection="0"/>
    <xf numFmtId="0" fontId="8" fillId="0" borderId="0" applyNumberFormat="0" applyFont="0" applyBorder="0" applyProtection="0"/>
    <xf numFmtId="0" fontId="10" fillId="0" borderId="0" applyNumberFormat="0" applyBorder="0" applyProtection="0"/>
    <xf numFmtId="9" fontId="8" fillId="0" borderId="0" applyFont="0" applyFill="0" applyBorder="0" applyAlignment="0" applyProtection="0"/>
    <xf numFmtId="0" fontId="6" fillId="0" borderId="0"/>
    <xf numFmtId="0" fontId="26" fillId="0" borderId="0"/>
    <xf numFmtId="0" fontId="7" fillId="2" borderId="0" applyNumberFormat="0" applyBorder="0" applyAlignment="0" applyProtection="0"/>
    <xf numFmtId="0" fontId="26" fillId="0" borderId="0"/>
    <xf numFmtId="0" fontId="26" fillId="0" borderId="0"/>
    <xf numFmtId="0" fontId="8" fillId="0" borderId="0" applyNumberFormat="0" applyFont="0" applyBorder="0" applyProtection="0"/>
    <xf numFmtId="0" fontId="9" fillId="4" borderId="0" applyNumberFormat="0" applyBorder="0" applyAlignment="0" applyProtection="0"/>
    <xf numFmtId="0" fontId="10" fillId="0" borderId="0" applyNumberFormat="0" applyBorder="0" applyProtection="0"/>
    <xf numFmtId="0" fontId="10" fillId="0" borderId="0" applyNumberFormat="0" applyBorder="0" applyProtection="0"/>
    <xf numFmtId="0" fontId="8" fillId="0" borderId="0" applyNumberFormat="0" applyFont="0" applyBorder="0" applyProtection="0"/>
    <xf numFmtId="0" fontId="10" fillId="0" borderId="0" applyNumberFormat="0" applyBorder="0" applyProtection="0"/>
    <xf numFmtId="0" fontId="5" fillId="0" borderId="0"/>
    <xf numFmtId="0" fontId="7" fillId="2" borderId="0" applyNumberFormat="0" applyBorder="0" applyAlignment="0" applyProtection="0"/>
    <xf numFmtId="0" fontId="26" fillId="0" borderId="0"/>
    <xf numFmtId="0" fontId="10" fillId="0" borderId="0" applyNumberFormat="0" applyBorder="0" applyProtection="0"/>
    <xf numFmtId="9" fontId="5"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383">
    <xf numFmtId="0" fontId="0" fillId="0" borderId="0" xfId="0"/>
    <xf numFmtId="0" fontId="11" fillId="0" borderId="0" xfId="9" applyFont="1" applyAlignment="1" applyProtection="1">
      <alignment horizontal="center" vertical="center"/>
    </xf>
    <xf numFmtId="0" fontId="0" fillId="0" borderId="0" xfId="9" applyFont="1" applyProtection="1"/>
    <xf numFmtId="0" fontId="11" fillId="0" borderId="0" xfId="10" applyFont="1" applyAlignment="1" applyProtection="1">
      <alignment horizontal="center" vertical="center"/>
    </xf>
    <xf numFmtId="0" fontId="11" fillId="0" borderId="0" xfId="10" applyFont="1" applyAlignment="1" applyProtection="1">
      <alignment horizontal="right" vertical="center"/>
    </xf>
    <xf numFmtId="0" fontId="11" fillId="0" borderId="0" xfId="10" applyFont="1" applyAlignment="1" applyProtection="1">
      <alignment vertical="center"/>
    </xf>
    <xf numFmtId="4" fontId="11" fillId="0" borderId="0" xfId="10" applyNumberFormat="1" applyFont="1" applyAlignment="1" applyProtection="1">
      <alignment vertical="center"/>
    </xf>
    <xf numFmtId="0" fontId="18" fillId="0" borderId="0" xfId="10" applyFont="1" applyAlignment="1" applyProtection="1">
      <alignment horizontal="right" vertical="center"/>
    </xf>
    <xf numFmtId="0" fontId="11" fillId="0" borderId="0" xfId="10" applyFont="1" applyProtection="1"/>
    <xf numFmtId="0" fontId="19" fillId="0" borderId="0" xfId="10" applyFont="1" applyAlignment="1" applyProtection="1">
      <alignment horizontal="right" vertical="center"/>
    </xf>
    <xf numFmtId="0" fontId="21" fillId="10" borderId="0" xfId="10" applyFont="1" applyFill="1" applyAlignment="1" applyProtection="1">
      <alignment horizontal="center" vertical="center" wrapText="1"/>
    </xf>
    <xf numFmtId="0" fontId="11" fillId="0" borderId="8" xfId="10" applyFont="1" applyBorder="1" applyAlignment="1" applyProtection="1">
      <alignment horizontal="center" vertical="center"/>
    </xf>
    <xf numFmtId="0" fontId="11" fillId="0" borderId="8" xfId="10" applyFont="1" applyBorder="1" applyAlignment="1" applyProtection="1">
      <alignment vertical="center"/>
    </xf>
    <xf numFmtId="3" fontId="11" fillId="0" borderId="8" xfId="10" applyNumberFormat="1" applyFont="1" applyBorder="1" applyAlignment="1" applyProtection="1">
      <alignment vertical="center"/>
    </xf>
    <xf numFmtId="166" fontId="11" fillId="0" borderId="8" xfId="10" applyNumberFormat="1" applyFont="1" applyBorder="1" applyAlignment="1" applyProtection="1">
      <alignment vertical="center"/>
    </xf>
    <xf numFmtId="0" fontId="0" fillId="0" borderId="0" xfId="10" applyFont="1" applyProtection="1"/>
    <xf numFmtId="3" fontId="0" fillId="0" borderId="0" xfId="10" applyNumberFormat="1" applyFont="1" applyProtection="1"/>
    <xf numFmtId="0" fontId="15" fillId="0" borderId="0" xfId="10" applyFont="1" applyProtection="1"/>
    <xf numFmtId="3" fontId="15" fillId="11" borderId="8" xfId="10" applyNumberFormat="1" applyFont="1" applyFill="1" applyBorder="1" applyAlignment="1" applyProtection="1">
      <alignment vertical="center"/>
    </xf>
    <xf numFmtId="166" fontId="15" fillId="11" borderId="8" xfId="10" applyNumberFormat="1" applyFont="1" applyFill="1" applyBorder="1" applyAlignment="1" applyProtection="1">
      <alignment vertical="center"/>
    </xf>
    <xf numFmtId="0" fontId="11" fillId="0" borderId="0" xfId="9" applyFont="1" applyAlignment="1" applyProtection="1">
      <alignment horizontal="center"/>
    </xf>
    <xf numFmtId="3" fontId="15" fillId="6" borderId="8" xfId="9" applyNumberFormat="1" applyFont="1" applyFill="1" applyBorder="1" applyAlignment="1" applyProtection="1">
      <alignment horizontal="center" vertical="center"/>
    </xf>
    <xf numFmtId="0" fontId="22" fillId="6" borderId="8" xfId="9" applyFont="1" applyFill="1" applyBorder="1" applyAlignment="1" applyProtection="1">
      <alignment horizontal="center" vertical="center" wrapText="1"/>
    </xf>
    <xf numFmtId="3" fontId="15" fillId="6" borderId="8" xfId="9" applyNumberFormat="1" applyFont="1" applyFill="1" applyBorder="1" applyAlignment="1" applyProtection="1">
      <alignment horizontal="center" vertical="center" wrapText="1"/>
    </xf>
    <xf numFmtId="0" fontId="11" fillId="0" borderId="8" xfId="9" applyFont="1" applyBorder="1" applyAlignment="1" applyProtection="1">
      <alignment horizontal="center" vertical="center"/>
    </xf>
    <xf numFmtId="0" fontId="11" fillId="0" borderId="8" xfId="9" applyFont="1" applyBorder="1" applyProtection="1"/>
    <xf numFmtId="3" fontId="11" fillId="0" borderId="8" xfId="9" applyNumberFormat="1" applyFont="1" applyBorder="1" applyAlignment="1" applyProtection="1">
      <alignment horizontal="center" vertical="center"/>
    </xf>
    <xf numFmtId="3" fontId="15" fillId="12" borderId="8" xfId="9" applyNumberFormat="1" applyFont="1" applyFill="1" applyBorder="1" applyProtection="1"/>
    <xf numFmtId="0" fontId="11" fillId="0" borderId="0" xfId="9" applyFont="1" applyProtection="1"/>
    <xf numFmtId="3" fontId="15" fillId="6" borderId="8" xfId="9" applyNumberFormat="1" applyFont="1" applyFill="1" applyBorder="1" applyProtection="1"/>
    <xf numFmtId="0" fontId="0" fillId="0" borderId="0" xfId="9" applyFont="1" applyAlignment="1" applyProtection="1">
      <alignment horizontal="center" vertical="center"/>
    </xf>
    <xf numFmtId="0" fontId="23" fillId="0" borderId="0" xfId="9" applyFont="1" applyAlignment="1" applyProtection="1">
      <alignment horizontal="center" vertical="center"/>
    </xf>
    <xf numFmtId="0" fontId="23" fillId="0" borderId="0" xfId="9" applyFont="1" applyAlignment="1" applyProtection="1">
      <alignment horizontal="center"/>
    </xf>
    <xf numFmtId="0" fontId="23" fillId="0" borderId="0" xfId="9" applyFont="1" applyProtection="1"/>
    <xf numFmtId="0" fontId="23" fillId="0" borderId="8" xfId="9" applyFont="1" applyBorder="1" applyAlignment="1" applyProtection="1">
      <alignment horizontal="center" vertical="center"/>
    </xf>
    <xf numFmtId="3" fontId="23" fillId="0" borderId="8" xfId="9" applyNumberFormat="1" applyFont="1" applyBorder="1" applyProtection="1"/>
    <xf numFmtId="0" fontId="23" fillId="12" borderId="8" xfId="9" applyFont="1" applyFill="1" applyBorder="1" applyProtection="1"/>
    <xf numFmtId="0" fontId="23" fillId="0" borderId="8" xfId="9" applyFont="1" applyBorder="1" applyProtection="1"/>
    <xf numFmtId="0" fontId="11" fillId="6" borderId="8" xfId="9" applyFont="1" applyFill="1" applyBorder="1" applyAlignment="1" applyProtection="1">
      <alignment horizontal="center" vertical="center"/>
    </xf>
    <xf numFmtId="0" fontId="23" fillId="13" borderId="8" xfId="9" applyFont="1" applyFill="1" applyBorder="1" applyAlignment="1" applyProtection="1">
      <alignment horizontal="center" vertical="center"/>
    </xf>
    <xf numFmtId="0" fontId="11" fillId="14" borderId="8" xfId="9" applyFont="1" applyFill="1" applyBorder="1" applyAlignment="1" applyProtection="1">
      <alignment horizontal="center" vertical="center"/>
    </xf>
    <xf numFmtId="0" fontId="23" fillId="14" borderId="8" xfId="9" applyFont="1" applyFill="1" applyBorder="1" applyAlignment="1" applyProtection="1">
      <alignment horizontal="center" vertical="center"/>
    </xf>
    <xf numFmtId="0" fontId="23" fillId="14" borderId="8" xfId="9" applyFont="1" applyFill="1" applyBorder="1" applyAlignment="1" applyProtection="1">
      <alignment horizontal="center" vertical="center" wrapText="1"/>
    </xf>
    <xf numFmtId="3" fontId="22" fillId="6" borderId="8" xfId="9" applyNumberFormat="1" applyFont="1" applyFill="1" applyBorder="1" applyProtection="1"/>
    <xf numFmtId="3" fontId="15" fillId="12" borderId="0" xfId="9" applyNumberFormat="1" applyFont="1" applyFill="1" applyAlignment="1" applyProtection="1">
      <alignment horizontal="center" vertical="center" wrapText="1"/>
    </xf>
    <xf numFmtId="3" fontId="11" fillId="0" borderId="0" xfId="9" applyNumberFormat="1" applyFont="1" applyAlignment="1" applyProtection="1">
      <alignment vertical="center"/>
    </xf>
    <xf numFmtId="3" fontId="11" fillId="0" borderId="0" xfId="9" applyNumberFormat="1" applyFont="1" applyProtection="1"/>
    <xf numFmtId="0" fontId="23" fillId="0" borderId="0" xfId="9" applyFont="1" applyAlignment="1" applyProtection="1">
      <alignment wrapText="1"/>
    </xf>
    <xf numFmtId="0" fontId="23" fillId="0" borderId="8" xfId="9" applyFont="1" applyBorder="1" applyAlignment="1" applyProtection="1">
      <alignment horizontal="center"/>
    </xf>
    <xf numFmtId="0" fontId="23" fillId="0" borderId="8" xfId="9" applyFont="1" applyBorder="1" applyAlignment="1" applyProtection="1">
      <alignment wrapText="1"/>
    </xf>
    <xf numFmtId="0" fontId="11" fillId="6" borderId="8" xfId="9" applyFont="1" applyFill="1" applyBorder="1" applyProtection="1"/>
    <xf numFmtId="0" fontId="11" fillId="6" borderId="8" xfId="9" applyFont="1" applyFill="1" applyBorder="1" applyAlignment="1" applyProtection="1">
      <alignment horizontal="center"/>
    </xf>
    <xf numFmtId="0" fontId="11" fillId="6" borderId="8" xfId="9" applyFont="1" applyFill="1" applyBorder="1" applyAlignment="1" applyProtection="1">
      <alignment wrapText="1"/>
    </xf>
    <xf numFmtId="0" fontId="11" fillId="6" borderId="8" xfId="9" applyFont="1" applyFill="1" applyBorder="1" applyAlignment="1" applyProtection="1">
      <alignment vertical="center"/>
    </xf>
    <xf numFmtId="0" fontId="23" fillId="13" borderId="8" xfId="9" applyFont="1" applyFill="1" applyBorder="1" applyProtection="1"/>
    <xf numFmtId="0" fontId="23" fillId="13" borderId="8" xfId="9" applyFont="1" applyFill="1" applyBorder="1" applyAlignment="1" applyProtection="1">
      <alignment horizontal="center"/>
    </xf>
    <xf numFmtId="0" fontId="23" fillId="13" borderId="9" xfId="9" applyFont="1" applyFill="1" applyBorder="1" applyAlignment="1" applyProtection="1">
      <alignment wrapText="1"/>
    </xf>
    <xf numFmtId="0" fontId="11" fillId="13" borderId="8" xfId="9" applyFont="1" applyFill="1" applyBorder="1" applyAlignment="1" applyProtection="1">
      <alignment horizontal="center"/>
    </xf>
    <xf numFmtId="0" fontId="23" fillId="13" borderId="0" xfId="9" applyFont="1" applyFill="1" applyProtection="1"/>
    <xf numFmtId="0" fontId="23" fillId="13" borderId="0" xfId="9" applyFont="1" applyFill="1" applyAlignment="1" applyProtection="1">
      <alignment horizontal="center"/>
    </xf>
    <xf numFmtId="0" fontId="23" fillId="13" borderId="0" xfId="9" applyFont="1" applyFill="1" applyAlignment="1" applyProtection="1">
      <alignment wrapText="1"/>
    </xf>
    <xf numFmtId="0" fontId="11" fillId="0" borderId="8" xfId="9" applyFont="1" applyBorder="1" applyAlignment="1" applyProtection="1">
      <alignment horizontal="center"/>
    </xf>
    <xf numFmtId="0" fontId="23" fillId="0" borderId="9" xfId="9" applyFont="1" applyBorder="1" applyAlignment="1" applyProtection="1">
      <alignment wrapText="1"/>
    </xf>
    <xf numFmtId="0" fontId="23" fillId="14" borderId="8" xfId="9" applyFont="1" applyFill="1" applyBorder="1" applyAlignment="1" applyProtection="1">
      <alignment vertical="center"/>
    </xf>
    <xf numFmtId="0" fontId="23" fillId="14" borderId="8" xfId="9" applyFont="1" applyFill="1" applyBorder="1" applyAlignment="1" applyProtection="1">
      <alignment vertical="center" wrapText="1"/>
    </xf>
    <xf numFmtId="0" fontId="0" fillId="0" borderId="0" xfId="9" applyFont="1" applyAlignment="1" applyProtection="1">
      <alignment wrapText="1"/>
    </xf>
    <xf numFmtId="0" fontId="27" fillId="0" borderId="0" xfId="14" applyFont="1"/>
    <xf numFmtId="0" fontId="32" fillId="0" borderId="0" xfId="13" applyFont="1" applyProtection="1">
      <protection locked="0"/>
    </xf>
    <xf numFmtId="0" fontId="32" fillId="0" borderId="0" xfId="13" applyFont="1" applyAlignment="1" applyProtection="1">
      <alignment horizontal="center"/>
      <protection locked="0"/>
    </xf>
    <xf numFmtId="0" fontId="32" fillId="0" borderId="0" xfId="13" applyFont="1" applyAlignment="1" applyProtection="1">
      <alignment horizontal="centerContinuous" vertical="center" wrapText="1"/>
      <protection locked="0"/>
    </xf>
    <xf numFmtId="0" fontId="34" fillId="0" borderId="0" xfId="13" applyFont="1" applyAlignment="1">
      <alignment horizontal="right" vertical="center"/>
    </xf>
    <xf numFmtId="0" fontId="35" fillId="0" borderId="0" xfId="13" applyFont="1" applyProtection="1">
      <protection locked="0"/>
    </xf>
    <xf numFmtId="0" fontId="36" fillId="0" borderId="0" xfId="13" applyFont="1" applyAlignment="1">
      <alignment horizontal="right" vertical="center"/>
    </xf>
    <xf numFmtId="0" fontId="37" fillId="0" borderId="0" xfId="13" applyFont="1" applyAlignment="1" applyProtection="1">
      <alignment horizontal="left"/>
      <protection locked="0"/>
    </xf>
    <xf numFmtId="0" fontId="38" fillId="0" borderId="0" xfId="13" applyFont="1" applyAlignment="1" applyProtection="1">
      <alignment horizontal="center"/>
      <protection locked="0"/>
    </xf>
    <xf numFmtId="3" fontId="38" fillId="0" borderId="0" xfId="13" applyNumberFormat="1" applyFont="1" applyAlignment="1" applyProtection="1">
      <alignment horizontal="center"/>
      <protection locked="0"/>
    </xf>
    <xf numFmtId="0" fontId="33" fillId="0" borderId="0" xfId="13" applyFont="1" applyAlignment="1" applyProtection="1">
      <alignment horizontal="left" vertical="top" wrapText="1"/>
      <protection locked="0"/>
    </xf>
    <xf numFmtId="0" fontId="33" fillId="0" borderId="0" xfId="13" applyFont="1" applyAlignment="1" applyProtection="1">
      <alignment horizontal="center" vertical="top" wrapText="1"/>
      <protection locked="0"/>
    </xf>
    <xf numFmtId="0" fontId="33" fillId="0" borderId="0" xfId="13" applyFont="1" applyProtection="1">
      <protection locked="0"/>
    </xf>
    <xf numFmtId="0" fontId="29" fillId="15" borderId="0" xfId="13" applyFont="1" applyFill="1" applyAlignment="1">
      <alignment horizontal="center" vertical="center" wrapText="1"/>
    </xf>
    <xf numFmtId="3" fontId="29" fillId="15" borderId="0" xfId="13" applyNumberFormat="1" applyFont="1" applyFill="1" applyAlignment="1">
      <alignment horizontal="center" vertical="center" wrapText="1"/>
    </xf>
    <xf numFmtId="165" fontId="29" fillId="15" borderId="0" xfId="13" applyNumberFormat="1" applyFont="1" applyFill="1" applyAlignment="1">
      <alignment horizontal="center" vertical="center" wrapText="1"/>
    </xf>
    <xf numFmtId="0" fontId="29" fillId="15" borderId="0" xfId="13" applyFont="1" applyFill="1" applyAlignment="1">
      <alignment vertical="center"/>
    </xf>
    <xf numFmtId="3" fontId="29" fillId="15" borderId="0" xfId="13" applyNumberFormat="1" applyFont="1" applyFill="1" applyAlignment="1">
      <alignment horizontal="center" vertical="center"/>
    </xf>
    <xf numFmtId="165" fontId="29" fillId="15" borderId="0" xfId="13" applyNumberFormat="1" applyFont="1" applyFill="1" applyAlignment="1">
      <alignment horizontal="center" vertical="center"/>
    </xf>
    <xf numFmtId="0" fontId="40" fillId="0" borderId="0" xfId="13" applyFont="1" applyAlignment="1">
      <alignment vertical="center"/>
    </xf>
    <xf numFmtId="3" fontId="40" fillId="0" borderId="0" xfId="13" applyNumberFormat="1" applyFont="1" applyAlignment="1">
      <alignment horizontal="center" vertical="center"/>
    </xf>
    <xf numFmtId="165" fontId="40" fillId="0" borderId="0" xfId="13" applyNumberFormat="1" applyFont="1" applyAlignment="1">
      <alignment horizontal="center" vertical="center"/>
    </xf>
    <xf numFmtId="0" fontId="40" fillId="15" borderId="0" xfId="13" applyFont="1" applyFill="1" applyAlignment="1">
      <alignment vertical="center"/>
    </xf>
    <xf numFmtId="3" fontId="40" fillId="15" borderId="0" xfId="13" applyNumberFormat="1" applyFont="1" applyFill="1" applyAlignment="1">
      <alignment horizontal="center" vertical="center"/>
    </xf>
    <xf numFmtId="165" fontId="40" fillId="15" borderId="0" xfId="13" applyNumberFormat="1" applyFont="1" applyFill="1" applyAlignment="1">
      <alignment horizontal="center" vertical="center"/>
    </xf>
    <xf numFmtId="0" fontId="40" fillId="16" borderId="0" xfId="13" applyFont="1" applyFill="1" applyAlignment="1">
      <alignment vertical="center"/>
    </xf>
    <xf numFmtId="0" fontId="29" fillId="0" borderId="0" xfId="13" applyFont="1" applyAlignment="1">
      <alignment vertical="center"/>
    </xf>
    <xf numFmtId="3" fontId="29" fillId="0" borderId="0" xfId="13" applyNumberFormat="1" applyFont="1" applyAlignment="1">
      <alignment horizontal="center" vertical="center"/>
    </xf>
    <xf numFmtId="165" fontId="29" fillId="0" borderId="0" xfId="13" applyNumberFormat="1" applyFont="1" applyAlignment="1">
      <alignment horizontal="center" vertical="center"/>
    </xf>
    <xf numFmtId="0" fontId="29" fillId="15" borderId="13" xfId="13" applyFont="1" applyFill="1" applyBorder="1" applyAlignment="1">
      <alignment vertical="center"/>
    </xf>
    <xf numFmtId="3" fontId="29" fillId="15" borderId="13" xfId="13" applyNumberFormat="1" applyFont="1" applyFill="1" applyBorder="1" applyAlignment="1">
      <alignment horizontal="center" vertical="center"/>
    </xf>
    <xf numFmtId="165" fontId="29" fillId="15" borderId="13" xfId="13" applyNumberFormat="1" applyFont="1" applyFill="1" applyBorder="1" applyAlignment="1">
      <alignment horizontal="center" vertical="center"/>
    </xf>
    <xf numFmtId="0" fontId="28" fillId="0" borderId="0" xfId="14" applyFont="1"/>
    <xf numFmtId="0" fontId="35" fillId="0" borderId="0" xfId="13" applyFont="1" applyAlignment="1" applyProtection="1">
      <alignment horizontal="left" vertical="top" wrapText="1"/>
      <protection locked="0"/>
    </xf>
    <xf numFmtId="0" fontId="35" fillId="0" borderId="0" xfId="13" applyFont="1" applyAlignment="1" applyProtection="1">
      <alignment horizontal="center" vertical="top" wrapText="1"/>
      <protection locked="0"/>
    </xf>
    <xf numFmtId="0" fontId="41" fillId="0" borderId="0" xfId="9" applyFont="1" applyProtection="1"/>
    <xf numFmtId="0" fontId="18" fillId="0" borderId="0" xfId="9" applyFont="1" applyAlignment="1" applyProtection="1">
      <alignment horizontal="right" vertical="center"/>
    </xf>
    <xf numFmtId="0" fontId="10" fillId="0" borderId="0" xfId="9" applyFont="1" applyProtection="1">
      <protection locked="0"/>
    </xf>
    <xf numFmtId="0" fontId="12" fillId="0" borderId="0" xfId="9" applyFont="1" applyProtection="1"/>
    <xf numFmtId="0" fontId="17" fillId="0" borderId="0" xfId="9" applyFont="1" applyAlignment="1" applyProtection="1">
      <alignment horizontal="center"/>
      <protection locked="0"/>
    </xf>
    <xf numFmtId="3" fontId="17" fillId="0" borderId="0" xfId="9" applyNumberFormat="1" applyFont="1" applyAlignment="1" applyProtection="1">
      <alignment horizontal="center"/>
      <protection locked="0"/>
    </xf>
    <xf numFmtId="0" fontId="42" fillId="0" borderId="0" xfId="9" applyFont="1" applyAlignment="1" applyProtection="1">
      <alignment horizontal="center" vertical="center" wrapText="1"/>
    </xf>
    <xf numFmtId="0" fontId="12" fillId="0" borderId="14" xfId="9" applyFont="1" applyBorder="1" applyAlignment="1" applyProtection="1">
      <alignment horizontal="center" vertical="center"/>
    </xf>
    <xf numFmtId="0" fontId="12" fillId="0" borderId="15" xfId="9" applyFont="1" applyBorder="1" applyAlignment="1" applyProtection="1">
      <alignment vertical="center"/>
    </xf>
    <xf numFmtId="0" fontId="12" fillId="0" borderId="15" xfId="9" applyFont="1" applyBorder="1" applyAlignment="1" applyProtection="1">
      <alignment horizontal="center" vertical="center"/>
    </xf>
    <xf numFmtId="0" fontId="12" fillId="17" borderId="15" xfId="9" applyFont="1" applyFill="1" applyBorder="1" applyAlignment="1" applyProtection="1">
      <alignment horizontal="center" vertical="center"/>
    </xf>
    <xf numFmtId="3" fontId="12" fillId="0" borderId="15" xfId="9" applyNumberFormat="1" applyFont="1" applyBorder="1" applyAlignment="1" applyProtection="1">
      <alignment horizontal="center" vertical="center" wrapText="1"/>
      <protection locked="0"/>
    </xf>
    <xf numFmtId="164" fontId="14" fillId="0" borderId="16" xfId="9" applyNumberFormat="1" applyFont="1" applyBorder="1" applyAlignment="1" applyProtection="1">
      <alignment horizontal="center" vertical="center" wrapText="1"/>
    </xf>
    <xf numFmtId="0" fontId="12" fillId="0" borderId="0" xfId="9" applyFont="1" applyAlignment="1" applyProtection="1">
      <alignment vertical="center"/>
      <protection locked="0"/>
    </xf>
    <xf numFmtId="0" fontId="12" fillId="0" borderId="12" xfId="9" applyFont="1" applyBorder="1" applyAlignment="1" applyProtection="1">
      <alignment horizontal="center" vertical="center"/>
    </xf>
    <xf numFmtId="0" fontId="12" fillId="0" borderId="17" xfId="9" applyFont="1" applyBorder="1" applyAlignment="1" applyProtection="1">
      <alignment vertical="center"/>
    </xf>
    <xf numFmtId="0" fontId="12" fillId="0" borderId="17" xfId="9" applyFont="1" applyBorder="1" applyAlignment="1" applyProtection="1">
      <alignment horizontal="center" vertical="center"/>
    </xf>
    <xf numFmtId="3" fontId="12" fillId="0" borderId="17" xfId="9" applyNumberFormat="1" applyFont="1" applyBorder="1" applyAlignment="1" applyProtection="1">
      <alignment horizontal="center" vertical="center" wrapText="1"/>
      <protection locked="0"/>
    </xf>
    <xf numFmtId="164" fontId="14" fillId="0" borderId="11" xfId="9" applyNumberFormat="1" applyFont="1" applyBorder="1" applyAlignment="1" applyProtection="1">
      <alignment horizontal="center" vertical="center" wrapText="1"/>
    </xf>
    <xf numFmtId="0" fontId="10" fillId="0" borderId="0" xfId="9" applyFont="1" applyAlignment="1" applyProtection="1">
      <alignment horizontal="left" vertical="top" wrapText="1"/>
      <protection locked="0"/>
    </xf>
    <xf numFmtId="3" fontId="14" fillId="7" borderId="10" xfId="9" applyNumberFormat="1" applyFont="1" applyFill="1" applyBorder="1" applyAlignment="1" applyProtection="1">
      <alignment horizontal="center" vertical="center" wrapText="1"/>
      <protection locked="0"/>
    </xf>
    <xf numFmtId="164" fontId="14" fillId="0" borderId="10" xfId="9" applyNumberFormat="1" applyFont="1" applyBorder="1" applyAlignment="1" applyProtection="1">
      <alignment horizontal="center" vertical="center" wrapText="1"/>
    </xf>
    <xf numFmtId="0" fontId="10" fillId="0" borderId="0" xfId="9" applyFont="1" applyAlignment="1" applyProtection="1">
      <alignment horizontal="center" vertical="top" wrapText="1"/>
      <protection locked="0"/>
    </xf>
    <xf numFmtId="0" fontId="17" fillId="0" borderId="0" xfId="9" applyFont="1" applyProtection="1">
      <protection locked="0"/>
    </xf>
    <xf numFmtId="0" fontId="27" fillId="0" borderId="0" xfId="26" applyFont="1"/>
    <xf numFmtId="0" fontId="43" fillId="0" borderId="0" xfId="26" applyFont="1" applyAlignment="1">
      <alignment vertical="center"/>
    </xf>
    <xf numFmtId="0" fontId="27" fillId="0" borderId="0" xfId="26" applyFont="1" applyAlignment="1">
      <alignment vertical="center"/>
    </xf>
    <xf numFmtId="0" fontId="11" fillId="0" borderId="0" xfId="11" applyFont="1" applyAlignment="1">
      <alignment horizontal="right" vertical="center"/>
    </xf>
    <xf numFmtId="0" fontId="26" fillId="0" borderId="0" xfId="26" applyAlignment="1">
      <alignment vertical="center"/>
    </xf>
    <xf numFmtId="0" fontId="44" fillId="0" borderId="0" xfId="26" applyFont="1" applyAlignment="1">
      <alignment vertical="center"/>
    </xf>
    <xf numFmtId="0" fontId="13" fillId="0" borderId="0" xfId="11" applyFont="1" applyAlignment="1">
      <alignment horizontal="right" vertical="center"/>
    </xf>
    <xf numFmtId="0" fontId="16" fillId="0" borderId="0" xfId="11" applyFont="1" applyAlignment="1">
      <alignment horizontal="right" vertical="center"/>
    </xf>
    <xf numFmtId="0" fontId="27" fillId="0" borderId="0" xfId="26" applyFont="1" applyAlignment="1">
      <alignment horizontal="justify" vertical="center" wrapText="1"/>
    </xf>
    <xf numFmtId="0" fontId="47" fillId="0" borderId="0" xfId="18" applyFont="1" applyAlignment="1">
      <alignment vertical="center"/>
    </xf>
    <xf numFmtId="0" fontId="47" fillId="0" borderId="0" xfId="18" applyFont="1" applyAlignment="1">
      <alignment horizontal="center" vertical="center"/>
    </xf>
    <xf numFmtId="0" fontId="48" fillId="0" borderId="0" xfId="11" applyFont="1" applyAlignment="1" applyProtection="1">
      <alignment horizontal="right" vertical="center"/>
    </xf>
    <xf numFmtId="0" fontId="49" fillId="0" borderId="0" xfId="18" applyFont="1" applyAlignment="1">
      <alignment horizontal="right" vertical="center"/>
    </xf>
    <xf numFmtId="0" fontId="50" fillId="0" borderId="0" xfId="18" applyFont="1" applyAlignment="1">
      <alignment horizontal="right" vertical="center"/>
    </xf>
    <xf numFmtId="0" fontId="52" fillId="0" borderId="0" xfId="18" applyFont="1" applyAlignment="1">
      <alignment horizontal="center" vertical="center"/>
    </xf>
    <xf numFmtId="0" fontId="52" fillId="0" borderId="0" xfId="18" applyFont="1" applyAlignment="1">
      <alignment vertical="center"/>
    </xf>
    <xf numFmtId="0" fontId="53" fillId="0" borderId="0" xfId="18" applyFont="1" applyAlignment="1">
      <alignment horizontal="center" vertical="center"/>
    </xf>
    <xf numFmtId="0" fontId="53" fillId="0" borderId="0" xfId="18" applyFont="1" applyAlignment="1">
      <alignment vertical="center"/>
    </xf>
    <xf numFmtId="0" fontId="55" fillId="0" borderId="0" xfId="18" applyFont="1" applyAlignment="1">
      <alignment horizontal="center" vertical="center"/>
    </xf>
    <xf numFmtId="0" fontId="56" fillId="0" borderId="0" xfId="18" applyFont="1" applyAlignment="1">
      <alignment horizontal="center" vertical="center"/>
    </xf>
    <xf numFmtId="0" fontId="55" fillId="0" borderId="0" xfId="18" applyFont="1" applyAlignment="1">
      <alignment vertical="center"/>
    </xf>
    <xf numFmtId="0" fontId="58" fillId="0" borderId="0" xfId="9" applyFont="1" applyBorder="1" applyAlignment="1">
      <alignment horizontal="center" vertical="center"/>
    </xf>
    <xf numFmtId="0" fontId="59" fillId="0" borderId="0" xfId="9" applyFont="1" applyBorder="1" applyAlignment="1">
      <alignment horizontal="left" vertical="center"/>
    </xf>
    <xf numFmtId="0" fontId="60" fillId="21" borderId="5" xfId="18" applyFont="1" applyFill="1" applyBorder="1" applyAlignment="1">
      <alignment horizontal="center" vertical="center"/>
    </xf>
    <xf numFmtId="0" fontId="60" fillId="21" borderId="24" xfId="18" applyFont="1" applyFill="1" applyBorder="1" applyAlignment="1">
      <alignment horizontal="center" vertical="center"/>
    </xf>
    <xf numFmtId="0" fontId="60" fillId="21" borderId="25" xfId="18" applyFont="1" applyFill="1" applyBorder="1" applyAlignment="1">
      <alignment horizontal="center" vertical="center"/>
    </xf>
    <xf numFmtId="0" fontId="60" fillId="21" borderId="26" xfId="18" applyFont="1" applyFill="1" applyBorder="1" applyAlignment="1">
      <alignment horizontal="center" vertical="center"/>
    </xf>
    <xf numFmtId="0" fontId="58" fillId="22" borderId="27" xfId="9" applyFont="1" applyFill="1" applyBorder="1" applyAlignment="1">
      <alignment horizontal="center" vertical="center"/>
    </xf>
    <xf numFmtId="0" fontId="58" fillId="22" borderId="7" xfId="9" applyFont="1" applyFill="1" applyBorder="1" applyAlignment="1">
      <alignment horizontal="left" vertical="center"/>
    </xf>
    <xf numFmtId="0" fontId="58" fillId="0" borderId="28" xfId="9" applyFont="1" applyBorder="1" applyAlignment="1">
      <alignment horizontal="left" vertical="center"/>
    </xf>
    <xf numFmtId="3" fontId="58" fillId="22" borderId="7" xfId="9" applyNumberFormat="1" applyFont="1" applyFill="1" applyBorder="1" applyAlignment="1">
      <alignment horizontal="center" vertical="center"/>
    </xf>
    <xf numFmtId="0" fontId="58" fillId="0" borderId="19" xfId="9" applyFont="1" applyBorder="1" applyAlignment="1">
      <alignment horizontal="center" vertical="center"/>
    </xf>
    <xf numFmtId="0" fontId="58" fillId="0" borderId="19" xfId="9" applyFont="1" applyBorder="1" applyAlignment="1">
      <alignment horizontal="left" vertical="center"/>
    </xf>
    <xf numFmtId="3" fontId="58" fillId="0" borderId="19" xfId="9" applyNumberFormat="1" applyFont="1" applyBorder="1" applyAlignment="1">
      <alignment horizontal="center" vertical="center"/>
    </xf>
    <xf numFmtId="0" fontId="60" fillId="21" borderId="26" xfId="18" applyFont="1" applyFill="1" applyBorder="1" applyAlignment="1">
      <alignment horizontal="center" vertical="center" wrapText="1"/>
    </xf>
    <xf numFmtId="0" fontId="58" fillId="22" borderId="7" xfId="9" applyFont="1" applyFill="1" applyBorder="1" applyAlignment="1">
      <alignment horizontal="center" vertical="center"/>
    </xf>
    <xf numFmtId="0" fontId="58" fillId="22" borderId="27" xfId="9" applyFont="1" applyFill="1" applyBorder="1" applyAlignment="1">
      <alignment horizontal="left" vertical="center"/>
    </xf>
    <xf numFmtId="3" fontId="58" fillId="0" borderId="28" xfId="9" applyNumberFormat="1" applyFont="1" applyBorder="1" applyAlignment="1">
      <alignment horizontal="center" vertical="center"/>
    </xf>
    <xf numFmtId="0" fontId="58" fillId="0" borderId="28" xfId="9" applyFont="1" applyBorder="1" applyAlignment="1">
      <alignment horizontal="center" vertical="center"/>
    </xf>
    <xf numFmtId="0" fontId="58" fillId="0" borderId="23" xfId="9" applyFont="1" applyBorder="1" applyAlignment="1">
      <alignment horizontal="center" vertical="center"/>
    </xf>
    <xf numFmtId="0" fontId="58" fillId="0" borderId="30" xfId="9" applyFont="1" applyBorder="1" applyAlignment="1">
      <alignment horizontal="center" vertical="center"/>
    </xf>
    <xf numFmtId="0" fontId="58" fillId="0" borderId="29" xfId="9" applyFont="1" applyBorder="1" applyAlignment="1">
      <alignment horizontal="left" vertical="center"/>
    </xf>
    <xf numFmtId="0" fontId="59" fillId="0" borderId="31" xfId="9" applyFont="1" applyBorder="1" applyAlignment="1">
      <alignment horizontal="left" vertical="center"/>
    </xf>
    <xf numFmtId="3" fontId="54" fillId="0" borderId="23" xfId="18" applyNumberFormat="1" applyFont="1" applyBorder="1" applyAlignment="1">
      <alignment horizontal="center" vertical="center"/>
    </xf>
    <xf numFmtId="3" fontId="58" fillId="0" borderId="30" xfId="9" applyNumberFormat="1" applyFont="1" applyBorder="1" applyAlignment="1">
      <alignment horizontal="center" vertical="center"/>
    </xf>
    <xf numFmtId="3" fontId="58" fillId="0" borderId="32" xfId="9" applyNumberFormat="1" applyFont="1" applyBorder="1" applyAlignment="1">
      <alignment horizontal="center" vertical="center"/>
    </xf>
    <xf numFmtId="3" fontId="58" fillId="0" borderId="29" xfId="9" applyNumberFormat="1" applyFont="1" applyBorder="1" applyAlignment="1">
      <alignment horizontal="center" vertical="center"/>
    </xf>
    <xf numFmtId="3" fontId="54" fillId="0" borderId="31" xfId="18" applyNumberFormat="1" applyFont="1" applyBorder="1" applyAlignment="1">
      <alignment horizontal="center" vertical="center"/>
    </xf>
    <xf numFmtId="3" fontId="59" fillId="0" borderId="31" xfId="9" applyNumberFormat="1" applyFont="1" applyBorder="1" applyAlignment="1">
      <alignment horizontal="center" vertical="center"/>
    </xf>
    <xf numFmtId="0" fontId="47" fillId="0" borderId="0" xfId="18" applyFont="1" applyBorder="1" applyAlignment="1">
      <alignment vertical="center"/>
    </xf>
    <xf numFmtId="3" fontId="54" fillId="0" borderId="0" xfId="18" applyNumberFormat="1" applyFont="1" applyBorder="1" applyAlignment="1">
      <alignment horizontal="center" vertical="center"/>
    </xf>
    <xf numFmtId="0" fontId="55" fillId="0" borderId="0" xfId="18" applyFont="1" applyBorder="1" applyAlignment="1">
      <alignment vertical="center"/>
    </xf>
    <xf numFmtId="3" fontId="59" fillId="0" borderId="0" xfId="9" applyNumberFormat="1" applyFont="1" applyBorder="1" applyAlignment="1">
      <alignment horizontal="center" vertical="center"/>
    </xf>
    <xf numFmtId="0" fontId="60" fillId="21" borderId="0" xfId="18" applyFont="1" applyFill="1" applyAlignment="1">
      <alignment horizontal="center" vertical="center"/>
    </xf>
    <xf numFmtId="0" fontId="51" fillId="21" borderId="0" xfId="18" applyFont="1" applyFill="1" applyAlignment="1">
      <alignment vertical="center"/>
    </xf>
    <xf numFmtId="3" fontId="48" fillId="0" borderId="23" xfId="18" applyNumberFormat="1" applyFont="1" applyBorder="1" applyAlignment="1">
      <alignment horizontal="center" vertical="center"/>
    </xf>
    <xf numFmtId="3" fontId="48" fillId="0" borderId="31" xfId="18" applyNumberFormat="1" applyFont="1" applyBorder="1" applyAlignment="1">
      <alignment horizontal="center" vertical="center"/>
    </xf>
    <xf numFmtId="3" fontId="51" fillId="21" borderId="0" xfId="18" applyNumberFormat="1" applyFont="1" applyFill="1" applyAlignment="1">
      <alignment horizontal="center" vertical="center"/>
    </xf>
    <xf numFmtId="0" fontId="61" fillId="0" borderId="0" xfId="18" applyFont="1" applyAlignment="1">
      <alignment horizontal="center" vertical="center" wrapText="1"/>
    </xf>
    <xf numFmtId="0" fontId="62" fillId="0" borderId="0" xfId="18" applyFont="1" applyAlignment="1">
      <alignment horizontal="center" vertical="center"/>
    </xf>
    <xf numFmtId="3" fontId="61" fillId="0" borderId="0" xfId="18" applyNumberFormat="1" applyFont="1" applyAlignment="1">
      <alignment horizontal="center" vertical="center"/>
    </xf>
    <xf numFmtId="0" fontId="45" fillId="0" borderId="0" xfId="21" applyFont="1" applyAlignment="1">
      <alignment vertical="center"/>
    </xf>
    <xf numFmtId="0" fontId="62" fillId="0" borderId="0" xfId="18" applyFont="1" applyAlignment="1">
      <alignment vertical="center"/>
    </xf>
    <xf numFmtId="165" fontId="58" fillId="0" borderId="0" xfId="18" applyNumberFormat="1" applyFont="1" applyAlignment="1">
      <alignment horizontal="center" vertical="center"/>
    </xf>
    <xf numFmtId="0" fontId="58" fillId="0" borderId="0" xfId="18" applyFont="1" applyAlignment="1">
      <alignment horizontal="center" vertical="center"/>
    </xf>
    <xf numFmtId="14" fontId="58" fillId="0" borderId="0" xfId="21" applyNumberFormat="1" applyFont="1" applyAlignment="1">
      <alignment horizontal="left" vertical="center"/>
    </xf>
    <xf numFmtId="0" fontId="58" fillId="0" borderId="0" xfId="21" applyFont="1" applyAlignment="1">
      <alignment vertical="center"/>
    </xf>
    <xf numFmtId="0" fontId="46" fillId="0" borderId="0" xfId="21" applyFont="1" applyAlignment="1">
      <alignment horizontal="center" vertical="center"/>
    </xf>
    <xf numFmtId="0" fontId="65" fillId="0" borderId="0" xfId="20" applyFont="1" applyAlignment="1">
      <alignment vertical="center"/>
    </xf>
    <xf numFmtId="0" fontId="46" fillId="0" borderId="0" xfId="21" applyFont="1" applyAlignment="1">
      <alignment vertical="center"/>
    </xf>
    <xf numFmtId="0" fontId="54" fillId="0" borderId="0" xfId="11" applyFont="1" applyAlignment="1">
      <alignment horizontal="right" vertical="center"/>
    </xf>
    <xf numFmtId="0" fontId="50" fillId="0" borderId="0" xfId="11" applyFont="1" applyAlignment="1">
      <alignment horizontal="right" vertical="center"/>
    </xf>
    <xf numFmtId="0" fontId="67" fillId="0" borderId="0" xfId="11" applyFont="1" applyAlignment="1">
      <alignment horizontal="right" vertical="center"/>
    </xf>
    <xf numFmtId="0" fontId="45" fillId="0" borderId="0" xfId="26" applyFont="1" applyAlignment="1">
      <alignment vertical="center"/>
    </xf>
    <xf numFmtId="0" fontId="58" fillId="0" borderId="0" xfId="26" applyFont="1" applyAlignment="1">
      <alignment vertical="center"/>
    </xf>
    <xf numFmtId="0" fontId="65" fillId="0" borderId="0" xfId="26" applyFont="1" applyAlignment="1">
      <alignment vertical="center"/>
    </xf>
    <xf numFmtId="0" fontId="73" fillId="0" borderId="0" xfId="26" applyFont="1" applyAlignment="1">
      <alignment vertical="center"/>
    </xf>
    <xf numFmtId="0" fontId="74" fillId="0" borderId="0" xfId="26" applyFont="1" applyAlignment="1">
      <alignment vertical="center"/>
    </xf>
    <xf numFmtId="0" fontId="68" fillId="0" borderId="0" xfId="26" applyFont="1" applyAlignment="1">
      <alignment vertical="center"/>
    </xf>
    <xf numFmtId="0" fontId="77" fillId="0" borderId="0" xfId="26" applyFont="1" applyAlignment="1">
      <alignment vertical="center"/>
    </xf>
    <xf numFmtId="0" fontId="64" fillId="20" borderId="0" xfId="19" applyFont="1" applyFill="1" applyAlignment="1">
      <alignment vertical="center" wrapText="1" readingOrder="1"/>
    </xf>
    <xf numFmtId="3" fontId="55" fillId="0" borderId="0" xfId="18" applyNumberFormat="1" applyFont="1" applyAlignment="1">
      <alignment vertical="center"/>
    </xf>
    <xf numFmtId="3" fontId="61" fillId="0" borderId="6" xfId="18" applyNumberFormat="1" applyFont="1" applyBorder="1" applyAlignment="1">
      <alignment horizontal="left" vertical="center"/>
    </xf>
    <xf numFmtId="3" fontId="61" fillId="0" borderId="6" xfId="18" applyNumberFormat="1" applyFont="1" applyBorder="1" applyAlignment="1">
      <alignment horizontal="center" vertical="center"/>
    </xf>
    <xf numFmtId="3" fontId="61" fillId="0" borderId="0" xfId="18" applyNumberFormat="1" applyFont="1" applyBorder="1" applyAlignment="1">
      <alignment horizontal="left" vertical="center"/>
    </xf>
    <xf numFmtId="3" fontId="61" fillId="0" borderId="0" xfId="18" applyNumberFormat="1" applyFont="1" applyBorder="1" applyAlignment="1">
      <alignment horizontal="center" vertical="center"/>
    </xf>
    <xf numFmtId="0" fontId="45" fillId="0" borderId="0" xfId="20" applyFont="1" applyAlignment="1">
      <alignment vertical="center"/>
    </xf>
    <xf numFmtId="0" fontId="58" fillId="0" borderId="0" xfId="20" applyFont="1" applyAlignment="1">
      <alignment vertical="center"/>
    </xf>
    <xf numFmtId="0" fontId="58" fillId="0" borderId="0" xfId="20" applyFont="1" applyAlignment="1">
      <alignment vertical="center" wrapText="1"/>
    </xf>
    <xf numFmtId="0" fontId="58" fillId="0" borderId="0" xfId="20" applyFont="1" applyBorder="1" applyAlignment="1">
      <alignment vertical="center" wrapText="1"/>
    </xf>
    <xf numFmtId="0" fontId="49" fillId="0" borderId="0" xfId="11" applyFont="1" applyAlignment="1" applyProtection="1">
      <alignment vertical="center"/>
    </xf>
    <xf numFmtId="0" fontId="49" fillId="0" borderId="0" xfId="11" applyFont="1" applyAlignment="1" applyProtection="1">
      <alignment horizontal="center" vertical="center"/>
    </xf>
    <xf numFmtId="0" fontId="78" fillId="0" borderId="0" xfId="11" applyFont="1" applyAlignment="1" applyProtection="1">
      <alignment vertical="center"/>
    </xf>
    <xf numFmtId="0" fontId="51" fillId="27" borderId="3" xfId="4" applyFont="1" applyFill="1" applyBorder="1" applyAlignment="1">
      <alignment horizontal="center" vertical="center" wrapText="1"/>
    </xf>
    <xf numFmtId="0" fontId="51" fillId="27" borderId="22" xfId="4" applyFont="1" applyFill="1" applyBorder="1" applyAlignment="1">
      <alignment horizontal="center" vertical="center" wrapText="1"/>
    </xf>
    <xf numFmtId="0" fontId="51" fillId="27" borderId="21" xfId="4" applyFont="1" applyFill="1" applyBorder="1" applyAlignment="1">
      <alignment horizontal="center" vertical="center" wrapText="1"/>
    </xf>
    <xf numFmtId="0" fontId="80" fillId="0" borderId="0" xfId="4" applyFont="1" applyFill="1" applyAlignment="1">
      <alignment horizontal="center" vertical="center" wrapText="1"/>
    </xf>
    <xf numFmtId="167" fontId="49" fillId="0" borderId="0" xfId="6" applyFont="1" applyAlignment="1">
      <alignment vertical="center"/>
    </xf>
    <xf numFmtId="0" fontId="67" fillId="0" borderId="0" xfId="2" applyFont="1" applyFill="1" applyAlignment="1">
      <alignment vertical="center"/>
    </xf>
    <xf numFmtId="0" fontId="67" fillId="0" borderId="0" xfId="2" applyFont="1" applyFill="1" applyAlignment="1">
      <alignment vertical="center" wrapText="1"/>
    </xf>
    <xf numFmtId="0" fontId="67" fillId="0" borderId="0" xfId="2" applyFont="1" applyFill="1" applyAlignment="1">
      <alignment horizontal="center" vertical="center" wrapText="1"/>
    </xf>
    <xf numFmtId="3" fontId="67" fillId="0" borderId="0" xfId="2" applyNumberFormat="1" applyFont="1" applyFill="1" applyAlignment="1">
      <alignment horizontal="center" vertical="center"/>
    </xf>
    <xf numFmtId="0" fontId="67" fillId="0" borderId="0" xfId="11" applyFont="1" applyAlignment="1" applyProtection="1">
      <alignment horizontal="justify" vertical="center" wrapText="1"/>
    </xf>
    <xf numFmtId="0" fontId="67" fillId="0" borderId="0" xfId="11" applyFont="1" applyAlignment="1" applyProtection="1">
      <alignment horizontal="center" vertical="center" wrapText="1"/>
    </xf>
    <xf numFmtId="0" fontId="55" fillId="0" borderId="0" xfId="11" applyFont="1" applyAlignment="1">
      <alignment vertical="center"/>
    </xf>
    <xf numFmtId="0" fontId="61" fillId="9" borderId="1" xfId="2" applyFont="1" applyFill="1" applyBorder="1" applyAlignment="1">
      <alignment horizontal="left" vertical="center" wrapText="1"/>
    </xf>
    <xf numFmtId="0" fontId="61" fillId="0" borderId="1" xfId="5" applyFont="1" applyFill="1" applyBorder="1" applyAlignment="1">
      <alignment horizontal="left" vertical="center" wrapText="1"/>
    </xf>
    <xf numFmtId="0" fontId="61" fillId="9" borderId="1" xfId="2" applyFont="1" applyFill="1" applyBorder="1" applyAlignment="1">
      <alignment horizontal="center" vertical="center"/>
    </xf>
    <xf numFmtId="0" fontId="61" fillId="0" borderId="1" xfId="5" applyFont="1" applyFill="1" applyBorder="1" applyAlignment="1">
      <alignment horizontal="center" vertical="center"/>
    </xf>
    <xf numFmtId="0" fontId="55" fillId="0" borderId="0" xfId="18" applyFont="1" applyAlignment="1">
      <alignment vertical="center" wrapText="1"/>
    </xf>
    <xf numFmtId="3" fontId="62" fillId="8" borderId="1" xfId="12" applyNumberFormat="1" applyFont="1" applyFill="1" applyBorder="1" applyAlignment="1">
      <alignment horizontal="center" vertical="center"/>
    </xf>
    <xf numFmtId="3" fontId="62" fillId="0" borderId="1" xfId="12" applyNumberFormat="1" applyFont="1" applyFill="1" applyBorder="1" applyAlignment="1">
      <alignment horizontal="center" vertical="center"/>
    </xf>
    <xf numFmtId="0" fontId="73" fillId="0" borderId="0" xfId="26" applyFont="1" applyAlignment="1">
      <alignment horizontal="center" vertical="center"/>
    </xf>
    <xf numFmtId="0" fontId="43" fillId="0" borderId="0" xfId="26" applyFont="1" applyAlignment="1">
      <alignment horizontal="center" vertical="center"/>
    </xf>
    <xf numFmtId="3" fontId="48" fillId="0" borderId="0" xfId="18" applyNumberFormat="1" applyFont="1" applyBorder="1" applyAlignment="1">
      <alignment horizontal="center" vertical="center"/>
    </xf>
    <xf numFmtId="0" fontId="66" fillId="0" borderId="0" xfId="36" applyFont="1" applyAlignment="1">
      <alignment vertical="center"/>
    </xf>
    <xf numFmtId="0" fontId="57" fillId="0" borderId="0" xfId="36" applyFont="1" applyAlignment="1">
      <alignment vertical="center"/>
    </xf>
    <xf numFmtId="0" fontId="66" fillId="0" borderId="0" xfId="36" applyFont="1" applyAlignment="1">
      <alignment horizontal="center" vertical="center"/>
    </xf>
    <xf numFmtId="0" fontId="46" fillId="0" borderId="0" xfId="36" applyFont="1" applyAlignment="1">
      <alignment vertical="center"/>
    </xf>
    <xf numFmtId="0" fontId="68" fillId="0" borderId="0" xfId="36" applyFont="1" applyAlignment="1">
      <alignment horizontal="center" vertical="center"/>
    </xf>
    <xf numFmtId="0" fontId="69" fillId="0" borderId="0" xfId="36" applyFont="1" applyAlignment="1">
      <alignment horizontal="center" vertical="center"/>
    </xf>
    <xf numFmtId="0" fontId="71" fillId="24" borderId="18" xfId="36" applyFont="1" applyFill="1" applyBorder="1" applyAlignment="1">
      <alignment horizontal="center" vertical="center"/>
    </xf>
    <xf numFmtId="0" fontId="71" fillId="24" borderId="18" xfId="36" applyFont="1" applyFill="1" applyBorder="1" applyAlignment="1">
      <alignment horizontal="right" vertical="center" wrapText="1"/>
    </xf>
    <xf numFmtId="0" fontId="66" fillId="0" borderId="0" xfId="36" applyFont="1" applyAlignment="1">
      <alignment horizontal="center" vertical="center" wrapText="1"/>
    </xf>
    <xf numFmtId="0" fontId="57" fillId="0" borderId="0" xfId="36" applyFont="1" applyAlignment="1">
      <alignment horizontal="center" vertical="center" wrapText="1"/>
    </xf>
    <xf numFmtId="0" fontId="72" fillId="0" borderId="0" xfId="36" applyFont="1" applyAlignment="1">
      <alignment horizontal="center" vertical="center"/>
    </xf>
    <xf numFmtId="169" fontId="72" fillId="0" borderId="0" xfId="36" applyNumberFormat="1" applyFont="1" applyAlignment="1">
      <alignment horizontal="right" vertical="center"/>
    </xf>
    <xf numFmtId="165" fontId="72" fillId="0" borderId="0" xfId="36" applyNumberFormat="1" applyFont="1" applyAlignment="1">
      <alignment horizontal="right" vertical="center"/>
    </xf>
    <xf numFmtId="0" fontId="58" fillId="15" borderId="19" xfId="36" applyFont="1" applyFill="1" applyBorder="1" applyAlignment="1">
      <alignment horizontal="center" vertical="center"/>
    </xf>
    <xf numFmtId="169" fontId="58" fillId="15" borderId="19" xfId="36" applyNumberFormat="1" applyFont="1" applyFill="1" applyBorder="1" applyAlignment="1">
      <alignment horizontal="right" vertical="center"/>
    </xf>
    <xf numFmtId="169" fontId="58" fillId="18" borderId="19" xfId="36" applyNumberFormat="1" applyFont="1" applyFill="1" applyBorder="1" applyAlignment="1">
      <alignment horizontal="right" vertical="center"/>
    </xf>
    <xf numFmtId="0" fontId="58" fillId="0" borderId="20" xfId="36" applyFont="1" applyBorder="1" applyAlignment="1">
      <alignment horizontal="center" vertical="center"/>
    </xf>
    <xf numFmtId="169" fontId="58" fillId="0" borderId="20" xfId="36" applyNumberFormat="1" applyFont="1" applyBorder="1" applyAlignment="1">
      <alignment horizontal="right" vertical="center"/>
    </xf>
    <xf numFmtId="170" fontId="66" fillId="0" borderId="0" xfId="36" applyNumberFormat="1" applyFont="1" applyAlignment="1">
      <alignment vertical="center"/>
    </xf>
    <xf numFmtId="0" fontId="58" fillId="0" borderId="0" xfId="36" applyFont="1" applyAlignment="1">
      <alignment vertical="center"/>
    </xf>
    <xf numFmtId="171" fontId="58" fillId="0" borderId="0" xfId="36" applyNumberFormat="1" applyFont="1" applyAlignment="1">
      <alignment vertical="center"/>
    </xf>
    <xf numFmtId="0" fontId="63" fillId="25" borderId="19" xfId="36" applyFont="1" applyFill="1" applyBorder="1" applyAlignment="1">
      <alignment horizontal="center" vertical="center"/>
    </xf>
    <xf numFmtId="165" fontId="63" fillId="26" borderId="0" xfId="36" applyNumberFormat="1" applyFont="1" applyFill="1" applyAlignment="1">
      <alignment vertical="center"/>
    </xf>
    <xf numFmtId="0" fontId="1" fillId="0" borderId="0" xfId="36" applyAlignment="1">
      <alignment vertical="center"/>
    </xf>
    <xf numFmtId="0" fontId="25" fillId="0" borderId="0" xfId="36" applyFont="1" applyAlignment="1">
      <alignment vertical="center"/>
    </xf>
    <xf numFmtId="0" fontId="1" fillId="0" borderId="0" xfId="36" applyAlignment="1">
      <alignment horizontal="center" vertical="center"/>
    </xf>
    <xf numFmtId="0" fontId="31" fillId="0" borderId="0" xfId="36" applyFont="1" applyAlignment="1">
      <alignment horizontal="center" vertical="center"/>
    </xf>
    <xf numFmtId="0" fontId="30" fillId="0" borderId="0" xfId="36" applyFont="1" applyAlignment="1">
      <alignment horizontal="center" vertical="center"/>
    </xf>
    <xf numFmtId="0" fontId="25" fillId="0" borderId="0" xfId="36" applyFont="1" applyAlignment="1">
      <alignment horizontal="center" vertical="center"/>
    </xf>
    <xf numFmtId="169" fontId="1" fillId="0" borderId="0" xfId="36" applyNumberFormat="1" applyAlignment="1">
      <alignment vertical="center"/>
    </xf>
    <xf numFmtId="0" fontId="72" fillId="0" borderId="0" xfId="36" applyFont="1" applyAlignment="1">
      <alignment horizontal="left" vertical="center"/>
    </xf>
    <xf numFmtId="0" fontId="72" fillId="0" borderId="0" xfId="36" applyFont="1" applyAlignment="1">
      <alignment horizontal="right" vertical="center"/>
    </xf>
    <xf numFmtId="171" fontId="72" fillId="0" borderId="0" xfId="36" applyNumberFormat="1" applyFont="1" applyAlignment="1">
      <alignment horizontal="right" vertical="center"/>
    </xf>
    <xf numFmtId="169" fontId="51" fillId="25" borderId="19" xfId="36" applyNumberFormat="1" applyFont="1" applyFill="1" applyBorder="1" applyAlignment="1">
      <alignment horizontal="right" vertical="center"/>
    </xf>
    <xf numFmtId="168" fontId="0" fillId="0" borderId="0" xfId="37" applyNumberFormat="1" applyFont="1" applyAlignment="1">
      <alignment vertical="center"/>
    </xf>
    <xf numFmtId="0" fontId="1" fillId="0" borderId="0" xfId="36" applyAlignment="1">
      <alignment vertical="center" wrapText="1"/>
    </xf>
    <xf numFmtId="0" fontId="81" fillId="0" borderId="0" xfId="36" applyFont="1" applyAlignment="1">
      <alignment vertical="center"/>
    </xf>
    <xf numFmtId="4" fontId="25" fillId="0" borderId="0" xfId="36" applyNumberFormat="1" applyFont="1" applyAlignment="1">
      <alignment vertical="center"/>
    </xf>
    <xf numFmtId="0" fontId="72" fillId="0" borderId="0" xfId="36" applyFont="1" applyAlignment="1">
      <alignment vertical="center"/>
    </xf>
    <xf numFmtId="0" fontId="1" fillId="0" borderId="0" xfId="36"/>
    <xf numFmtId="0" fontId="25" fillId="0" borderId="0" xfId="36" applyFont="1"/>
    <xf numFmtId="0" fontId="1" fillId="0" borderId="0" xfId="36" applyAlignment="1">
      <alignment horizontal="center"/>
    </xf>
    <xf numFmtId="170" fontId="1" fillId="0" borderId="0" xfId="36" applyNumberFormat="1"/>
    <xf numFmtId="169" fontId="1" fillId="0" borderId="0" xfId="36" applyNumberFormat="1"/>
    <xf numFmtId="0" fontId="1" fillId="0" borderId="0" xfId="36" applyAlignment="1">
      <alignment wrapText="1"/>
    </xf>
    <xf numFmtId="0" fontId="26" fillId="0" borderId="0" xfId="26"/>
    <xf numFmtId="0" fontId="44" fillId="0" borderId="0" xfId="26" applyFont="1"/>
    <xf numFmtId="0" fontId="1" fillId="0" borderId="0" xfId="36" applyAlignment="1">
      <alignment horizontal="center" vertical="center" wrapText="1"/>
    </xf>
    <xf numFmtId="0" fontId="25" fillId="0" borderId="0" xfId="36" applyFont="1" applyAlignment="1">
      <alignment horizontal="center" vertical="center" wrapText="1"/>
    </xf>
    <xf numFmtId="172" fontId="1" fillId="0" borderId="0" xfId="36" applyNumberFormat="1" applyAlignment="1">
      <alignment vertical="center"/>
    </xf>
    <xf numFmtId="0" fontId="83" fillId="0" borderId="0" xfId="36" applyFont="1" applyAlignment="1">
      <alignment vertical="center"/>
    </xf>
    <xf numFmtId="0" fontId="71" fillId="24" borderId="18" xfId="36" applyFont="1" applyFill="1" applyBorder="1" applyAlignment="1">
      <alignment horizontal="left" vertical="center"/>
    </xf>
    <xf numFmtId="0" fontId="58" fillId="15" borderId="19" xfId="36" applyFont="1" applyFill="1" applyBorder="1" applyAlignment="1">
      <alignment horizontal="left" vertical="center"/>
    </xf>
    <xf numFmtId="169" fontId="58" fillId="15" borderId="19" xfId="36" applyNumberFormat="1" applyFont="1" applyFill="1" applyBorder="1" applyAlignment="1">
      <alignment vertical="center"/>
    </xf>
    <xf numFmtId="0" fontId="58" fillId="0" borderId="20" xfId="36" applyFont="1" applyBorder="1" applyAlignment="1">
      <alignment horizontal="left" vertical="center"/>
    </xf>
    <xf numFmtId="169" fontId="58" fillId="0" borderId="20" xfId="36" applyNumberFormat="1" applyFont="1" applyBorder="1" applyAlignment="1">
      <alignment vertical="center"/>
    </xf>
    <xf numFmtId="170" fontId="25" fillId="0" borderId="0" xfId="36" applyNumberFormat="1" applyFont="1" applyAlignment="1">
      <alignment vertical="center"/>
    </xf>
    <xf numFmtId="169" fontId="58" fillId="18" borderId="19" xfId="36" applyNumberFormat="1" applyFont="1" applyFill="1" applyBorder="1" applyAlignment="1">
      <alignment vertical="center"/>
    </xf>
    <xf numFmtId="171" fontId="72" fillId="0" borderId="0" xfId="36" applyNumberFormat="1" applyFont="1" applyAlignment="1">
      <alignment vertical="center"/>
    </xf>
    <xf numFmtId="169" fontId="51" fillId="25" borderId="19" xfId="36" applyNumberFormat="1" applyFont="1" applyFill="1" applyBorder="1" applyAlignment="1">
      <alignment vertical="center"/>
    </xf>
    <xf numFmtId="0" fontId="55" fillId="0" borderId="0" xfId="11" applyFont="1" applyAlignment="1">
      <alignment horizontal="center" vertical="center"/>
    </xf>
    <xf numFmtId="4" fontId="58" fillId="22" borderId="7" xfId="9" applyNumberFormat="1" applyFont="1" applyFill="1" applyBorder="1" applyAlignment="1">
      <alignment horizontal="center" vertical="center"/>
    </xf>
    <xf numFmtId="4" fontId="58" fillId="0" borderId="19" xfId="9" applyNumberFormat="1" applyFont="1" applyBorder="1" applyAlignment="1">
      <alignment horizontal="center" vertical="center"/>
    </xf>
    <xf numFmtId="4" fontId="58" fillId="0" borderId="28" xfId="9" applyNumberFormat="1" applyFont="1" applyBorder="1" applyAlignment="1">
      <alignment horizontal="center" vertical="center"/>
    </xf>
    <xf numFmtId="4" fontId="58" fillId="0" borderId="32" xfId="9" applyNumberFormat="1" applyFont="1" applyBorder="1" applyAlignment="1">
      <alignment horizontal="center" vertical="center"/>
    </xf>
    <xf numFmtId="4" fontId="48" fillId="0" borderId="23" xfId="18" applyNumberFormat="1" applyFont="1" applyBorder="1" applyAlignment="1">
      <alignment horizontal="center" vertical="center"/>
    </xf>
    <xf numFmtId="4" fontId="48" fillId="0" borderId="31" xfId="18" applyNumberFormat="1" applyFont="1" applyBorder="1" applyAlignment="1">
      <alignment horizontal="center" vertical="center"/>
    </xf>
    <xf numFmtId="4" fontId="58" fillId="0" borderId="30" xfId="9" applyNumberFormat="1" applyFont="1" applyBorder="1" applyAlignment="1">
      <alignment horizontal="center" vertical="center"/>
    </xf>
    <xf numFmtId="4" fontId="58" fillId="0" borderId="29" xfId="9" applyNumberFormat="1" applyFont="1" applyBorder="1" applyAlignment="1">
      <alignment horizontal="center" vertical="center"/>
    </xf>
    <xf numFmtId="4" fontId="51" fillId="21" borderId="0" xfId="18" applyNumberFormat="1" applyFont="1" applyFill="1" applyAlignment="1">
      <alignment horizontal="center" vertical="center"/>
    </xf>
    <xf numFmtId="4" fontId="59" fillId="0" borderId="31" xfId="9" applyNumberFormat="1" applyFont="1" applyBorder="1" applyAlignment="1">
      <alignment horizontal="center" vertical="center"/>
    </xf>
    <xf numFmtId="4" fontId="61" fillId="0" borderId="6" xfId="18" applyNumberFormat="1" applyFont="1" applyBorder="1" applyAlignment="1">
      <alignment horizontal="center" vertical="center"/>
    </xf>
    <xf numFmtId="2" fontId="58" fillId="22" borderId="7" xfId="9" applyNumberFormat="1" applyFont="1" applyFill="1" applyBorder="1" applyAlignment="1">
      <alignment horizontal="center" vertical="center"/>
    </xf>
    <xf numFmtId="2" fontId="47" fillId="0" borderId="0" xfId="18" applyNumberFormat="1" applyFont="1" applyAlignment="1">
      <alignment vertical="center"/>
    </xf>
    <xf numFmtId="2" fontId="58" fillId="0" borderId="19" xfId="9" applyNumberFormat="1" applyFont="1" applyBorder="1" applyAlignment="1">
      <alignment horizontal="center" vertical="center"/>
    </xf>
    <xf numFmtId="2" fontId="58" fillId="0" borderId="28" xfId="9" applyNumberFormat="1" applyFont="1" applyBorder="1" applyAlignment="1">
      <alignment horizontal="center" vertical="center"/>
    </xf>
    <xf numFmtId="2" fontId="58" fillId="0" borderId="32" xfId="9" applyNumberFormat="1" applyFont="1" applyBorder="1" applyAlignment="1">
      <alignment horizontal="center" vertical="center"/>
    </xf>
    <xf numFmtId="2" fontId="48" fillId="0" borderId="23" xfId="18" applyNumberFormat="1" applyFont="1" applyBorder="1" applyAlignment="1">
      <alignment horizontal="center" vertical="center"/>
    </xf>
    <xf numFmtId="2" fontId="48" fillId="0" borderId="31" xfId="18" applyNumberFormat="1" applyFont="1" applyBorder="1" applyAlignment="1">
      <alignment horizontal="center" vertical="center"/>
    </xf>
    <xf numFmtId="2" fontId="58" fillId="0" borderId="30" xfId="9" applyNumberFormat="1" applyFont="1" applyBorder="1" applyAlignment="1">
      <alignment horizontal="center" vertical="center"/>
    </xf>
    <xf numFmtId="2" fontId="58" fillId="0" borderId="29" xfId="9" applyNumberFormat="1" applyFont="1" applyBorder="1" applyAlignment="1">
      <alignment horizontal="center" vertical="center"/>
    </xf>
    <xf numFmtId="2" fontId="51" fillId="21" borderId="0" xfId="18" applyNumberFormat="1" applyFont="1" applyFill="1" applyAlignment="1">
      <alignment horizontal="center" vertical="center"/>
    </xf>
    <xf numFmtId="2" fontId="55" fillId="0" borderId="0" xfId="18" applyNumberFormat="1" applyFont="1" applyAlignment="1">
      <alignment vertical="center"/>
    </xf>
    <xf numFmtId="2" fontId="58" fillId="15" borderId="19" xfId="36" applyNumberFormat="1" applyFont="1" applyFill="1" applyBorder="1" applyAlignment="1">
      <alignment horizontal="right" vertical="center"/>
    </xf>
    <xf numFmtId="2" fontId="58" fillId="0" borderId="20" xfId="36" applyNumberFormat="1" applyFont="1" applyBorder="1" applyAlignment="1">
      <alignment horizontal="right" vertical="center"/>
    </xf>
    <xf numFmtId="2" fontId="59" fillId="0" borderId="0" xfId="36" applyNumberFormat="1" applyFont="1" applyAlignment="1">
      <alignment vertical="center"/>
    </xf>
    <xf numFmtId="2" fontId="63" fillId="26" borderId="0" xfId="36" applyNumberFormat="1" applyFont="1" applyFill="1" applyAlignment="1">
      <alignment vertical="center"/>
    </xf>
    <xf numFmtId="2" fontId="76" fillId="0" borderId="0" xfId="36" applyNumberFormat="1" applyFont="1" applyAlignment="1">
      <alignment horizontal="right" vertical="center"/>
    </xf>
    <xf numFmtId="2" fontId="51" fillId="25" borderId="19" xfId="36" applyNumberFormat="1" applyFont="1" applyFill="1" applyBorder="1" applyAlignment="1">
      <alignment horizontal="right" vertical="center"/>
    </xf>
    <xf numFmtId="2" fontId="58" fillId="15" borderId="19" xfId="36" applyNumberFormat="1" applyFont="1" applyFill="1" applyBorder="1" applyAlignment="1">
      <alignment vertical="center"/>
    </xf>
    <xf numFmtId="2" fontId="58" fillId="0" borderId="20" xfId="36" applyNumberFormat="1" applyFont="1" applyBorder="1" applyAlignment="1">
      <alignment vertical="center"/>
    </xf>
    <xf numFmtId="2" fontId="76" fillId="0" borderId="0" xfId="36" applyNumberFormat="1" applyFont="1" applyAlignment="1">
      <alignment vertical="center"/>
    </xf>
    <xf numFmtId="2" fontId="51" fillId="25" borderId="19" xfId="36" applyNumberFormat="1" applyFont="1" applyFill="1" applyBorder="1" applyAlignment="1">
      <alignment vertical="center"/>
    </xf>
    <xf numFmtId="4" fontId="62" fillId="0" borderId="1" xfId="12" applyNumberFormat="1" applyFont="1" applyFill="1" applyBorder="1" applyAlignment="1">
      <alignment horizontal="center" vertical="center"/>
    </xf>
    <xf numFmtId="4" fontId="62" fillId="8" borderId="1" xfId="12" applyNumberFormat="1" applyFont="1" applyFill="1" applyBorder="1" applyAlignment="1">
      <alignment horizontal="center" vertical="center"/>
    </xf>
    <xf numFmtId="4" fontId="61" fillId="0" borderId="0" xfId="18" applyNumberFormat="1" applyFont="1" applyAlignment="1">
      <alignment horizontal="center" vertical="center"/>
    </xf>
    <xf numFmtId="0" fontId="55" fillId="0" borderId="0" xfId="11" applyFont="1" applyBorder="1" applyAlignment="1">
      <alignment horizontal="center" vertical="center"/>
    </xf>
    <xf numFmtId="0" fontId="55" fillId="0" borderId="23" xfId="11" applyFont="1" applyBorder="1" applyAlignment="1">
      <alignment horizontal="center" vertical="center"/>
    </xf>
    <xf numFmtId="0" fontId="47" fillId="0" borderId="0" xfId="0" applyFont="1" applyAlignment="1">
      <alignment vertical="center"/>
    </xf>
    <xf numFmtId="0" fontId="55" fillId="0" borderId="0" xfId="11" applyFont="1" applyAlignment="1">
      <alignment horizontal="center" vertical="center"/>
    </xf>
    <xf numFmtId="0" fontId="54" fillId="0" borderId="0" xfId="11" applyFont="1" applyBorder="1" applyAlignment="1">
      <alignment horizontal="center" vertical="center"/>
    </xf>
    <xf numFmtId="0" fontId="55" fillId="0" borderId="0" xfId="11" applyFont="1" applyBorder="1" applyAlignment="1">
      <alignment horizontal="center" vertical="center"/>
    </xf>
    <xf numFmtId="0" fontId="79" fillId="19" borderId="0" xfId="4" applyFont="1" applyFill="1" applyBorder="1" applyAlignment="1">
      <alignment horizontal="center" vertical="center" wrapText="1"/>
    </xf>
    <xf numFmtId="0" fontId="51" fillId="28" borderId="3" xfId="4" applyFont="1" applyFill="1" applyBorder="1" applyAlignment="1">
      <alignment horizontal="left" vertical="center"/>
    </xf>
    <xf numFmtId="0" fontId="51" fillId="28" borderId="2" xfId="4" applyFont="1" applyFill="1" applyBorder="1" applyAlignment="1">
      <alignment horizontal="left" vertical="center"/>
    </xf>
    <xf numFmtId="0" fontId="51" fillId="28" borderId="4" xfId="4" applyFont="1" applyFill="1" applyBorder="1" applyAlignment="1">
      <alignment horizontal="left" vertical="center"/>
    </xf>
    <xf numFmtId="0" fontId="54" fillId="0" borderId="0" xfId="11" applyFont="1" applyAlignment="1">
      <alignment horizontal="center" vertical="center"/>
    </xf>
    <xf numFmtId="0" fontId="20" fillId="0" borderId="0" xfId="10" applyFont="1" applyAlignment="1" applyProtection="1">
      <alignment horizontal="center" vertical="center" wrapText="1"/>
    </xf>
    <xf numFmtId="0" fontId="64" fillId="20" borderId="0" xfId="19" applyFont="1" applyFill="1" applyAlignment="1">
      <alignment horizontal="center" vertical="center" wrapText="1" readingOrder="1"/>
    </xf>
    <xf numFmtId="0" fontId="58" fillId="0" borderId="35" xfId="21" applyFont="1" applyBorder="1" applyAlignment="1">
      <alignment horizontal="justify" vertical="top" wrapText="1"/>
    </xf>
    <xf numFmtId="0" fontId="58" fillId="0" borderId="18" xfId="21" applyFont="1" applyBorder="1" applyAlignment="1">
      <alignment horizontal="justify" vertical="top" wrapText="1"/>
    </xf>
    <xf numFmtId="0" fontId="58" fillId="0" borderId="36" xfId="21" applyFont="1" applyBorder="1" applyAlignment="1">
      <alignment horizontal="justify" vertical="top" wrapText="1"/>
    </xf>
    <xf numFmtId="0" fontId="45" fillId="0" borderId="0" xfId="18" applyFont="1" applyAlignment="1">
      <alignment horizontal="left" vertical="center" wrapText="1"/>
    </xf>
    <xf numFmtId="0" fontId="63" fillId="20" borderId="0" xfId="19" applyFont="1" applyFill="1" applyAlignment="1">
      <alignment horizontal="center" vertical="center" wrapText="1" readingOrder="1"/>
    </xf>
    <xf numFmtId="0" fontId="58" fillId="0" borderId="15" xfId="20" applyFont="1" applyBorder="1" applyAlignment="1">
      <alignment horizontal="left" vertical="top" wrapText="1"/>
    </xf>
    <xf numFmtId="0" fontId="14" fillId="0" borderId="0" xfId="9" applyFont="1" applyAlignment="1" applyProtection="1">
      <alignment horizontal="center"/>
    </xf>
    <xf numFmtId="0" fontId="14" fillId="0" borderId="0" xfId="9" applyFont="1" applyAlignment="1" applyProtection="1">
      <alignment horizontal="center" vertical="center"/>
    </xf>
    <xf numFmtId="0" fontId="38" fillId="0" borderId="0" xfId="13" applyFont="1" applyAlignment="1" applyProtection="1">
      <alignment horizontal="center"/>
      <protection locked="0"/>
    </xf>
    <xf numFmtId="0" fontId="39" fillId="0" borderId="0" xfId="13" applyFont="1" applyAlignment="1" applyProtection="1">
      <alignment horizontal="center" vertical="top" wrapText="1"/>
      <protection locked="0"/>
    </xf>
    <xf numFmtId="0" fontId="58" fillId="0" borderId="33" xfId="21" applyFont="1" applyBorder="1" applyAlignment="1">
      <alignment horizontal="justify" vertical="top" wrapText="1"/>
    </xf>
    <xf numFmtId="0" fontId="58" fillId="0" borderId="31" xfId="21" applyFont="1" applyBorder="1" applyAlignment="1">
      <alignment horizontal="justify" vertical="top" wrapText="1"/>
    </xf>
    <xf numFmtId="0" fontId="58" fillId="0" borderId="34" xfId="21" applyFont="1" applyBorder="1" applyAlignment="1">
      <alignment horizontal="justify" vertical="top" wrapText="1"/>
    </xf>
    <xf numFmtId="0" fontId="58" fillId="0" borderId="33" xfId="21" applyFont="1" applyFill="1" applyBorder="1" applyAlignment="1">
      <alignment horizontal="justify" vertical="top" wrapText="1"/>
    </xf>
    <xf numFmtId="0" fontId="58" fillId="0" borderId="31" xfId="21" applyFont="1" applyFill="1" applyBorder="1" applyAlignment="1">
      <alignment horizontal="justify" vertical="top" wrapText="1"/>
    </xf>
    <xf numFmtId="0" fontId="58" fillId="0" borderId="34" xfId="21" applyFont="1" applyFill="1" applyBorder="1" applyAlignment="1">
      <alignment horizontal="justify" vertical="top" wrapText="1"/>
    </xf>
    <xf numFmtId="0" fontId="73" fillId="0" borderId="0" xfId="26" applyFont="1" applyAlignment="1">
      <alignment horizontal="center" vertical="center"/>
    </xf>
    <xf numFmtId="0" fontId="63" fillId="23" borderId="0" xfId="25" applyFont="1" applyFill="1" applyBorder="1" applyAlignment="1">
      <alignment horizontal="center" vertical="center" wrapText="1" readingOrder="1"/>
    </xf>
    <xf numFmtId="164" fontId="70" fillId="0" borderId="0" xfId="36" applyNumberFormat="1" applyFont="1" applyAlignment="1">
      <alignment horizontal="center" vertical="center"/>
    </xf>
    <xf numFmtId="0" fontId="74" fillId="0" borderId="37" xfId="26" applyFont="1" applyBorder="1" applyAlignment="1">
      <alignment horizontal="justify" vertical="center"/>
    </xf>
    <xf numFmtId="0" fontId="74" fillId="0" borderId="38" xfId="26" applyFont="1" applyBorder="1" applyAlignment="1">
      <alignment horizontal="justify" vertical="center"/>
    </xf>
    <xf numFmtId="0" fontId="74" fillId="0" borderId="39" xfId="26" applyFont="1" applyBorder="1" applyAlignment="1">
      <alignment horizontal="justify" vertical="center"/>
    </xf>
    <xf numFmtId="0" fontId="74" fillId="0" borderId="40" xfId="26" applyFont="1" applyBorder="1" applyAlignment="1">
      <alignment horizontal="justify" vertical="center"/>
    </xf>
    <xf numFmtId="0" fontId="74" fillId="0" borderId="0" xfId="26" applyFont="1" applyAlignment="1">
      <alignment horizontal="justify" vertical="center"/>
    </xf>
    <xf numFmtId="0" fontId="74" fillId="0" borderId="41" xfId="26" applyFont="1" applyBorder="1" applyAlignment="1">
      <alignment horizontal="justify" vertical="center"/>
    </xf>
    <xf numFmtId="0" fontId="74" fillId="0" borderId="42" xfId="26" applyFont="1" applyBorder="1" applyAlignment="1">
      <alignment horizontal="justify" vertical="center"/>
    </xf>
    <xf numFmtId="0" fontId="74" fillId="0" borderId="43" xfId="26" applyFont="1" applyBorder="1" applyAlignment="1">
      <alignment horizontal="justify" vertical="center"/>
    </xf>
    <xf numFmtId="0" fontId="74" fillId="0" borderId="44" xfId="26" applyFont="1" applyBorder="1" applyAlignment="1">
      <alignment horizontal="justify" vertical="center"/>
    </xf>
    <xf numFmtId="0" fontId="43" fillId="0" borderId="0" xfId="26" applyFont="1" applyAlignment="1">
      <alignment horizontal="center" vertical="center"/>
    </xf>
    <xf numFmtId="0" fontId="75" fillId="23" borderId="0" xfId="36" applyFont="1" applyFill="1" applyAlignment="1">
      <alignment horizontal="center" vertical="center"/>
    </xf>
    <xf numFmtId="164" fontId="29" fillId="0" borderId="0" xfId="36" applyNumberFormat="1" applyFont="1" applyAlignment="1">
      <alignment horizontal="center" vertical="center"/>
    </xf>
    <xf numFmtId="0" fontId="82" fillId="0" borderId="15" xfId="36" applyFont="1" applyBorder="1" applyAlignment="1">
      <alignment horizontal="justify" vertical="center" wrapText="1"/>
    </xf>
    <xf numFmtId="0" fontId="84" fillId="0" borderId="15" xfId="36" applyFont="1" applyBorder="1" applyAlignment="1">
      <alignment horizontal="justify" vertical="center" wrapText="1"/>
    </xf>
    <xf numFmtId="0" fontId="42" fillId="0" borderId="0" xfId="9" applyFont="1" applyAlignment="1" applyProtection="1">
      <alignment horizontal="center" vertical="center" wrapText="1"/>
    </xf>
  </cellXfs>
  <cellStyles count="38">
    <cellStyle name="20% - Énfasis1 2" xfId="5" xr:uid="{B40D4A17-473A-42C5-8E12-4DD670E08CF0}"/>
    <cellStyle name="Énfasis1" xfId="2" builtinId="29" customBuiltin="1"/>
    <cellStyle name="Énfasis3" xfId="3" builtinId="37" customBuiltin="1"/>
    <cellStyle name="Énfasis3 2" xfId="4" xr:uid="{0F918F0A-97D0-4002-B751-3A62E9709536}"/>
    <cellStyle name="Énfasis3 2 2" xfId="25" xr:uid="{71A85F10-A493-4F22-88B4-DDB5BD1836CA}"/>
    <cellStyle name="Énfasis3 3" xfId="15" xr:uid="{539F296F-4945-43CD-B84E-FD720D511460}"/>
    <cellStyle name="Énfasis3 4" xfId="19" xr:uid="{0BE987C2-1CF1-4662-A620-01B9B5B45095}"/>
    <cellStyle name="Millares 2" xfId="6" xr:uid="{0EDC9709-5C44-4657-B838-98287357EDB6}"/>
    <cellStyle name="Millares 3" xfId="32" xr:uid="{EE8C8FDE-DC25-4FCA-AC5F-8820723EE574}"/>
    <cellStyle name="Millares 3 2" xfId="35" xr:uid="{9BC9CBD6-FEA5-4303-96C3-56D4C4394755}"/>
    <cellStyle name="Normal" xfId="0" builtinId="0" customBuiltin="1"/>
    <cellStyle name="Normal 2" xfId="7" xr:uid="{28DA2024-2286-4D08-B4E2-285FD616A12C}"/>
    <cellStyle name="Normal 2 2" xfId="8" xr:uid="{D12B33F1-9FF3-44CB-BDB8-2354C5E2DAA4}"/>
    <cellStyle name="Normal 2 2 2" xfId="22" xr:uid="{7FEB6A4B-A334-4F07-9000-B04796575A67}"/>
    <cellStyle name="Normal 2 2 2 2" xfId="23" xr:uid="{4E87DC33-EE25-45CE-8195-11CC95424C74}"/>
    <cellStyle name="Normal 2 2 3" xfId="20" xr:uid="{A7619330-7EAD-4CA6-8281-0662CFDA731A}"/>
    <cellStyle name="Normal 2 2 4" xfId="26" xr:uid="{A665F4DD-24D3-4D46-86E0-7270CB682BE6}"/>
    <cellStyle name="Normal 2 3" xfId="14" xr:uid="{039E83E8-3A6F-4D43-9A08-5B3EE2F84FEB}"/>
    <cellStyle name="Normal 2 4" xfId="21" xr:uid="{A5DCE23C-5ED0-40CE-92FD-11EBCFCBDD58}"/>
    <cellStyle name="Normal 2 5" xfId="24" xr:uid="{841A1D05-0787-4222-9CB8-08F3CC22DD88}"/>
    <cellStyle name="Normal 2 5 2" xfId="30" xr:uid="{D3E2AF6B-2791-49A3-8636-07556844ECF4}"/>
    <cellStyle name="Normal 2 5 2 2" xfId="33" xr:uid="{50CAAF22-8E44-4A95-A2A9-9C902772340D}"/>
    <cellStyle name="Normal 2 5 3" xfId="36" xr:uid="{A531E6C2-BA74-47A0-BC8E-B0467A7470AE}"/>
    <cellStyle name="Normal 3" xfId="9" xr:uid="{AC00C73F-46F5-43CE-8B37-8C9CCD42491C}"/>
    <cellStyle name="Normal 3 2" xfId="10" xr:uid="{CDFFC39C-784F-49F0-87C4-1AFD1ABE537F}"/>
    <cellStyle name="Normal 3 2 2" xfId="11" xr:uid="{C296DFF4-55AB-460B-8683-D58BCD311229}"/>
    <cellStyle name="Normal 3 2 3" xfId="17" xr:uid="{6C045F5D-CF8D-408F-A83A-53DDB8256F2C}"/>
    <cellStyle name="Normal 3 3 2" xfId="16" xr:uid="{B9B845C1-EDFF-4275-9B16-02EAC35FACCB}"/>
    <cellStyle name="Normal 3 3 2 2" xfId="27" xr:uid="{378EEAC7-2254-488D-BB77-43C3C97D9FC0}"/>
    <cellStyle name="Normal 4" xfId="13" xr:uid="{AF209315-266D-458A-83AD-E999C655D769}"/>
    <cellStyle name="Normal 5" xfId="18" xr:uid="{63892582-C486-4E93-B535-9B9C639B728A}"/>
    <cellStyle name="Normal 6" xfId="29" xr:uid="{B9E7F323-13B1-4E6E-9D5E-063EB241B65F}"/>
    <cellStyle name="Porcentaje" xfId="1" builtinId="5" customBuiltin="1"/>
    <cellStyle name="Porcentaje 2" xfId="12" xr:uid="{515F0081-A17F-4636-8D05-BCB8CCFE9D20}"/>
    <cellStyle name="Porcentaje 3" xfId="28" xr:uid="{CEB72C9E-73A7-4231-8D1C-5CD1F49B2865}"/>
    <cellStyle name="Porcentaje 3 2" xfId="31" xr:uid="{7FC6001D-C14D-4BE0-A9B7-C2D354DD0DC6}"/>
    <cellStyle name="Porcentaje 3 2 2" xfId="34" xr:uid="{F1C674C6-1723-414F-8EE9-C047AAD85B47}"/>
    <cellStyle name="Porcentaje 3 2 3" xfId="37" xr:uid="{20640090-CBC8-4FC2-A9F5-5018844E3CBB}"/>
  </cellStyles>
  <dxfs count="35">
    <dxf>
      <font>
        <strike val="0"/>
        <outline val="0"/>
        <shadow val="0"/>
        <u val="none"/>
        <vertAlign val="baseline"/>
        <sz val="10"/>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font>
    </dxf>
    <dxf>
      <border>
        <bottom style="thin">
          <color indexed="64"/>
        </bottom>
      </border>
    </dxf>
    <dxf>
      <font>
        <b/>
        <i val="0"/>
        <strike val="0"/>
        <condense val="0"/>
        <extend val="0"/>
        <outline val="0"/>
        <shadow val="0"/>
        <u val="none"/>
        <vertAlign val="baseline"/>
        <sz val="8"/>
        <color indexed="8"/>
        <name val="Montserrat"/>
        <scheme val="none"/>
      </font>
      <fill>
        <patternFill patternType="solid">
          <fgColor theme="0" tint="-0.14999847407452621"/>
          <bgColor theme="0" tint="-0.14999847407452621"/>
        </patternFill>
      </fill>
      <alignment horizontal="center" vertical="center" textRotation="0" wrapText="1" indent="0" justifyLastLine="0" shrinkToFit="0" readingOrder="0"/>
    </dxf>
    <dxf>
      <font>
        <strike val="0"/>
        <outline val="0"/>
        <shadow val="0"/>
        <u val="none"/>
        <vertAlign val="baseline"/>
        <sz val="9"/>
        <color theme="2" tint="-0.749992370372631"/>
        <name val="Noto Sans"/>
        <family val="2"/>
        <scheme val="none"/>
      </font>
      <numFmt numFmtId="4" formatCode="#,##0.0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rgb="FF393939"/>
        <name val="Noto Sans"/>
        <family val="2"/>
        <scheme val="none"/>
      </font>
      <fill>
        <patternFill patternType="none">
          <fgColor rgb="FF000000"/>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rgb="FF393939"/>
        <name val="Noto Sans"/>
        <family val="2"/>
        <scheme val="none"/>
      </font>
      <fill>
        <patternFill patternType="none">
          <fgColor rgb="FF000000"/>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rgb="FF393939"/>
        <name val="Noto Sans"/>
        <family val="2"/>
        <scheme val="none"/>
      </font>
      <fill>
        <patternFill patternType="none">
          <fgColor rgb="FF000000"/>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b/>
        <strike val="0"/>
        <outline val="0"/>
        <shadow val="0"/>
        <u val="none"/>
        <vertAlign val="baseline"/>
        <sz val="9"/>
        <color theme="2" tint="-0.749992370372631"/>
        <name val="Noto Sans"/>
        <family val="2"/>
        <scheme val="none"/>
      </font>
      <numFmt numFmtId="3" formatCode="#,##0"/>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theme="2" tint="-0.749992370372631"/>
        <name val="Noto Sans"/>
        <family val="2"/>
        <scheme val="none"/>
      </font>
      <alignment horizontal="center" vertical="center" textRotation="0" wrapText="1" indent="0" justifyLastLine="0" shrinkToFit="0" readingOrder="0"/>
    </dxf>
    <dxf>
      <font>
        <strike val="0"/>
        <outline val="0"/>
        <shadow val="0"/>
        <u val="none"/>
        <vertAlign val="baseline"/>
        <sz val="9"/>
        <color theme="2" tint="-0.749992370372631"/>
        <name val="Noto Sans"/>
        <family val="2"/>
        <scheme val="none"/>
      </font>
      <numFmt numFmtId="4" formatCode="#,##0.0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
      <font>
        <strike val="0"/>
        <outline val="0"/>
        <shadow val="0"/>
        <u val="none"/>
        <vertAlign val="baseline"/>
        <sz val="9"/>
        <color rgb="FF393939"/>
        <name val="Noto Sans"/>
        <family val="2"/>
        <scheme val="none"/>
      </font>
      <fill>
        <patternFill patternType="none">
          <fgColor rgb="FF000000"/>
          <bgColor auto="1"/>
        </patternFill>
      </fill>
      <alignment vertical="center" textRotation="0" indent="0" justifyLastLine="0" shrinkToFit="0"/>
    </dxf>
    <dxf>
      <font>
        <strike val="0"/>
        <outline val="0"/>
        <shadow val="0"/>
        <u val="none"/>
        <vertAlign val="baseline"/>
        <sz val="9"/>
        <color theme="2" tint="-0.749992370372631"/>
        <name val="Noto Sans"/>
        <family val="2"/>
        <scheme val="none"/>
      </font>
      <fill>
        <patternFill patternType="none">
          <fgColor indexed="64"/>
          <bgColor auto="1"/>
        </patternFill>
      </fill>
      <alignment vertical="center" textRotation="0" indent="0" justifyLastLine="0" shrinkToFit="0"/>
    </dxf>
  </dxfs>
  <tableStyles count="0" defaultTableStyle="TableStyleMedium2" defaultPivotStyle="PivotStyleLight16"/>
  <colors>
    <mruColors>
      <color rgb="FF13806F"/>
      <color rgb="FF750946"/>
      <color rgb="FFB781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Reprobación!$B$5</c:f>
              <c:strCache>
                <c:ptCount val="1"/>
                <c:pt idx="0">
                  <c:v>REPROBACIÓN (%)</c:v>
                </c:pt>
              </c:strCache>
            </c:strRef>
          </c:tx>
          <c:spPr>
            <a:ln w="31747" cap="rnd">
              <a:solidFill>
                <a:srgbClr val="E97132"/>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3328-45CD-8386-5B2A2A0ED1B2}"/>
              </c:ext>
            </c:extLst>
          </c:dPt>
          <c:dPt>
            <c:idx val="1"/>
            <c:bubble3D val="0"/>
            <c:spPr>
              <a:ln w="31747" cap="rnd">
                <a:solidFill>
                  <a:srgbClr val="B78129"/>
                </a:solidFill>
                <a:prstDash val="solid"/>
                <a:round/>
              </a:ln>
            </c:spPr>
            <c:extLst>
              <c:ext xmlns:c16="http://schemas.microsoft.com/office/drawing/2014/chart" uri="{C3380CC4-5D6E-409C-BE32-E72D297353CC}">
                <c16:uniqueId val="{00000003-3328-45CD-8386-5B2A2A0ED1B2}"/>
              </c:ext>
            </c:extLst>
          </c:dPt>
          <c:dPt>
            <c:idx val="2"/>
            <c:bubble3D val="0"/>
            <c:spPr>
              <a:ln w="31747" cap="rnd">
                <a:solidFill>
                  <a:srgbClr val="B78129"/>
                </a:solidFill>
                <a:prstDash val="solid"/>
                <a:round/>
              </a:ln>
            </c:spPr>
            <c:extLst>
              <c:ext xmlns:c16="http://schemas.microsoft.com/office/drawing/2014/chart" uri="{C3380CC4-5D6E-409C-BE32-E72D297353CC}">
                <c16:uniqueId val="{00000005-3328-45CD-8386-5B2A2A0ED1B2}"/>
              </c:ext>
            </c:extLst>
          </c:dPt>
          <c:dPt>
            <c:idx val="3"/>
            <c:bubble3D val="0"/>
            <c:spPr>
              <a:ln w="31747" cap="rnd">
                <a:solidFill>
                  <a:srgbClr val="B78129"/>
                </a:solidFill>
                <a:prstDash val="solid"/>
                <a:round/>
              </a:ln>
            </c:spPr>
            <c:extLst>
              <c:ext xmlns:c16="http://schemas.microsoft.com/office/drawing/2014/chart" uri="{C3380CC4-5D6E-409C-BE32-E72D297353CC}">
                <c16:uniqueId val="{00000007-3328-45CD-8386-5B2A2A0ED1B2}"/>
              </c:ext>
            </c:extLst>
          </c:dPt>
          <c:dPt>
            <c:idx val="4"/>
            <c:bubble3D val="0"/>
            <c:spPr>
              <a:ln w="31747" cap="rnd">
                <a:solidFill>
                  <a:srgbClr val="B78129"/>
                </a:solidFill>
                <a:prstDash val="solid"/>
                <a:round/>
              </a:ln>
            </c:spPr>
            <c:extLst>
              <c:ext xmlns:c16="http://schemas.microsoft.com/office/drawing/2014/chart" uri="{C3380CC4-5D6E-409C-BE32-E72D297353CC}">
                <c16:uniqueId val="{00000009-3328-45CD-8386-5B2A2A0ED1B2}"/>
              </c:ext>
            </c:extLst>
          </c:dPt>
          <c:dLbls>
            <c:dLbl>
              <c:idx val="0"/>
              <c:layout>
                <c:manualLayout>
                  <c:x val="-5.0133654318280992E-2"/>
                  <c:y val="-0.12510637599227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28-45CD-8386-5B2A2A0ED1B2}"/>
                </c:ext>
              </c:extLst>
            </c:dLbl>
            <c:dLbl>
              <c:idx val="1"/>
              <c:layout>
                <c:manualLayout>
                  <c:x val="-4.4349001896940944E-2"/>
                  <c:y val="-0.104255313326893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28-45CD-8386-5B2A2A0ED1B2}"/>
                </c:ext>
              </c:extLst>
            </c:dLbl>
            <c:dLbl>
              <c:idx val="2"/>
              <c:layout>
                <c:manualLayout>
                  <c:x val="-4.0492566949380873E-2"/>
                  <c:y val="-0.132056730214065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28-45CD-8386-5B2A2A0ED1B2}"/>
                </c:ext>
              </c:extLst>
            </c:dLbl>
            <c:dLbl>
              <c:idx val="3"/>
              <c:layout>
                <c:manualLayout>
                  <c:x val="-4.8205436844500953E-2"/>
                  <c:y val="-0.139007084435858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28-45CD-8386-5B2A2A0ED1B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Reprobación!$B$9:$B$13</c:f>
              <c:numCache>
                <c:formatCode>General</c:formatCode>
                <c:ptCount val="5"/>
                <c:pt idx="0">
                  <c:v>2022</c:v>
                </c:pt>
                <c:pt idx="1">
                  <c:v>2023</c:v>
                </c:pt>
                <c:pt idx="2">
                  <c:v>2024</c:v>
                </c:pt>
                <c:pt idx="3">
                  <c:v>2025</c:v>
                </c:pt>
                <c:pt idx="4">
                  <c:v>2026</c:v>
                </c:pt>
              </c:numCache>
            </c:numRef>
          </c:cat>
          <c:val>
            <c:numRef>
              <c:f>Reprobación!$C$9:$C$13</c:f>
              <c:numCache>
                <c:formatCode>#,##0.00</c:formatCode>
                <c:ptCount val="5"/>
                <c:pt idx="0">
                  <c:v>19.2</c:v>
                </c:pt>
                <c:pt idx="1">
                  <c:v>21.996056725836542</c:v>
                </c:pt>
                <c:pt idx="2">
                  <c:v>18.344138460644146</c:v>
                </c:pt>
                <c:pt idx="3">
                  <c:v>20.039773690782678</c:v>
                </c:pt>
                <c:pt idx="4">
                  <c:v>19.908416242264256</c:v>
                </c:pt>
              </c:numCache>
            </c:numRef>
          </c:val>
          <c:smooth val="1"/>
          <c:extLst>
            <c:ext xmlns:c16="http://schemas.microsoft.com/office/drawing/2014/chart" uri="{C3380CC4-5D6E-409C-BE32-E72D297353CC}">
              <c16:uniqueId val="{0000000A-3328-45CD-8386-5B2A2A0ED1B2}"/>
            </c:ext>
          </c:extLst>
        </c:ser>
        <c:dLbls>
          <c:showLegendKey val="0"/>
          <c:showVal val="0"/>
          <c:showCatName val="0"/>
          <c:showSerName val="0"/>
          <c:showPercent val="0"/>
          <c:showBubbleSize val="0"/>
        </c:dLbls>
        <c:marker val="1"/>
        <c:smooth val="0"/>
        <c:axId val="684842207"/>
        <c:axId val="684841247"/>
      </c:lineChart>
      <c:valAx>
        <c:axId val="684841247"/>
        <c:scaling>
          <c:orientation val="minMax"/>
          <c:max val="25"/>
          <c:min val="0"/>
        </c:scaling>
        <c:delete val="1"/>
        <c:axPos val="l"/>
        <c:numFmt formatCode="0.0" sourceLinked="0"/>
        <c:majorTickMark val="out"/>
        <c:minorTickMark val="none"/>
        <c:tickLblPos val="nextTo"/>
        <c:crossAx val="684842207"/>
        <c:crosses val="autoZero"/>
        <c:crossBetween val="between"/>
      </c:valAx>
      <c:catAx>
        <c:axId val="684842207"/>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4841247"/>
        <c:crosses val="autoZero"/>
        <c:auto val="1"/>
        <c:lblAlgn val="ctr"/>
        <c:lblOffset val="100"/>
        <c:noMultiLvlLbl val="0"/>
      </c:catAx>
      <c:spPr>
        <a:ln>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0"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egc!$C$9</c:f>
              <c:strCache>
                <c:ptCount val="1"/>
                <c:pt idx="0">
                  <c:v>Presupuesto Reprogramado
(Gasto Corriente)</c:v>
                </c:pt>
              </c:strCache>
            </c:strRef>
          </c:tx>
          <c:spPr>
            <a:solidFill>
              <a:srgbClr val="A57F2C"/>
            </a:solidFill>
            <a:ln>
              <a:noFill/>
            </a:ln>
            <a:effectLst/>
          </c:spPr>
          <c:invertIfNegative val="0"/>
          <c:cat>
            <c:numRef>
              <c:f>egc!$B$10:$B$14</c:f>
              <c:numCache>
                <c:formatCode>General</c:formatCode>
                <c:ptCount val="5"/>
                <c:pt idx="0">
                  <c:v>2022</c:v>
                </c:pt>
                <c:pt idx="1">
                  <c:v>2023</c:v>
                </c:pt>
                <c:pt idx="2">
                  <c:v>2024</c:v>
                </c:pt>
                <c:pt idx="3">
                  <c:v>2025</c:v>
                </c:pt>
                <c:pt idx="4">
                  <c:v>2026</c:v>
                </c:pt>
              </c:numCache>
            </c:numRef>
          </c:cat>
          <c:val>
            <c:numRef>
              <c:f>egc!$C$10:$C$14</c:f>
              <c:numCache>
                <c:formatCode>_-"$"* #,##0.0_-;\-"$"* #,##0.0_-;_-"$"* "-"?_-;_-@_-</c:formatCode>
                <c:ptCount val="5"/>
                <c:pt idx="0">
                  <c:v>748930345</c:v>
                </c:pt>
                <c:pt idx="1">
                  <c:v>738145536</c:v>
                </c:pt>
                <c:pt idx="2">
                  <c:v>801555854</c:v>
                </c:pt>
                <c:pt idx="3">
                  <c:v>898734307</c:v>
                </c:pt>
                <c:pt idx="4">
                  <c:v>977468711.65999997</c:v>
                </c:pt>
              </c:numCache>
            </c:numRef>
          </c:val>
          <c:extLst>
            <c:ext xmlns:c16="http://schemas.microsoft.com/office/drawing/2014/chart" uri="{C3380CC4-5D6E-409C-BE32-E72D297353CC}">
              <c16:uniqueId val="{00000000-1862-4E6F-AD57-09AFC6ED2535}"/>
            </c:ext>
          </c:extLst>
        </c:ser>
        <c:ser>
          <c:idx val="2"/>
          <c:order val="1"/>
          <c:tx>
            <c:strRef>
              <c:f>egc!$D$9</c:f>
              <c:strCache>
                <c:ptCount val="1"/>
                <c:pt idx="0">
                  <c:v>Presupuesto Ejercido (Gasto Corriente)</c:v>
                </c:pt>
              </c:strCache>
            </c:strRef>
          </c:tx>
          <c:spPr>
            <a:solidFill>
              <a:srgbClr val="007E67"/>
            </a:solidFill>
            <a:ln>
              <a:noFill/>
            </a:ln>
            <a:effectLst/>
          </c:spPr>
          <c:invertIfNegative val="0"/>
          <c:cat>
            <c:numRef>
              <c:f>egc!$B$10:$B$14</c:f>
              <c:numCache>
                <c:formatCode>General</c:formatCode>
                <c:ptCount val="5"/>
                <c:pt idx="0">
                  <c:v>2022</c:v>
                </c:pt>
                <c:pt idx="1">
                  <c:v>2023</c:v>
                </c:pt>
                <c:pt idx="2">
                  <c:v>2024</c:v>
                </c:pt>
                <c:pt idx="3">
                  <c:v>2025</c:v>
                </c:pt>
                <c:pt idx="4">
                  <c:v>2026</c:v>
                </c:pt>
              </c:numCache>
            </c:numRef>
          </c:cat>
          <c:val>
            <c:numRef>
              <c:f>egc!$D$10:$D$14</c:f>
              <c:numCache>
                <c:formatCode>_-"$"* #,##0.0_-;\-"$"* #,##0.0_-;_-"$"* "-"?_-;_-@_-</c:formatCode>
                <c:ptCount val="5"/>
                <c:pt idx="0">
                  <c:v>738205545</c:v>
                </c:pt>
                <c:pt idx="1">
                  <c:v>727093545</c:v>
                </c:pt>
                <c:pt idx="2">
                  <c:v>768734820</c:v>
                </c:pt>
                <c:pt idx="3">
                  <c:v>841272035</c:v>
                </c:pt>
                <c:pt idx="4">
                  <c:v>872464127.38999987</c:v>
                </c:pt>
              </c:numCache>
            </c:numRef>
          </c:val>
          <c:extLst>
            <c:ext xmlns:c16="http://schemas.microsoft.com/office/drawing/2014/chart" uri="{C3380CC4-5D6E-409C-BE32-E72D297353CC}">
              <c16:uniqueId val="{00000001-1862-4E6F-AD57-09AFC6ED2535}"/>
            </c:ext>
          </c:extLst>
        </c:ser>
        <c:dLbls>
          <c:showLegendKey val="0"/>
          <c:showVal val="0"/>
          <c:showCatName val="0"/>
          <c:showSerName val="0"/>
          <c:showPercent val="0"/>
          <c:showBubbleSize val="0"/>
        </c:dLbls>
        <c:gapWidth val="55"/>
        <c:axId val="-2060818800"/>
        <c:axId val="-2060806832"/>
      </c:barChart>
      <c:lineChart>
        <c:grouping val="standard"/>
        <c:varyColors val="0"/>
        <c:ser>
          <c:idx val="3"/>
          <c:order val="2"/>
          <c:tx>
            <c:strRef>
              <c:f>egc!$E$9</c:f>
              <c:strCache>
                <c:ptCount val="1"/>
                <c:pt idx="0">
                  <c:v>Evolución del 
Gasto Corriente </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8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egc!$E$10:$E$14</c:f>
              <c:numCache>
                <c:formatCode>0.00</c:formatCode>
                <c:ptCount val="5"/>
                <c:pt idx="0">
                  <c:v>98.567984316351868</c:v>
                </c:pt>
                <c:pt idx="1">
                  <c:v>98.502735509329156</c:v>
                </c:pt>
                <c:pt idx="2">
                  <c:v>95.905334127844824</c:v>
                </c:pt>
                <c:pt idx="3">
                  <c:v>93.606311503584337</c:v>
                </c:pt>
                <c:pt idx="4">
                  <c:v>89.257499189751599</c:v>
                </c:pt>
              </c:numCache>
            </c:numRef>
          </c:cat>
          <c:val>
            <c:numRef>
              <c:f>egc!$E$10:$E$14</c:f>
              <c:numCache>
                <c:formatCode>0.00</c:formatCode>
                <c:ptCount val="5"/>
                <c:pt idx="0">
                  <c:v>98.567984316351868</c:v>
                </c:pt>
                <c:pt idx="1">
                  <c:v>98.502735509329156</c:v>
                </c:pt>
                <c:pt idx="2">
                  <c:v>95.905334127844824</c:v>
                </c:pt>
                <c:pt idx="3">
                  <c:v>93.606311503584337</c:v>
                </c:pt>
                <c:pt idx="4">
                  <c:v>89.257499189751599</c:v>
                </c:pt>
              </c:numCache>
            </c:numRef>
          </c:val>
          <c:smooth val="0"/>
          <c:extLst>
            <c:ext xmlns:c16="http://schemas.microsoft.com/office/drawing/2014/chart" uri="{C3380CC4-5D6E-409C-BE32-E72D297353CC}">
              <c16:uniqueId val="{00000002-1862-4E6F-AD57-09AFC6ED2535}"/>
            </c:ext>
          </c:extLst>
        </c:ser>
        <c:dLbls>
          <c:showLegendKey val="0"/>
          <c:showVal val="0"/>
          <c:showCatName val="0"/>
          <c:showSerName val="0"/>
          <c:showPercent val="0"/>
          <c:showBubbleSize val="0"/>
        </c:dLbls>
        <c:marker val="1"/>
        <c:smooth val="0"/>
        <c:axId val="-2060806288"/>
        <c:axId val="-2060818256"/>
      </c:lineChart>
      <c:catAx>
        <c:axId val="-206081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Montserrat" panose="00000500000000000000" pitchFamily="2" charset="0"/>
                <a:ea typeface="+mn-ea"/>
                <a:cs typeface="+mn-cs"/>
              </a:defRPr>
            </a:pPr>
            <a:endParaRPr lang="es-MX"/>
          </a:p>
        </c:txPr>
        <c:crossAx val="-2060806832"/>
        <c:crosses val="autoZero"/>
        <c:auto val="1"/>
        <c:lblAlgn val="ctr"/>
        <c:lblOffset val="100"/>
        <c:noMultiLvlLbl val="0"/>
      </c:catAx>
      <c:valAx>
        <c:axId val="-2060806832"/>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8800"/>
        <c:crosses val="autoZero"/>
        <c:crossBetween val="between"/>
        <c:dispUnits>
          <c:builtInUnit val="thousands"/>
        </c:dispUnits>
      </c:valAx>
      <c:valAx>
        <c:axId val="-2060818256"/>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06288"/>
        <c:crosses val="max"/>
        <c:crossBetween val="between"/>
      </c:valAx>
      <c:catAx>
        <c:axId val="-2060806288"/>
        <c:scaling>
          <c:orientation val="minMax"/>
        </c:scaling>
        <c:delete val="1"/>
        <c:axPos val="b"/>
        <c:numFmt formatCode="0.00" sourceLinked="1"/>
        <c:majorTickMark val="out"/>
        <c:minorTickMark val="none"/>
        <c:tickLblPos val="nextTo"/>
        <c:crossAx val="-2060818256"/>
        <c:crosses val="autoZero"/>
        <c:auto val="1"/>
        <c:lblAlgn val="ctr"/>
        <c:lblOffset val="100"/>
        <c:noMultiLvlLbl val="0"/>
      </c:catAx>
      <c:spPr>
        <a:noFill/>
        <a:ln>
          <a:noFill/>
        </a:ln>
        <a:effectLst/>
      </c:spPr>
    </c:plotArea>
    <c:legend>
      <c:legendPos val="b"/>
      <c:layout>
        <c:manualLayout>
          <c:xMode val="edge"/>
          <c:yMode val="edge"/>
          <c:x val="1.3719367364640836E-2"/>
          <c:y val="0.8397880003607282"/>
          <c:w val="0.96226594356218131"/>
          <c:h val="0.13766608859707857"/>
        </c:manualLayout>
      </c:layout>
      <c:overlay val="0"/>
      <c:spPr>
        <a:noFill/>
        <a:ln>
          <a:noFill/>
        </a:ln>
        <a:effectLst/>
      </c:spPr>
      <c:txPr>
        <a:bodyPr rot="0" spcFirstLastPara="1" vertOverflow="ellipsis" vert="horz" wrap="square" anchor="ctr" anchorCtr="1"/>
        <a:lstStyle/>
        <a:p>
          <a:pPr>
            <a:defRPr lang="en-US" sz="700" b="1" i="0" u="none" strike="noStrike" kern="1200" baseline="0">
              <a:solidFill>
                <a:schemeClr val="bg2">
                  <a:lumMod val="25000"/>
                </a:schemeClr>
              </a:solidFill>
              <a:latin typeface="Montserrat" panose="00000500000000000000" pitchFamily="2" charset="0"/>
              <a:ea typeface="+mn-ea"/>
              <a:cs typeface="+mn-cs"/>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egi!$C$9</c:f>
              <c:strCache>
                <c:ptCount val="1"/>
                <c:pt idx="0">
                  <c:v>Presupuesto Reprogramado
(Gasto de Inversión)</c:v>
                </c:pt>
              </c:strCache>
            </c:strRef>
          </c:tx>
          <c:spPr>
            <a:solidFill>
              <a:srgbClr val="A57F2C"/>
            </a:solidFill>
            <a:ln>
              <a:noFill/>
            </a:ln>
            <a:effectLst/>
          </c:spPr>
          <c:invertIfNegative val="0"/>
          <c:cat>
            <c:numRef>
              <c:f>egi!$B$10:$B$14</c:f>
              <c:numCache>
                <c:formatCode>General</c:formatCode>
                <c:ptCount val="5"/>
                <c:pt idx="0">
                  <c:v>2022</c:v>
                </c:pt>
                <c:pt idx="1">
                  <c:v>2023</c:v>
                </c:pt>
                <c:pt idx="2">
                  <c:v>2024</c:v>
                </c:pt>
                <c:pt idx="3">
                  <c:v>2025</c:v>
                </c:pt>
                <c:pt idx="4">
                  <c:v>2026</c:v>
                </c:pt>
              </c:numCache>
            </c:numRef>
          </c:cat>
          <c:val>
            <c:numRef>
              <c:f>egi!$C$10:$C$14</c:f>
              <c:numCache>
                <c:formatCode>_-"$"* #,##0.0_-;\-"$"* #,##0.0_-;_-"$"* "-"?_-;_-@_-</c:formatCode>
                <c:ptCount val="5"/>
                <c:pt idx="0">
                  <c:v>0</c:v>
                </c:pt>
                <c:pt idx="1">
                  <c:v>0</c:v>
                </c:pt>
                <c:pt idx="2">
                  <c:v>0</c:v>
                </c:pt>
                <c:pt idx="3">
                  <c:v>0</c:v>
                </c:pt>
                <c:pt idx="4">
                  <c:v>0</c:v>
                </c:pt>
              </c:numCache>
            </c:numRef>
          </c:val>
          <c:extLst>
            <c:ext xmlns:c16="http://schemas.microsoft.com/office/drawing/2014/chart" uri="{C3380CC4-5D6E-409C-BE32-E72D297353CC}">
              <c16:uniqueId val="{00000000-0795-4C2B-A446-429BE8800E41}"/>
            </c:ext>
          </c:extLst>
        </c:ser>
        <c:ser>
          <c:idx val="2"/>
          <c:order val="1"/>
          <c:tx>
            <c:strRef>
              <c:f>egi!$D$9</c:f>
              <c:strCache>
                <c:ptCount val="1"/>
                <c:pt idx="0">
                  <c:v>Presupuesto Ejercido (Gasto de Inversión)</c:v>
                </c:pt>
              </c:strCache>
            </c:strRef>
          </c:tx>
          <c:spPr>
            <a:solidFill>
              <a:srgbClr val="007E67"/>
            </a:solidFill>
            <a:ln>
              <a:noFill/>
            </a:ln>
            <a:effectLst/>
          </c:spPr>
          <c:invertIfNegative val="0"/>
          <c:cat>
            <c:numRef>
              <c:f>egi!$B$10:$B$14</c:f>
              <c:numCache>
                <c:formatCode>General</c:formatCode>
                <c:ptCount val="5"/>
                <c:pt idx="0">
                  <c:v>2022</c:v>
                </c:pt>
                <c:pt idx="1">
                  <c:v>2023</c:v>
                </c:pt>
                <c:pt idx="2">
                  <c:v>2024</c:v>
                </c:pt>
                <c:pt idx="3">
                  <c:v>2025</c:v>
                </c:pt>
                <c:pt idx="4">
                  <c:v>2026</c:v>
                </c:pt>
              </c:numCache>
            </c:numRef>
          </c:cat>
          <c:val>
            <c:numRef>
              <c:f>egi!$D$10:$D$14</c:f>
              <c:numCache>
                <c:formatCode>_-"$"* #,##0.0_-;\-"$"* #,##0.0_-;_-"$"* "-"?_-;_-@_-</c:formatCode>
                <c:ptCount val="5"/>
                <c:pt idx="0">
                  <c:v>0</c:v>
                </c:pt>
                <c:pt idx="1">
                  <c:v>0</c:v>
                </c:pt>
                <c:pt idx="2">
                  <c:v>0</c:v>
                </c:pt>
                <c:pt idx="3">
                  <c:v>0</c:v>
                </c:pt>
                <c:pt idx="4">
                  <c:v>0</c:v>
                </c:pt>
              </c:numCache>
            </c:numRef>
          </c:val>
          <c:extLst>
            <c:ext xmlns:c16="http://schemas.microsoft.com/office/drawing/2014/chart" uri="{C3380CC4-5D6E-409C-BE32-E72D297353CC}">
              <c16:uniqueId val="{00000001-0795-4C2B-A446-429BE8800E41}"/>
            </c:ext>
          </c:extLst>
        </c:ser>
        <c:dLbls>
          <c:showLegendKey val="0"/>
          <c:showVal val="0"/>
          <c:showCatName val="0"/>
          <c:showSerName val="0"/>
          <c:showPercent val="0"/>
          <c:showBubbleSize val="0"/>
        </c:dLbls>
        <c:gapWidth val="0"/>
        <c:axId val="-2060811728"/>
        <c:axId val="-2060817168"/>
      </c:barChart>
      <c:lineChart>
        <c:grouping val="standard"/>
        <c:varyColors val="0"/>
        <c:ser>
          <c:idx val="3"/>
          <c:order val="2"/>
          <c:tx>
            <c:strRef>
              <c:f>egi!$E$9</c:f>
              <c:strCache>
                <c:ptCount val="1"/>
                <c:pt idx="0">
                  <c:v>Evolución del 
Gasto de Inversión</c:v>
                </c:pt>
              </c:strCache>
            </c:strRef>
          </c:tx>
          <c:spPr>
            <a:ln w="28575" cap="rnd">
              <a:solidFill>
                <a:srgbClr val="9B2247"/>
              </a:solidFill>
              <a:round/>
            </a:ln>
            <a:effectLst/>
          </c:spPr>
          <c:marker>
            <c:symbol val="circle"/>
            <c:size val="22"/>
            <c:spPr>
              <a:solidFill>
                <a:srgbClr val="9B2247"/>
              </a:solidFill>
              <a:ln w="9525">
                <a:solidFill>
                  <a:srgbClr val="9B2247"/>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8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egi!$B$10:$B$14</c:f>
              <c:numCache>
                <c:formatCode>General</c:formatCode>
                <c:ptCount val="5"/>
                <c:pt idx="0">
                  <c:v>2022</c:v>
                </c:pt>
                <c:pt idx="1">
                  <c:v>2023</c:v>
                </c:pt>
                <c:pt idx="2">
                  <c:v>2024</c:v>
                </c:pt>
                <c:pt idx="3">
                  <c:v>2025</c:v>
                </c:pt>
                <c:pt idx="4">
                  <c:v>2026</c:v>
                </c:pt>
              </c:numCache>
            </c:numRef>
          </c:cat>
          <c:val>
            <c:numRef>
              <c:f>egi!$E$10:$E$14</c:f>
              <c:numCache>
                <c:formatCode>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0795-4C2B-A446-429BE8800E41}"/>
            </c:ext>
          </c:extLst>
        </c:ser>
        <c:dLbls>
          <c:showLegendKey val="0"/>
          <c:showVal val="0"/>
          <c:showCatName val="0"/>
          <c:showSerName val="0"/>
          <c:showPercent val="0"/>
          <c:showBubbleSize val="0"/>
        </c:dLbls>
        <c:marker val="1"/>
        <c:smooth val="0"/>
        <c:axId val="-2060816080"/>
        <c:axId val="-2060816624"/>
      </c:lineChart>
      <c:catAx>
        <c:axId val="-2060811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7168"/>
        <c:crosses val="autoZero"/>
        <c:auto val="1"/>
        <c:lblAlgn val="ctr"/>
        <c:lblOffset val="100"/>
        <c:noMultiLvlLbl val="0"/>
      </c:catAx>
      <c:valAx>
        <c:axId val="-2060817168"/>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1728"/>
        <c:crosses val="autoZero"/>
        <c:crossBetween val="between"/>
        <c:dispUnits>
          <c:builtInUnit val="thousands"/>
        </c:dispUnits>
      </c:valAx>
      <c:valAx>
        <c:axId val="-2060816624"/>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16080"/>
        <c:crosses val="max"/>
        <c:crossBetween val="between"/>
      </c:valAx>
      <c:catAx>
        <c:axId val="-2060816080"/>
        <c:scaling>
          <c:orientation val="minMax"/>
        </c:scaling>
        <c:delete val="1"/>
        <c:axPos val="b"/>
        <c:numFmt formatCode="General" sourceLinked="1"/>
        <c:majorTickMark val="out"/>
        <c:minorTickMark val="none"/>
        <c:tickLblPos val="nextTo"/>
        <c:crossAx val="-2060816624"/>
        <c:crosses val="autoZero"/>
        <c:auto val="1"/>
        <c:lblAlgn val="ctr"/>
        <c:lblOffset val="100"/>
        <c:noMultiLvlLbl val="0"/>
      </c:catAx>
      <c:spPr>
        <a:noFill/>
        <a:ln>
          <a:noFill/>
        </a:ln>
        <a:effectLst/>
      </c:spPr>
    </c:plotArea>
    <c:legend>
      <c:legendPos val="b"/>
      <c:layout>
        <c:manualLayout>
          <c:xMode val="edge"/>
          <c:yMode val="edge"/>
          <c:x val="2.4014611575614925E-2"/>
          <c:y val="0.84035426710725569"/>
          <c:w val="0.95197061449793041"/>
          <c:h val="0.13709977478135779"/>
        </c:manualLayout>
      </c:layout>
      <c:overlay val="0"/>
      <c:spPr>
        <a:noFill/>
        <a:ln>
          <a:noFill/>
        </a:ln>
        <a:effectLst/>
      </c:spPr>
      <c:txPr>
        <a:bodyPr rot="0" spcFirstLastPara="1" vertOverflow="ellipsis" vert="horz" wrap="square" anchor="ctr" anchorCtr="1"/>
        <a:lstStyle/>
        <a:p>
          <a:pPr>
            <a:defRPr lang="en-US" sz="7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ysClr val="window" lastClr="FFFFFF"/>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auto!$C$9</c:f>
              <c:strCache>
                <c:ptCount val="1"/>
                <c:pt idx="0">
                  <c:v>Presupuesto Ejercido Total</c:v>
                </c:pt>
              </c:strCache>
            </c:strRef>
          </c:tx>
          <c:spPr>
            <a:solidFill>
              <a:srgbClr val="A57F2C"/>
            </a:solidFill>
            <a:ln>
              <a:noFill/>
            </a:ln>
            <a:effectLst/>
          </c:spPr>
          <c:invertIfNegative val="0"/>
          <c:cat>
            <c:numRef>
              <c:f>auto!$B$10:$B$14</c:f>
              <c:numCache>
                <c:formatCode>General</c:formatCode>
                <c:ptCount val="5"/>
                <c:pt idx="0">
                  <c:v>2022</c:v>
                </c:pt>
                <c:pt idx="1">
                  <c:v>2023</c:v>
                </c:pt>
                <c:pt idx="2">
                  <c:v>2024</c:v>
                </c:pt>
                <c:pt idx="3">
                  <c:v>2025</c:v>
                </c:pt>
                <c:pt idx="4">
                  <c:v>2026</c:v>
                </c:pt>
              </c:numCache>
            </c:numRef>
          </c:cat>
          <c:val>
            <c:numRef>
              <c:f>auto!$C$10:$C$14</c:f>
              <c:numCache>
                <c:formatCode>_-"$"* #,##0.0_-;\-"$"* #,##0.0_-;_-"$"* "-"?_-;_-@_-</c:formatCode>
                <c:ptCount val="5"/>
                <c:pt idx="0">
                  <c:v>738205545</c:v>
                </c:pt>
                <c:pt idx="1">
                  <c:v>727093545</c:v>
                </c:pt>
                <c:pt idx="2">
                  <c:v>768734820</c:v>
                </c:pt>
                <c:pt idx="3">
                  <c:v>841272035</c:v>
                </c:pt>
                <c:pt idx="4">
                  <c:v>872464127.38999987</c:v>
                </c:pt>
              </c:numCache>
            </c:numRef>
          </c:val>
          <c:extLst>
            <c:ext xmlns:c16="http://schemas.microsoft.com/office/drawing/2014/chart" uri="{C3380CC4-5D6E-409C-BE32-E72D297353CC}">
              <c16:uniqueId val="{00000000-94A2-4763-8DDD-C0038596CD86}"/>
            </c:ext>
          </c:extLst>
        </c:ser>
        <c:ser>
          <c:idx val="2"/>
          <c:order val="1"/>
          <c:tx>
            <c:strRef>
              <c:f>auto!$D$9</c:f>
              <c:strCache>
                <c:ptCount val="1"/>
                <c:pt idx="0">
                  <c:v>Ingresos Propios ejercidos</c:v>
                </c:pt>
              </c:strCache>
            </c:strRef>
          </c:tx>
          <c:spPr>
            <a:solidFill>
              <a:srgbClr val="007E67"/>
            </a:solidFill>
            <a:ln>
              <a:noFill/>
            </a:ln>
            <a:effectLst/>
          </c:spPr>
          <c:invertIfNegative val="0"/>
          <c:cat>
            <c:numRef>
              <c:f>auto!$B$10:$B$14</c:f>
              <c:numCache>
                <c:formatCode>General</c:formatCode>
                <c:ptCount val="5"/>
                <c:pt idx="0">
                  <c:v>2022</c:v>
                </c:pt>
                <c:pt idx="1">
                  <c:v>2023</c:v>
                </c:pt>
                <c:pt idx="2">
                  <c:v>2024</c:v>
                </c:pt>
                <c:pt idx="3">
                  <c:v>2025</c:v>
                </c:pt>
                <c:pt idx="4">
                  <c:v>2026</c:v>
                </c:pt>
              </c:numCache>
            </c:numRef>
          </c:cat>
          <c:val>
            <c:numRef>
              <c:f>auto!$D$10:$D$14</c:f>
              <c:numCache>
                <c:formatCode>_-"$"* #,##0.0_-;\-"$"* #,##0.0_-;_-"$"* "-"?_-;_-@_-</c:formatCode>
                <c:ptCount val="5"/>
                <c:pt idx="0">
                  <c:v>5804492</c:v>
                </c:pt>
                <c:pt idx="1">
                  <c:v>6853161</c:v>
                </c:pt>
                <c:pt idx="2">
                  <c:v>13528244</c:v>
                </c:pt>
                <c:pt idx="3">
                  <c:v>14380550</c:v>
                </c:pt>
                <c:pt idx="4">
                  <c:v>23449519.599999998</c:v>
                </c:pt>
              </c:numCache>
            </c:numRef>
          </c:val>
          <c:extLst>
            <c:ext xmlns:c16="http://schemas.microsoft.com/office/drawing/2014/chart" uri="{C3380CC4-5D6E-409C-BE32-E72D297353CC}">
              <c16:uniqueId val="{00000001-94A2-4763-8DDD-C0038596CD86}"/>
            </c:ext>
          </c:extLst>
        </c:ser>
        <c:dLbls>
          <c:showLegendKey val="0"/>
          <c:showVal val="0"/>
          <c:showCatName val="0"/>
          <c:showSerName val="0"/>
          <c:showPercent val="0"/>
          <c:showBubbleSize val="0"/>
        </c:dLbls>
        <c:gapWidth val="55"/>
        <c:axId val="-2060810096"/>
        <c:axId val="-2060815536"/>
      </c:barChart>
      <c:lineChart>
        <c:grouping val="standard"/>
        <c:varyColors val="0"/>
        <c:ser>
          <c:idx val="3"/>
          <c:order val="2"/>
          <c:tx>
            <c:strRef>
              <c:f>auto!$E$9</c:f>
              <c:strCache>
                <c:ptCount val="1"/>
                <c:pt idx="0">
                  <c:v>Índice de Autofinancimiento</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800" b="1" i="0" u="none" strike="noStrike" kern="1200" baseline="0">
                    <a:solidFill>
                      <a:schemeClr val="bg1"/>
                    </a:solidFill>
                    <a:latin typeface="Montserrat" panose="00000500000000000000" pitchFamily="2"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auto!$B$10:$B$14</c:f>
              <c:numCache>
                <c:formatCode>General</c:formatCode>
                <c:ptCount val="5"/>
                <c:pt idx="0">
                  <c:v>2022</c:v>
                </c:pt>
                <c:pt idx="1">
                  <c:v>2023</c:v>
                </c:pt>
                <c:pt idx="2">
                  <c:v>2024</c:v>
                </c:pt>
                <c:pt idx="3">
                  <c:v>2025</c:v>
                </c:pt>
                <c:pt idx="4">
                  <c:v>2026</c:v>
                </c:pt>
              </c:numCache>
            </c:numRef>
          </c:cat>
          <c:val>
            <c:numRef>
              <c:f>auto!$E$10:$E$14</c:f>
              <c:numCache>
                <c:formatCode>0.00</c:formatCode>
                <c:ptCount val="5"/>
                <c:pt idx="0">
                  <c:v>0.78629753451662299</c:v>
                </c:pt>
                <c:pt idx="1">
                  <c:v>0.94254185683906744</c:v>
                </c:pt>
                <c:pt idx="2">
                  <c:v>1.7598063269724142</c:v>
                </c:pt>
                <c:pt idx="3">
                  <c:v>1.7093816746208614</c:v>
                </c:pt>
                <c:pt idx="4">
                  <c:v>2.6877345284269589</c:v>
                </c:pt>
              </c:numCache>
            </c:numRef>
          </c:val>
          <c:smooth val="0"/>
          <c:extLst>
            <c:ext xmlns:c16="http://schemas.microsoft.com/office/drawing/2014/chart" uri="{C3380CC4-5D6E-409C-BE32-E72D297353CC}">
              <c16:uniqueId val="{00000002-94A2-4763-8DDD-C0038596CD86}"/>
            </c:ext>
          </c:extLst>
        </c:ser>
        <c:dLbls>
          <c:showLegendKey val="0"/>
          <c:showVal val="0"/>
          <c:showCatName val="0"/>
          <c:showSerName val="0"/>
          <c:showPercent val="0"/>
          <c:showBubbleSize val="0"/>
        </c:dLbls>
        <c:marker val="1"/>
        <c:smooth val="0"/>
        <c:axId val="-2060814992"/>
        <c:axId val="-2060812816"/>
      </c:lineChart>
      <c:catAx>
        <c:axId val="-206081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5536"/>
        <c:crosses val="autoZero"/>
        <c:auto val="1"/>
        <c:lblAlgn val="ctr"/>
        <c:lblOffset val="100"/>
        <c:noMultiLvlLbl val="0"/>
      </c:catAx>
      <c:valAx>
        <c:axId val="-2060815536"/>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0096"/>
        <c:crosses val="autoZero"/>
        <c:crossBetween val="between"/>
        <c:dispUnits>
          <c:builtInUnit val="thousands"/>
        </c:dispUnits>
      </c:valAx>
      <c:valAx>
        <c:axId val="-2060812816"/>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14992"/>
        <c:crosses val="max"/>
        <c:crossBetween val="between"/>
      </c:valAx>
      <c:catAx>
        <c:axId val="-2060814992"/>
        <c:scaling>
          <c:orientation val="minMax"/>
        </c:scaling>
        <c:delete val="1"/>
        <c:axPos val="b"/>
        <c:numFmt formatCode="General" sourceLinked="1"/>
        <c:majorTickMark val="out"/>
        <c:minorTickMark val="none"/>
        <c:tickLblPos val="nextTo"/>
        <c:crossAx val="-2060812816"/>
        <c:crosses val="autoZero"/>
        <c:auto val="1"/>
        <c:lblAlgn val="ctr"/>
        <c:lblOffset val="100"/>
        <c:noMultiLvlLbl val="0"/>
      </c:catAx>
      <c:spPr>
        <a:noFill/>
        <a:ln>
          <a:noFill/>
        </a:ln>
        <a:effectLst/>
      </c:spPr>
    </c:plotArea>
    <c:legend>
      <c:legendPos val="b"/>
      <c:layout>
        <c:manualLayout>
          <c:xMode val="edge"/>
          <c:yMode val="edge"/>
          <c:x val="2.4014611575614925E-2"/>
          <c:y val="0.89553338848472119"/>
          <c:w val="0.95197061449793041"/>
          <c:h val="8.1920818702238205E-2"/>
        </c:manualLayout>
      </c:layout>
      <c:overlay val="0"/>
      <c:spPr>
        <a:noFill/>
        <a:ln>
          <a:noFill/>
        </a:ln>
        <a:effectLst/>
      </c:spPr>
      <c:txPr>
        <a:bodyPr rot="0" spcFirstLastPara="1" vertOverflow="ellipsis" vert="horz" wrap="square" anchor="ctr" anchorCtr="1"/>
        <a:lstStyle/>
        <a:p>
          <a:pPr>
            <a:defRPr lang="en-US" sz="7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capip!$C$9</c:f>
              <c:strCache>
                <c:ptCount val="1"/>
                <c:pt idx="0">
                  <c:v>Ingresos Propios Programados</c:v>
                </c:pt>
              </c:strCache>
            </c:strRef>
          </c:tx>
          <c:spPr>
            <a:solidFill>
              <a:srgbClr val="A57F2C"/>
            </a:solidFill>
            <a:ln>
              <a:noFill/>
            </a:ln>
            <a:effectLst/>
          </c:spPr>
          <c:invertIfNegative val="0"/>
          <c:cat>
            <c:numRef>
              <c:f>capip!$B$10:$B$14</c:f>
              <c:numCache>
                <c:formatCode>General</c:formatCode>
                <c:ptCount val="5"/>
                <c:pt idx="0">
                  <c:v>2022</c:v>
                </c:pt>
                <c:pt idx="1">
                  <c:v>2023</c:v>
                </c:pt>
                <c:pt idx="2">
                  <c:v>2024</c:v>
                </c:pt>
                <c:pt idx="3">
                  <c:v>2025</c:v>
                </c:pt>
                <c:pt idx="4">
                  <c:v>2026</c:v>
                </c:pt>
              </c:numCache>
            </c:numRef>
          </c:cat>
          <c:val>
            <c:numRef>
              <c:f>capip!$C$10:$C$14</c:f>
              <c:numCache>
                <c:formatCode>_-"$"* #,##0.0_-;\-"$"* #,##0.0_-;_-"$"* "-"?_-;_-@_-</c:formatCode>
                <c:ptCount val="5"/>
                <c:pt idx="0">
                  <c:v>16529292.000000002</c:v>
                </c:pt>
                <c:pt idx="1">
                  <c:v>17905152</c:v>
                </c:pt>
                <c:pt idx="2">
                  <c:v>9778664</c:v>
                </c:pt>
                <c:pt idx="3">
                  <c:v>21057573</c:v>
                </c:pt>
                <c:pt idx="4">
                  <c:v>22050032</c:v>
                </c:pt>
              </c:numCache>
            </c:numRef>
          </c:val>
          <c:extLst>
            <c:ext xmlns:c16="http://schemas.microsoft.com/office/drawing/2014/chart" uri="{C3380CC4-5D6E-409C-BE32-E72D297353CC}">
              <c16:uniqueId val="{00000000-1C78-4B6E-AF63-20FB8D284E48}"/>
            </c:ext>
          </c:extLst>
        </c:ser>
        <c:ser>
          <c:idx val="2"/>
          <c:order val="1"/>
          <c:tx>
            <c:strRef>
              <c:f>capip!$D$9</c:f>
              <c:strCache>
                <c:ptCount val="1"/>
                <c:pt idx="0">
                  <c:v>Ingresos Propios captados</c:v>
                </c:pt>
              </c:strCache>
            </c:strRef>
          </c:tx>
          <c:spPr>
            <a:solidFill>
              <a:srgbClr val="007E67"/>
            </a:solidFill>
            <a:ln>
              <a:noFill/>
            </a:ln>
            <a:effectLst/>
          </c:spPr>
          <c:invertIfNegative val="0"/>
          <c:cat>
            <c:numRef>
              <c:f>capip!$B$10:$B$14</c:f>
              <c:numCache>
                <c:formatCode>General</c:formatCode>
                <c:ptCount val="5"/>
                <c:pt idx="0">
                  <c:v>2022</c:v>
                </c:pt>
                <c:pt idx="1">
                  <c:v>2023</c:v>
                </c:pt>
                <c:pt idx="2">
                  <c:v>2024</c:v>
                </c:pt>
                <c:pt idx="3">
                  <c:v>2025</c:v>
                </c:pt>
                <c:pt idx="4">
                  <c:v>2026</c:v>
                </c:pt>
              </c:numCache>
            </c:numRef>
          </c:cat>
          <c:val>
            <c:numRef>
              <c:f>capip!$D$10:$D$14</c:f>
              <c:numCache>
                <c:formatCode>_-"$"* #,##0.0_-;\-"$"* #,##0.0_-;_-"$"* "-"?_-;_-@_-</c:formatCode>
                <c:ptCount val="5"/>
                <c:pt idx="0">
                  <c:v>14110939</c:v>
                </c:pt>
                <c:pt idx="1">
                  <c:v>21581759.190000001</c:v>
                </c:pt>
                <c:pt idx="2">
                  <c:v>31771374</c:v>
                </c:pt>
                <c:pt idx="3">
                  <c:v>29254871</c:v>
                </c:pt>
                <c:pt idx="4">
                  <c:v>28904584.429999996</c:v>
                </c:pt>
              </c:numCache>
            </c:numRef>
          </c:val>
          <c:extLst>
            <c:ext xmlns:c16="http://schemas.microsoft.com/office/drawing/2014/chart" uri="{C3380CC4-5D6E-409C-BE32-E72D297353CC}">
              <c16:uniqueId val="{00000001-1C78-4B6E-AF63-20FB8D284E48}"/>
            </c:ext>
          </c:extLst>
        </c:ser>
        <c:dLbls>
          <c:showLegendKey val="0"/>
          <c:showVal val="0"/>
          <c:showCatName val="0"/>
          <c:showSerName val="0"/>
          <c:showPercent val="0"/>
          <c:showBubbleSize val="0"/>
        </c:dLbls>
        <c:gapWidth val="55"/>
        <c:axId val="-2060814448"/>
        <c:axId val="-2060813904"/>
      </c:barChart>
      <c:lineChart>
        <c:grouping val="standard"/>
        <c:varyColors val="0"/>
        <c:ser>
          <c:idx val="3"/>
          <c:order val="2"/>
          <c:tx>
            <c:strRef>
              <c:f>capip!$E$9</c:f>
              <c:strCache>
                <c:ptCount val="1"/>
                <c:pt idx="0">
                  <c:v>Captación de Ingresos Propios</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7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capip!$B$10:$B$14</c:f>
              <c:numCache>
                <c:formatCode>General</c:formatCode>
                <c:ptCount val="5"/>
                <c:pt idx="0">
                  <c:v>2022</c:v>
                </c:pt>
                <c:pt idx="1">
                  <c:v>2023</c:v>
                </c:pt>
                <c:pt idx="2">
                  <c:v>2024</c:v>
                </c:pt>
                <c:pt idx="3">
                  <c:v>2025</c:v>
                </c:pt>
                <c:pt idx="4">
                  <c:v>2026</c:v>
                </c:pt>
              </c:numCache>
            </c:numRef>
          </c:cat>
          <c:val>
            <c:numRef>
              <c:f>capip!$E$10:$E$14</c:f>
              <c:numCache>
                <c:formatCode>0.00</c:formatCode>
                <c:ptCount val="5"/>
                <c:pt idx="0">
                  <c:v>85.36928865434767</c:v>
                </c:pt>
                <c:pt idx="1">
                  <c:v>120.53379490997899</c:v>
                </c:pt>
                <c:pt idx="2">
                  <c:v>324.90505860514276</c:v>
                </c:pt>
                <c:pt idx="3">
                  <c:v>138.92802841049158</c:v>
                </c:pt>
                <c:pt idx="4">
                  <c:v>131.08636046423877</c:v>
                </c:pt>
              </c:numCache>
            </c:numRef>
          </c:val>
          <c:smooth val="0"/>
          <c:extLst>
            <c:ext xmlns:c16="http://schemas.microsoft.com/office/drawing/2014/chart" uri="{C3380CC4-5D6E-409C-BE32-E72D297353CC}">
              <c16:uniqueId val="{00000002-1C78-4B6E-AF63-20FB8D284E48}"/>
            </c:ext>
          </c:extLst>
        </c:ser>
        <c:dLbls>
          <c:showLegendKey val="0"/>
          <c:showVal val="0"/>
          <c:showCatName val="0"/>
          <c:showSerName val="0"/>
          <c:showPercent val="0"/>
          <c:showBubbleSize val="0"/>
        </c:dLbls>
        <c:marker val="1"/>
        <c:smooth val="0"/>
        <c:axId val="-2060809008"/>
        <c:axId val="-2060813360"/>
      </c:lineChart>
      <c:catAx>
        <c:axId val="-2060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3904"/>
        <c:crosses val="autoZero"/>
        <c:auto val="1"/>
        <c:lblAlgn val="ctr"/>
        <c:lblOffset val="100"/>
        <c:noMultiLvlLbl val="0"/>
      </c:catAx>
      <c:valAx>
        <c:axId val="-2060813904"/>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4448"/>
        <c:crosses val="autoZero"/>
        <c:crossBetween val="between"/>
        <c:dispUnits>
          <c:builtInUnit val="thousands"/>
        </c:dispUnits>
      </c:valAx>
      <c:valAx>
        <c:axId val="-2060813360"/>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09008"/>
        <c:crosses val="max"/>
        <c:crossBetween val="between"/>
      </c:valAx>
      <c:catAx>
        <c:axId val="-2060809008"/>
        <c:scaling>
          <c:orientation val="minMax"/>
        </c:scaling>
        <c:delete val="1"/>
        <c:axPos val="b"/>
        <c:numFmt formatCode="General" sourceLinked="1"/>
        <c:majorTickMark val="out"/>
        <c:minorTickMark val="none"/>
        <c:tickLblPos val="nextTo"/>
        <c:crossAx val="-2060813360"/>
        <c:crosses val="autoZero"/>
        <c:auto val="1"/>
        <c:lblAlgn val="ctr"/>
        <c:lblOffset val="100"/>
        <c:noMultiLvlLbl val="0"/>
      </c:catAx>
      <c:spPr>
        <a:noFill/>
        <a:ln>
          <a:noFill/>
        </a:ln>
        <a:effectLst/>
      </c:spPr>
    </c:plotArea>
    <c:legend>
      <c:legendPos val="b"/>
      <c:layout>
        <c:manualLayout>
          <c:xMode val="edge"/>
          <c:yMode val="edge"/>
          <c:x val="2.4014611575614925E-2"/>
          <c:y val="0.89553338848472119"/>
          <c:w val="0.95197061449793041"/>
          <c:h val="8.1920818702238205E-2"/>
        </c:manualLayout>
      </c:layout>
      <c:overlay val="0"/>
      <c:spPr>
        <a:noFill/>
        <a:ln>
          <a:noFill/>
        </a:ln>
        <a:effectLst/>
      </c:spPr>
      <c:txPr>
        <a:bodyPr rot="0" spcFirstLastPara="1" vertOverflow="ellipsis" vert="horz" wrap="square" anchor="ctr" anchorCtr="1"/>
        <a:lstStyle/>
        <a:p>
          <a:pPr>
            <a:defRPr lang="en-US" sz="7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01410289300295E-2"/>
          <c:y val="0.15592535227229798"/>
          <c:w val="0.95597179421399414"/>
          <c:h val="0.68067318952816291"/>
        </c:manualLayout>
      </c:layout>
      <c:lineChart>
        <c:grouping val="standard"/>
        <c:varyColors val="0"/>
        <c:ser>
          <c:idx val="0"/>
          <c:order val="0"/>
          <c:tx>
            <c:strRef>
              <c:f>'Serv_Tec_JD '!$B$6</c:f>
              <c:strCache>
                <c:ptCount val="1"/>
                <c:pt idx="0">
                  <c:v>SERVICIOS TECNOLÓGICOS PROPORCIONADOS</c:v>
                </c:pt>
              </c:strCache>
            </c:strRef>
          </c:tx>
          <c:spPr>
            <a:ln w="31747" cap="rnd">
              <a:solidFill>
                <a:srgbClr val="B78129"/>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3528-4FC0-9E5A-864736837475}"/>
              </c:ext>
            </c:extLst>
          </c:dPt>
          <c:dPt>
            <c:idx val="1"/>
            <c:bubble3D val="0"/>
            <c:extLst>
              <c:ext xmlns:c16="http://schemas.microsoft.com/office/drawing/2014/chart" uri="{C3380CC4-5D6E-409C-BE32-E72D297353CC}">
                <c16:uniqueId val="{00000002-3528-4FC0-9E5A-864736837475}"/>
              </c:ext>
            </c:extLst>
          </c:dPt>
          <c:dPt>
            <c:idx val="2"/>
            <c:bubble3D val="0"/>
            <c:extLst>
              <c:ext xmlns:c16="http://schemas.microsoft.com/office/drawing/2014/chart" uri="{C3380CC4-5D6E-409C-BE32-E72D297353CC}">
                <c16:uniqueId val="{00000003-3528-4FC0-9E5A-864736837475}"/>
              </c:ext>
            </c:extLst>
          </c:dPt>
          <c:dLbls>
            <c:dLbl>
              <c:idx val="0"/>
              <c:layout>
                <c:manualLayout>
                  <c:x val="-5.2033334110734249E-2"/>
                  <c:y val="-0.10794832080389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28-4FC0-9E5A-864736837475}"/>
                </c:ext>
              </c:extLst>
            </c:dLbl>
            <c:dLbl>
              <c:idx val="1"/>
              <c:layout>
                <c:manualLayout>
                  <c:x val="-5.6035898273098454E-2"/>
                  <c:y val="-0.101951191870348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28-4FC0-9E5A-864736837475}"/>
                </c:ext>
              </c:extLst>
            </c:dLbl>
            <c:dLbl>
              <c:idx val="2"/>
              <c:layout>
                <c:manualLayout>
                  <c:x val="-5.2033334110734249E-2"/>
                  <c:y val="-0.101951191870348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28-4FC0-9E5A-864736837475}"/>
                </c:ext>
              </c:extLst>
            </c:dLbl>
            <c:dLbl>
              <c:idx val="3"/>
              <c:layout>
                <c:manualLayout>
                  <c:x val="-5.603589827309842E-2"/>
                  <c:y val="-0.107948320803898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28-4FC0-9E5A-864736837475}"/>
                </c:ext>
              </c:extLst>
            </c:dLbl>
            <c:dLbl>
              <c:idx val="4"/>
              <c:layout>
                <c:manualLayout>
                  <c:x val="-5.8037180354280508E-2"/>
                  <c:y val="-0.101951191870348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28-4FC0-9E5A-86473683747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'Serv_Tec_JD '!$B$10:$B$14</c:f>
              <c:numCache>
                <c:formatCode>General</c:formatCode>
                <c:ptCount val="5"/>
                <c:pt idx="0">
                  <c:v>2022</c:v>
                </c:pt>
                <c:pt idx="1">
                  <c:v>2023</c:v>
                </c:pt>
                <c:pt idx="2">
                  <c:v>2024</c:v>
                </c:pt>
                <c:pt idx="3">
                  <c:v>2025</c:v>
                </c:pt>
                <c:pt idx="4">
                  <c:v>2026</c:v>
                </c:pt>
              </c:numCache>
            </c:numRef>
          </c:cat>
          <c:val>
            <c:numRef>
              <c:f>'Serv_Tec_JD '!$C$10:$C$14</c:f>
              <c:numCache>
                <c:formatCode>#,##0</c:formatCode>
                <c:ptCount val="5"/>
                <c:pt idx="0">
                  <c:v>5014</c:v>
                </c:pt>
                <c:pt idx="1">
                  <c:v>7245</c:v>
                </c:pt>
                <c:pt idx="2">
                  <c:v>5495</c:v>
                </c:pt>
                <c:pt idx="3">
                  <c:v>4494</c:v>
                </c:pt>
                <c:pt idx="4">
                  <c:v>4513</c:v>
                </c:pt>
              </c:numCache>
            </c:numRef>
          </c:val>
          <c:smooth val="1"/>
          <c:extLst>
            <c:ext xmlns:c16="http://schemas.microsoft.com/office/drawing/2014/chart" uri="{C3380CC4-5D6E-409C-BE32-E72D297353CC}">
              <c16:uniqueId val="{00000005-3528-4FC0-9E5A-864736837475}"/>
            </c:ext>
          </c:extLst>
        </c:ser>
        <c:dLbls>
          <c:showLegendKey val="0"/>
          <c:showVal val="1"/>
          <c:showCatName val="0"/>
          <c:showSerName val="0"/>
          <c:showPercent val="0"/>
          <c:showBubbleSize val="0"/>
        </c:dLbls>
        <c:marker val="1"/>
        <c:smooth val="0"/>
        <c:axId val="686320495"/>
        <c:axId val="686316175"/>
      </c:lineChart>
      <c:valAx>
        <c:axId val="686316175"/>
        <c:scaling>
          <c:orientation val="minMax"/>
          <c:max val="8000"/>
          <c:min val="0"/>
        </c:scaling>
        <c:delete val="1"/>
        <c:axPos val="l"/>
        <c:numFmt formatCode="0.0" sourceLinked="0"/>
        <c:majorTickMark val="none"/>
        <c:minorTickMark val="none"/>
        <c:tickLblPos val="nextTo"/>
        <c:crossAx val="686320495"/>
        <c:crosses val="autoZero"/>
        <c:crossBetween val="between"/>
      </c:valAx>
      <c:catAx>
        <c:axId val="686320495"/>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6316175"/>
        <c:crosses val="autoZero"/>
        <c:auto val="1"/>
        <c:lblAlgn val="ctr"/>
        <c:lblOffset val="100"/>
        <c:noMultiLvlLbl val="0"/>
      </c:catAx>
      <c:spPr>
        <a:noFill/>
        <a:ln>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210392211580418E-2"/>
          <c:y val="0.13205673021406544"/>
          <c:w val="0.95757921557683912"/>
          <c:h val="0.67856964993747415"/>
        </c:manualLayout>
      </c:layout>
      <c:lineChart>
        <c:grouping val="standard"/>
        <c:varyColors val="0"/>
        <c:ser>
          <c:idx val="0"/>
          <c:order val="0"/>
          <c:spPr>
            <a:ln w="31747" cap="rnd">
              <a:solidFill>
                <a:srgbClr val="E97132"/>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8DFB-4B2A-A7B4-F5F6BAB29538}"/>
              </c:ext>
            </c:extLst>
          </c:dPt>
          <c:dPt>
            <c:idx val="1"/>
            <c:bubble3D val="0"/>
            <c:spPr>
              <a:ln w="31747" cap="rnd">
                <a:solidFill>
                  <a:srgbClr val="B78129"/>
                </a:solidFill>
                <a:prstDash val="solid"/>
                <a:round/>
              </a:ln>
            </c:spPr>
            <c:extLst>
              <c:ext xmlns:c16="http://schemas.microsoft.com/office/drawing/2014/chart" uri="{C3380CC4-5D6E-409C-BE32-E72D297353CC}">
                <c16:uniqueId val="{00000002-8DFB-4B2A-A7B4-F5F6BAB29538}"/>
              </c:ext>
            </c:extLst>
          </c:dPt>
          <c:dPt>
            <c:idx val="2"/>
            <c:bubble3D val="0"/>
            <c:spPr>
              <a:ln w="31747" cap="rnd">
                <a:solidFill>
                  <a:srgbClr val="B78129"/>
                </a:solidFill>
                <a:prstDash val="solid"/>
                <a:round/>
              </a:ln>
            </c:spPr>
            <c:extLst>
              <c:ext xmlns:c16="http://schemas.microsoft.com/office/drawing/2014/chart" uri="{C3380CC4-5D6E-409C-BE32-E72D297353CC}">
                <c16:uniqueId val="{00000003-8DFB-4B2A-A7B4-F5F6BAB29538}"/>
              </c:ext>
            </c:extLst>
          </c:dPt>
          <c:dPt>
            <c:idx val="3"/>
            <c:bubble3D val="0"/>
            <c:spPr>
              <a:ln w="31747" cap="rnd">
                <a:solidFill>
                  <a:srgbClr val="B78129"/>
                </a:solidFill>
                <a:prstDash val="solid"/>
                <a:round/>
              </a:ln>
            </c:spPr>
            <c:extLst>
              <c:ext xmlns:c16="http://schemas.microsoft.com/office/drawing/2014/chart" uri="{C3380CC4-5D6E-409C-BE32-E72D297353CC}">
                <c16:uniqueId val="{00000004-8DFB-4B2A-A7B4-F5F6BAB29538}"/>
              </c:ext>
            </c:extLst>
          </c:dPt>
          <c:dPt>
            <c:idx val="4"/>
            <c:bubble3D val="0"/>
            <c:spPr>
              <a:ln w="31747" cap="rnd">
                <a:solidFill>
                  <a:srgbClr val="B78129"/>
                </a:solidFill>
                <a:prstDash val="solid"/>
                <a:round/>
              </a:ln>
            </c:spPr>
            <c:extLst>
              <c:ext xmlns:c16="http://schemas.microsoft.com/office/drawing/2014/chart" uri="{C3380CC4-5D6E-409C-BE32-E72D297353CC}">
                <c16:uniqueId val="{00000008-8DFB-4B2A-A7B4-F5F6BAB29538}"/>
              </c:ext>
            </c:extLst>
          </c:dPt>
          <c:dLbls>
            <c:dLbl>
              <c:idx val="0"/>
              <c:layout>
                <c:manualLayout>
                  <c:x val="-6.3631176634741257E-2"/>
                  <c:y val="-0.125106375992272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FB-4B2A-A7B4-F5F6BAB29538}"/>
                </c:ext>
              </c:extLst>
            </c:dLbl>
            <c:dLbl>
              <c:idx val="1"/>
              <c:layout>
                <c:manualLayout>
                  <c:x val="-5.9774741687181214E-2"/>
                  <c:y val="-0.125106375992272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FB-4B2A-A7B4-F5F6BAB29538}"/>
                </c:ext>
              </c:extLst>
            </c:dLbl>
            <c:dLbl>
              <c:idx val="2"/>
              <c:layout>
                <c:manualLayout>
                  <c:x val="-6.3631176634741327E-2"/>
                  <c:y val="-0.13205673021406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FB-4B2A-A7B4-F5F6BAB29538}"/>
                </c:ext>
              </c:extLst>
            </c:dLbl>
            <c:dLbl>
              <c:idx val="3"/>
              <c:layout>
                <c:manualLayout>
                  <c:x val="-5.9774741687181179E-2"/>
                  <c:y val="-0.125106375992272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FB-4B2A-A7B4-F5F6BAB29538}"/>
                </c:ext>
              </c:extLst>
            </c:dLbl>
            <c:dLbl>
              <c:idx val="4"/>
              <c:layout>
                <c:manualLayout>
                  <c:x val="-6.3631176634741257E-2"/>
                  <c:y val="-0.125106375992272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FB-4B2A-A7B4-F5F6BAB2953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Cap_JD!$B$9:$B$13</c:f>
              <c:numCache>
                <c:formatCode>General</c:formatCode>
                <c:ptCount val="5"/>
                <c:pt idx="0">
                  <c:v>2022</c:v>
                </c:pt>
                <c:pt idx="1">
                  <c:v>2023</c:v>
                </c:pt>
                <c:pt idx="2">
                  <c:v>2024</c:v>
                </c:pt>
                <c:pt idx="3">
                  <c:v>2025</c:v>
                </c:pt>
                <c:pt idx="4">
                  <c:v>2026</c:v>
                </c:pt>
              </c:numCache>
            </c:numRef>
          </c:cat>
          <c:val>
            <c:numRef>
              <c:f>Cap_JD!$C$9:$C$13</c:f>
              <c:numCache>
                <c:formatCode>#,##0</c:formatCode>
                <c:ptCount val="5"/>
                <c:pt idx="0">
                  <c:v>69395</c:v>
                </c:pt>
                <c:pt idx="1">
                  <c:v>48029</c:v>
                </c:pt>
                <c:pt idx="2">
                  <c:v>39509</c:v>
                </c:pt>
                <c:pt idx="3">
                  <c:v>63636</c:v>
                </c:pt>
                <c:pt idx="4">
                  <c:v>66701</c:v>
                </c:pt>
              </c:numCache>
            </c:numRef>
          </c:val>
          <c:smooth val="1"/>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8DFB-4B2A-A7B4-F5F6BAB29538}"/>
            </c:ext>
          </c:extLst>
        </c:ser>
        <c:dLbls>
          <c:showLegendKey val="0"/>
          <c:showVal val="0"/>
          <c:showCatName val="0"/>
          <c:showSerName val="0"/>
          <c:showPercent val="0"/>
          <c:showBubbleSize val="0"/>
        </c:dLbls>
        <c:marker val="1"/>
        <c:smooth val="0"/>
        <c:axId val="684842207"/>
        <c:axId val="684841247"/>
      </c:lineChart>
      <c:valAx>
        <c:axId val="684841247"/>
        <c:scaling>
          <c:orientation val="minMax"/>
          <c:max val="80000"/>
          <c:min val="10000"/>
        </c:scaling>
        <c:delete val="1"/>
        <c:axPos val="l"/>
        <c:numFmt formatCode="0.0" sourceLinked="0"/>
        <c:majorTickMark val="none"/>
        <c:minorTickMark val="none"/>
        <c:tickLblPos val="nextTo"/>
        <c:crossAx val="684842207"/>
        <c:crosses val="autoZero"/>
        <c:crossBetween val="between"/>
      </c:valAx>
      <c:catAx>
        <c:axId val="684842207"/>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4841247"/>
        <c:crosses val="autoZero"/>
        <c:auto val="1"/>
        <c:lblAlgn val="ctr"/>
        <c:lblOffset val="100"/>
        <c:noMultiLvlLbl val="0"/>
      </c:catAx>
      <c:spPr>
        <a:ln>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0"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210392211580418E-2"/>
          <c:y val="0.15244005859626764"/>
          <c:w val="0.95757921557683912"/>
          <c:h val="0.66697405178995728"/>
        </c:manualLayout>
      </c:layout>
      <c:lineChart>
        <c:grouping val="standard"/>
        <c:varyColors val="0"/>
        <c:ser>
          <c:idx val="0"/>
          <c:order val="0"/>
          <c:tx>
            <c:strRef>
              <c:f>Eval_JD!$B$5</c:f>
              <c:strCache>
                <c:ptCount val="1"/>
                <c:pt idx="0">
                  <c:v>EVALUACIÓN DE COMPETENCIAS</c:v>
                </c:pt>
              </c:strCache>
            </c:strRef>
          </c:tx>
          <c:spPr>
            <a:ln w="31747" cap="rnd">
              <a:solidFill>
                <a:srgbClr val="E97132"/>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96CA-4B4B-BB0E-A2430AFE9656}"/>
              </c:ext>
            </c:extLst>
          </c:dPt>
          <c:dPt>
            <c:idx val="1"/>
            <c:bubble3D val="0"/>
            <c:spPr>
              <a:ln w="31747" cap="rnd">
                <a:solidFill>
                  <a:srgbClr val="B78129"/>
                </a:solidFill>
                <a:prstDash val="solid"/>
                <a:round/>
              </a:ln>
            </c:spPr>
            <c:extLst>
              <c:ext xmlns:c16="http://schemas.microsoft.com/office/drawing/2014/chart" uri="{C3380CC4-5D6E-409C-BE32-E72D297353CC}">
                <c16:uniqueId val="{00000003-96CA-4B4B-BB0E-A2430AFE9656}"/>
              </c:ext>
            </c:extLst>
          </c:dPt>
          <c:dPt>
            <c:idx val="2"/>
            <c:bubble3D val="0"/>
            <c:spPr>
              <a:ln w="31747" cap="rnd">
                <a:solidFill>
                  <a:srgbClr val="B78129"/>
                </a:solidFill>
                <a:prstDash val="solid"/>
                <a:round/>
              </a:ln>
            </c:spPr>
            <c:extLst>
              <c:ext xmlns:c16="http://schemas.microsoft.com/office/drawing/2014/chart" uri="{C3380CC4-5D6E-409C-BE32-E72D297353CC}">
                <c16:uniqueId val="{00000005-96CA-4B4B-BB0E-A2430AFE9656}"/>
              </c:ext>
            </c:extLst>
          </c:dPt>
          <c:dPt>
            <c:idx val="3"/>
            <c:bubble3D val="0"/>
            <c:spPr>
              <a:ln w="31747" cap="rnd">
                <a:solidFill>
                  <a:srgbClr val="B78129"/>
                </a:solidFill>
                <a:prstDash val="solid"/>
                <a:round/>
              </a:ln>
            </c:spPr>
            <c:extLst>
              <c:ext xmlns:c16="http://schemas.microsoft.com/office/drawing/2014/chart" uri="{C3380CC4-5D6E-409C-BE32-E72D297353CC}">
                <c16:uniqueId val="{00000007-96CA-4B4B-BB0E-A2430AFE9656}"/>
              </c:ext>
            </c:extLst>
          </c:dPt>
          <c:dPt>
            <c:idx val="4"/>
            <c:bubble3D val="0"/>
            <c:spPr>
              <a:ln w="31747" cap="rnd">
                <a:solidFill>
                  <a:srgbClr val="B78129"/>
                </a:solidFill>
                <a:prstDash val="solid"/>
                <a:round/>
              </a:ln>
            </c:spPr>
            <c:extLst>
              <c:ext xmlns:c16="http://schemas.microsoft.com/office/drawing/2014/chart" uri="{C3380CC4-5D6E-409C-BE32-E72D297353CC}">
                <c16:uniqueId val="{00000009-96CA-4B4B-BB0E-A2430AFE9656}"/>
              </c:ext>
            </c:extLst>
          </c:dPt>
          <c:dLbls>
            <c:dLbl>
              <c:idx val="0"/>
              <c:layout>
                <c:manualLayout>
                  <c:x val="-6.3631176634741257E-2"/>
                  <c:y val="-0.132556572692406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CA-4B4B-BB0E-A2430AFE9656}"/>
                </c:ext>
              </c:extLst>
            </c:dLbl>
            <c:dLbl>
              <c:idx val="1"/>
              <c:layout>
                <c:manualLayout>
                  <c:x val="-5.7846524213401175E-2"/>
                  <c:y val="-0.139184401327026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CA-4B4B-BB0E-A2430AFE9656}"/>
                </c:ext>
              </c:extLst>
            </c:dLbl>
            <c:dLbl>
              <c:idx val="2"/>
              <c:layout>
                <c:manualLayout>
                  <c:x val="-5.9774741687181249E-2"/>
                  <c:y val="-0.119300915423166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CA-4B4B-BB0E-A2430AFE9656}"/>
                </c:ext>
              </c:extLst>
            </c:dLbl>
            <c:dLbl>
              <c:idx val="3"/>
              <c:layout>
                <c:manualLayout>
                  <c:x val="-5.9774741687181179E-2"/>
                  <c:y val="-0.125928744057786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CA-4B4B-BB0E-A2430AFE965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Eval_JD!$B$9:$B$13</c:f>
              <c:numCache>
                <c:formatCode>General</c:formatCode>
                <c:ptCount val="5"/>
                <c:pt idx="0">
                  <c:v>2022</c:v>
                </c:pt>
                <c:pt idx="1">
                  <c:v>2023</c:v>
                </c:pt>
                <c:pt idx="2">
                  <c:v>2024</c:v>
                </c:pt>
                <c:pt idx="3">
                  <c:v>2025</c:v>
                </c:pt>
                <c:pt idx="4">
                  <c:v>2026</c:v>
                </c:pt>
              </c:numCache>
            </c:numRef>
          </c:cat>
          <c:val>
            <c:numRef>
              <c:f>Eval_JD!$C$9:$C$13</c:f>
              <c:numCache>
                <c:formatCode>#,##0</c:formatCode>
                <c:ptCount val="5"/>
                <c:pt idx="0">
                  <c:v>39011</c:v>
                </c:pt>
                <c:pt idx="1">
                  <c:v>48990</c:v>
                </c:pt>
                <c:pt idx="2">
                  <c:v>47715</c:v>
                </c:pt>
                <c:pt idx="3">
                  <c:v>39929</c:v>
                </c:pt>
                <c:pt idx="4">
                  <c:v>27454</c:v>
                </c:pt>
              </c:numCache>
            </c:numRef>
          </c:val>
          <c:smooth val="1"/>
          <c:extLst>
            <c:ext xmlns:c16="http://schemas.microsoft.com/office/drawing/2014/chart" uri="{C3380CC4-5D6E-409C-BE32-E72D297353CC}">
              <c16:uniqueId val="{0000000A-96CA-4B4B-BB0E-A2430AFE9656}"/>
            </c:ext>
          </c:extLst>
        </c:ser>
        <c:dLbls>
          <c:showLegendKey val="0"/>
          <c:showVal val="0"/>
          <c:showCatName val="0"/>
          <c:showSerName val="0"/>
          <c:showPercent val="0"/>
          <c:showBubbleSize val="0"/>
        </c:dLbls>
        <c:marker val="1"/>
        <c:smooth val="0"/>
        <c:axId val="684842207"/>
        <c:axId val="684841247"/>
      </c:lineChart>
      <c:valAx>
        <c:axId val="684841247"/>
        <c:scaling>
          <c:orientation val="minMax"/>
          <c:max val="60000"/>
          <c:min val="0"/>
        </c:scaling>
        <c:delete val="1"/>
        <c:axPos val="l"/>
        <c:numFmt formatCode="0.0" sourceLinked="0"/>
        <c:majorTickMark val="none"/>
        <c:minorTickMark val="none"/>
        <c:tickLblPos val="nextTo"/>
        <c:crossAx val="684842207"/>
        <c:crosses val="autoZero"/>
        <c:crossBetween val="between"/>
      </c:valAx>
      <c:catAx>
        <c:axId val="684842207"/>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4841247"/>
        <c:crosses val="autoZero"/>
        <c:auto val="1"/>
        <c:lblAlgn val="ctr"/>
        <c:lblOffset val="100"/>
        <c:noMultiLvlLbl val="0"/>
      </c:catAx>
      <c:spPr>
        <a:noFill/>
        <a:ln w="25400">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0"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'Certifi_JD '!$B$5</c:f>
              <c:strCache>
                <c:ptCount val="1"/>
                <c:pt idx="0">
                  <c:v>CERTIFICACIÓN DE COMPETENCIAS</c:v>
                </c:pt>
              </c:strCache>
            </c:strRef>
          </c:tx>
          <c:spPr>
            <a:ln w="31747" cap="rnd">
              <a:solidFill>
                <a:srgbClr val="E97132"/>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A5BC-4636-97B6-7FC1ED89C28A}"/>
              </c:ext>
            </c:extLst>
          </c:dPt>
          <c:dPt>
            <c:idx val="1"/>
            <c:bubble3D val="0"/>
            <c:spPr>
              <a:ln w="31747" cap="rnd">
                <a:solidFill>
                  <a:srgbClr val="B78129"/>
                </a:solidFill>
                <a:prstDash val="solid"/>
                <a:round/>
              </a:ln>
            </c:spPr>
            <c:extLst>
              <c:ext xmlns:c16="http://schemas.microsoft.com/office/drawing/2014/chart" uri="{C3380CC4-5D6E-409C-BE32-E72D297353CC}">
                <c16:uniqueId val="{00000003-A5BC-4636-97B6-7FC1ED89C28A}"/>
              </c:ext>
            </c:extLst>
          </c:dPt>
          <c:dPt>
            <c:idx val="2"/>
            <c:bubble3D val="0"/>
            <c:spPr>
              <a:ln w="31747" cap="rnd">
                <a:solidFill>
                  <a:srgbClr val="B78129"/>
                </a:solidFill>
                <a:prstDash val="solid"/>
                <a:round/>
              </a:ln>
            </c:spPr>
            <c:extLst>
              <c:ext xmlns:c16="http://schemas.microsoft.com/office/drawing/2014/chart" uri="{C3380CC4-5D6E-409C-BE32-E72D297353CC}">
                <c16:uniqueId val="{00000005-A5BC-4636-97B6-7FC1ED89C28A}"/>
              </c:ext>
            </c:extLst>
          </c:dPt>
          <c:dPt>
            <c:idx val="3"/>
            <c:bubble3D val="0"/>
            <c:spPr>
              <a:ln w="31747" cap="rnd">
                <a:solidFill>
                  <a:srgbClr val="B78129"/>
                </a:solidFill>
                <a:prstDash val="solid"/>
                <a:round/>
              </a:ln>
            </c:spPr>
            <c:extLst>
              <c:ext xmlns:c16="http://schemas.microsoft.com/office/drawing/2014/chart" uri="{C3380CC4-5D6E-409C-BE32-E72D297353CC}">
                <c16:uniqueId val="{00000007-A5BC-4636-97B6-7FC1ED89C28A}"/>
              </c:ext>
            </c:extLst>
          </c:dPt>
          <c:dPt>
            <c:idx val="4"/>
            <c:bubble3D val="0"/>
            <c:spPr>
              <a:ln w="31747" cap="rnd">
                <a:solidFill>
                  <a:srgbClr val="B78129"/>
                </a:solidFill>
                <a:prstDash val="solid"/>
                <a:round/>
              </a:ln>
            </c:spPr>
            <c:extLst>
              <c:ext xmlns:c16="http://schemas.microsoft.com/office/drawing/2014/chart" uri="{C3380CC4-5D6E-409C-BE32-E72D297353CC}">
                <c16:uniqueId val="{00000009-A5BC-4636-97B6-7FC1ED89C28A}"/>
              </c:ext>
            </c:extLst>
          </c:dPt>
          <c:dLbls>
            <c:dLbl>
              <c:idx val="0"/>
              <c:layout>
                <c:manualLayout>
                  <c:x val="-5.97747416871812E-2"/>
                  <c:y val="-0.139007084435858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BC-4636-97B6-7FC1ED89C28A}"/>
                </c:ext>
              </c:extLst>
            </c:dLbl>
            <c:dLbl>
              <c:idx val="1"/>
              <c:layout>
                <c:manualLayout>
                  <c:x val="-5.7846524213401175E-2"/>
                  <c:y val="-0.1181560217704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BC-4636-97B6-7FC1ED89C28A}"/>
                </c:ext>
              </c:extLst>
            </c:dLbl>
            <c:dLbl>
              <c:idx val="2"/>
              <c:layout>
                <c:manualLayout>
                  <c:x val="-5.5918306739621178E-2"/>
                  <c:y val="-0.1181560217704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BC-4636-97B6-7FC1ED89C28A}"/>
                </c:ext>
              </c:extLst>
            </c:dLbl>
            <c:dLbl>
              <c:idx val="3"/>
              <c:layout>
                <c:manualLayout>
                  <c:x val="-5.784652421340114E-2"/>
                  <c:y val="-0.118156021770479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BC-4636-97B6-7FC1ED89C28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'Certifi_JD '!$B$9:$B$13</c:f>
              <c:numCache>
                <c:formatCode>General</c:formatCode>
                <c:ptCount val="5"/>
                <c:pt idx="0">
                  <c:v>2022</c:v>
                </c:pt>
                <c:pt idx="1">
                  <c:v>2023</c:v>
                </c:pt>
                <c:pt idx="2">
                  <c:v>2024</c:v>
                </c:pt>
                <c:pt idx="3">
                  <c:v>2025</c:v>
                </c:pt>
                <c:pt idx="4">
                  <c:v>2026</c:v>
                </c:pt>
              </c:numCache>
            </c:numRef>
          </c:cat>
          <c:val>
            <c:numRef>
              <c:f>'Certifi_JD '!$C$9:$C$13</c:f>
              <c:numCache>
                <c:formatCode>#,##0</c:formatCode>
                <c:ptCount val="5"/>
                <c:pt idx="0">
                  <c:v>30755</c:v>
                </c:pt>
                <c:pt idx="1">
                  <c:v>37058</c:v>
                </c:pt>
                <c:pt idx="2">
                  <c:v>36110</c:v>
                </c:pt>
                <c:pt idx="3">
                  <c:v>34447</c:v>
                </c:pt>
                <c:pt idx="4">
                  <c:v>24940</c:v>
                </c:pt>
              </c:numCache>
            </c:numRef>
          </c:val>
          <c:smooth val="1"/>
          <c:extLst>
            <c:ext xmlns:c16="http://schemas.microsoft.com/office/drawing/2014/chart" uri="{C3380CC4-5D6E-409C-BE32-E72D297353CC}">
              <c16:uniqueId val="{0000000A-A5BC-4636-97B6-7FC1ED89C28A}"/>
            </c:ext>
          </c:extLst>
        </c:ser>
        <c:dLbls>
          <c:showLegendKey val="0"/>
          <c:showVal val="0"/>
          <c:showCatName val="0"/>
          <c:showSerName val="0"/>
          <c:showPercent val="0"/>
          <c:showBubbleSize val="0"/>
        </c:dLbls>
        <c:marker val="1"/>
        <c:smooth val="0"/>
        <c:axId val="684842207"/>
        <c:axId val="684841247"/>
      </c:lineChart>
      <c:valAx>
        <c:axId val="684841247"/>
        <c:scaling>
          <c:orientation val="minMax"/>
          <c:max val="50000"/>
          <c:min val="0"/>
        </c:scaling>
        <c:delete val="1"/>
        <c:axPos val="l"/>
        <c:numFmt formatCode="0.0" sourceLinked="0"/>
        <c:majorTickMark val="none"/>
        <c:minorTickMark val="none"/>
        <c:tickLblPos val="nextTo"/>
        <c:crossAx val="684842207"/>
        <c:crosses val="autoZero"/>
        <c:crossBetween val="between"/>
      </c:valAx>
      <c:catAx>
        <c:axId val="684842207"/>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4841247"/>
        <c:crosses val="autoZero"/>
        <c:auto val="1"/>
        <c:lblAlgn val="ctr"/>
        <c:lblOffset val="100"/>
        <c:noMultiLvlLbl val="0"/>
      </c:catAx>
      <c:spPr>
        <a:ln>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0"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BecaExt_JD!$B$5</c:f>
              <c:strCache>
                <c:ptCount val="1"/>
                <c:pt idx="0">
                  <c:v>COBERTURA DE BECADOS EXTERNOS (%)</c:v>
                </c:pt>
              </c:strCache>
            </c:strRef>
          </c:tx>
          <c:spPr>
            <a:ln w="31747" cap="rnd">
              <a:solidFill>
                <a:srgbClr val="E97132"/>
              </a:solidFill>
              <a:prstDash val="solid"/>
              <a:round/>
            </a:ln>
          </c:spPr>
          <c:marker>
            <c:symbol val="circle"/>
            <c:size val="17"/>
            <c:spPr>
              <a:solidFill>
                <a:srgbClr val="750946"/>
              </a:solidFill>
              <a:ln>
                <a:solidFill>
                  <a:srgbClr val="750946"/>
                </a:solidFill>
              </a:ln>
            </c:spPr>
          </c:marker>
          <c:dPt>
            <c:idx val="0"/>
            <c:bubble3D val="0"/>
            <c:spPr>
              <a:ln w="31747" cap="rnd">
                <a:solidFill>
                  <a:srgbClr val="B78129"/>
                </a:solidFill>
                <a:prstDash val="solid"/>
                <a:round/>
              </a:ln>
            </c:spPr>
            <c:extLst>
              <c:ext xmlns:c16="http://schemas.microsoft.com/office/drawing/2014/chart" uri="{C3380CC4-5D6E-409C-BE32-E72D297353CC}">
                <c16:uniqueId val="{00000001-8D64-4F47-A682-02FE2A458C9B}"/>
              </c:ext>
            </c:extLst>
          </c:dPt>
          <c:dPt>
            <c:idx val="1"/>
            <c:bubble3D val="0"/>
            <c:spPr>
              <a:ln w="31747" cap="rnd">
                <a:solidFill>
                  <a:srgbClr val="B78129"/>
                </a:solidFill>
                <a:prstDash val="solid"/>
                <a:round/>
              </a:ln>
            </c:spPr>
            <c:extLst>
              <c:ext xmlns:c16="http://schemas.microsoft.com/office/drawing/2014/chart" uri="{C3380CC4-5D6E-409C-BE32-E72D297353CC}">
                <c16:uniqueId val="{00000003-8D64-4F47-A682-02FE2A458C9B}"/>
              </c:ext>
            </c:extLst>
          </c:dPt>
          <c:dPt>
            <c:idx val="2"/>
            <c:bubble3D val="0"/>
            <c:spPr>
              <a:ln w="31747" cap="rnd">
                <a:solidFill>
                  <a:srgbClr val="B78129"/>
                </a:solidFill>
                <a:prstDash val="solid"/>
                <a:round/>
              </a:ln>
            </c:spPr>
            <c:extLst>
              <c:ext xmlns:c16="http://schemas.microsoft.com/office/drawing/2014/chart" uri="{C3380CC4-5D6E-409C-BE32-E72D297353CC}">
                <c16:uniqueId val="{00000005-8D64-4F47-A682-02FE2A458C9B}"/>
              </c:ext>
            </c:extLst>
          </c:dPt>
          <c:dPt>
            <c:idx val="3"/>
            <c:bubble3D val="0"/>
            <c:spPr>
              <a:ln w="31747" cap="rnd">
                <a:solidFill>
                  <a:srgbClr val="B78129"/>
                </a:solidFill>
                <a:prstDash val="solid"/>
                <a:round/>
              </a:ln>
            </c:spPr>
            <c:extLst>
              <c:ext xmlns:c16="http://schemas.microsoft.com/office/drawing/2014/chart" uri="{C3380CC4-5D6E-409C-BE32-E72D297353CC}">
                <c16:uniqueId val="{00000007-8D64-4F47-A682-02FE2A458C9B}"/>
              </c:ext>
            </c:extLst>
          </c:dPt>
          <c:dPt>
            <c:idx val="4"/>
            <c:bubble3D val="0"/>
            <c:spPr>
              <a:ln w="31747" cap="rnd">
                <a:solidFill>
                  <a:srgbClr val="B78129"/>
                </a:solidFill>
                <a:prstDash val="solid"/>
                <a:round/>
              </a:ln>
            </c:spPr>
            <c:extLst>
              <c:ext xmlns:c16="http://schemas.microsoft.com/office/drawing/2014/chart" uri="{C3380CC4-5D6E-409C-BE32-E72D297353CC}">
                <c16:uniqueId val="{00000009-8D64-4F47-A682-02FE2A458C9B}"/>
              </c:ext>
            </c:extLst>
          </c:dPt>
          <c:dLbls>
            <c:dLbl>
              <c:idx val="0"/>
              <c:layout>
                <c:manualLayout>
                  <c:x val="-4.8205436844500966E-2"/>
                  <c:y val="-0.111205667548686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64-4F47-A682-02FE2A458C9B}"/>
                </c:ext>
              </c:extLst>
            </c:dLbl>
            <c:dLbl>
              <c:idx val="1"/>
              <c:layout>
                <c:manualLayout>
                  <c:x val="-4.4349001896940944E-2"/>
                  <c:y val="-0.125106375992272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64-4F47-A682-02FE2A458C9B}"/>
                </c:ext>
              </c:extLst>
            </c:dLbl>
            <c:dLbl>
              <c:idx val="2"/>
              <c:layout>
                <c:manualLayout>
                  <c:x val="-4.2420784423160905E-2"/>
                  <c:y val="-0.1181560217704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64-4F47-A682-02FE2A458C9B}"/>
                </c:ext>
              </c:extLst>
            </c:dLbl>
            <c:dLbl>
              <c:idx val="3"/>
              <c:layout>
                <c:manualLayout>
                  <c:x val="-4.4349001896940875E-2"/>
                  <c:y val="-0.111205667548686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64-4F47-A682-02FE2A458C9B}"/>
                </c:ext>
              </c:extLst>
            </c:dLbl>
            <c:dLbl>
              <c:idx val="4"/>
              <c:layout>
                <c:manualLayout>
                  <c:x val="-4.6277219370720914E-2"/>
                  <c:y val="-0.118156021770479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64-4F47-A682-02FE2A458C9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BecaExt_JD!$B$9:$B$13</c:f>
              <c:numCache>
                <c:formatCode>General</c:formatCode>
                <c:ptCount val="5"/>
                <c:pt idx="0">
                  <c:v>2022</c:v>
                </c:pt>
                <c:pt idx="1">
                  <c:v>2023</c:v>
                </c:pt>
                <c:pt idx="2">
                  <c:v>2024</c:v>
                </c:pt>
                <c:pt idx="3">
                  <c:v>2025</c:v>
                </c:pt>
                <c:pt idx="4">
                  <c:v>2026</c:v>
                </c:pt>
              </c:numCache>
            </c:numRef>
          </c:cat>
          <c:val>
            <c:numRef>
              <c:f>BecaExt_JD!$C$9:$C$13</c:f>
              <c:numCache>
                <c:formatCode>#,##0.00</c:formatCode>
                <c:ptCount val="5"/>
                <c:pt idx="0">
                  <c:v>0.32599322775359119</c:v>
                </c:pt>
                <c:pt idx="1">
                  <c:v>6</c:v>
                </c:pt>
                <c:pt idx="2">
                  <c:v>8.7865724749197636</c:v>
                </c:pt>
                <c:pt idx="3">
                  <c:v>6.5481677894769303</c:v>
                </c:pt>
                <c:pt idx="4">
                  <c:v>12.637119469190983</c:v>
                </c:pt>
              </c:numCache>
            </c:numRef>
          </c:val>
          <c:smooth val="1"/>
          <c:extLst>
            <c:ext xmlns:c16="http://schemas.microsoft.com/office/drawing/2014/chart" uri="{C3380CC4-5D6E-409C-BE32-E72D297353CC}">
              <c16:uniqueId val="{0000000A-8D64-4F47-A682-02FE2A458C9B}"/>
            </c:ext>
          </c:extLst>
        </c:ser>
        <c:dLbls>
          <c:showLegendKey val="0"/>
          <c:showVal val="0"/>
          <c:showCatName val="0"/>
          <c:showSerName val="0"/>
          <c:showPercent val="0"/>
          <c:showBubbleSize val="0"/>
        </c:dLbls>
        <c:marker val="1"/>
        <c:smooth val="0"/>
        <c:axId val="684842207"/>
        <c:axId val="684841247"/>
      </c:lineChart>
      <c:valAx>
        <c:axId val="684841247"/>
        <c:scaling>
          <c:orientation val="minMax"/>
          <c:max val="15"/>
          <c:min val="0"/>
        </c:scaling>
        <c:delete val="1"/>
        <c:axPos val="l"/>
        <c:numFmt formatCode="0.0" sourceLinked="0"/>
        <c:majorTickMark val="none"/>
        <c:minorTickMark val="none"/>
        <c:tickLblPos val="nextTo"/>
        <c:crossAx val="684842207"/>
        <c:crosses val="autoZero"/>
        <c:crossBetween val="between"/>
      </c:valAx>
      <c:catAx>
        <c:axId val="684842207"/>
        <c:scaling>
          <c:orientation val="minMax"/>
        </c:scaling>
        <c:delete val="0"/>
        <c:axPos val="b"/>
        <c:numFmt formatCode="General" sourceLinked="1"/>
        <c:majorTickMark val="none"/>
        <c:minorTickMark val="none"/>
        <c:tickLblPos val="nextTo"/>
        <c:spPr>
          <a:noFill/>
          <a:ln w="19046" cap="flat">
            <a:solidFill>
              <a:srgbClr val="404040"/>
            </a:solidFill>
            <a:prstDash val="solid"/>
            <a:round/>
          </a:ln>
        </c:spPr>
        <c:crossAx val="684841247"/>
        <c:crosses val="autoZero"/>
        <c:auto val="1"/>
        <c:lblAlgn val="ctr"/>
        <c:lblOffset val="100"/>
        <c:noMultiLvlLbl val="0"/>
      </c:catAx>
      <c:spPr>
        <a:ln>
          <a:noFill/>
        </a:ln>
      </c:spPr>
    </c:plotArea>
    <c:plotVisOnly val="1"/>
    <c:dispBlanksAs val="gap"/>
    <c:showDLblsOverMax val="0"/>
  </c:chart>
  <c:spPr>
    <a:noFill/>
    <a:ln w="9528" cap="flat">
      <a:noFill/>
      <a:prstDash val="solid"/>
      <a:round/>
    </a:ln>
    <a:effectLst/>
  </c:spPr>
  <c:txPr>
    <a:bodyPr lIns="0" tIns="0" rIns="0" bIns="0"/>
    <a:lstStyle/>
    <a:p>
      <a:pPr marL="0" marR="0" indent="0" defTabSz="914400" fontAlgn="auto" hangingPunct="1">
        <a:lnSpc>
          <a:spcPct val="100000"/>
        </a:lnSpc>
        <a:spcBef>
          <a:spcPts val="0"/>
        </a:spcBef>
        <a:spcAft>
          <a:spcPts val="0"/>
        </a:spcAft>
        <a:tabLst/>
        <a:defRPr lang="es-ES" sz="1000" b="0"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cd!$C$9</c:f>
              <c:strCache>
                <c:ptCount val="1"/>
                <c:pt idx="0">
                  <c:v>Gasto total ejercido</c:v>
                </c:pt>
              </c:strCache>
            </c:strRef>
          </c:tx>
          <c:spPr>
            <a:solidFill>
              <a:srgbClr val="A57F2C"/>
            </a:solidFill>
            <a:ln>
              <a:noFill/>
            </a:ln>
            <a:effectLst/>
          </c:spPr>
          <c:invertIfNegative val="0"/>
          <c:cat>
            <c:numRef>
              <c:f>cd!$B$11:$B$15</c:f>
              <c:numCache>
                <c:formatCode>General</c:formatCode>
                <c:ptCount val="5"/>
                <c:pt idx="0">
                  <c:v>2022</c:v>
                </c:pt>
                <c:pt idx="1">
                  <c:v>2023</c:v>
                </c:pt>
                <c:pt idx="2">
                  <c:v>2024</c:v>
                </c:pt>
                <c:pt idx="3">
                  <c:v>2025</c:v>
                </c:pt>
                <c:pt idx="4">
                  <c:v>2026</c:v>
                </c:pt>
              </c:numCache>
            </c:numRef>
          </c:cat>
          <c:val>
            <c:numRef>
              <c:f>cd!$C$11:$C$15</c:f>
              <c:numCache>
                <c:formatCode>_-"$"* #,##0.0_-;\-"$"* #,##0.0_-;_-"$"* "-"?_-;_-@_-</c:formatCode>
                <c:ptCount val="5"/>
                <c:pt idx="0">
                  <c:v>738205545</c:v>
                </c:pt>
                <c:pt idx="1">
                  <c:v>727259904</c:v>
                </c:pt>
                <c:pt idx="2">
                  <c:v>768734820</c:v>
                </c:pt>
                <c:pt idx="3">
                  <c:v>841272035</c:v>
                </c:pt>
                <c:pt idx="4">
                  <c:v>872464127.38999987</c:v>
                </c:pt>
              </c:numCache>
            </c:numRef>
          </c:val>
          <c:extLst>
            <c:ext xmlns:c16="http://schemas.microsoft.com/office/drawing/2014/chart" uri="{C3380CC4-5D6E-409C-BE32-E72D297353CC}">
              <c16:uniqueId val="{00000000-53F1-4C00-9278-01E9821FE25F}"/>
            </c:ext>
          </c:extLst>
        </c:ser>
        <c:ser>
          <c:idx val="2"/>
          <c:order val="1"/>
          <c:tx>
            <c:strRef>
              <c:f>cd!$D$9</c:f>
              <c:strCache>
                <c:ptCount val="1"/>
                <c:pt idx="0">
                  <c:v>Gasto Ejercido en docentes</c:v>
                </c:pt>
              </c:strCache>
            </c:strRef>
          </c:tx>
          <c:spPr>
            <a:solidFill>
              <a:srgbClr val="007E67"/>
            </a:solidFill>
            <a:ln>
              <a:noFill/>
            </a:ln>
            <a:effectLst/>
          </c:spPr>
          <c:invertIfNegative val="0"/>
          <c:cat>
            <c:numRef>
              <c:f>cd!$B$11:$B$15</c:f>
              <c:numCache>
                <c:formatCode>General</c:formatCode>
                <c:ptCount val="5"/>
                <c:pt idx="0">
                  <c:v>2022</c:v>
                </c:pt>
                <c:pt idx="1">
                  <c:v>2023</c:v>
                </c:pt>
                <c:pt idx="2">
                  <c:v>2024</c:v>
                </c:pt>
                <c:pt idx="3">
                  <c:v>2025</c:v>
                </c:pt>
                <c:pt idx="4">
                  <c:v>2026</c:v>
                </c:pt>
              </c:numCache>
            </c:numRef>
          </c:cat>
          <c:val>
            <c:numRef>
              <c:f>cd!$D$11:$D$15</c:f>
              <c:numCache>
                <c:formatCode>_-"$"* #,##0.0_-;\-"$"* #,##0.0_-;_-"$"* "-"?_-;_-@_-</c:formatCode>
                <c:ptCount val="5"/>
                <c:pt idx="0">
                  <c:v>222435731.00999999</c:v>
                </c:pt>
                <c:pt idx="1">
                  <c:v>217849178.92000002</c:v>
                </c:pt>
                <c:pt idx="2">
                  <c:v>233353416.20000002</c:v>
                </c:pt>
                <c:pt idx="3">
                  <c:v>282855188.97000003</c:v>
                </c:pt>
                <c:pt idx="4">
                  <c:v>333270827.83999997</c:v>
                </c:pt>
              </c:numCache>
            </c:numRef>
          </c:val>
          <c:extLst>
            <c:ext xmlns:c16="http://schemas.microsoft.com/office/drawing/2014/chart" uri="{C3380CC4-5D6E-409C-BE32-E72D297353CC}">
              <c16:uniqueId val="{00000001-53F1-4C00-9278-01E9821FE25F}"/>
            </c:ext>
          </c:extLst>
        </c:ser>
        <c:dLbls>
          <c:showLegendKey val="0"/>
          <c:showVal val="0"/>
          <c:showCatName val="0"/>
          <c:showSerName val="0"/>
          <c:showPercent val="0"/>
          <c:showBubbleSize val="0"/>
        </c:dLbls>
        <c:gapWidth val="35"/>
        <c:axId val="-2060804656"/>
        <c:axId val="-2060807920"/>
      </c:barChart>
      <c:lineChart>
        <c:grouping val="standard"/>
        <c:varyColors val="0"/>
        <c:ser>
          <c:idx val="3"/>
          <c:order val="2"/>
          <c:tx>
            <c:strRef>
              <c:f>cd!$E$9</c:f>
              <c:strCache>
                <c:ptCount val="1"/>
                <c:pt idx="0">
                  <c:v>Costo docente (%)</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8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cd!$E$11:$E$15</c:f>
              <c:numCache>
                <c:formatCode>0.00</c:formatCode>
                <c:ptCount val="5"/>
                <c:pt idx="0">
                  <c:v>30.131950717059432</c:v>
                </c:pt>
                <c:pt idx="1">
                  <c:v>29.954790264361939</c:v>
                </c:pt>
                <c:pt idx="2">
                  <c:v>30.355515338826468</c:v>
                </c:pt>
                <c:pt idx="3">
                  <c:v>33.622321579963135</c:v>
                </c:pt>
                <c:pt idx="4">
                  <c:v>38.198800085567839</c:v>
                </c:pt>
              </c:numCache>
            </c:numRef>
          </c:cat>
          <c:val>
            <c:numRef>
              <c:f>cd!$E$11:$E$15</c:f>
              <c:numCache>
                <c:formatCode>0.00</c:formatCode>
                <c:ptCount val="5"/>
                <c:pt idx="0">
                  <c:v>30.131950717059432</c:v>
                </c:pt>
                <c:pt idx="1">
                  <c:v>29.954790264361939</c:v>
                </c:pt>
                <c:pt idx="2">
                  <c:v>30.355515338826468</c:v>
                </c:pt>
                <c:pt idx="3">
                  <c:v>33.622321579963135</c:v>
                </c:pt>
                <c:pt idx="4">
                  <c:v>38.198800085567839</c:v>
                </c:pt>
              </c:numCache>
            </c:numRef>
          </c:val>
          <c:smooth val="0"/>
          <c:extLst>
            <c:ext xmlns:c16="http://schemas.microsoft.com/office/drawing/2014/chart" uri="{C3380CC4-5D6E-409C-BE32-E72D297353CC}">
              <c16:uniqueId val="{00000002-53F1-4C00-9278-01E9821FE25F}"/>
            </c:ext>
          </c:extLst>
        </c:ser>
        <c:dLbls>
          <c:showLegendKey val="0"/>
          <c:showVal val="0"/>
          <c:showCatName val="0"/>
          <c:showSerName val="0"/>
          <c:showPercent val="0"/>
          <c:showBubbleSize val="0"/>
        </c:dLbls>
        <c:marker val="1"/>
        <c:smooth val="0"/>
        <c:axId val="-2060809552"/>
        <c:axId val="-2060805744"/>
      </c:lineChart>
      <c:catAx>
        <c:axId val="-206080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07920"/>
        <c:crosses val="autoZero"/>
        <c:auto val="1"/>
        <c:lblAlgn val="ctr"/>
        <c:lblOffset val="100"/>
        <c:noMultiLvlLbl val="0"/>
      </c:catAx>
      <c:valAx>
        <c:axId val="-2060807920"/>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04656"/>
        <c:crosses val="autoZero"/>
        <c:crossBetween val="between"/>
        <c:dispUnits>
          <c:builtInUnit val="thousands"/>
        </c:dispUnits>
      </c:valAx>
      <c:valAx>
        <c:axId val="-2060805744"/>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09552"/>
        <c:crosses val="max"/>
        <c:crossBetween val="between"/>
      </c:valAx>
      <c:catAx>
        <c:axId val="-2060809552"/>
        <c:scaling>
          <c:orientation val="minMax"/>
        </c:scaling>
        <c:delete val="1"/>
        <c:axPos val="b"/>
        <c:numFmt formatCode="0.00" sourceLinked="1"/>
        <c:majorTickMark val="out"/>
        <c:minorTickMark val="none"/>
        <c:tickLblPos val="nextTo"/>
        <c:crossAx val="-20608057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eprt!$C$9</c:f>
              <c:strCache>
                <c:ptCount val="1"/>
                <c:pt idx="0">
                  <c:v>Presupuesto Reprogramado total</c:v>
                </c:pt>
              </c:strCache>
            </c:strRef>
          </c:tx>
          <c:spPr>
            <a:solidFill>
              <a:srgbClr val="A57F2C"/>
            </a:solidFill>
            <a:ln>
              <a:noFill/>
            </a:ln>
            <a:effectLst/>
          </c:spPr>
          <c:invertIfNegative val="0"/>
          <c:cat>
            <c:numRef>
              <c:f>eprt!$B$10:$B$14</c:f>
              <c:numCache>
                <c:formatCode>General</c:formatCode>
                <c:ptCount val="5"/>
                <c:pt idx="0">
                  <c:v>2022</c:v>
                </c:pt>
                <c:pt idx="1">
                  <c:v>2023</c:v>
                </c:pt>
                <c:pt idx="2">
                  <c:v>2024</c:v>
                </c:pt>
                <c:pt idx="3">
                  <c:v>2025</c:v>
                </c:pt>
                <c:pt idx="4">
                  <c:v>2026</c:v>
                </c:pt>
              </c:numCache>
            </c:numRef>
          </c:cat>
          <c:val>
            <c:numRef>
              <c:f>eprt!$C$10:$C$14</c:f>
              <c:numCache>
                <c:formatCode>_-"$"* #,##0.0_-;\-"$"* #,##0.0_-;_-"$"* "-"?_-;_-@_-</c:formatCode>
                <c:ptCount val="5"/>
                <c:pt idx="0">
                  <c:v>748930345</c:v>
                </c:pt>
                <c:pt idx="1">
                  <c:v>738145536</c:v>
                </c:pt>
                <c:pt idx="2">
                  <c:v>801555854</c:v>
                </c:pt>
                <c:pt idx="3">
                  <c:v>898734307</c:v>
                </c:pt>
                <c:pt idx="4">
                  <c:v>977768711.65999997</c:v>
                </c:pt>
              </c:numCache>
            </c:numRef>
          </c:val>
          <c:extLst>
            <c:ext xmlns:c16="http://schemas.microsoft.com/office/drawing/2014/chart" uri="{C3380CC4-5D6E-409C-BE32-E72D297353CC}">
              <c16:uniqueId val="{00000000-327A-4E0A-A71C-F545C80B0B12}"/>
            </c:ext>
          </c:extLst>
        </c:ser>
        <c:ser>
          <c:idx val="2"/>
          <c:order val="1"/>
          <c:tx>
            <c:strRef>
              <c:f>eprt!$D$9</c:f>
              <c:strCache>
                <c:ptCount val="1"/>
                <c:pt idx="0">
                  <c:v>Presupuesto
Ejercido Total</c:v>
                </c:pt>
              </c:strCache>
            </c:strRef>
          </c:tx>
          <c:spPr>
            <a:solidFill>
              <a:srgbClr val="007E67"/>
            </a:solidFill>
            <a:ln>
              <a:solidFill>
                <a:srgbClr val="13806F"/>
              </a:solidFill>
            </a:ln>
            <a:effectLst/>
          </c:spPr>
          <c:invertIfNegative val="0"/>
          <c:cat>
            <c:numRef>
              <c:f>eprt!$B$10:$B$14</c:f>
              <c:numCache>
                <c:formatCode>General</c:formatCode>
                <c:ptCount val="5"/>
                <c:pt idx="0">
                  <c:v>2022</c:v>
                </c:pt>
                <c:pt idx="1">
                  <c:v>2023</c:v>
                </c:pt>
                <c:pt idx="2">
                  <c:v>2024</c:v>
                </c:pt>
                <c:pt idx="3">
                  <c:v>2025</c:v>
                </c:pt>
                <c:pt idx="4">
                  <c:v>2026</c:v>
                </c:pt>
              </c:numCache>
            </c:numRef>
          </c:cat>
          <c:val>
            <c:numRef>
              <c:f>eprt!$D$10:$D$14</c:f>
              <c:numCache>
                <c:formatCode>_-"$"* #,##0.0_-;\-"$"* #,##0.0_-;_-"$"* "-"?_-;_-@_-</c:formatCode>
                <c:ptCount val="5"/>
                <c:pt idx="0">
                  <c:v>738205545</c:v>
                </c:pt>
                <c:pt idx="1">
                  <c:v>727093545</c:v>
                </c:pt>
                <c:pt idx="2">
                  <c:v>768734820</c:v>
                </c:pt>
                <c:pt idx="3">
                  <c:v>841272035</c:v>
                </c:pt>
                <c:pt idx="4">
                  <c:v>872464127.38999987</c:v>
                </c:pt>
              </c:numCache>
            </c:numRef>
          </c:val>
          <c:extLst>
            <c:ext xmlns:c16="http://schemas.microsoft.com/office/drawing/2014/chart" uri="{C3380CC4-5D6E-409C-BE32-E72D297353CC}">
              <c16:uniqueId val="{00000001-327A-4E0A-A71C-F545C80B0B12}"/>
            </c:ext>
          </c:extLst>
        </c:ser>
        <c:dLbls>
          <c:showLegendKey val="0"/>
          <c:showVal val="0"/>
          <c:showCatName val="0"/>
          <c:showSerName val="0"/>
          <c:showPercent val="0"/>
          <c:showBubbleSize val="0"/>
        </c:dLbls>
        <c:gapWidth val="55"/>
        <c:axId val="-2060808464"/>
        <c:axId val="-2060805200"/>
      </c:barChart>
      <c:lineChart>
        <c:grouping val="standard"/>
        <c:varyColors val="0"/>
        <c:ser>
          <c:idx val="3"/>
          <c:order val="2"/>
          <c:tx>
            <c:strRef>
              <c:f>eprt!$E$9</c:f>
              <c:strCache>
                <c:ptCount val="1"/>
                <c:pt idx="0">
                  <c:v>Evolución del Presupuesto Reprogramado Total</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8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eprt!$E$10:$E$14</c:f>
              <c:numCache>
                <c:formatCode>0.00</c:formatCode>
                <c:ptCount val="5"/>
                <c:pt idx="0">
                  <c:v>98.567984316351868</c:v>
                </c:pt>
                <c:pt idx="1">
                  <c:v>98.502735509329156</c:v>
                </c:pt>
                <c:pt idx="2">
                  <c:v>95.905334127844824</c:v>
                </c:pt>
                <c:pt idx="3">
                  <c:v>93.606311503584337</c:v>
                </c:pt>
                <c:pt idx="4">
                  <c:v>89.230113112208315</c:v>
                </c:pt>
              </c:numCache>
            </c:numRef>
          </c:cat>
          <c:val>
            <c:numRef>
              <c:f>eprt!$E$10:$E$14</c:f>
              <c:numCache>
                <c:formatCode>0.00</c:formatCode>
                <c:ptCount val="5"/>
                <c:pt idx="0">
                  <c:v>98.567984316351868</c:v>
                </c:pt>
                <c:pt idx="1">
                  <c:v>98.502735509329156</c:v>
                </c:pt>
                <c:pt idx="2">
                  <c:v>95.905334127844824</c:v>
                </c:pt>
                <c:pt idx="3">
                  <c:v>93.606311503584337</c:v>
                </c:pt>
                <c:pt idx="4">
                  <c:v>89.230113112208315</c:v>
                </c:pt>
              </c:numCache>
            </c:numRef>
          </c:val>
          <c:smooth val="0"/>
          <c:extLst>
            <c:ext xmlns:c16="http://schemas.microsoft.com/office/drawing/2014/chart" uri="{C3380CC4-5D6E-409C-BE32-E72D297353CC}">
              <c16:uniqueId val="{00000002-327A-4E0A-A71C-F545C80B0B12}"/>
            </c:ext>
          </c:extLst>
        </c:ser>
        <c:dLbls>
          <c:showLegendKey val="0"/>
          <c:showVal val="0"/>
          <c:showCatName val="0"/>
          <c:showSerName val="0"/>
          <c:showPercent val="0"/>
          <c:showBubbleSize val="0"/>
        </c:dLbls>
        <c:marker val="1"/>
        <c:smooth val="0"/>
        <c:axId val="-2060807376"/>
        <c:axId val="-2060819344"/>
      </c:lineChart>
      <c:catAx>
        <c:axId val="-2060808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05200"/>
        <c:crosses val="autoZero"/>
        <c:auto val="1"/>
        <c:lblAlgn val="ctr"/>
        <c:lblOffset val="100"/>
        <c:noMultiLvlLbl val="0"/>
      </c:catAx>
      <c:valAx>
        <c:axId val="-2060805200"/>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08464"/>
        <c:crosses val="autoZero"/>
        <c:crossBetween val="between"/>
        <c:dispUnits>
          <c:builtInUnit val="thousands"/>
        </c:dispUnits>
      </c:valAx>
      <c:valAx>
        <c:axId val="-2060819344"/>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07376"/>
        <c:crosses val="max"/>
        <c:crossBetween val="between"/>
      </c:valAx>
      <c:catAx>
        <c:axId val="-2060807376"/>
        <c:scaling>
          <c:orientation val="minMax"/>
        </c:scaling>
        <c:delete val="1"/>
        <c:axPos val="b"/>
        <c:numFmt formatCode="0.00" sourceLinked="1"/>
        <c:majorTickMark val="out"/>
        <c:minorTickMark val="none"/>
        <c:tickLblPos val="nextTo"/>
        <c:crossAx val="-2060819344"/>
        <c:crosses val="autoZero"/>
        <c:auto val="1"/>
        <c:lblAlgn val="ctr"/>
        <c:lblOffset val="100"/>
        <c:noMultiLvlLbl val="0"/>
      </c:catAx>
      <c:spPr>
        <a:noFill/>
        <a:ln>
          <a:noFill/>
        </a:ln>
        <a:effectLst/>
      </c:spPr>
    </c:plotArea>
    <c:legend>
      <c:legendPos val="b"/>
      <c:layout>
        <c:manualLayout>
          <c:xMode val="edge"/>
          <c:yMode val="edge"/>
          <c:x val="2.4014611575614925E-2"/>
          <c:y val="0.8670051601410832"/>
          <c:w val="0.95197061449793041"/>
          <c:h val="0.11044903298364576"/>
        </c:manualLayout>
      </c:layout>
      <c:overlay val="0"/>
      <c:spPr>
        <a:noFill/>
        <a:ln>
          <a:noFill/>
        </a:ln>
        <a:effectLst/>
      </c:spPr>
      <c:txPr>
        <a:bodyPr rot="0" spcFirstLastPara="1" vertOverflow="ellipsis" vert="horz" wrap="square" anchor="ctr" anchorCtr="1"/>
        <a:lstStyle/>
        <a:p>
          <a:pPr>
            <a:defRPr lang="en-US" sz="700" b="1" i="0" u="none" strike="noStrike" kern="1200" baseline="0">
              <a:solidFill>
                <a:schemeClr val="bg2">
                  <a:lumMod val="2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epr!$C$9</c:f>
              <c:strCache>
                <c:ptCount val="1"/>
                <c:pt idx="0">
                  <c:v>Presupuesto Reprogramado
(Recursos Fiscales)</c:v>
                </c:pt>
              </c:strCache>
            </c:strRef>
          </c:tx>
          <c:spPr>
            <a:solidFill>
              <a:srgbClr val="A57F2C"/>
            </a:solidFill>
            <a:ln>
              <a:noFill/>
            </a:ln>
            <a:effectLst/>
          </c:spPr>
          <c:invertIfNegative val="0"/>
          <c:cat>
            <c:numRef>
              <c:f>epr!$B$10:$B$14</c:f>
              <c:numCache>
                <c:formatCode>General</c:formatCode>
                <c:ptCount val="5"/>
                <c:pt idx="0">
                  <c:v>2022</c:v>
                </c:pt>
                <c:pt idx="1">
                  <c:v>2023</c:v>
                </c:pt>
                <c:pt idx="2">
                  <c:v>2024</c:v>
                </c:pt>
                <c:pt idx="3">
                  <c:v>2025</c:v>
                </c:pt>
                <c:pt idx="4">
                  <c:v>2026</c:v>
                </c:pt>
              </c:numCache>
            </c:numRef>
          </c:cat>
          <c:val>
            <c:numRef>
              <c:f>epr!$C$10:$C$14</c:f>
              <c:numCache>
                <c:formatCode>_-"$"* #,##0.0_-;\-"$"* #,##0.0_-;_-"$"* "-"?_-;_-@_-</c:formatCode>
                <c:ptCount val="5"/>
                <c:pt idx="0">
                  <c:v>732401053</c:v>
                </c:pt>
                <c:pt idx="1">
                  <c:v>720240384</c:v>
                </c:pt>
                <c:pt idx="2">
                  <c:v>791777190</c:v>
                </c:pt>
                <c:pt idx="3">
                  <c:v>877676734</c:v>
                </c:pt>
                <c:pt idx="4">
                  <c:v>955718679.65999997</c:v>
                </c:pt>
              </c:numCache>
            </c:numRef>
          </c:val>
          <c:extLst>
            <c:ext xmlns:c16="http://schemas.microsoft.com/office/drawing/2014/chart" uri="{C3380CC4-5D6E-409C-BE32-E72D297353CC}">
              <c16:uniqueId val="{00000000-99D0-4869-B813-3FAB21ED879E}"/>
            </c:ext>
          </c:extLst>
        </c:ser>
        <c:ser>
          <c:idx val="2"/>
          <c:order val="1"/>
          <c:tx>
            <c:strRef>
              <c:f>epr!$D$9</c:f>
              <c:strCache>
                <c:ptCount val="1"/>
                <c:pt idx="0">
                  <c:v>Presupuesto Ejercido (Recursos Fiscales)</c:v>
                </c:pt>
              </c:strCache>
            </c:strRef>
          </c:tx>
          <c:spPr>
            <a:solidFill>
              <a:srgbClr val="007E67"/>
            </a:solidFill>
            <a:ln>
              <a:noFill/>
            </a:ln>
            <a:effectLst/>
          </c:spPr>
          <c:invertIfNegative val="0"/>
          <c:cat>
            <c:numRef>
              <c:f>epr!$B$10:$B$14</c:f>
              <c:numCache>
                <c:formatCode>General</c:formatCode>
                <c:ptCount val="5"/>
                <c:pt idx="0">
                  <c:v>2022</c:v>
                </c:pt>
                <c:pt idx="1">
                  <c:v>2023</c:v>
                </c:pt>
                <c:pt idx="2">
                  <c:v>2024</c:v>
                </c:pt>
                <c:pt idx="3">
                  <c:v>2025</c:v>
                </c:pt>
                <c:pt idx="4">
                  <c:v>2026</c:v>
                </c:pt>
              </c:numCache>
            </c:numRef>
          </c:cat>
          <c:val>
            <c:numRef>
              <c:f>epr!$D$10:$D$14</c:f>
              <c:numCache>
                <c:formatCode>_-"$"* #,##0.0_-;\-"$"* #,##0.0_-;_-"$"* "-"?_-;_-@_-</c:formatCode>
                <c:ptCount val="5"/>
                <c:pt idx="0">
                  <c:v>732401053</c:v>
                </c:pt>
                <c:pt idx="1">
                  <c:v>720240384</c:v>
                </c:pt>
                <c:pt idx="2">
                  <c:v>755206576</c:v>
                </c:pt>
                <c:pt idx="3">
                  <c:v>826891485</c:v>
                </c:pt>
                <c:pt idx="4">
                  <c:v>849014607.78999984</c:v>
                </c:pt>
              </c:numCache>
            </c:numRef>
          </c:val>
          <c:extLst>
            <c:ext xmlns:c16="http://schemas.microsoft.com/office/drawing/2014/chart" uri="{C3380CC4-5D6E-409C-BE32-E72D297353CC}">
              <c16:uniqueId val="{00000001-99D0-4869-B813-3FAB21ED879E}"/>
            </c:ext>
          </c:extLst>
        </c:ser>
        <c:dLbls>
          <c:showLegendKey val="0"/>
          <c:showVal val="0"/>
          <c:showCatName val="0"/>
          <c:showSerName val="0"/>
          <c:showPercent val="0"/>
          <c:showBubbleSize val="0"/>
        </c:dLbls>
        <c:gapWidth val="55"/>
        <c:axId val="-2060810640"/>
        <c:axId val="-2060817712"/>
      </c:barChart>
      <c:lineChart>
        <c:grouping val="standard"/>
        <c:varyColors val="0"/>
        <c:ser>
          <c:idx val="3"/>
          <c:order val="2"/>
          <c:tx>
            <c:strRef>
              <c:f>epr!$E$9</c:f>
              <c:strCache>
                <c:ptCount val="1"/>
                <c:pt idx="0">
                  <c:v>Evolución del Presupuesto Reprogramado
(Recursos fiscales)</c:v>
                </c:pt>
              </c:strCache>
            </c:strRef>
          </c:tx>
          <c:spPr>
            <a:ln w="28575" cap="rnd">
              <a:solidFill>
                <a:srgbClr val="9B2247"/>
              </a:solidFill>
              <a:round/>
            </a:ln>
            <a:effectLst/>
          </c:spPr>
          <c:marker>
            <c:symbol val="circle"/>
            <c:size val="22"/>
            <c:spPr>
              <a:solidFill>
                <a:srgbClr val="9B2247"/>
              </a:solidFill>
              <a:ln w="9525">
                <a:solidFill>
                  <a:srgbClr val="750946"/>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700" b="1" i="0" u="none" strike="noStrike" kern="1200" baseline="0">
                    <a:solidFill>
                      <a:schemeClr val="bg1"/>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epr!$E$10:$E$14</c:f>
              <c:numCache>
                <c:formatCode>0.00</c:formatCode>
                <c:ptCount val="5"/>
                <c:pt idx="0">
                  <c:v>100</c:v>
                </c:pt>
                <c:pt idx="1">
                  <c:v>100</c:v>
                </c:pt>
                <c:pt idx="2">
                  <c:v>95.381198844589093</c:v>
                </c:pt>
                <c:pt idx="3">
                  <c:v>94.213672639065308</c:v>
                </c:pt>
                <c:pt idx="4">
                  <c:v>88.835200761383007</c:v>
                </c:pt>
              </c:numCache>
            </c:numRef>
          </c:cat>
          <c:val>
            <c:numRef>
              <c:f>epr!$E$10:$E$14</c:f>
              <c:numCache>
                <c:formatCode>0.00</c:formatCode>
                <c:ptCount val="5"/>
                <c:pt idx="0">
                  <c:v>100</c:v>
                </c:pt>
                <c:pt idx="1">
                  <c:v>100</c:v>
                </c:pt>
                <c:pt idx="2">
                  <c:v>95.381198844589093</c:v>
                </c:pt>
                <c:pt idx="3">
                  <c:v>94.213672639065308</c:v>
                </c:pt>
                <c:pt idx="4">
                  <c:v>88.835200761383007</c:v>
                </c:pt>
              </c:numCache>
            </c:numRef>
          </c:val>
          <c:smooth val="0"/>
          <c:extLst>
            <c:ext xmlns:c16="http://schemas.microsoft.com/office/drawing/2014/chart" uri="{C3380CC4-5D6E-409C-BE32-E72D297353CC}">
              <c16:uniqueId val="{00000002-99D0-4869-B813-3FAB21ED879E}"/>
            </c:ext>
          </c:extLst>
        </c:ser>
        <c:dLbls>
          <c:showLegendKey val="0"/>
          <c:showVal val="0"/>
          <c:showCatName val="0"/>
          <c:showSerName val="0"/>
          <c:showPercent val="0"/>
          <c:showBubbleSize val="0"/>
        </c:dLbls>
        <c:marker val="1"/>
        <c:smooth val="0"/>
        <c:axId val="-2060804112"/>
        <c:axId val="-2060811184"/>
      </c:lineChart>
      <c:catAx>
        <c:axId val="-206081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7712"/>
        <c:crosses val="autoZero"/>
        <c:auto val="1"/>
        <c:lblAlgn val="ctr"/>
        <c:lblOffset val="100"/>
        <c:noMultiLvlLbl val="0"/>
      </c:catAx>
      <c:valAx>
        <c:axId val="-2060817712"/>
        <c:scaling>
          <c:orientation val="minMax"/>
        </c:scaling>
        <c:delete val="0"/>
        <c:axPos val="l"/>
        <c:numFmt formatCode="_(&quot;$&quot;* #,##0_);_(&quot;$&quot;* \(#,##0\);_(&quot;$&quot;* &quot;-&quot;_);_(@_)"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crossAx val="-2060810640"/>
        <c:crosses val="autoZero"/>
        <c:crossBetween val="between"/>
        <c:dispUnits>
          <c:builtInUnit val="thousands"/>
        </c:dispUnits>
      </c:valAx>
      <c:valAx>
        <c:axId val="-2060811184"/>
        <c:scaling>
          <c:orientation val="minMax"/>
        </c:scaling>
        <c:delete val="0"/>
        <c:axPos val="r"/>
        <c:numFmt formatCode="0.00" sourceLinked="1"/>
        <c:majorTickMark val="out"/>
        <c:minorTickMark val="none"/>
        <c:tickLblPos val="none"/>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ontserrat" panose="00000500000000000000" pitchFamily="2" charset="0"/>
                <a:ea typeface="+mn-ea"/>
                <a:cs typeface="+mn-cs"/>
              </a:defRPr>
            </a:pPr>
            <a:endParaRPr lang="es-MX"/>
          </a:p>
        </c:txPr>
        <c:crossAx val="-2060804112"/>
        <c:crosses val="max"/>
        <c:crossBetween val="between"/>
      </c:valAx>
      <c:catAx>
        <c:axId val="-2060804112"/>
        <c:scaling>
          <c:orientation val="minMax"/>
        </c:scaling>
        <c:delete val="1"/>
        <c:axPos val="b"/>
        <c:numFmt formatCode="0.00" sourceLinked="1"/>
        <c:majorTickMark val="out"/>
        <c:minorTickMark val="none"/>
        <c:tickLblPos val="nextTo"/>
        <c:crossAx val="-2060811184"/>
        <c:crosses val="autoZero"/>
        <c:auto val="1"/>
        <c:lblAlgn val="ctr"/>
        <c:lblOffset val="100"/>
        <c:noMultiLvlLbl val="0"/>
      </c:catAx>
      <c:spPr>
        <a:noFill/>
        <a:ln>
          <a:noFill/>
        </a:ln>
        <a:effectLst/>
      </c:spPr>
    </c:plotArea>
    <c:legend>
      <c:legendPos val="b"/>
      <c:layout>
        <c:manualLayout>
          <c:xMode val="edge"/>
          <c:yMode val="edge"/>
          <c:x val="2.4014611575614925E-2"/>
          <c:y val="0.87093316287493561"/>
          <c:w val="0.95197061449793041"/>
          <c:h val="0.10652100221789619"/>
        </c:manualLayout>
      </c:layout>
      <c:overlay val="0"/>
      <c:spPr>
        <a:noFill/>
        <a:ln>
          <a:noFill/>
        </a:ln>
        <a:effectLst/>
      </c:spPr>
      <c:txPr>
        <a:bodyPr rot="0" spcFirstLastPara="1" vertOverflow="ellipsis" vert="horz" wrap="square" anchor="ctr" anchorCtr="1"/>
        <a:lstStyle/>
        <a:p>
          <a:pPr>
            <a:defRPr lang="en-US" sz="600" b="1" i="0" u="none" strike="noStrike" kern="1200" baseline="0">
              <a:solidFill>
                <a:schemeClr val="tx1">
                  <a:lumMod val="65000"/>
                  <a:lumOff val="35000"/>
                </a:schemeClr>
              </a:solidFill>
              <a:latin typeface="Noto Sans Black" panose="020B0502040504020204" pitchFamily="34" charset="0"/>
              <a:ea typeface="Noto Sans Black" panose="020B0502040504020204" pitchFamily="34" charset="0"/>
              <a:cs typeface="Noto Sans Black" panose="020B0502040504020204" pitchFamily="34" charset="0"/>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Montserrat" panose="00000500000000000000" pitchFamily="2" charset="0"/>
        </a:defRPr>
      </a:pPr>
      <a:endParaRPr lang="es-MX"/>
    </a:p>
  </c:txPr>
  <c:printSettings>
    <c:headerFooter/>
    <c:pageMargins b="0.75000000000000033" l="0.70000000000000029" r="0.70000000000000029" t="0.75000000000000033" header="0.30000000000000016" footer="0.30000000000000016"/>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7.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8.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9.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10.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11.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12.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6.wmf"/><Relationship Id="rId1" Type="http://schemas.openxmlformats.org/officeDocument/2006/relationships/chart" Target="../charts/chart13.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2.xml"/><Relationship Id="rId5" Type="http://schemas.openxmlformats.org/officeDocument/2006/relationships/image" Target="../media/image3.png"/><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1" Type="http://schemas.openxmlformats.org/officeDocument/2006/relationships/image" Target="../media/image7.gif"/></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3.xml"/><Relationship Id="rId5" Type="http://schemas.openxmlformats.org/officeDocument/2006/relationships/image" Target="../media/image3.png"/><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4.xml"/><Relationship Id="rId5" Type="http://schemas.openxmlformats.org/officeDocument/2006/relationships/image" Target="../media/image3.png"/><Relationship Id="rId4" Type="http://schemas.openxmlformats.org/officeDocument/2006/relationships/image" Target="../media/image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5.xml"/><Relationship Id="rId5" Type="http://schemas.openxmlformats.org/officeDocument/2006/relationships/image" Target="../media/image3.png"/><Relationship Id="rId4" Type="http://schemas.openxmlformats.org/officeDocument/2006/relationships/image" Target="../media/image2.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wmf"/><Relationship Id="rId1" Type="http://schemas.openxmlformats.org/officeDocument/2006/relationships/chart" Target="../charts/chart6.xml"/><Relationship Id="rId5" Type="http://schemas.openxmlformats.org/officeDocument/2006/relationships/image" Target="../media/image3.png"/><Relationship Id="rId4" Type="http://schemas.openxmlformats.org/officeDocument/2006/relationships/image" Target="../media/image2.svg"/></Relationships>
</file>

<file path=xl/drawings/drawing1.xml><?xml version="1.0" encoding="utf-8"?>
<xdr:wsDr xmlns:xdr="http://schemas.openxmlformats.org/drawingml/2006/spreadsheetDrawing" xmlns:a="http://schemas.openxmlformats.org/drawingml/2006/main">
  <xdr:twoCellAnchor editAs="oneCell">
    <xdr:from>
      <xdr:col>1</xdr:col>
      <xdr:colOff>100744</xdr:colOff>
      <xdr:row>0</xdr:row>
      <xdr:rowOff>174425</xdr:rowOff>
    </xdr:from>
    <xdr:to>
      <xdr:col>3</xdr:col>
      <xdr:colOff>522043</xdr:colOff>
      <xdr:row>2</xdr:row>
      <xdr:rowOff>43333</xdr:rowOff>
    </xdr:to>
    <xdr:pic>
      <xdr:nvPicPr>
        <xdr:cNvPr id="2" name="Gráfico 1">
          <a:extLst>
            <a:ext uri="{FF2B5EF4-FFF2-40B4-BE49-F238E27FC236}">
              <a16:creationId xmlns:a16="http://schemas.microsoft.com/office/drawing/2014/main" id="{310E36CF-13F5-4731-BF52-3D238337BA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19819" y="174425"/>
          <a:ext cx="3097824" cy="373733"/>
        </a:xfrm>
        <a:prstGeom prst="rect">
          <a:avLst/>
        </a:prstGeom>
      </xdr:spPr>
    </xdr:pic>
    <xdr:clientData/>
  </xdr:twoCellAnchor>
  <xdr:twoCellAnchor>
    <xdr:from>
      <xdr:col>4</xdr:col>
      <xdr:colOff>934184</xdr:colOff>
      <xdr:row>0</xdr:row>
      <xdr:rowOff>36632</xdr:rowOff>
    </xdr:from>
    <xdr:to>
      <xdr:col>8</xdr:col>
      <xdr:colOff>100748</xdr:colOff>
      <xdr:row>2</xdr:row>
      <xdr:rowOff>128218</xdr:rowOff>
    </xdr:to>
    <xdr:grpSp>
      <xdr:nvGrpSpPr>
        <xdr:cNvPr id="3" name="Grupo 2">
          <a:extLst>
            <a:ext uri="{FF2B5EF4-FFF2-40B4-BE49-F238E27FC236}">
              <a16:creationId xmlns:a16="http://schemas.microsoft.com/office/drawing/2014/main" id="{3915A387-4AF1-4584-866E-9381E7D312FF}"/>
            </a:ext>
          </a:extLst>
        </xdr:cNvPr>
        <xdr:cNvGrpSpPr/>
      </xdr:nvGrpSpPr>
      <xdr:grpSpPr>
        <a:xfrm>
          <a:off x="5152398" y="36632"/>
          <a:ext cx="3669292" cy="586391"/>
          <a:chOff x="3088400" y="292100"/>
          <a:chExt cx="3490419" cy="642680"/>
        </a:xfrm>
      </xdr:grpSpPr>
      <xdr:pic>
        <xdr:nvPicPr>
          <xdr:cNvPr id="4" name="image7.png" descr="Imagen que contiene Interfaz de usuario gráfica&#10;&#10;Descripción generada automáticamente">
            <a:extLst>
              <a:ext uri="{FF2B5EF4-FFF2-40B4-BE49-F238E27FC236}">
                <a16:creationId xmlns:a16="http://schemas.microsoft.com/office/drawing/2014/main" id="{A6948091-A4EF-4CAD-A837-1277EEC6D2DA}"/>
              </a:ext>
            </a:extLst>
          </xdr:cNvPr>
          <xdr:cNvPicPr/>
        </xdr:nvPicPr>
        <xdr:blipFill>
          <a:blip xmlns:r="http://schemas.openxmlformats.org/officeDocument/2006/relationships" r:embed="rId3"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5" name="Cuadro de texto 2">
            <a:extLst>
              <a:ext uri="{FF2B5EF4-FFF2-40B4-BE49-F238E27FC236}">
                <a16:creationId xmlns:a16="http://schemas.microsoft.com/office/drawing/2014/main" id="{7996C127-1B04-40BC-A0EE-76FF0FDECAAC}"/>
              </a:ext>
            </a:extLst>
          </xdr:cNvPr>
          <xdr:cNvSpPr txBox="1"/>
        </xdr:nvSpPr>
        <xdr:spPr>
          <a:xfrm>
            <a:off x="3088400" y="513236"/>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17</xdr:row>
      <xdr:rowOff>90487</xdr:rowOff>
    </xdr:from>
    <xdr:to>
      <xdr:col>5</xdr:col>
      <xdr:colOff>19050</xdr:colOff>
      <xdr:row>31</xdr:row>
      <xdr:rowOff>0</xdr:rowOff>
    </xdr:to>
    <xdr:graphicFrame macro="">
      <xdr:nvGraphicFramePr>
        <xdr:cNvPr id="2" name="Gráfico 1">
          <a:extLst>
            <a:ext uri="{FF2B5EF4-FFF2-40B4-BE49-F238E27FC236}">
              <a16:creationId xmlns:a16="http://schemas.microsoft.com/office/drawing/2014/main" id="{C476A73F-4516-4C4A-80CB-E07BC8B28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3CBE2A64-A8D0-4FDE-85EA-69C9319C20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05000" y="59995"/>
          <a:ext cx="0" cy="323850"/>
        </a:xfrm>
        <a:prstGeom prst="rect">
          <a:avLst/>
        </a:prstGeom>
        <a:noFill/>
        <a:ln w="9525">
          <a:noFill/>
          <a:miter lim="800000"/>
          <a:headEnd/>
          <a:tailEnd/>
        </a:ln>
      </xdr:spPr>
    </xdr:pic>
    <xdr:clientData/>
  </xdr:twoCellAnchor>
  <xdr:twoCellAnchor editAs="oneCell">
    <xdr:from>
      <xdr:col>1</xdr:col>
      <xdr:colOff>0</xdr:colOff>
      <xdr:row>42</xdr:row>
      <xdr:rowOff>0</xdr:rowOff>
    </xdr:from>
    <xdr:to>
      <xdr:col>4</xdr:col>
      <xdr:colOff>1441252</xdr:colOff>
      <xdr:row>44</xdr:row>
      <xdr:rowOff>21266</xdr:rowOff>
    </xdr:to>
    <xdr:pic>
      <xdr:nvPicPr>
        <xdr:cNvPr id="4" name="Imagen 3">
          <a:extLst>
            <a:ext uri="{FF2B5EF4-FFF2-40B4-BE49-F238E27FC236}">
              <a16:creationId xmlns:a16="http://schemas.microsoft.com/office/drawing/2014/main" id="{79572E6C-7E85-43EC-8C2F-1E68F0C33B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0975" y="9725025"/>
          <a:ext cx="6251377" cy="468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41383</xdr:colOff>
      <xdr:row>0</xdr:row>
      <xdr:rowOff>183912</xdr:rowOff>
    </xdr:from>
    <xdr:to>
      <xdr:col>2</xdr:col>
      <xdr:colOff>937429</xdr:colOff>
      <xdr:row>2</xdr:row>
      <xdr:rowOff>116158</xdr:rowOff>
    </xdr:to>
    <xdr:pic>
      <xdr:nvPicPr>
        <xdr:cNvPr id="5" name="Gráfico 3">
          <a:extLst>
            <a:ext uri="{FF2B5EF4-FFF2-40B4-BE49-F238E27FC236}">
              <a16:creationId xmlns:a16="http://schemas.microsoft.com/office/drawing/2014/main" id="{3551C7AD-AACC-41B6-A086-7A9BB9F0BDC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22358" y="183912"/>
          <a:ext cx="2620071" cy="313246"/>
        </a:xfrm>
        <a:prstGeom prst="rect">
          <a:avLst/>
        </a:prstGeom>
      </xdr:spPr>
    </xdr:pic>
    <xdr:clientData/>
  </xdr:twoCellAnchor>
  <xdr:twoCellAnchor>
    <xdr:from>
      <xdr:col>2</xdr:col>
      <xdr:colOff>1266129</xdr:colOff>
      <xdr:row>0</xdr:row>
      <xdr:rowOff>38114</xdr:rowOff>
    </xdr:from>
    <xdr:to>
      <xdr:col>4</xdr:col>
      <xdr:colOff>1518048</xdr:colOff>
      <xdr:row>3</xdr:row>
      <xdr:rowOff>69695</xdr:rowOff>
    </xdr:to>
    <xdr:grpSp>
      <xdr:nvGrpSpPr>
        <xdr:cNvPr id="6" name="Grupo 5">
          <a:extLst>
            <a:ext uri="{FF2B5EF4-FFF2-40B4-BE49-F238E27FC236}">
              <a16:creationId xmlns:a16="http://schemas.microsoft.com/office/drawing/2014/main" id="{0D95D4BE-097A-4C50-AAC4-0A12E64A83CC}"/>
            </a:ext>
          </a:extLst>
        </xdr:cNvPr>
        <xdr:cNvGrpSpPr/>
      </xdr:nvGrpSpPr>
      <xdr:grpSpPr>
        <a:xfrm>
          <a:off x="3171129" y="38114"/>
          <a:ext cx="3339333" cy="598154"/>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299EBFD1-6C99-47E1-95C4-61BC5F6D05B5}"/>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7FE34E04-2085-40EE-8868-80ACF52DC2A9}"/>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90489</xdr:colOff>
      <xdr:row>17</xdr:row>
      <xdr:rowOff>22225</xdr:rowOff>
    </xdr:from>
    <xdr:to>
      <xdr:col>5</xdr:col>
      <xdr:colOff>6350</xdr:colOff>
      <xdr:row>31</xdr:row>
      <xdr:rowOff>0</xdr:rowOff>
    </xdr:to>
    <xdr:graphicFrame macro="">
      <xdr:nvGraphicFramePr>
        <xdr:cNvPr id="2" name="Gráfico 1">
          <a:extLst>
            <a:ext uri="{FF2B5EF4-FFF2-40B4-BE49-F238E27FC236}">
              <a16:creationId xmlns:a16="http://schemas.microsoft.com/office/drawing/2014/main" id="{1B3AC274-23D2-4DDE-838D-A5AF63AB3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2FCD7968-C452-4DD8-8F6A-ACEB69355A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5925" y="59995"/>
          <a:ext cx="0" cy="323850"/>
        </a:xfrm>
        <a:prstGeom prst="rect">
          <a:avLst/>
        </a:prstGeom>
        <a:noFill/>
        <a:ln w="9525">
          <a:noFill/>
          <a:miter lim="800000"/>
          <a:headEnd/>
          <a:tailEnd/>
        </a:ln>
      </xdr:spPr>
    </xdr:pic>
    <xdr:clientData/>
  </xdr:twoCellAnchor>
  <xdr:twoCellAnchor editAs="oneCell">
    <xdr:from>
      <xdr:col>1</xdr:col>
      <xdr:colOff>0</xdr:colOff>
      <xdr:row>42</xdr:row>
      <xdr:rowOff>0</xdr:rowOff>
    </xdr:from>
    <xdr:to>
      <xdr:col>5</xdr:col>
      <xdr:colOff>46567</xdr:colOff>
      <xdr:row>44</xdr:row>
      <xdr:rowOff>86568</xdr:rowOff>
    </xdr:to>
    <xdr:pic>
      <xdr:nvPicPr>
        <xdr:cNvPr id="4" name="Imagen 3">
          <a:extLst>
            <a:ext uri="{FF2B5EF4-FFF2-40B4-BE49-F238E27FC236}">
              <a16:creationId xmlns:a16="http://schemas.microsoft.com/office/drawing/2014/main" id="{74A1154E-A962-4B4F-BAA7-554701A68F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 y="9601200"/>
          <a:ext cx="6237817" cy="467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165504</xdr:rowOff>
    </xdr:from>
    <xdr:to>
      <xdr:col>2</xdr:col>
      <xdr:colOff>1051778</xdr:colOff>
      <xdr:row>2</xdr:row>
      <xdr:rowOff>88457</xdr:rowOff>
    </xdr:to>
    <xdr:pic>
      <xdr:nvPicPr>
        <xdr:cNvPr id="5" name="Gráfico 3">
          <a:extLst>
            <a:ext uri="{FF2B5EF4-FFF2-40B4-BE49-F238E27FC236}">
              <a16:creationId xmlns:a16="http://schemas.microsoft.com/office/drawing/2014/main" id="{52BB1BBD-6676-4051-A485-B54E48C576B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23825" y="165504"/>
          <a:ext cx="2613878" cy="303953"/>
        </a:xfrm>
        <a:prstGeom prst="rect">
          <a:avLst/>
        </a:prstGeom>
      </xdr:spPr>
    </xdr:pic>
    <xdr:clientData/>
  </xdr:twoCellAnchor>
  <xdr:twoCellAnchor>
    <xdr:from>
      <xdr:col>2</xdr:col>
      <xdr:colOff>1461790</xdr:colOff>
      <xdr:row>0</xdr:row>
      <xdr:rowOff>19706</xdr:rowOff>
    </xdr:from>
    <xdr:to>
      <xdr:col>5</xdr:col>
      <xdr:colOff>172406</xdr:colOff>
      <xdr:row>3</xdr:row>
      <xdr:rowOff>37348</xdr:rowOff>
    </xdr:to>
    <xdr:grpSp>
      <xdr:nvGrpSpPr>
        <xdr:cNvPr id="6" name="Grupo 5">
          <a:extLst>
            <a:ext uri="{FF2B5EF4-FFF2-40B4-BE49-F238E27FC236}">
              <a16:creationId xmlns:a16="http://schemas.microsoft.com/office/drawing/2014/main" id="{F17AA54E-F5B2-4EFC-9C71-ADFF6DCEA445}"/>
            </a:ext>
          </a:extLst>
        </xdr:cNvPr>
        <xdr:cNvGrpSpPr/>
      </xdr:nvGrpSpPr>
      <xdr:grpSpPr>
        <a:xfrm>
          <a:off x="3155123" y="19706"/>
          <a:ext cx="3346116" cy="589142"/>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6F54EBEF-54C7-4B1E-9378-CC01625BA613}"/>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BC7C7D4D-484F-4215-B19F-A7304C34672B}"/>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80964</xdr:colOff>
      <xdr:row>16</xdr:row>
      <xdr:rowOff>117475</xdr:rowOff>
    </xdr:from>
    <xdr:to>
      <xdr:col>4</xdr:col>
      <xdr:colOff>1503533</xdr:colOff>
      <xdr:row>30</xdr:row>
      <xdr:rowOff>0</xdr:rowOff>
    </xdr:to>
    <xdr:graphicFrame macro="">
      <xdr:nvGraphicFramePr>
        <xdr:cNvPr id="2" name="Gráfico 1">
          <a:extLst>
            <a:ext uri="{FF2B5EF4-FFF2-40B4-BE49-F238E27FC236}">
              <a16:creationId xmlns:a16="http://schemas.microsoft.com/office/drawing/2014/main" id="{E389439C-B20D-4E4B-AFCC-747C257E3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B5B5680C-DF92-451D-BE12-314AB3EDBF2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5925" y="59995"/>
          <a:ext cx="0" cy="323850"/>
        </a:xfrm>
        <a:prstGeom prst="rect">
          <a:avLst/>
        </a:prstGeom>
        <a:noFill/>
        <a:ln w="9525">
          <a:noFill/>
          <a:miter lim="800000"/>
          <a:headEnd/>
          <a:tailEnd/>
        </a:ln>
      </xdr:spPr>
    </xdr:pic>
    <xdr:clientData/>
  </xdr:twoCellAnchor>
  <xdr:twoCellAnchor editAs="oneCell">
    <xdr:from>
      <xdr:col>1</xdr:col>
      <xdr:colOff>0</xdr:colOff>
      <xdr:row>41</xdr:row>
      <xdr:rowOff>0</xdr:rowOff>
    </xdr:from>
    <xdr:to>
      <xdr:col>5</xdr:col>
      <xdr:colOff>46567</xdr:colOff>
      <xdr:row>43</xdr:row>
      <xdr:rowOff>86569</xdr:rowOff>
    </xdr:to>
    <xdr:pic>
      <xdr:nvPicPr>
        <xdr:cNvPr id="4" name="Imagen 3">
          <a:extLst>
            <a:ext uri="{FF2B5EF4-FFF2-40B4-BE49-F238E27FC236}">
              <a16:creationId xmlns:a16="http://schemas.microsoft.com/office/drawing/2014/main" id="{6CA1AA4C-92D0-444F-A7F2-C87FABC567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 y="9544050"/>
          <a:ext cx="6237817" cy="46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166970</xdr:rowOff>
    </xdr:from>
    <xdr:to>
      <xdr:col>2</xdr:col>
      <xdr:colOff>1047545</xdr:colOff>
      <xdr:row>2</xdr:row>
      <xdr:rowOff>89923</xdr:rowOff>
    </xdr:to>
    <xdr:pic>
      <xdr:nvPicPr>
        <xdr:cNvPr id="5" name="Gráfico 3">
          <a:extLst>
            <a:ext uri="{FF2B5EF4-FFF2-40B4-BE49-F238E27FC236}">
              <a16:creationId xmlns:a16="http://schemas.microsoft.com/office/drawing/2014/main" id="{158FF6F7-5512-4E9F-8D3D-A151D77C2A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23825" y="166970"/>
          <a:ext cx="2609645" cy="303953"/>
        </a:xfrm>
        <a:prstGeom prst="rect">
          <a:avLst/>
        </a:prstGeom>
      </xdr:spPr>
    </xdr:pic>
    <xdr:clientData/>
  </xdr:twoCellAnchor>
  <xdr:twoCellAnchor>
    <xdr:from>
      <xdr:col>2</xdr:col>
      <xdr:colOff>1457557</xdr:colOff>
      <xdr:row>0</xdr:row>
      <xdr:rowOff>21172</xdr:rowOff>
    </xdr:from>
    <xdr:to>
      <xdr:col>5</xdr:col>
      <xdr:colOff>123723</xdr:colOff>
      <xdr:row>3</xdr:row>
      <xdr:rowOff>38814</xdr:rowOff>
    </xdr:to>
    <xdr:grpSp>
      <xdr:nvGrpSpPr>
        <xdr:cNvPr id="6" name="Grupo 5">
          <a:extLst>
            <a:ext uri="{FF2B5EF4-FFF2-40B4-BE49-F238E27FC236}">
              <a16:creationId xmlns:a16="http://schemas.microsoft.com/office/drawing/2014/main" id="{378C7D23-FE01-4124-AA14-0D9509A9E093}"/>
            </a:ext>
          </a:extLst>
        </xdr:cNvPr>
        <xdr:cNvGrpSpPr/>
      </xdr:nvGrpSpPr>
      <xdr:grpSpPr>
        <a:xfrm>
          <a:off x="3150890" y="21172"/>
          <a:ext cx="3301666" cy="589142"/>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89487699-A9B2-4443-B3D4-D8FFBB404517}"/>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035FA92E-B377-461D-A352-24C028E51D6B}"/>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4764</xdr:colOff>
      <xdr:row>16</xdr:row>
      <xdr:rowOff>165101</xdr:rowOff>
    </xdr:from>
    <xdr:to>
      <xdr:col>4</xdr:col>
      <xdr:colOff>1524000</xdr:colOff>
      <xdr:row>30</xdr:row>
      <xdr:rowOff>0</xdr:rowOff>
    </xdr:to>
    <xdr:graphicFrame macro="">
      <xdr:nvGraphicFramePr>
        <xdr:cNvPr id="2" name="Gráfico 1">
          <a:extLst>
            <a:ext uri="{FF2B5EF4-FFF2-40B4-BE49-F238E27FC236}">
              <a16:creationId xmlns:a16="http://schemas.microsoft.com/office/drawing/2014/main" id="{22EE1A60-BA8D-4100-B198-E775D640B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9E8FA263-0D02-4799-A87D-E84F1CA32E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76400" y="59995"/>
          <a:ext cx="0" cy="323850"/>
        </a:xfrm>
        <a:prstGeom prst="rect">
          <a:avLst/>
        </a:prstGeom>
        <a:noFill/>
        <a:ln w="9525">
          <a:noFill/>
          <a:miter lim="800000"/>
          <a:headEnd/>
          <a:tailEnd/>
        </a:ln>
      </xdr:spPr>
    </xdr:pic>
    <xdr:clientData/>
  </xdr:twoCellAnchor>
  <xdr:twoCellAnchor editAs="oneCell">
    <xdr:from>
      <xdr:col>1</xdr:col>
      <xdr:colOff>0</xdr:colOff>
      <xdr:row>41</xdr:row>
      <xdr:rowOff>0</xdr:rowOff>
    </xdr:from>
    <xdr:to>
      <xdr:col>5</xdr:col>
      <xdr:colOff>57150</xdr:colOff>
      <xdr:row>43</xdr:row>
      <xdr:rowOff>68133</xdr:rowOff>
    </xdr:to>
    <xdr:pic>
      <xdr:nvPicPr>
        <xdr:cNvPr id="4" name="Imagen 3">
          <a:extLst>
            <a:ext uri="{FF2B5EF4-FFF2-40B4-BE49-F238E27FC236}">
              <a16:creationId xmlns:a16="http://schemas.microsoft.com/office/drawing/2014/main" id="{7B29CEFC-F6CA-4AB4-A4FE-F51AB6F242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334500"/>
          <a:ext cx="6248400" cy="468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166505</xdr:rowOff>
    </xdr:from>
    <xdr:to>
      <xdr:col>2</xdr:col>
      <xdr:colOff>1042839</xdr:colOff>
      <xdr:row>2</xdr:row>
      <xdr:rowOff>94592</xdr:rowOff>
    </xdr:to>
    <xdr:pic>
      <xdr:nvPicPr>
        <xdr:cNvPr id="5" name="Gráfico 3">
          <a:extLst>
            <a:ext uri="{FF2B5EF4-FFF2-40B4-BE49-F238E27FC236}">
              <a16:creationId xmlns:a16="http://schemas.microsoft.com/office/drawing/2014/main" id="{6ED3B830-6ACB-4739-88D9-634906F400A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14300" y="166505"/>
          <a:ext cx="2604939" cy="309087"/>
        </a:xfrm>
        <a:prstGeom prst="rect">
          <a:avLst/>
        </a:prstGeom>
      </xdr:spPr>
    </xdr:pic>
    <xdr:clientData/>
  </xdr:twoCellAnchor>
  <xdr:twoCellAnchor>
    <xdr:from>
      <xdr:col>2</xdr:col>
      <xdr:colOff>1452851</xdr:colOff>
      <xdr:row>0</xdr:row>
      <xdr:rowOff>20707</xdr:rowOff>
    </xdr:from>
    <xdr:to>
      <xdr:col>5</xdr:col>
      <xdr:colOff>157887</xdr:colOff>
      <xdr:row>3</xdr:row>
      <xdr:rowOff>46050</xdr:rowOff>
    </xdr:to>
    <xdr:grpSp>
      <xdr:nvGrpSpPr>
        <xdr:cNvPr id="6" name="Grupo 5">
          <a:extLst>
            <a:ext uri="{FF2B5EF4-FFF2-40B4-BE49-F238E27FC236}">
              <a16:creationId xmlns:a16="http://schemas.microsoft.com/office/drawing/2014/main" id="{D8DC270E-8EF2-4027-B25C-A91BDEB49573}"/>
            </a:ext>
          </a:extLst>
        </xdr:cNvPr>
        <xdr:cNvGrpSpPr/>
      </xdr:nvGrpSpPr>
      <xdr:grpSpPr>
        <a:xfrm>
          <a:off x="3135601" y="20707"/>
          <a:ext cx="3340536" cy="596843"/>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81639BDF-97CA-4BEA-A430-3BEC04713A32}"/>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14585A54-9A86-4D01-8420-288E28BAAF50}"/>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109539</xdr:colOff>
      <xdr:row>16</xdr:row>
      <xdr:rowOff>184151</xdr:rowOff>
    </xdr:from>
    <xdr:to>
      <xdr:col>5</xdr:col>
      <xdr:colOff>34925</xdr:colOff>
      <xdr:row>29</xdr:row>
      <xdr:rowOff>180204</xdr:rowOff>
    </xdr:to>
    <xdr:graphicFrame macro="">
      <xdr:nvGraphicFramePr>
        <xdr:cNvPr id="2" name="Gráfico 1">
          <a:extLst>
            <a:ext uri="{FF2B5EF4-FFF2-40B4-BE49-F238E27FC236}">
              <a16:creationId xmlns:a16="http://schemas.microsoft.com/office/drawing/2014/main" id="{19E9AAAD-3EB6-4F94-9582-21F8BA1521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74662A76-2398-4FD8-98FD-B70F3111CC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95450" y="59995"/>
          <a:ext cx="0" cy="323850"/>
        </a:xfrm>
        <a:prstGeom prst="rect">
          <a:avLst/>
        </a:prstGeom>
        <a:noFill/>
        <a:ln w="9525">
          <a:noFill/>
          <a:miter lim="800000"/>
          <a:headEnd/>
          <a:tailEnd/>
        </a:ln>
      </xdr:spPr>
    </xdr:pic>
    <xdr:clientData/>
  </xdr:twoCellAnchor>
  <xdr:twoCellAnchor>
    <xdr:from>
      <xdr:col>2</xdr:col>
      <xdr:colOff>0</xdr:colOff>
      <xdr:row>0</xdr:row>
      <xdr:rowOff>59995</xdr:rowOff>
    </xdr:from>
    <xdr:to>
      <xdr:col>2</xdr:col>
      <xdr:colOff>0</xdr:colOff>
      <xdr:row>2</xdr:row>
      <xdr:rowOff>2845</xdr:rowOff>
    </xdr:to>
    <xdr:pic>
      <xdr:nvPicPr>
        <xdr:cNvPr id="4" name="Picture 27" descr="Logos CONALEP COLOR">
          <a:extLst>
            <a:ext uri="{FF2B5EF4-FFF2-40B4-BE49-F238E27FC236}">
              <a16:creationId xmlns:a16="http://schemas.microsoft.com/office/drawing/2014/main" id="{74279E10-8331-473B-A78C-AAE8390F097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95450" y="59995"/>
          <a:ext cx="0" cy="323850"/>
        </a:xfrm>
        <a:prstGeom prst="rect">
          <a:avLst/>
        </a:prstGeom>
        <a:noFill/>
        <a:ln w="9525">
          <a:noFill/>
          <a:miter lim="800000"/>
          <a:headEnd/>
          <a:tailEnd/>
        </a:ln>
      </xdr:spPr>
    </xdr:pic>
    <xdr:clientData/>
  </xdr:twoCellAnchor>
  <xdr:twoCellAnchor editAs="oneCell">
    <xdr:from>
      <xdr:col>0</xdr:col>
      <xdr:colOff>136071</xdr:colOff>
      <xdr:row>41</xdr:row>
      <xdr:rowOff>0</xdr:rowOff>
    </xdr:from>
    <xdr:to>
      <xdr:col>5</xdr:col>
      <xdr:colOff>60389</xdr:colOff>
      <xdr:row>43</xdr:row>
      <xdr:rowOff>91751</xdr:rowOff>
    </xdr:to>
    <xdr:pic>
      <xdr:nvPicPr>
        <xdr:cNvPr id="5" name="Imagen 4">
          <a:extLst>
            <a:ext uri="{FF2B5EF4-FFF2-40B4-BE49-F238E27FC236}">
              <a16:creationId xmlns:a16="http://schemas.microsoft.com/office/drawing/2014/main" id="{0197AD77-731F-4EAA-A0E4-E3DBFC54C7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071" y="8877300"/>
          <a:ext cx="6248918" cy="472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171539</xdr:rowOff>
    </xdr:from>
    <xdr:to>
      <xdr:col>2</xdr:col>
      <xdr:colOff>1048715</xdr:colOff>
      <xdr:row>2</xdr:row>
      <xdr:rowOff>86194</xdr:rowOff>
    </xdr:to>
    <xdr:pic>
      <xdr:nvPicPr>
        <xdr:cNvPr id="6" name="Gráfico 3">
          <a:extLst>
            <a:ext uri="{FF2B5EF4-FFF2-40B4-BE49-F238E27FC236}">
              <a16:creationId xmlns:a16="http://schemas.microsoft.com/office/drawing/2014/main" id="{FC560D31-BCE5-4EB5-A1EB-08148127FDE6}"/>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33350" y="171539"/>
          <a:ext cx="2610815" cy="295655"/>
        </a:xfrm>
        <a:prstGeom prst="rect">
          <a:avLst/>
        </a:prstGeom>
      </xdr:spPr>
    </xdr:pic>
    <xdr:clientData/>
  </xdr:twoCellAnchor>
  <xdr:twoCellAnchor>
    <xdr:from>
      <xdr:col>2</xdr:col>
      <xdr:colOff>1458727</xdr:colOff>
      <xdr:row>0</xdr:row>
      <xdr:rowOff>25741</xdr:rowOff>
    </xdr:from>
    <xdr:to>
      <xdr:col>5</xdr:col>
      <xdr:colOff>138837</xdr:colOff>
      <xdr:row>3</xdr:row>
      <xdr:rowOff>30937</xdr:rowOff>
    </xdr:to>
    <xdr:grpSp>
      <xdr:nvGrpSpPr>
        <xdr:cNvPr id="7" name="Grupo 6">
          <a:extLst>
            <a:ext uri="{FF2B5EF4-FFF2-40B4-BE49-F238E27FC236}">
              <a16:creationId xmlns:a16="http://schemas.microsoft.com/office/drawing/2014/main" id="{F3CBC576-47CC-4F95-8A6F-90705194E9C3}"/>
            </a:ext>
          </a:extLst>
        </xdr:cNvPr>
        <xdr:cNvGrpSpPr/>
      </xdr:nvGrpSpPr>
      <xdr:grpSpPr>
        <a:xfrm>
          <a:off x="3162644" y="25741"/>
          <a:ext cx="3315610" cy="576696"/>
          <a:chOff x="3917355" y="292100"/>
          <a:chExt cx="2733440" cy="714375"/>
        </a:xfrm>
      </xdr:grpSpPr>
      <xdr:pic>
        <xdr:nvPicPr>
          <xdr:cNvPr id="8" name="image7.png" descr="Imagen que contiene Interfaz de usuario gráfica&#10;&#10;Descripción generada automáticamente">
            <a:extLst>
              <a:ext uri="{FF2B5EF4-FFF2-40B4-BE49-F238E27FC236}">
                <a16:creationId xmlns:a16="http://schemas.microsoft.com/office/drawing/2014/main" id="{630595C1-FF52-4ECA-BB73-7FA1836234F8}"/>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9" name="Cuadro de texto 2">
            <a:extLst>
              <a:ext uri="{FF2B5EF4-FFF2-40B4-BE49-F238E27FC236}">
                <a16:creationId xmlns:a16="http://schemas.microsoft.com/office/drawing/2014/main" id="{C5266287-3F92-4BD3-9054-B940E9B5FAC7}"/>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23814</xdr:colOff>
      <xdr:row>17</xdr:row>
      <xdr:rowOff>3175</xdr:rowOff>
    </xdr:from>
    <xdr:to>
      <xdr:col>5</xdr:col>
      <xdr:colOff>6350</xdr:colOff>
      <xdr:row>30</xdr:row>
      <xdr:rowOff>0</xdr:rowOff>
    </xdr:to>
    <xdr:graphicFrame macro="">
      <xdr:nvGraphicFramePr>
        <xdr:cNvPr id="2" name="Gráfico 1">
          <a:extLst>
            <a:ext uri="{FF2B5EF4-FFF2-40B4-BE49-F238E27FC236}">
              <a16:creationId xmlns:a16="http://schemas.microsoft.com/office/drawing/2014/main" id="{F8865209-0246-463A-B3F8-C555E142F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6D98F2F5-4493-4172-B779-A3259FDF41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38300" y="59995"/>
          <a:ext cx="0" cy="323850"/>
        </a:xfrm>
        <a:prstGeom prst="rect">
          <a:avLst/>
        </a:prstGeom>
        <a:noFill/>
        <a:ln w="9525">
          <a:noFill/>
          <a:miter lim="800000"/>
          <a:headEnd/>
          <a:tailEnd/>
        </a:ln>
      </xdr:spPr>
    </xdr:pic>
    <xdr:clientData/>
  </xdr:twoCellAnchor>
  <xdr:twoCellAnchor editAs="oneCell">
    <xdr:from>
      <xdr:col>1</xdr:col>
      <xdr:colOff>0</xdr:colOff>
      <xdr:row>42</xdr:row>
      <xdr:rowOff>0</xdr:rowOff>
    </xdr:from>
    <xdr:to>
      <xdr:col>5</xdr:col>
      <xdr:colOff>66488</xdr:colOff>
      <xdr:row>44</xdr:row>
      <xdr:rowOff>94038</xdr:rowOff>
    </xdr:to>
    <xdr:pic>
      <xdr:nvPicPr>
        <xdr:cNvPr id="4" name="Imagen 3">
          <a:extLst>
            <a:ext uri="{FF2B5EF4-FFF2-40B4-BE49-F238E27FC236}">
              <a16:creationId xmlns:a16="http://schemas.microsoft.com/office/drawing/2014/main" id="{0EE1AD87-F3AB-418C-BE69-0C91DE1B75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9067800"/>
          <a:ext cx="6257738" cy="475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173817</xdr:rowOff>
    </xdr:from>
    <xdr:to>
      <xdr:col>2</xdr:col>
      <xdr:colOff>1046696</xdr:colOff>
      <xdr:row>2</xdr:row>
      <xdr:rowOff>101092</xdr:rowOff>
    </xdr:to>
    <xdr:pic>
      <xdr:nvPicPr>
        <xdr:cNvPr id="5" name="Gráfico 3">
          <a:extLst>
            <a:ext uri="{FF2B5EF4-FFF2-40B4-BE49-F238E27FC236}">
              <a16:creationId xmlns:a16="http://schemas.microsoft.com/office/drawing/2014/main" id="{81FC2FF0-087A-4781-A008-39FEAB8B8AF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6200" y="173817"/>
          <a:ext cx="2608796" cy="308275"/>
        </a:xfrm>
        <a:prstGeom prst="rect">
          <a:avLst/>
        </a:prstGeom>
      </xdr:spPr>
    </xdr:pic>
    <xdr:clientData/>
  </xdr:twoCellAnchor>
  <xdr:twoCellAnchor>
    <xdr:from>
      <xdr:col>2</xdr:col>
      <xdr:colOff>1456708</xdr:colOff>
      <xdr:row>0</xdr:row>
      <xdr:rowOff>28019</xdr:rowOff>
    </xdr:from>
    <xdr:to>
      <xdr:col>5</xdr:col>
      <xdr:colOff>148175</xdr:colOff>
      <xdr:row>3</xdr:row>
      <xdr:rowOff>52144</xdr:rowOff>
    </xdr:to>
    <xdr:grpSp>
      <xdr:nvGrpSpPr>
        <xdr:cNvPr id="6" name="Grupo 5">
          <a:extLst>
            <a:ext uri="{FF2B5EF4-FFF2-40B4-BE49-F238E27FC236}">
              <a16:creationId xmlns:a16="http://schemas.microsoft.com/office/drawing/2014/main" id="{8AADDDA5-31E8-46FF-A999-E3BCF42F64BF}"/>
            </a:ext>
          </a:extLst>
        </xdr:cNvPr>
        <xdr:cNvGrpSpPr/>
      </xdr:nvGrpSpPr>
      <xdr:grpSpPr>
        <a:xfrm>
          <a:off x="3097125" y="28019"/>
          <a:ext cx="3326967" cy="595625"/>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606A3B92-6567-49A0-9AE9-DE76015620D9}"/>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8E0D5EC8-C545-432D-801F-AE4AFD67D287}"/>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71439</xdr:colOff>
      <xdr:row>17</xdr:row>
      <xdr:rowOff>3176</xdr:rowOff>
    </xdr:from>
    <xdr:to>
      <xdr:col>4</xdr:col>
      <xdr:colOff>1530350</xdr:colOff>
      <xdr:row>30</xdr:row>
      <xdr:rowOff>0</xdr:rowOff>
    </xdr:to>
    <xdr:graphicFrame macro="">
      <xdr:nvGraphicFramePr>
        <xdr:cNvPr id="2" name="Gráfico 1">
          <a:extLst>
            <a:ext uri="{FF2B5EF4-FFF2-40B4-BE49-F238E27FC236}">
              <a16:creationId xmlns:a16="http://schemas.microsoft.com/office/drawing/2014/main" id="{E10A2DFC-C50C-42BF-A6EE-F3742832E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0</xdr:row>
      <xdr:rowOff>59995</xdr:rowOff>
    </xdr:from>
    <xdr:to>
      <xdr:col>2</xdr:col>
      <xdr:colOff>0</xdr:colOff>
      <xdr:row>2</xdr:row>
      <xdr:rowOff>2845</xdr:rowOff>
    </xdr:to>
    <xdr:pic>
      <xdr:nvPicPr>
        <xdr:cNvPr id="3" name="Picture 27" descr="Logos CONALEP COLOR">
          <a:extLst>
            <a:ext uri="{FF2B5EF4-FFF2-40B4-BE49-F238E27FC236}">
              <a16:creationId xmlns:a16="http://schemas.microsoft.com/office/drawing/2014/main" id="{5085B02C-3BCE-48BC-A28E-C163689388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66875" y="59995"/>
          <a:ext cx="0" cy="323850"/>
        </a:xfrm>
        <a:prstGeom prst="rect">
          <a:avLst/>
        </a:prstGeom>
        <a:noFill/>
        <a:ln w="9525">
          <a:noFill/>
          <a:miter lim="800000"/>
          <a:headEnd/>
          <a:tailEnd/>
        </a:ln>
      </xdr:spPr>
    </xdr:pic>
    <xdr:clientData/>
  </xdr:twoCellAnchor>
  <xdr:twoCellAnchor editAs="oneCell">
    <xdr:from>
      <xdr:col>1</xdr:col>
      <xdr:colOff>0</xdr:colOff>
      <xdr:row>42</xdr:row>
      <xdr:rowOff>0</xdr:rowOff>
    </xdr:from>
    <xdr:to>
      <xdr:col>5</xdr:col>
      <xdr:colOff>67283</xdr:colOff>
      <xdr:row>44</xdr:row>
      <xdr:rowOff>82515</xdr:rowOff>
    </xdr:to>
    <xdr:pic>
      <xdr:nvPicPr>
        <xdr:cNvPr id="4" name="Imagen 3">
          <a:extLst>
            <a:ext uri="{FF2B5EF4-FFF2-40B4-BE49-F238E27FC236}">
              <a16:creationId xmlns:a16="http://schemas.microsoft.com/office/drawing/2014/main" id="{AB1D088A-C1C8-4135-8461-7241C2C89F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8858250"/>
          <a:ext cx="6258533" cy="463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186330</xdr:rowOff>
    </xdr:from>
    <xdr:to>
      <xdr:col>2</xdr:col>
      <xdr:colOff>1045702</xdr:colOff>
      <xdr:row>2</xdr:row>
      <xdr:rowOff>102081</xdr:rowOff>
    </xdr:to>
    <xdr:pic>
      <xdr:nvPicPr>
        <xdr:cNvPr id="5" name="Gráfico 3">
          <a:extLst>
            <a:ext uri="{FF2B5EF4-FFF2-40B4-BE49-F238E27FC236}">
              <a16:creationId xmlns:a16="http://schemas.microsoft.com/office/drawing/2014/main" id="{D2A7CC20-A7D5-4C19-9768-CEA0E9C083C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4775" y="186330"/>
          <a:ext cx="2607802" cy="296751"/>
        </a:xfrm>
        <a:prstGeom prst="rect">
          <a:avLst/>
        </a:prstGeom>
      </xdr:spPr>
    </xdr:pic>
    <xdr:clientData/>
  </xdr:twoCellAnchor>
  <xdr:twoCellAnchor>
    <xdr:from>
      <xdr:col>2</xdr:col>
      <xdr:colOff>1455714</xdr:colOff>
      <xdr:row>0</xdr:row>
      <xdr:rowOff>40532</xdr:rowOff>
    </xdr:from>
    <xdr:to>
      <xdr:col>5</xdr:col>
      <xdr:colOff>148970</xdr:colOff>
      <xdr:row>3</xdr:row>
      <xdr:rowOff>47371</xdr:rowOff>
    </xdr:to>
    <xdr:grpSp>
      <xdr:nvGrpSpPr>
        <xdr:cNvPr id="6" name="Grupo 5">
          <a:extLst>
            <a:ext uri="{FF2B5EF4-FFF2-40B4-BE49-F238E27FC236}">
              <a16:creationId xmlns:a16="http://schemas.microsoft.com/office/drawing/2014/main" id="{8568A1CB-50EA-44E8-9A09-173E3EDD15DD}"/>
            </a:ext>
          </a:extLst>
        </xdr:cNvPr>
        <xdr:cNvGrpSpPr/>
      </xdr:nvGrpSpPr>
      <xdr:grpSpPr>
        <a:xfrm>
          <a:off x="3122589" y="40532"/>
          <a:ext cx="3322406" cy="578339"/>
          <a:chOff x="3917355" y="292100"/>
          <a:chExt cx="2733440" cy="714375"/>
        </a:xfrm>
      </xdr:grpSpPr>
      <xdr:pic>
        <xdr:nvPicPr>
          <xdr:cNvPr id="7" name="image7.png" descr="Imagen que contiene Interfaz de usuario gráfica&#10;&#10;Descripción generada automáticamente">
            <a:extLst>
              <a:ext uri="{FF2B5EF4-FFF2-40B4-BE49-F238E27FC236}">
                <a16:creationId xmlns:a16="http://schemas.microsoft.com/office/drawing/2014/main" id="{9B46A500-D670-448C-8349-F9AAAA89795C}"/>
              </a:ext>
            </a:extLst>
          </xdr:cNvPr>
          <xdr:cNvPicPr/>
        </xdr:nvPicPr>
        <xdr:blipFill>
          <a:blip xmlns:r="http://schemas.openxmlformats.org/officeDocument/2006/relationships" r:embed="rId6" cstate="hqprint">
            <a:extLst>
              <a:ext uri="{28A0092B-C50C-407E-A947-70E740481C1C}">
                <a14:useLocalDpi xmlns:a14="http://schemas.microsoft.com/office/drawing/2010/main"/>
              </a:ext>
            </a:extLst>
          </a:blip>
          <a:srcRect/>
          <a:stretch>
            <a:fillRect/>
          </a:stretch>
        </xdr:blipFill>
        <xdr:spPr>
          <a:xfrm>
            <a:off x="6105471" y="292100"/>
            <a:ext cx="545324" cy="714375"/>
          </a:xfrm>
          <a:prstGeom prst="rect">
            <a:avLst/>
          </a:prstGeom>
          <a:ln/>
        </xdr:spPr>
      </xdr:pic>
      <xdr:sp macro="" textlink="">
        <xdr:nvSpPr>
          <xdr:cNvPr id="8" name="Cuadro de texto 2">
            <a:extLst>
              <a:ext uri="{FF2B5EF4-FFF2-40B4-BE49-F238E27FC236}">
                <a16:creationId xmlns:a16="http://schemas.microsoft.com/office/drawing/2014/main" id="{DC565D55-97FB-4689-AA3F-02CA30C2C101}"/>
              </a:ext>
            </a:extLst>
          </xdr:cNvPr>
          <xdr:cNvSpPr txBox="1"/>
        </xdr:nvSpPr>
        <xdr:spPr>
          <a:xfrm>
            <a:off x="3917355" y="492347"/>
            <a:ext cx="2264552" cy="4099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7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7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7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89300</xdr:colOff>
      <xdr:row>0</xdr:row>
      <xdr:rowOff>39684</xdr:rowOff>
    </xdr:from>
    <xdr:ext cx="2847203" cy="336736"/>
    <xdr:grpSp>
      <xdr:nvGrpSpPr>
        <xdr:cNvPr id="2" name="Grupo 1">
          <a:extLst>
            <a:ext uri="{FF2B5EF4-FFF2-40B4-BE49-F238E27FC236}">
              <a16:creationId xmlns:a16="http://schemas.microsoft.com/office/drawing/2014/main" id="{4B04BCE2-77B4-4352-8FDF-8B7A2C27206D}"/>
            </a:ext>
          </a:extLst>
        </xdr:cNvPr>
        <xdr:cNvGrpSpPr/>
      </xdr:nvGrpSpPr>
      <xdr:grpSpPr>
        <a:xfrm>
          <a:off x="308375" y="39684"/>
          <a:ext cx="2847203" cy="336736"/>
          <a:chOff x="279800" y="39684"/>
          <a:chExt cx="2847203" cy="336736"/>
        </a:xfrm>
      </xdr:grpSpPr>
      <xdr:pic>
        <xdr:nvPicPr>
          <xdr:cNvPr id="3" name="Imagen 2">
            <a:extLst>
              <a:ext uri="{FF2B5EF4-FFF2-40B4-BE49-F238E27FC236}">
                <a16:creationId xmlns:a16="http://schemas.microsoft.com/office/drawing/2014/main" id="{A3B8813D-CBB3-5101-611F-8C075B364A33}"/>
              </a:ext>
            </a:extLst>
          </xdr:cNvPr>
          <xdr:cNvPicPr>
            <a:picLocks noChangeAspect="1"/>
          </xdr:cNvPicPr>
        </xdr:nvPicPr>
        <xdr:blipFill>
          <a:blip xmlns:r="http://schemas.openxmlformats.org/officeDocument/2006/relationships" r:embed="rId1"/>
          <a:stretch>
            <a:fillRect/>
          </a:stretch>
        </xdr:blipFill>
        <xdr:spPr>
          <a:xfrm>
            <a:off x="279800" y="71661"/>
            <a:ext cx="1524103" cy="298368"/>
          </a:xfrm>
          <a:prstGeom prst="rect">
            <a:avLst/>
          </a:prstGeom>
          <a:noFill/>
          <a:ln cap="flat">
            <a:noFill/>
          </a:ln>
        </xdr:spPr>
      </xdr:pic>
      <xdr:cxnSp macro="">
        <xdr:nvCxnSpPr>
          <xdr:cNvPr id="4" name="Conector recto 3">
            <a:extLst>
              <a:ext uri="{FF2B5EF4-FFF2-40B4-BE49-F238E27FC236}">
                <a16:creationId xmlns:a16="http://schemas.microsoft.com/office/drawing/2014/main" id="{396B7A5C-3775-B91B-2BA1-184E870ED842}"/>
              </a:ext>
            </a:extLst>
          </xdr:cNvPr>
          <xdr:cNvCxnSpPr/>
        </xdr:nvCxnSpPr>
        <xdr:spPr>
          <a:xfrm>
            <a:off x="1930904" y="122803"/>
            <a:ext cx="0" cy="183713"/>
          </a:xfrm>
          <a:prstGeom prst="straightConnector1">
            <a:avLst/>
          </a:prstGeom>
          <a:noFill/>
          <a:ln w="9528" cap="flat">
            <a:solidFill>
              <a:srgbClr val="C59553"/>
            </a:solidFill>
            <a:prstDash val="solid"/>
            <a:miter/>
          </a:ln>
        </xdr:spPr>
      </xdr:cxnSp>
      <xdr:pic>
        <xdr:nvPicPr>
          <xdr:cNvPr id="5" name="Imagen 4" descr="C:\Users\Conalep\Downloads\LOGOS CONALEP\LOGOS CONALEP_Mesa de trabajo 1.png">
            <a:extLst>
              <a:ext uri="{FF2B5EF4-FFF2-40B4-BE49-F238E27FC236}">
                <a16:creationId xmlns:a16="http://schemas.microsoft.com/office/drawing/2014/main" id="{AD994E15-DE57-5716-A04F-E438698E3C7D}"/>
              </a:ext>
            </a:extLst>
          </xdr:cNvPr>
          <xdr:cNvPicPr>
            <a:picLocks noChangeAspect="1"/>
          </xdr:cNvPicPr>
        </xdr:nvPicPr>
        <xdr:blipFill>
          <a:blip xmlns:r="http://schemas.openxmlformats.org/officeDocument/2006/relationships" r:embed="rId2"/>
          <a:srcRect t="22024" b="29623"/>
          <a:stretch>
            <a:fillRect/>
          </a:stretch>
        </xdr:blipFill>
        <xdr:spPr>
          <a:xfrm>
            <a:off x="2004431" y="39684"/>
            <a:ext cx="1122572" cy="336736"/>
          </a:xfrm>
          <a:prstGeom prst="rect">
            <a:avLst/>
          </a:prstGeom>
          <a:noFill/>
          <a:ln cap="flat">
            <a:noFill/>
          </a:ln>
        </xdr:spPr>
      </xdr:pic>
    </xdr:grp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109563</xdr:colOff>
      <xdr:row>0</xdr:row>
      <xdr:rowOff>36612</xdr:rowOff>
    </xdr:from>
    <xdr:ext cx="3321941" cy="506312"/>
    <xdr:grpSp>
      <xdr:nvGrpSpPr>
        <xdr:cNvPr id="2" name="Grupo 1">
          <a:extLst>
            <a:ext uri="{FF2B5EF4-FFF2-40B4-BE49-F238E27FC236}">
              <a16:creationId xmlns:a16="http://schemas.microsoft.com/office/drawing/2014/main" id="{62C97A22-C9AD-AB25-36DB-FAAAF36E6611}"/>
            </a:ext>
          </a:extLst>
        </xdr:cNvPr>
        <xdr:cNvGrpSpPr/>
      </xdr:nvGrpSpPr>
      <xdr:grpSpPr>
        <a:xfrm>
          <a:off x="109563" y="36612"/>
          <a:ext cx="3321941" cy="506312"/>
          <a:chOff x="109563" y="36612"/>
          <a:chExt cx="3321941" cy="506312"/>
        </a:xfrm>
      </xdr:grpSpPr>
      <xdr:pic>
        <xdr:nvPicPr>
          <xdr:cNvPr id="3" name="Imagen 2">
            <a:extLst>
              <a:ext uri="{FF2B5EF4-FFF2-40B4-BE49-F238E27FC236}">
                <a16:creationId xmlns:a16="http://schemas.microsoft.com/office/drawing/2014/main" id="{E6977326-EDBB-3D37-8D87-3A2D2CA10B84}"/>
              </a:ext>
            </a:extLst>
          </xdr:cNvPr>
          <xdr:cNvPicPr>
            <a:picLocks noChangeAspect="1"/>
          </xdr:cNvPicPr>
        </xdr:nvPicPr>
        <xdr:blipFill>
          <a:blip xmlns:r="http://schemas.openxmlformats.org/officeDocument/2006/relationships" r:embed="rId1"/>
          <a:stretch>
            <a:fillRect/>
          </a:stretch>
        </xdr:blipFill>
        <xdr:spPr>
          <a:xfrm>
            <a:off x="109563" y="84673"/>
            <a:ext cx="1778215" cy="448641"/>
          </a:xfrm>
          <a:prstGeom prst="rect">
            <a:avLst/>
          </a:prstGeom>
          <a:noFill/>
          <a:ln cap="flat">
            <a:noFill/>
          </a:ln>
        </xdr:spPr>
      </xdr:pic>
      <xdr:cxnSp macro="">
        <xdr:nvCxnSpPr>
          <xdr:cNvPr id="4" name="Conector recto 3">
            <a:extLst>
              <a:ext uri="{FF2B5EF4-FFF2-40B4-BE49-F238E27FC236}">
                <a16:creationId xmlns:a16="http://schemas.microsoft.com/office/drawing/2014/main" id="{55E5F673-8DC6-1954-1813-885B3F9A8CD4}"/>
              </a:ext>
            </a:extLst>
          </xdr:cNvPr>
          <xdr:cNvCxnSpPr/>
        </xdr:nvCxnSpPr>
        <xdr:spPr>
          <a:xfrm>
            <a:off x="2035966" y="161583"/>
            <a:ext cx="0" cy="276231"/>
          </a:xfrm>
          <a:prstGeom prst="straightConnector1">
            <a:avLst/>
          </a:prstGeom>
          <a:noFill/>
          <a:ln w="9528" cap="flat">
            <a:solidFill>
              <a:srgbClr val="C59553"/>
            </a:solidFill>
            <a:prstDash val="solid"/>
            <a:miter/>
          </a:ln>
        </xdr:spPr>
      </xdr:cxnSp>
      <xdr:pic>
        <xdr:nvPicPr>
          <xdr:cNvPr id="5" name="Imagen 4" descr="C:\Users\Conalep\Downloads\LOGOS CONALEP\LOGOS CONALEP_Mesa de trabajo 1.png">
            <a:extLst>
              <a:ext uri="{FF2B5EF4-FFF2-40B4-BE49-F238E27FC236}">
                <a16:creationId xmlns:a16="http://schemas.microsoft.com/office/drawing/2014/main" id="{E0C0FEE5-22FD-CF04-BF36-428015F39D9C}"/>
              </a:ext>
            </a:extLst>
          </xdr:cNvPr>
          <xdr:cNvPicPr>
            <a:picLocks noChangeAspect="1"/>
          </xdr:cNvPicPr>
        </xdr:nvPicPr>
        <xdr:blipFill>
          <a:blip xmlns:r="http://schemas.openxmlformats.org/officeDocument/2006/relationships" r:embed="rId2"/>
          <a:srcRect t="22024" b="29624"/>
          <a:stretch>
            <a:fillRect/>
          </a:stretch>
        </xdr:blipFill>
        <xdr:spPr>
          <a:xfrm>
            <a:off x="2121755" y="36612"/>
            <a:ext cx="1309749" cy="506312"/>
          </a:xfrm>
          <a:prstGeom prst="rect">
            <a:avLst/>
          </a:prstGeom>
          <a:noFill/>
          <a:ln cap="flat">
            <a:noFill/>
          </a:ln>
        </xdr:spPr>
      </xdr:pic>
    </xdr:grp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482775</xdr:colOff>
      <xdr:row>7</xdr:row>
      <xdr:rowOff>136071</xdr:rowOff>
    </xdr:from>
    <xdr:ext cx="6586394" cy="1827245"/>
    <xdr:graphicFrame macro="">
      <xdr:nvGraphicFramePr>
        <xdr:cNvPr id="2" name="1 Gráfico">
          <a:extLst>
            <a:ext uri="{FF2B5EF4-FFF2-40B4-BE49-F238E27FC236}">
              <a16:creationId xmlns:a16="http://schemas.microsoft.com/office/drawing/2014/main" id="{5415B5D0-A4DF-4CFF-BCF7-D0B6F373A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37C093B3-936E-431B-98A2-5C9572942AAA}"/>
            </a:ext>
          </a:extLst>
        </xdr:cNvPr>
        <xdr:cNvPicPr>
          <a:picLocks noChangeAspect="1"/>
        </xdr:cNvPicPr>
      </xdr:nvPicPr>
      <xdr:blipFill>
        <a:blip xmlns:r="http://schemas.openxmlformats.org/officeDocument/2006/relationships" r:embed="rId2"/>
        <a:srcRect/>
        <a:stretch>
          <a:fillRect/>
        </a:stretch>
      </xdr:blipFill>
      <xdr:spPr>
        <a:xfrm>
          <a:off x="4057650" y="59993"/>
          <a:ext cx="0" cy="323853"/>
        </a:xfrm>
        <a:prstGeom prst="rect">
          <a:avLst/>
        </a:prstGeom>
        <a:noFill/>
        <a:ln cap="flat">
          <a:noFill/>
        </a:ln>
      </xdr:spPr>
    </xdr:pic>
    <xdr:clientData/>
  </xdr:oneCellAnchor>
  <xdr:twoCellAnchor editAs="oneCell">
    <xdr:from>
      <xdr:col>1</xdr:col>
      <xdr:colOff>68035</xdr:colOff>
      <xdr:row>1</xdr:row>
      <xdr:rowOff>38877</xdr:rowOff>
    </xdr:from>
    <xdr:to>
      <xdr:col>3</xdr:col>
      <xdr:colOff>878573</xdr:colOff>
      <xdr:row>3</xdr:row>
      <xdr:rowOff>68035</xdr:rowOff>
    </xdr:to>
    <xdr:pic>
      <xdr:nvPicPr>
        <xdr:cNvPr id="4" name="Gráfico 3">
          <a:extLst>
            <a:ext uri="{FF2B5EF4-FFF2-40B4-BE49-F238E27FC236}">
              <a16:creationId xmlns:a16="http://schemas.microsoft.com/office/drawing/2014/main" id="{D7D3B9BC-2CE3-4B92-B8F6-7DC5DDAD04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8060" y="229377"/>
          <a:ext cx="3401338" cy="410158"/>
        </a:xfrm>
        <a:prstGeom prst="rect">
          <a:avLst/>
        </a:prstGeom>
      </xdr:spPr>
    </xdr:pic>
    <xdr:clientData/>
  </xdr:twoCellAnchor>
  <xdr:twoCellAnchor>
    <xdr:from>
      <xdr:col>6</xdr:col>
      <xdr:colOff>17255</xdr:colOff>
      <xdr:row>0</xdr:row>
      <xdr:rowOff>1</xdr:rowOff>
    </xdr:from>
    <xdr:to>
      <xdr:col>9</xdr:col>
      <xdr:colOff>77760</xdr:colOff>
      <xdr:row>3</xdr:row>
      <xdr:rowOff>126122</xdr:rowOff>
    </xdr:to>
    <xdr:grpSp>
      <xdr:nvGrpSpPr>
        <xdr:cNvPr id="5" name="Grupo 4">
          <a:extLst>
            <a:ext uri="{FF2B5EF4-FFF2-40B4-BE49-F238E27FC236}">
              <a16:creationId xmlns:a16="http://schemas.microsoft.com/office/drawing/2014/main" id="{FE0A16B5-A398-4E45-8DA4-89D39EF70802}"/>
            </a:ext>
          </a:extLst>
        </xdr:cNvPr>
        <xdr:cNvGrpSpPr/>
      </xdr:nvGrpSpPr>
      <xdr:grpSpPr>
        <a:xfrm>
          <a:off x="6592948" y="1"/>
          <a:ext cx="3847553" cy="711392"/>
          <a:chOff x="3088400" y="292100"/>
          <a:chExt cx="3490419" cy="642680"/>
        </a:xfrm>
      </xdr:grpSpPr>
      <xdr:pic>
        <xdr:nvPicPr>
          <xdr:cNvPr id="6" name="image7.png" descr="Imagen que contiene Interfaz de usuario gráfica&#10;&#10;Descripción generada automáticamente">
            <a:extLst>
              <a:ext uri="{FF2B5EF4-FFF2-40B4-BE49-F238E27FC236}">
                <a16:creationId xmlns:a16="http://schemas.microsoft.com/office/drawing/2014/main" id="{9625C84C-D245-493B-8CD1-376C64752720}"/>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7" name="Cuadro de texto 2">
            <a:extLst>
              <a:ext uri="{FF2B5EF4-FFF2-40B4-BE49-F238E27FC236}">
                <a16:creationId xmlns:a16="http://schemas.microsoft.com/office/drawing/2014/main" id="{4F3B2037-B821-44B2-9D2A-82932E676A2B}"/>
              </a:ext>
            </a:extLst>
          </xdr:cNvPr>
          <xdr:cNvSpPr txBox="1"/>
        </xdr:nvSpPr>
        <xdr:spPr>
          <a:xfrm>
            <a:off x="3088400" y="513236"/>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61795</xdr:colOff>
      <xdr:row>7</xdr:row>
      <xdr:rowOff>211667</xdr:rowOff>
    </xdr:from>
    <xdr:ext cx="6345932" cy="2117680"/>
    <xdr:graphicFrame macro="">
      <xdr:nvGraphicFramePr>
        <xdr:cNvPr id="2" name="1 Gráfico">
          <a:extLst>
            <a:ext uri="{FF2B5EF4-FFF2-40B4-BE49-F238E27FC236}">
              <a16:creationId xmlns:a16="http://schemas.microsoft.com/office/drawing/2014/main" id="{60D923DB-13DE-4220-AF90-03B85978E0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F7FB5FC8-B995-4052-A6B4-B6C95561D4E1}"/>
            </a:ext>
          </a:extLst>
        </xdr:cNvPr>
        <xdr:cNvPicPr>
          <a:picLocks noChangeAspect="1"/>
        </xdr:cNvPicPr>
      </xdr:nvPicPr>
      <xdr:blipFill>
        <a:blip xmlns:r="http://schemas.openxmlformats.org/officeDocument/2006/relationships" r:embed="rId2"/>
        <a:srcRect/>
        <a:stretch>
          <a:fillRect/>
        </a:stretch>
      </xdr:blipFill>
      <xdr:spPr>
        <a:xfrm>
          <a:off x="1924050" y="59993"/>
          <a:ext cx="0" cy="323853"/>
        </a:xfrm>
        <a:prstGeom prst="rect">
          <a:avLst/>
        </a:prstGeom>
        <a:noFill/>
        <a:ln cap="flat">
          <a:noFill/>
        </a:ln>
      </xdr:spPr>
    </xdr:pic>
    <xdr:clientData/>
  </xdr:oneCellAnchor>
  <xdr:twoCellAnchor editAs="oneCell">
    <xdr:from>
      <xdr:col>0</xdr:col>
      <xdr:colOff>58488</xdr:colOff>
      <xdr:row>0</xdr:row>
      <xdr:rowOff>262795</xdr:rowOff>
    </xdr:from>
    <xdr:to>
      <xdr:col>3</xdr:col>
      <xdr:colOff>332618</xdr:colOff>
      <xdr:row>1</xdr:row>
      <xdr:rowOff>88085</xdr:rowOff>
    </xdr:to>
    <xdr:pic>
      <xdr:nvPicPr>
        <xdr:cNvPr id="5" name="Gráfico 3">
          <a:extLst>
            <a:ext uri="{FF2B5EF4-FFF2-40B4-BE49-F238E27FC236}">
              <a16:creationId xmlns:a16="http://schemas.microsoft.com/office/drawing/2014/main" id="{FC639485-671E-4ACC-A6EE-DAB03A9293B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8488" y="262795"/>
          <a:ext cx="3407354" cy="410158"/>
        </a:xfrm>
        <a:prstGeom prst="rect">
          <a:avLst/>
        </a:prstGeom>
      </xdr:spPr>
    </xdr:pic>
    <xdr:clientData/>
  </xdr:twoCellAnchor>
  <xdr:twoCellAnchor>
    <xdr:from>
      <xdr:col>4</xdr:col>
      <xdr:colOff>9376</xdr:colOff>
      <xdr:row>0</xdr:row>
      <xdr:rowOff>33424</xdr:rowOff>
    </xdr:from>
    <xdr:to>
      <xdr:col>8</xdr:col>
      <xdr:colOff>1007342</xdr:colOff>
      <xdr:row>1</xdr:row>
      <xdr:rowOff>142045</xdr:rowOff>
    </xdr:to>
    <xdr:grpSp>
      <xdr:nvGrpSpPr>
        <xdr:cNvPr id="6" name="Grupo 5">
          <a:extLst>
            <a:ext uri="{FF2B5EF4-FFF2-40B4-BE49-F238E27FC236}">
              <a16:creationId xmlns:a16="http://schemas.microsoft.com/office/drawing/2014/main" id="{89BA009A-0281-48B7-B30F-F29FDB770202}"/>
            </a:ext>
          </a:extLst>
        </xdr:cNvPr>
        <xdr:cNvGrpSpPr/>
      </xdr:nvGrpSpPr>
      <xdr:grpSpPr>
        <a:xfrm>
          <a:off x="4229684" y="33424"/>
          <a:ext cx="5276889" cy="694775"/>
          <a:chOff x="3088400" y="292100"/>
          <a:chExt cx="3490419" cy="642680"/>
        </a:xfrm>
      </xdr:grpSpPr>
      <xdr:pic>
        <xdr:nvPicPr>
          <xdr:cNvPr id="7" name="image7.png" descr="Imagen que contiene Interfaz de usuario gráfica&#10;&#10;Descripción generada automáticamente">
            <a:extLst>
              <a:ext uri="{FF2B5EF4-FFF2-40B4-BE49-F238E27FC236}">
                <a16:creationId xmlns:a16="http://schemas.microsoft.com/office/drawing/2014/main" id="{4C9E69F7-BFC4-404A-B22E-B4DA7A46E809}"/>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8" name="Cuadro de texto 2">
            <a:extLst>
              <a:ext uri="{FF2B5EF4-FFF2-40B4-BE49-F238E27FC236}">
                <a16:creationId xmlns:a16="http://schemas.microsoft.com/office/drawing/2014/main" id="{9180300D-0DBD-4E06-9AA0-ACA0FC50A59C}"/>
              </a:ext>
            </a:extLst>
          </xdr:cNvPr>
          <xdr:cNvSpPr txBox="1"/>
        </xdr:nvSpPr>
        <xdr:spPr>
          <a:xfrm>
            <a:off x="3088400" y="513236"/>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1261826</xdr:colOff>
      <xdr:row>2</xdr:row>
      <xdr:rowOff>74543</xdr:rowOff>
    </xdr:to>
    <xdr:pic>
      <xdr:nvPicPr>
        <xdr:cNvPr id="2" name="Imagen 1">
          <a:extLst>
            <a:ext uri="{FF2B5EF4-FFF2-40B4-BE49-F238E27FC236}">
              <a16:creationId xmlns:a16="http://schemas.microsoft.com/office/drawing/2014/main" id="{7D646B2A-4785-434A-9813-0235A739F1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0"/>
          <a:ext cx="3023951" cy="4364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482775</xdr:colOff>
      <xdr:row>7</xdr:row>
      <xdr:rowOff>136071</xdr:rowOff>
    </xdr:from>
    <xdr:ext cx="6586394" cy="1827245"/>
    <xdr:graphicFrame macro="">
      <xdr:nvGraphicFramePr>
        <xdr:cNvPr id="2" name="1 Gráfico">
          <a:extLst>
            <a:ext uri="{FF2B5EF4-FFF2-40B4-BE49-F238E27FC236}">
              <a16:creationId xmlns:a16="http://schemas.microsoft.com/office/drawing/2014/main" id="{938107D5-EF5C-4D88-B198-8E2C55AA0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86CF7BB2-1ABD-46D1-BFDB-F5590FD20BFB}"/>
            </a:ext>
          </a:extLst>
        </xdr:cNvPr>
        <xdr:cNvPicPr>
          <a:picLocks noChangeAspect="1"/>
        </xdr:cNvPicPr>
      </xdr:nvPicPr>
      <xdr:blipFill>
        <a:blip xmlns:r="http://schemas.openxmlformats.org/officeDocument/2006/relationships" r:embed="rId2"/>
        <a:srcRect/>
        <a:stretch>
          <a:fillRect/>
        </a:stretch>
      </xdr:blipFill>
      <xdr:spPr>
        <a:xfrm>
          <a:off x="2047875" y="59993"/>
          <a:ext cx="0" cy="323853"/>
        </a:xfrm>
        <a:prstGeom prst="rect">
          <a:avLst/>
        </a:prstGeom>
        <a:noFill/>
        <a:ln cap="flat">
          <a:noFill/>
        </a:ln>
      </xdr:spPr>
    </xdr:pic>
    <xdr:clientData/>
  </xdr:oneCellAnchor>
  <xdr:twoCellAnchor editAs="oneCell">
    <xdr:from>
      <xdr:col>1</xdr:col>
      <xdr:colOff>68035</xdr:colOff>
      <xdr:row>1</xdr:row>
      <xdr:rowOff>38877</xdr:rowOff>
    </xdr:from>
    <xdr:to>
      <xdr:col>3</xdr:col>
      <xdr:colOff>878573</xdr:colOff>
      <xdr:row>3</xdr:row>
      <xdr:rowOff>68035</xdr:rowOff>
    </xdr:to>
    <xdr:pic>
      <xdr:nvPicPr>
        <xdr:cNvPr id="5" name="Gráfico 3">
          <a:extLst>
            <a:ext uri="{FF2B5EF4-FFF2-40B4-BE49-F238E27FC236}">
              <a16:creationId xmlns:a16="http://schemas.microsoft.com/office/drawing/2014/main" id="{CC4DC48B-9F9D-4F6A-8725-F801812CEDD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52703" y="233265"/>
          <a:ext cx="3395895" cy="417933"/>
        </a:xfrm>
        <a:prstGeom prst="rect">
          <a:avLst/>
        </a:prstGeom>
      </xdr:spPr>
    </xdr:pic>
    <xdr:clientData/>
  </xdr:twoCellAnchor>
  <xdr:twoCellAnchor>
    <xdr:from>
      <xdr:col>6</xdr:col>
      <xdr:colOff>17255</xdr:colOff>
      <xdr:row>0</xdr:row>
      <xdr:rowOff>1</xdr:rowOff>
    </xdr:from>
    <xdr:to>
      <xdr:col>10</xdr:col>
      <xdr:colOff>77760</xdr:colOff>
      <xdr:row>3</xdr:row>
      <xdr:rowOff>126122</xdr:rowOff>
    </xdr:to>
    <xdr:grpSp>
      <xdr:nvGrpSpPr>
        <xdr:cNvPr id="6" name="Grupo 5">
          <a:extLst>
            <a:ext uri="{FF2B5EF4-FFF2-40B4-BE49-F238E27FC236}">
              <a16:creationId xmlns:a16="http://schemas.microsoft.com/office/drawing/2014/main" id="{03F7CAEE-12F2-4091-B176-C32CB5418782}"/>
            </a:ext>
          </a:extLst>
        </xdr:cNvPr>
        <xdr:cNvGrpSpPr/>
      </xdr:nvGrpSpPr>
      <xdr:grpSpPr>
        <a:xfrm>
          <a:off x="5942808" y="1"/>
          <a:ext cx="4231452" cy="697621"/>
          <a:chOff x="3088400" y="292100"/>
          <a:chExt cx="3490419" cy="642680"/>
        </a:xfrm>
      </xdr:grpSpPr>
      <xdr:pic>
        <xdr:nvPicPr>
          <xdr:cNvPr id="7" name="image7.png" descr="Imagen que contiene Interfaz de usuario gráfica&#10;&#10;Descripción generada automáticamente">
            <a:extLst>
              <a:ext uri="{FF2B5EF4-FFF2-40B4-BE49-F238E27FC236}">
                <a16:creationId xmlns:a16="http://schemas.microsoft.com/office/drawing/2014/main" id="{AF3E7D14-30C2-45DC-9098-7A1CB0E099AF}"/>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8" name="Cuadro de texto 2">
            <a:extLst>
              <a:ext uri="{FF2B5EF4-FFF2-40B4-BE49-F238E27FC236}">
                <a16:creationId xmlns:a16="http://schemas.microsoft.com/office/drawing/2014/main" id="{ECF48E04-36DA-44F5-8F15-882003DCE32D}"/>
              </a:ext>
            </a:extLst>
          </xdr:cNvPr>
          <xdr:cNvSpPr txBox="1"/>
        </xdr:nvSpPr>
        <xdr:spPr>
          <a:xfrm>
            <a:off x="3088400" y="513236"/>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7.xml><?xml version="1.0" encoding="utf-8"?>
<xdr:wsDr xmlns:xdr="http://schemas.openxmlformats.org/drawingml/2006/spreadsheetDrawing" xmlns:a="http://schemas.openxmlformats.org/drawingml/2006/main">
  <xdr:oneCellAnchor>
    <xdr:from>
      <xdr:col>3</xdr:col>
      <xdr:colOff>482775</xdr:colOff>
      <xdr:row>7</xdr:row>
      <xdr:rowOff>47153</xdr:rowOff>
    </xdr:from>
    <xdr:ext cx="6586394" cy="1916163"/>
    <xdr:graphicFrame macro="">
      <xdr:nvGraphicFramePr>
        <xdr:cNvPr id="2" name="1 Gráfico">
          <a:extLst>
            <a:ext uri="{FF2B5EF4-FFF2-40B4-BE49-F238E27FC236}">
              <a16:creationId xmlns:a16="http://schemas.microsoft.com/office/drawing/2014/main" id="{7B8E39A2-0D3F-444C-80B5-9B138275FF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C8F9C077-8DED-4679-AD23-7E7A4269AE14}"/>
            </a:ext>
          </a:extLst>
        </xdr:cNvPr>
        <xdr:cNvPicPr>
          <a:picLocks noChangeAspect="1"/>
        </xdr:cNvPicPr>
      </xdr:nvPicPr>
      <xdr:blipFill>
        <a:blip xmlns:r="http://schemas.openxmlformats.org/officeDocument/2006/relationships" r:embed="rId2"/>
        <a:srcRect/>
        <a:stretch>
          <a:fillRect/>
        </a:stretch>
      </xdr:blipFill>
      <xdr:spPr>
        <a:xfrm>
          <a:off x="3829050" y="59993"/>
          <a:ext cx="0" cy="323853"/>
        </a:xfrm>
        <a:prstGeom prst="rect">
          <a:avLst/>
        </a:prstGeom>
        <a:noFill/>
        <a:ln cap="flat">
          <a:noFill/>
        </a:ln>
      </xdr:spPr>
    </xdr:pic>
    <xdr:clientData/>
  </xdr:oneCellAnchor>
  <xdr:twoCellAnchor editAs="oneCell">
    <xdr:from>
      <xdr:col>1</xdr:col>
      <xdr:colOff>68035</xdr:colOff>
      <xdr:row>1</xdr:row>
      <xdr:rowOff>38877</xdr:rowOff>
    </xdr:from>
    <xdr:to>
      <xdr:col>3</xdr:col>
      <xdr:colOff>878573</xdr:colOff>
      <xdr:row>3</xdr:row>
      <xdr:rowOff>68035</xdr:rowOff>
    </xdr:to>
    <xdr:pic>
      <xdr:nvPicPr>
        <xdr:cNvPr id="4" name="Gráfico 3">
          <a:extLst>
            <a:ext uri="{FF2B5EF4-FFF2-40B4-BE49-F238E27FC236}">
              <a16:creationId xmlns:a16="http://schemas.microsoft.com/office/drawing/2014/main" id="{8AB353DC-81CD-4F5C-A2CC-338D0C91615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8060" y="229377"/>
          <a:ext cx="3401338" cy="410158"/>
        </a:xfrm>
        <a:prstGeom prst="rect">
          <a:avLst/>
        </a:prstGeom>
      </xdr:spPr>
    </xdr:pic>
    <xdr:clientData/>
  </xdr:twoCellAnchor>
  <xdr:twoCellAnchor>
    <xdr:from>
      <xdr:col>6</xdr:col>
      <xdr:colOff>50461</xdr:colOff>
      <xdr:row>0</xdr:row>
      <xdr:rowOff>1</xdr:rowOff>
    </xdr:from>
    <xdr:to>
      <xdr:col>10</xdr:col>
      <xdr:colOff>77759</xdr:colOff>
      <xdr:row>3</xdr:row>
      <xdr:rowOff>126353</xdr:rowOff>
    </xdr:to>
    <xdr:grpSp>
      <xdr:nvGrpSpPr>
        <xdr:cNvPr id="5" name="Grupo 4">
          <a:extLst>
            <a:ext uri="{FF2B5EF4-FFF2-40B4-BE49-F238E27FC236}">
              <a16:creationId xmlns:a16="http://schemas.microsoft.com/office/drawing/2014/main" id="{375F7E40-27A5-4BEF-9038-9DDA0F4900AF}"/>
            </a:ext>
          </a:extLst>
        </xdr:cNvPr>
        <xdr:cNvGrpSpPr/>
      </xdr:nvGrpSpPr>
      <xdr:grpSpPr>
        <a:xfrm>
          <a:off x="5954075" y="1"/>
          <a:ext cx="4176803" cy="692194"/>
          <a:chOff x="3117991" y="292100"/>
          <a:chExt cx="3460828" cy="642680"/>
        </a:xfrm>
      </xdr:grpSpPr>
      <xdr:pic>
        <xdr:nvPicPr>
          <xdr:cNvPr id="6" name="image7.png" descr="Imagen que contiene Interfaz de usuario gráfica&#10;&#10;Descripción generada automáticamente">
            <a:extLst>
              <a:ext uri="{FF2B5EF4-FFF2-40B4-BE49-F238E27FC236}">
                <a16:creationId xmlns:a16="http://schemas.microsoft.com/office/drawing/2014/main" id="{8AED97D3-A960-4BA0-AE19-E58719174CD5}"/>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7" name="Cuadro de texto 2">
            <a:extLst>
              <a:ext uri="{FF2B5EF4-FFF2-40B4-BE49-F238E27FC236}">
                <a16:creationId xmlns:a16="http://schemas.microsoft.com/office/drawing/2014/main" id="{58589B2B-99E8-4CBE-B6C1-577A32729ABB}"/>
              </a:ext>
            </a:extLst>
          </xdr:cNvPr>
          <xdr:cNvSpPr txBox="1"/>
        </xdr:nvSpPr>
        <xdr:spPr>
          <a:xfrm>
            <a:off x="3117991" y="520874"/>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3</xdr:col>
      <xdr:colOff>482775</xdr:colOff>
      <xdr:row>7</xdr:row>
      <xdr:rowOff>136071</xdr:rowOff>
    </xdr:from>
    <xdr:ext cx="6586394" cy="1827245"/>
    <xdr:graphicFrame macro="">
      <xdr:nvGraphicFramePr>
        <xdr:cNvPr id="2" name="1 Gráfico">
          <a:extLst>
            <a:ext uri="{FF2B5EF4-FFF2-40B4-BE49-F238E27FC236}">
              <a16:creationId xmlns:a16="http://schemas.microsoft.com/office/drawing/2014/main" id="{0238E582-7415-4133-AC1C-B0A1CE4AB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3E5D081E-F9CC-4534-B866-860A77E95495}"/>
            </a:ext>
          </a:extLst>
        </xdr:cNvPr>
        <xdr:cNvPicPr>
          <a:picLocks noChangeAspect="1"/>
        </xdr:cNvPicPr>
      </xdr:nvPicPr>
      <xdr:blipFill>
        <a:blip xmlns:r="http://schemas.openxmlformats.org/officeDocument/2006/relationships" r:embed="rId2"/>
        <a:srcRect/>
        <a:stretch>
          <a:fillRect/>
        </a:stretch>
      </xdr:blipFill>
      <xdr:spPr>
        <a:xfrm>
          <a:off x="3829050" y="59993"/>
          <a:ext cx="0" cy="323853"/>
        </a:xfrm>
        <a:prstGeom prst="rect">
          <a:avLst/>
        </a:prstGeom>
        <a:noFill/>
        <a:ln cap="flat">
          <a:noFill/>
        </a:ln>
      </xdr:spPr>
    </xdr:pic>
    <xdr:clientData/>
  </xdr:oneCellAnchor>
  <xdr:twoCellAnchor editAs="oneCell">
    <xdr:from>
      <xdr:col>1</xdr:col>
      <xdr:colOff>68035</xdr:colOff>
      <xdr:row>1</xdr:row>
      <xdr:rowOff>38877</xdr:rowOff>
    </xdr:from>
    <xdr:to>
      <xdr:col>3</xdr:col>
      <xdr:colOff>878573</xdr:colOff>
      <xdr:row>3</xdr:row>
      <xdr:rowOff>68035</xdr:rowOff>
    </xdr:to>
    <xdr:pic>
      <xdr:nvPicPr>
        <xdr:cNvPr id="4" name="Gráfico 3">
          <a:extLst>
            <a:ext uri="{FF2B5EF4-FFF2-40B4-BE49-F238E27FC236}">
              <a16:creationId xmlns:a16="http://schemas.microsoft.com/office/drawing/2014/main" id="{B9405F7F-6445-4A50-8DE1-868111DA592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8060" y="229377"/>
          <a:ext cx="3401338" cy="410158"/>
        </a:xfrm>
        <a:prstGeom prst="rect">
          <a:avLst/>
        </a:prstGeom>
      </xdr:spPr>
    </xdr:pic>
    <xdr:clientData/>
  </xdr:twoCellAnchor>
  <xdr:twoCellAnchor>
    <xdr:from>
      <xdr:col>6</xdr:col>
      <xdr:colOff>50461</xdr:colOff>
      <xdr:row>0</xdr:row>
      <xdr:rowOff>1</xdr:rowOff>
    </xdr:from>
    <xdr:to>
      <xdr:col>10</xdr:col>
      <xdr:colOff>77759</xdr:colOff>
      <xdr:row>3</xdr:row>
      <xdr:rowOff>126353</xdr:rowOff>
    </xdr:to>
    <xdr:grpSp>
      <xdr:nvGrpSpPr>
        <xdr:cNvPr id="5" name="Grupo 4">
          <a:extLst>
            <a:ext uri="{FF2B5EF4-FFF2-40B4-BE49-F238E27FC236}">
              <a16:creationId xmlns:a16="http://schemas.microsoft.com/office/drawing/2014/main" id="{513F1619-CF35-4A74-AF81-6F3A7726BE55}"/>
            </a:ext>
          </a:extLst>
        </xdr:cNvPr>
        <xdr:cNvGrpSpPr/>
      </xdr:nvGrpSpPr>
      <xdr:grpSpPr>
        <a:xfrm>
          <a:off x="5954075" y="1"/>
          <a:ext cx="4176803" cy="692194"/>
          <a:chOff x="3117991" y="292100"/>
          <a:chExt cx="3460828" cy="642680"/>
        </a:xfrm>
      </xdr:grpSpPr>
      <xdr:pic>
        <xdr:nvPicPr>
          <xdr:cNvPr id="6" name="image7.png" descr="Imagen que contiene Interfaz de usuario gráfica&#10;&#10;Descripción generada automáticamente">
            <a:extLst>
              <a:ext uri="{FF2B5EF4-FFF2-40B4-BE49-F238E27FC236}">
                <a16:creationId xmlns:a16="http://schemas.microsoft.com/office/drawing/2014/main" id="{ADEB345F-2E91-43DA-95BC-75855A2F970F}"/>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7" name="Cuadro de texto 2">
            <a:extLst>
              <a:ext uri="{FF2B5EF4-FFF2-40B4-BE49-F238E27FC236}">
                <a16:creationId xmlns:a16="http://schemas.microsoft.com/office/drawing/2014/main" id="{5E40998E-61BC-4653-9070-94F3BDA0D029}"/>
              </a:ext>
            </a:extLst>
          </xdr:cNvPr>
          <xdr:cNvSpPr txBox="1"/>
        </xdr:nvSpPr>
        <xdr:spPr>
          <a:xfrm>
            <a:off x="3117991" y="520874"/>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3</xdr:col>
      <xdr:colOff>482775</xdr:colOff>
      <xdr:row>7</xdr:row>
      <xdr:rowOff>136071</xdr:rowOff>
    </xdr:from>
    <xdr:ext cx="6586394" cy="1827245"/>
    <xdr:graphicFrame macro="">
      <xdr:nvGraphicFramePr>
        <xdr:cNvPr id="2" name="1 Gráfico">
          <a:extLst>
            <a:ext uri="{FF2B5EF4-FFF2-40B4-BE49-F238E27FC236}">
              <a16:creationId xmlns:a16="http://schemas.microsoft.com/office/drawing/2014/main" id="{0587AF9E-9627-4B55-AC1F-F4E6B22F9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0</xdr:row>
      <xdr:rowOff>59993</xdr:rowOff>
    </xdr:from>
    <xdr:ext cx="0" cy="323853"/>
    <xdr:pic>
      <xdr:nvPicPr>
        <xdr:cNvPr id="3" name="Picture 27" descr="Logos CONALEP COLOR">
          <a:extLst>
            <a:ext uri="{FF2B5EF4-FFF2-40B4-BE49-F238E27FC236}">
              <a16:creationId xmlns:a16="http://schemas.microsoft.com/office/drawing/2014/main" id="{EED35C46-2D77-4505-8770-76319B90F34B}"/>
            </a:ext>
          </a:extLst>
        </xdr:cNvPr>
        <xdr:cNvPicPr>
          <a:picLocks noChangeAspect="1"/>
        </xdr:cNvPicPr>
      </xdr:nvPicPr>
      <xdr:blipFill>
        <a:blip xmlns:r="http://schemas.openxmlformats.org/officeDocument/2006/relationships" r:embed="rId2"/>
        <a:srcRect/>
        <a:stretch>
          <a:fillRect/>
        </a:stretch>
      </xdr:blipFill>
      <xdr:spPr>
        <a:xfrm>
          <a:off x="3829050" y="59993"/>
          <a:ext cx="0" cy="323853"/>
        </a:xfrm>
        <a:prstGeom prst="rect">
          <a:avLst/>
        </a:prstGeom>
        <a:noFill/>
        <a:ln cap="flat">
          <a:noFill/>
        </a:ln>
      </xdr:spPr>
    </xdr:pic>
    <xdr:clientData/>
  </xdr:oneCellAnchor>
  <xdr:twoCellAnchor editAs="oneCell">
    <xdr:from>
      <xdr:col>1</xdr:col>
      <xdr:colOff>68035</xdr:colOff>
      <xdr:row>1</xdr:row>
      <xdr:rowOff>38877</xdr:rowOff>
    </xdr:from>
    <xdr:to>
      <xdr:col>3</xdr:col>
      <xdr:colOff>878573</xdr:colOff>
      <xdr:row>3</xdr:row>
      <xdr:rowOff>68035</xdr:rowOff>
    </xdr:to>
    <xdr:pic>
      <xdr:nvPicPr>
        <xdr:cNvPr id="4" name="Gráfico 3">
          <a:extLst>
            <a:ext uri="{FF2B5EF4-FFF2-40B4-BE49-F238E27FC236}">
              <a16:creationId xmlns:a16="http://schemas.microsoft.com/office/drawing/2014/main" id="{3340872A-4EE5-4BCF-A303-27960B61A15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8060" y="229377"/>
          <a:ext cx="3401338" cy="410158"/>
        </a:xfrm>
        <a:prstGeom prst="rect">
          <a:avLst/>
        </a:prstGeom>
      </xdr:spPr>
    </xdr:pic>
    <xdr:clientData/>
  </xdr:twoCellAnchor>
  <xdr:twoCellAnchor>
    <xdr:from>
      <xdr:col>6</xdr:col>
      <xdr:colOff>17255</xdr:colOff>
      <xdr:row>0</xdr:row>
      <xdr:rowOff>1</xdr:rowOff>
    </xdr:from>
    <xdr:to>
      <xdr:col>9</xdr:col>
      <xdr:colOff>77760</xdr:colOff>
      <xdr:row>3</xdr:row>
      <xdr:rowOff>126122</xdr:rowOff>
    </xdr:to>
    <xdr:grpSp>
      <xdr:nvGrpSpPr>
        <xdr:cNvPr id="5" name="Grupo 4">
          <a:extLst>
            <a:ext uri="{FF2B5EF4-FFF2-40B4-BE49-F238E27FC236}">
              <a16:creationId xmlns:a16="http://schemas.microsoft.com/office/drawing/2014/main" id="{7899EC24-6A17-4C4C-BBB4-01A59E432D42}"/>
            </a:ext>
          </a:extLst>
        </xdr:cNvPr>
        <xdr:cNvGrpSpPr/>
      </xdr:nvGrpSpPr>
      <xdr:grpSpPr>
        <a:xfrm>
          <a:off x="6612413" y="1"/>
          <a:ext cx="3858448" cy="704855"/>
          <a:chOff x="3088400" y="292100"/>
          <a:chExt cx="3490419" cy="642680"/>
        </a:xfrm>
      </xdr:grpSpPr>
      <xdr:pic>
        <xdr:nvPicPr>
          <xdr:cNvPr id="6" name="image7.png" descr="Imagen que contiene Interfaz de usuario gráfica&#10;&#10;Descripción generada automáticamente">
            <a:extLst>
              <a:ext uri="{FF2B5EF4-FFF2-40B4-BE49-F238E27FC236}">
                <a16:creationId xmlns:a16="http://schemas.microsoft.com/office/drawing/2014/main" id="{9E6762DE-2D8B-49AF-A1FC-C39EF31D9A4D}"/>
              </a:ext>
            </a:extLst>
          </xdr:cNvPr>
          <xdr:cNvPicPr/>
        </xdr:nvPicPr>
        <xdr:blipFill>
          <a:blip xmlns:r="http://schemas.openxmlformats.org/officeDocument/2006/relationships" r:embed="rId5" cstate="hqprint">
            <a:extLst>
              <a:ext uri="{28A0092B-C50C-407E-A947-70E740481C1C}">
                <a14:useLocalDpi xmlns:a14="http://schemas.microsoft.com/office/drawing/2010/main"/>
              </a:ext>
            </a:extLst>
          </a:blip>
          <a:srcRect/>
          <a:stretch>
            <a:fillRect/>
          </a:stretch>
        </xdr:blipFill>
        <xdr:spPr>
          <a:xfrm>
            <a:off x="5888991" y="292100"/>
            <a:ext cx="689828" cy="642680"/>
          </a:xfrm>
          <a:prstGeom prst="rect">
            <a:avLst/>
          </a:prstGeom>
          <a:ln/>
        </xdr:spPr>
      </xdr:pic>
      <xdr:sp macro="" textlink="">
        <xdr:nvSpPr>
          <xdr:cNvPr id="7" name="Cuadro de texto 2">
            <a:extLst>
              <a:ext uri="{FF2B5EF4-FFF2-40B4-BE49-F238E27FC236}">
                <a16:creationId xmlns:a16="http://schemas.microsoft.com/office/drawing/2014/main" id="{BEF668C7-7453-447A-BB87-776F98E91887}"/>
              </a:ext>
            </a:extLst>
          </xdr:cNvPr>
          <xdr:cNvSpPr txBox="1"/>
        </xdr:nvSpPr>
        <xdr:spPr>
          <a:xfrm>
            <a:off x="3088400" y="513236"/>
            <a:ext cx="2809875" cy="40996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107000"/>
              </a:lnSpc>
              <a:spcAft>
                <a:spcPts val="120"/>
              </a:spcAft>
            </a:pPr>
            <a:r>
              <a:rPr lang="es-MX" sz="800" b="1">
                <a:latin typeface="Noto Sans" panose="020B0502040504020204" pitchFamily="34" charset="0"/>
                <a:ea typeface="Noto Sans" panose="020B0502040504020204" pitchFamily="34" charset="0"/>
                <a:cs typeface="Noto Sans" panose="020B0502040504020204" pitchFamily="34" charset="0"/>
              </a:rPr>
              <a:t>Secretaría de Planeación y Desarrollo Institucional</a:t>
            </a:r>
            <a:endParaRPr lang="es-MX" sz="800">
              <a:latin typeface="Noto Sans" panose="020B0502040504020204" pitchFamily="34" charset="0"/>
              <a:ea typeface="Noto Sans" panose="020B0502040504020204" pitchFamily="34" charset="0"/>
              <a:cs typeface="Noto Sans" panose="020B0502040504020204" pitchFamily="34" charset="0"/>
            </a:endParaRPr>
          </a:p>
          <a:p>
            <a:pPr algn="r">
              <a:lnSpc>
                <a:spcPct val="107000"/>
              </a:lnSpc>
              <a:spcAft>
                <a:spcPts val="120"/>
              </a:spcAft>
            </a:pPr>
            <a:r>
              <a:rPr lang="es-MX" sz="800">
                <a:latin typeface="Noto Sans" panose="020B0502040504020204" pitchFamily="34" charset="0"/>
                <a:ea typeface="Noto Sans" panose="020B0502040504020204" pitchFamily="34" charset="0"/>
                <a:cs typeface="Noto Sans" panose="020B0502040504020204" pitchFamily="34" charset="0"/>
              </a:rPr>
              <a:t>Coordinación de Análisis Estadístico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global%20resguardo\CONSOLIDADO%20GENERAL4AREASUOD2005AJUSTAD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rabajo/bases_datos/Indicadores/SistemaConsultaIndicadores_V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onalepedu-my.sharepoint.com/Trabajo/bases_datos/Indicadores/SistemaConsultaIndicadores_V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Alberto%20J\Configuraci&#243;n%20local\Archivos%20temporales%20de%20Internet\Content.IE5\CFVKFO8Y\ProgramaOperativoAnual2004\versidefinitivaPOA2004\Distrito%20Federal\AEROPUERT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global%20resguardo\POAdefinitivo2005\Consolidado%20DF.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global%20resguardo\POA2006UOD\POA2006AJUSTADO\POASEGUIMIENTO2006\1er%20y%202do%20trimpoa2006\XX132%20Aeropuert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nalepedu-my.sharepoint.com/2008/INDICADORES/2007/4to%20trimestre/recibidos/INDICADORES/3er%20trimestre/definitivos/BajaCalifornia/Tec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2008\INDICADORES\2007\4to%20trimestre\recibidos\INDICADORES\3er%20trimestre\definitivos\BajaCalifornia\Teca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global%20resguardo\ejer%20ingresospropios2005\AEROPUERT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20and%20Settings\USUARIO\Configuraci&#243;n%20local\Archivos%20temporales%20de%20Internet\Content.Outlook\CJ22CR7F\Bertha\CECYTEs%2020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onalepedu-my.sharepoint.com/Documents%20and%20Settings/USUARIO/Configuraci&#243;n%20local/Archivos%20temporales%20de%20Internet/Content.Outlook/CJ22CR7F/Bertha/CECYTEs%20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ALEP%20DOCUMENTOS\CONALEP\11C.19%20INDICADORES\11c.19%20FORMATO%20SED\SED%20FORMATO%202024%201T\Formatos%20SED%202024%201er%20TRI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global%20resguardo\ProgramaOperativoAnual2004\versidefinitivaPOA2004\Distrito%20Federal\Consolidado%20D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global%20resguardo\ProgramaOperativoAnual2004\aglutinado2004\Distrito%20Federal\Consolidado%20D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POA_2005ANTEPROYECTO\POAdefinitivo2005\Consolidado%20D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global%20resguardo\ProgramaOperativoAnual2004\versidefinitivaPOA2004\Distrito%20Federal\AEROPUERT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global%20resguardo\POA2006UOD\132%20Aeropuer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ejerciciopoa2007\POA2007UODDFYPLANTELES\X132%20Aeropuert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utlook.office.com/Trabajo/bases_datos/Indicadores/SistemaConsultaIndicador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ÉDULA"/>
      <sheetName val="BaseMetas"/>
      <sheetName val="BaseDatos"/>
      <sheetName val="datos"/>
    </sheetNames>
    <sheetDataSet>
      <sheetData sheetId="0" refreshError="1"/>
      <sheetData sheetId="1" refreshError="1"/>
      <sheetData sheetId="2"/>
      <sheetData sheetId="3">
        <row r="2">
          <cell r="A2">
            <v>530</v>
          </cell>
          <cell r="C2" t="str">
            <v>Representación del Conalep en el Estado de Oaxaca</v>
          </cell>
          <cell r="E2" t="str">
            <v>001A001</v>
          </cell>
          <cell r="F2" t="str">
            <v>Otras actividades (auditar la gestión pública)</v>
          </cell>
          <cell r="H2">
            <v>1</v>
          </cell>
          <cell r="I2" t="str">
            <v>Servicios Educativos</v>
          </cell>
          <cell r="K2">
            <v>2101</v>
          </cell>
          <cell r="L2" t="str">
            <v>MATERIALES Y UTILES DE OFICINA</v>
          </cell>
        </row>
        <row r="3">
          <cell r="A3">
            <v>540</v>
          </cell>
          <cell r="C3" t="str">
            <v>Unidad de Operación Desconcentrada para el D.F.</v>
          </cell>
          <cell r="E3" t="str">
            <v>002A001</v>
          </cell>
          <cell r="F3" t="str">
            <v>Otras actividades (Administración y gestión de los recursos)</v>
          </cell>
          <cell r="H3">
            <v>2</v>
          </cell>
          <cell r="I3" t="str">
            <v>Crecimiento Institucional</v>
          </cell>
          <cell r="K3">
            <v>2102</v>
          </cell>
          <cell r="L3" t="str">
            <v>MATERIAL DE LIMPIEZA</v>
          </cell>
        </row>
        <row r="4">
          <cell r="A4">
            <v>541</v>
          </cell>
          <cell r="C4" t="str">
            <v>Dirección de Planeación y Control Administrativo</v>
          </cell>
          <cell r="E4" t="str">
            <v>251A001</v>
          </cell>
          <cell r="F4" t="str">
            <v>Otras actividades ( EPT en el D.F y Oaxaca )</v>
          </cell>
          <cell r="H4">
            <v>3</v>
          </cell>
          <cell r="I4" t="str">
            <v>Reforma del Modelo Academico del Conalep</v>
          </cell>
          <cell r="K4">
            <v>2103</v>
          </cell>
          <cell r="L4" t="str">
            <v>MATERIAL DE APOYO INFORMATIVO</v>
          </cell>
        </row>
        <row r="5">
          <cell r="A5">
            <v>542</v>
          </cell>
          <cell r="C5" t="str">
            <v>Dirección Académica</v>
          </cell>
          <cell r="E5" t="str">
            <v>251R019</v>
          </cell>
          <cell r="F5" t="str">
            <v>Diseño, Desarrollo e Instrumentación del Modelo Educativo Conalep</v>
          </cell>
          <cell r="H5">
            <v>4</v>
          </cell>
          <cell r="I5" t="str">
            <v>Impulso y desarrollo de la Educación Abierta y a Distancia</v>
          </cell>
          <cell r="K5">
            <v>2104</v>
          </cell>
          <cell r="L5" t="str">
            <v>MATERIAL ESTADISTICO Y GEOGRAFICO</v>
          </cell>
        </row>
        <row r="6">
          <cell r="A6">
            <v>543</v>
          </cell>
          <cell r="C6" t="str">
            <v>Dirección de Capacitación y Concertación</v>
          </cell>
          <cell r="H6">
            <v>5</v>
          </cell>
          <cell r="I6" t="str">
            <v>Consolidación de la Infraestructura y el Equipamiento</v>
          </cell>
          <cell r="K6">
            <v>2105</v>
          </cell>
          <cell r="L6" t="str">
            <v>MATERIALES Y UTILES DE IMPRESIÓN Y REPRODUCCION</v>
          </cell>
        </row>
        <row r="7">
          <cell r="A7">
            <v>601</v>
          </cell>
          <cell r="C7" t="str">
            <v>Dirección General</v>
          </cell>
          <cell r="H7">
            <v>6</v>
          </cell>
          <cell r="I7" t="str">
            <v>Formación y Actualización Continua de los Prestadores de Servicios Académicos</v>
          </cell>
          <cell r="K7">
            <v>2106</v>
          </cell>
          <cell r="L7" t="str">
            <v>MATERIALES Y UTILES PARA EL PROCESAMIENTO EN EQUIPOS Y BIENES INFORMATICOS</v>
          </cell>
        </row>
        <row r="8">
          <cell r="A8">
            <v>602</v>
          </cell>
          <cell r="C8" t="str">
            <v>Órgano Interno de Control</v>
          </cell>
          <cell r="H8">
            <v>7</v>
          </cell>
          <cell r="I8" t="str">
            <v>Innovación y Consolidación de la Plataforma Informática y de Telecomunicaciones</v>
          </cell>
          <cell r="K8">
            <v>2107</v>
          </cell>
          <cell r="L8" t="str">
            <v>MATERIAL PARA INFORMACIÓN</v>
          </cell>
        </row>
        <row r="9">
          <cell r="A9">
            <v>603</v>
          </cell>
          <cell r="C9" t="str">
            <v>Dirección de Asunto Jurídicos</v>
          </cell>
          <cell r="H9">
            <v>8</v>
          </cell>
          <cell r="I9" t="str">
            <v>Programa de Becas y Apoyos a Estudiantes</v>
          </cell>
          <cell r="K9">
            <v>2203</v>
          </cell>
          <cell r="L9" t="str">
            <v>PRODUCTOS ALIMENTICIOS PARA EL PERSONAL QUE REALIZA LABORES EN CAMPO O DE SUPERVISIÓN.</v>
          </cell>
        </row>
        <row r="10">
          <cell r="A10">
            <v>604</v>
          </cell>
          <cell r="C10" t="str">
            <v>Unidad de Estudios de Intercambio Académico</v>
          </cell>
          <cell r="H10">
            <v>9</v>
          </cell>
          <cell r="I10" t="str">
            <v>Administración de Servicios Institucionales</v>
          </cell>
          <cell r="K10">
            <v>2204</v>
          </cell>
          <cell r="L10" t="str">
            <v>PRODUCTOS ALIMENTICIOS PARA EL PERSONAL EN INSTALACIONES DE LAS DEPENDENCIAS Y ENTIDADES.</v>
          </cell>
        </row>
        <row r="11">
          <cell r="A11">
            <v>605</v>
          </cell>
          <cell r="C11" t="str">
            <v>Prospección Educativa</v>
          </cell>
          <cell r="H11">
            <v>10</v>
          </cell>
          <cell r="I11" t="str">
            <v>Atención a Los Grupos Menos Favorecidos de la Población</v>
          </cell>
          <cell r="K11">
            <v>2206</v>
          </cell>
          <cell r="L11" t="str">
            <v>PRODUCTOS ALIMENTICIOS PARA EL PERSONAL DERIVADOS DE ACTIVIDADES EXTRAORDINARIAS</v>
          </cell>
        </row>
        <row r="12">
          <cell r="A12">
            <v>606</v>
          </cell>
          <cell r="C12" t="str">
            <v>Secretaría General</v>
          </cell>
          <cell r="H12">
            <v>11</v>
          </cell>
          <cell r="I12" t="str">
            <v>Estudios e Intercambio Académico</v>
          </cell>
          <cell r="K12">
            <v>2301</v>
          </cell>
          <cell r="L12" t="str">
            <v>REFACCIONES, ACCESORIOS Y HERRAMIENTAS</v>
          </cell>
        </row>
        <row r="13">
          <cell r="A13">
            <v>610</v>
          </cell>
          <cell r="C13" t="str">
            <v>Dirección de Informática y Comunicaciones</v>
          </cell>
          <cell r="H13">
            <v>12</v>
          </cell>
          <cell r="I13" t="str">
            <v>Fortalecimiento del Esquema de Federalización</v>
          </cell>
          <cell r="K13">
            <v>2302</v>
          </cell>
          <cell r="L13" t="str">
            <v>REFACCIONES Y ACCESORIOS PARA EQUIPO DE COMPUTO</v>
          </cell>
        </row>
        <row r="14">
          <cell r="A14">
            <v>620</v>
          </cell>
          <cell r="C14" t="str">
            <v>Secretaría de Servicios Institucionales</v>
          </cell>
          <cell r="H14">
            <v>13</v>
          </cell>
          <cell r="I14" t="str">
            <v>Vinculación</v>
          </cell>
          <cell r="K14">
            <v>2303</v>
          </cell>
          <cell r="L14" t="str">
            <v>UTENSILIOS PARA EL SERVICIO DE ALIMENTACION</v>
          </cell>
        </row>
        <row r="15">
          <cell r="A15">
            <v>621</v>
          </cell>
          <cell r="C15" t="str">
            <v>Dirección de Servicios Educativos</v>
          </cell>
          <cell r="H15">
            <v>14</v>
          </cell>
          <cell r="I15" t="str">
            <v>Planeación, Presupuestación y Evaluación de la Gestión</v>
          </cell>
          <cell r="K15">
            <v>2401</v>
          </cell>
          <cell r="L15" t="str">
            <v>MATERIALES DE CONSTRUCCION</v>
          </cell>
        </row>
        <row r="16">
          <cell r="A16">
            <v>622</v>
          </cell>
          <cell r="C16" t="str">
            <v>Direc. de Serv. Tecnológicos y de Capacitación</v>
          </cell>
          <cell r="H16">
            <v>15</v>
          </cell>
          <cell r="I16" t="str">
            <v>Modelo de Calidad Institucional Acreditada y Certificada</v>
          </cell>
          <cell r="K16">
            <v>2402</v>
          </cell>
          <cell r="L16" t="str">
            <v>ESTRUCTURAS Y MANUFACTURAS</v>
          </cell>
        </row>
        <row r="17">
          <cell r="A17">
            <v>623</v>
          </cell>
          <cell r="C17" t="str">
            <v>Dirección de Vinculación Social</v>
          </cell>
          <cell r="K17">
            <v>2403</v>
          </cell>
          <cell r="L17" t="str">
            <v>MATERIALES COMPLEMENTARIOS</v>
          </cell>
        </row>
        <row r="18">
          <cell r="A18">
            <v>630</v>
          </cell>
          <cell r="C18" t="str">
            <v>Secretaría de Desarrollo Académico y Capacitación</v>
          </cell>
          <cell r="K18">
            <v>2404</v>
          </cell>
          <cell r="L18" t="str">
            <v>MATERIAL ELECTRICO Y ELECTRONICO</v>
          </cell>
        </row>
        <row r="19">
          <cell r="A19">
            <v>631</v>
          </cell>
          <cell r="C19" t="str">
            <v>D. de Desarrollo Curricular de la F. Básica Regional</v>
          </cell>
          <cell r="K19">
            <v>2502</v>
          </cell>
          <cell r="L19" t="str">
            <v>SUSTANCIAS QUIMICAS</v>
          </cell>
        </row>
        <row r="20">
          <cell r="A20">
            <v>632</v>
          </cell>
          <cell r="C20" t="str">
            <v>Direc. de Diseño Curric. de la F. Ocupacional</v>
          </cell>
          <cell r="K20">
            <v>2503</v>
          </cell>
          <cell r="L20" t="str">
            <v>PLAGICIDAS, ABONOS Y FERTILIZANTES</v>
          </cell>
        </row>
        <row r="21">
          <cell r="A21">
            <v>633</v>
          </cell>
          <cell r="C21" t="str">
            <v>Dirección de Formación Académica</v>
          </cell>
          <cell r="K21">
            <v>2504</v>
          </cell>
          <cell r="L21" t="str">
            <v>MEDICINAS, Y PRODUCTOS FARMACÉUTICOS</v>
          </cell>
        </row>
        <row r="22">
          <cell r="A22">
            <v>634</v>
          </cell>
          <cell r="C22" t="str">
            <v>Direc. de Acredit. y Oper. de los C. de Evaluación</v>
          </cell>
          <cell r="K22">
            <v>2505</v>
          </cell>
          <cell r="L22" t="str">
            <v>MATERIALES, ACCESORIOS Y SUMINISTROS MEDICOS</v>
          </cell>
        </row>
        <row r="23">
          <cell r="A23">
            <v>640</v>
          </cell>
          <cell r="C23" t="str">
            <v>Secretaría de Planeación y Desarrollo Institucional</v>
          </cell>
          <cell r="K23">
            <v>2506</v>
          </cell>
          <cell r="L23" t="str">
            <v>MATERIALES, ACCESORIOS Y SUMINISTROS DE LABORATORIO</v>
          </cell>
        </row>
        <row r="24">
          <cell r="A24">
            <v>641</v>
          </cell>
          <cell r="C24" t="str">
            <v>Dirección de Planeación y Programación</v>
          </cell>
          <cell r="K24">
            <v>2602</v>
          </cell>
          <cell r="L24" t="str">
            <v>COMBUSTIBLES, LUBRICANTES Y ADITIVOS PARA VEHICULOS TERRESTRES, AÉREOS, MARÍTIMOS, LACUSTRES Y FLUVIALES DESTINADOS A LA EJECUCIÓN DE PROGRAMAS DE SEGURIDAD PÚBLICA Y NACIONAL.</v>
          </cell>
        </row>
        <row r="25">
          <cell r="A25">
            <v>642</v>
          </cell>
          <cell r="C25" t="str">
            <v>Dirección de Coordinación con Colegios Estatales</v>
          </cell>
          <cell r="K25">
            <v>2603</v>
          </cell>
          <cell r="L25" t="str">
            <v>COMBUSTIBLES, LUBRICANTES Y ADITIVOS PARA VEHÍCULOS TERRESTRES, AÉREOS, MARÍTIMOS, LACUSTRES Y FLUVIALES DESTINADOS A SERVICIOS ADMINISTRATIVOS.</v>
          </cell>
        </row>
        <row r="26">
          <cell r="A26">
            <v>643</v>
          </cell>
          <cell r="C26" t="str">
            <v>Direc. de Modernización Admva y Calidad</v>
          </cell>
          <cell r="K26">
            <v>2604</v>
          </cell>
          <cell r="L26" t="str">
            <v>COMBUSTIBLES, LUBRICANTES Y ADITIVOS PARA VEHÍCULOS TERRESTRES, AÉREOS, MARÍTIMOS, LACUSTRES Y FLUVIALES ASIGNADOS A SERVIDORES PÚBLICOS.</v>
          </cell>
        </row>
        <row r="27">
          <cell r="A27">
            <v>644</v>
          </cell>
          <cell r="C27" t="str">
            <v>Dirección de Evaluación Institucional</v>
          </cell>
          <cell r="K27">
            <v>2605</v>
          </cell>
          <cell r="L27" t="str">
            <v xml:space="preserve">COMBUSTIBLES, LUBRICANTES Y ADITIVOS PARA MAQUINARIA, EQUIPO DE PRODUCCIÓN Y SERVICIOS ADMINISTRATIVOS. </v>
          </cell>
        </row>
        <row r="28">
          <cell r="A28">
            <v>650</v>
          </cell>
          <cell r="C28" t="str">
            <v>Secretaría de Administración</v>
          </cell>
          <cell r="K28">
            <v>2701</v>
          </cell>
          <cell r="L28" t="str">
            <v>VESTUARIO, UNIFORMES Y BLANCOS</v>
          </cell>
        </row>
        <row r="29">
          <cell r="A29">
            <v>651</v>
          </cell>
          <cell r="C29" t="str">
            <v>Dirección de Administración Financiera</v>
          </cell>
          <cell r="K29">
            <v>2702</v>
          </cell>
          <cell r="L29" t="str">
            <v>PRENDAS DE PROTECCION PERSONAL</v>
          </cell>
        </row>
        <row r="30">
          <cell r="A30">
            <v>652</v>
          </cell>
          <cell r="C30" t="str">
            <v>Dirección de Personal</v>
          </cell>
          <cell r="K30">
            <v>2703</v>
          </cell>
          <cell r="L30" t="str">
            <v>ARTÍCULOS DEPORTIVOS</v>
          </cell>
        </row>
        <row r="31">
          <cell r="A31">
            <v>660</v>
          </cell>
          <cell r="C31" t="str">
            <v>Dirección de Infraestructura y Adquisiciones</v>
          </cell>
          <cell r="K31">
            <v>3101</v>
          </cell>
          <cell r="L31" t="str">
            <v>SERVICIO POSTAL</v>
          </cell>
        </row>
        <row r="32">
          <cell r="K32">
            <v>3102</v>
          </cell>
          <cell r="L32" t="str">
            <v>SERVICIO TELEGRÁFICO</v>
          </cell>
        </row>
        <row r="33">
          <cell r="K33">
            <v>3103</v>
          </cell>
          <cell r="L33" t="str">
            <v>SERVICIO TELEFONICO CONVENCIONAL</v>
          </cell>
        </row>
        <row r="34">
          <cell r="K34">
            <v>3104</v>
          </cell>
          <cell r="L34" t="str">
            <v>SERVICIO DE TELEFONÍA CELULAR</v>
          </cell>
        </row>
        <row r="35">
          <cell r="K35">
            <v>3105</v>
          </cell>
          <cell r="L35" t="str">
            <v>SERVICIO DE RADIOLOCALIZACIÓN</v>
          </cell>
        </row>
        <row r="36">
          <cell r="K36">
            <v>3106</v>
          </cell>
          <cell r="L36" t="str">
            <v>SERVICIO DE ENERGÍA ELÉCTRICA</v>
          </cell>
        </row>
        <row r="37">
          <cell r="K37">
            <v>3107</v>
          </cell>
          <cell r="L37" t="str">
            <v>SERVICIO DE AGUA</v>
          </cell>
        </row>
        <row r="38">
          <cell r="K38">
            <v>3108</v>
          </cell>
          <cell r="L38" t="str">
            <v>SERVICIOS DE TELECOMUNICACIONES</v>
          </cell>
        </row>
        <row r="39">
          <cell r="K39">
            <v>3109</v>
          </cell>
          <cell r="L39" t="str">
            <v>SERVICIO DE CONDUCCIÓN DE SEÑALES ANALÓGICAS  Y DIGITALES</v>
          </cell>
        </row>
        <row r="40">
          <cell r="K40">
            <v>3201</v>
          </cell>
          <cell r="L40" t="str">
            <v>ARRENDAMIENTO DE EDIFICIOS Y LOCALES</v>
          </cell>
        </row>
        <row r="41">
          <cell r="K41">
            <v>3203</v>
          </cell>
          <cell r="L41" t="str">
            <v>ARRENDAMIENTO DE MAQUINARIA Y EQUIPO</v>
          </cell>
        </row>
        <row r="42">
          <cell r="K42">
            <v>3204</v>
          </cell>
          <cell r="L42" t="str">
            <v>ARRENDAMIENTO DE EQUIPO Y BIENES INFORMÁTICOS</v>
          </cell>
        </row>
        <row r="43">
          <cell r="K43">
            <v>3206</v>
          </cell>
          <cell r="L43" t="str">
            <v>ARRENDAMIENTO DE VEHICULOS TERRESTRES, AÉREOS, MARÍTIMOS, LACUSTRES Y FLUVIALES PARA SERVICIOS PÚBLICOS Y LA OPERACIÓN DE PROGRAMAS PÚBLICOS.</v>
          </cell>
        </row>
        <row r="44">
          <cell r="K44">
            <v>3207</v>
          </cell>
          <cell r="L44" t="str">
            <v>ARRENDAMIENTO DE VEHICULOS SERVIDORES PUBLICOS</v>
          </cell>
        </row>
        <row r="45">
          <cell r="K45">
            <v>3210</v>
          </cell>
          <cell r="L45" t="str">
            <v>ARRENDAMIENTO DE MOBILIARIO</v>
          </cell>
        </row>
        <row r="46">
          <cell r="K46">
            <v>3301</v>
          </cell>
          <cell r="L46" t="str">
            <v>ASESORÍAS ASOCIADAS A CONVENIOS TRATADOS O ACUERDOS</v>
          </cell>
        </row>
        <row r="47">
          <cell r="K47">
            <v>3302</v>
          </cell>
          <cell r="L47" t="str">
            <v>ASESORIAS POR CONTROVERSIAS EN EL MARCO DE LOS TRATADOS INTERNACIONALES</v>
          </cell>
        </row>
        <row r="48">
          <cell r="K48">
            <v>3303</v>
          </cell>
          <cell r="L48" t="str">
            <v>CONSULTORÍAS PARA PROGRAMAS O PROYECTOS FINANCIADOS POR ORGANISMOS INTERNACIONALES</v>
          </cell>
        </row>
        <row r="49">
          <cell r="K49">
            <v>3304</v>
          </cell>
          <cell r="L49" t="str">
            <v>ASESORÍA PARA LA OPERACIÓN DE PROGRAMAS</v>
          </cell>
        </row>
        <row r="50">
          <cell r="K50">
            <v>3305</v>
          </cell>
          <cell r="L50" t="str">
            <v>CAPACITACIÓN</v>
          </cell>
        </row>
        <row r="51">
          <cell r="K51">
            <v>3306</v>
          </cell>
          <cell r="L51" t="str">
            <v>SERVICIOS DE INFORMATICA</v>
          </cell>
        </row>
        <row r="52">
          <cell r="K52">
            <v>3307</v>
          </cell>
          <cell r="L52" t="str">
            <v>SERVICIOS ESTADÍSTICOS Y GEOGRÁFICOS</v>
          </cell>
        </row>
        <row r="53">
          <cell r="K53">
            <v>3308</v>
          </cell>
          <cell r="L53" t="str">
            <v>ESTUDIOS E INVESTIGACIONES</v>
          </cell>
        </row>
        <row r="54">
          <cell r="K54">
            <v>3401</v>
          </cell>
          <cell r="L54" t="str">
            <v>ALMACENAJE, EMBALAJE Y ENVASE</v>
          </cell>
        </row>
        <row r="55">
          <cell r="K55">
            <v>3402</v>
          </cell>
          <cell r="L55" t="str">
            <v>FLETES Y MANIOBRAS</v>
          </cell>
        </row>
        <row r="56">
          <cell r="K56">
            <v>3403</v>
          </cell>
          <cell r="L56" t="str">
            <v>SERVICIOS BANCARIOS Y FINANCIEROS</v>
          </cell>
        </row>
        <row r="57">
          <cell r="K57">
            <v>3404</v>
          </cell>
          <cell r="L57" t="str">
            <v>SEGUROS DE BIENES PATRIMONIALES</v>
          </cell>
        </row>
        <row r="58">
          <cell r="K58">
            <v>3406</v>
          </cell>
          <cell r="L58" t="str">
            <v>OTROS IMPUESTOS Y DERECHOS DE EXPORTACIÓN</v>
          </cell>
        </row>
        <row r="59">
          <cell r="K59">
            <v>3407</v>
          </cell>
          <cell r="L59" t="str">
            <v>OTROS IMPUESTOS Y DERECHOS</v>
          </cell>
        </row>
        <row r="60">
          <cell r="K60">
            <v>3409</v>
          </cell>
          <cell r="L60" t="str">
            <v>PATENTES, REGALÍAS Y OTROS</v>
          </cell>
        </row>
        <row r="61">
          <cell r="K61">
            <v>3411</v>
          </cell>
          <cell r="L61" t="str">
            <v>SERVICIOS DE VIGILANCIA</v>
          </cell>
        </row>
        <row r="62">
          <cell r="K62">
            <v>3413</v>
          </cell>
          <cell r="L62" t="str">
            <v>OTROS SERVICIOS COMERCIALES</v>
          </cell>
        </row>
        <row r="63">
          <cell r="K63">
            <v>3414</v>
          </cell>
          <cell r="L63" t="str">
            <v>SUBCONTRATACIÓN DE SERVICIOS CON TERCEROS</v>
          </cell>
        </row>
        <row r="64">
          <cell r="K64">
            <v>3501</v>
          </cell>
          <cell r="L64" t="str">
            <v xml:space="preserve">MANTENIMIENTO Y CONSERVACIÓN DE MOBILIARIO Y EQUIPO DE ADMINISTRACIÓN </v>
          </cell>
        </row>
        <row r="65">
          <cell r="K65">
            <v>3502</v>
          </cell>
          <cell r="L65" t="str">
            <v>MANTENIMIENTO Y CONSERVACIÓN DE BIENES INFORMÁTICOS</v>
          </cell>
        </row>
        <row r="66">
          <cell r="K66">
            <v>3503</v>
          </cell>
          <cell r="L66" t="str">
            <v xml:space="preserve">MANTENIMIENTO Y CONSERVACIÓN DE MAQUINARIA Y EQUIPO </v>
          </cell>
        </row>
        <row r="67">
          <cell r="K67">
            <v>3504</v>
          </cell>
          <cell r="L67" t="str">
            <v>MANTENIMIENTO Y CONSERVACIÓN DE INMUEBLES</v>
          </cell>
        </row>
        <row r="68">
          <cell r="K68">
            <v>3505</v>
          </cell>
          <cell r="L68" t="str">
            <v>SERVICIOS DE LAVANDERÍA, LIMPIEZA, HIGIENE Y FUMIGACIÓN</v>
          </cell>
        </row>
        <row r="69">
          <cell r="K69">
            <v>3506</v>
          </cell>
          <cell r="L69" t="str">
            <v xml:space="preserve">MANTENIMIENTO Y CONSERVACIÓN DE VEHICULOS TERRESTRES, AÉREOS, MARÍTIMOS, LACUSTRES Y FLUVIALES </v>
          </cell>
        </row>
        <row r="70">
          <cell r="K70">
            <v>3601</v>
          </cell>
          <cell r="L70" t="str">
            <v>IMPRESIONES DE DOCUMENTOS OFICIALES PARA PRESTACIÓN DE SERVICIOS PÚBLICOS, IDENTIFICACIÓN, FORMATOS ADMINISTRATIVOS Y FISCALES, FORMAS VALORADAS, CERTIFICADOS Y TÍTULOS</v>
          </cell>
        </row>
        <row r="71">
          <cell r="K71">
            <v>3602</v>
          </cell>
          <cell r="L71" t="str">
            <v>IMPRESIÓN Y ELABORACIÓN DE PUBLICACIONES OFICIALES Y DE INFORMACIÓN EN GENERAL PARA DIFUSIÓN</v>
          </cell>
        </row>
        <row r="72">
          <cell r="K72">
            <v>3603</v>
          </cell>
          <cell r="L72" t="str">
            <v>INSERCIONES Y PUBLICACIONES PROPIAS DE LA OPERACIÓN DE LAS DEPENDENCIAS Y ENTIDADES QUE NO FORMEN PARTE DE LAS CAMPAÑAS</v>
          </cell>
        </row>
        <row r="73">
          <cell r="K73">
            <v>3701</v>
          </cell>
          <cell r="L73" t="str">
            <v>DIFUSIÓN E INFORMACIÓN DE MENSAJES Y ACTIVIDADES GUBERNAMENTALES</v>
          </cell>
        </row>
        <row r="74">
          <cell r="K74">
            <v>3702</v>
          </cell>
          <cell r="L74" t="str">
            <v>GASTOS EN PUBLICIDAD DE ENTIDADES QUE GENERAN UN INGRESO PARA EL ESTADO</v>
          </cell>
        </row>
        <row r="75">
          <cell r="K75">
            <v>3801</v>
          </cell>
          <cell r="L75" t="str">
            <v>GASTOS DE CEREMONIAL DEL TITULAR DEL EJECUTIVO FEDERAL</v>
          </cell>
        </row>
        <row r="76">
          <cell r="K76">
            <v>3802</v>
          </cell>
          <cell r="L76" t="str">
            <v>GASTOS DE CEREMONIAL DE LOS TITULARES DE LAS DEPENDENCIAS  Y ENTIDADES</v>
          </cell>
        </row>
        <row r="77">
          <cell r="K77">
            <v>3803</v>
          </cell>
          <cell r="L77" t="str">
            <v>GASTOS DE ORDEN SOCIAL</v>
          </cell>
        </row>
        <row r="78">
          <cell r="K78">
            <v>3804</v>
          </cell>
          <cell r="L78" t="str">
            <v>CONGRESOS Y CONVENCIONES</v>
          </cell>
        </row>
        <row r="79">
          <cell r="K79">
            <v>3805</v>
          </cell>
          <cell r="L79" t="str">
            <v>EXPOSICIONES</v>
          </cell>
        </row>
        <row r="80">
          <cell r="K80">
            <v>3808.1</v>
          </cell>
          <cell r="L80" t="str">
            <v>PASAJES NACIONALES PARA LABORES EN CAMPO Y DE SUPERVISIÓN POR MENOS DE 24 HORAS</v>
          </cell>
        </row>
        <row r="81">
          <cell r="K81">
            <v>3808.2</v>
          </cell>
          <cell r="L81" t="str">
            <v>PASAJES NACIONALES PARA LABORES EN CAMPO Y DE SUPERVISIÓN POR MÁS DE 24 HORAS</v>
          </cell>
        </row>
        <row r="82">
          <cell r="K82">
            <v>3811.1</v>
          </cell>
          <cell r="L82" t="str">
            <v>PASAJES NACIONALES PARA SERVIDORES PUBLICOS DE MANDO EN EL DESEMPEÑO DE COMISIONES Y FUNCIONES OFICIALES POR MENOS DE 24 HORAS</v>
          </cell>
        </row>
        <row r="83">
          <cell r="K83">
            <v>3811.2</v>
          </cell>
          <cell r="L83" t="str">
            <v>PASAJES NACIONALES PARA SERVIDORES PUBLICOS DE MANDO EN EL DESEMPEÑO DE COMISIONES Y FUNCIONES OFICIALES POR MAS DE 24 HORAS</v>
          </cell>
        </row>
        <row r="84">
          <cell r="K84">
            <v>3813</v>
          </cell>
          <cell r="L84" t="str">
            <v>PASAJES INTERNACIONALES PARA SERVIDORES PÚBLICOS EN EL DESEMPEÑO DE COMISONES Y FUNCIONES OFICIALES</v>
          </cell>
        </row>
        <row r="85">
          <cell r="K85">
            <v>3814.1</v>
          </cell>
          <cell r="L85" t="str">
            <v>VIÁTICOS NACIONALES PARA LABORES DE CAMPO Y DE SUPERVISIÓN POR MENOS DE 24 HORAS</v>
          </cell>
        </row>
        <row r="86">
          <cell r="K86">
            <v>3814.2</v>
          </cell>
          <cell r="L86" t="str">
            <v>VIÁTICOS NACIONALES PARA LABORES DE CAMPO Y DE SUPERVISIÓN POR MAS DE 24 HORAS</v>
          </cell>
        </row>
        <row r="87">
          <cell r="K87">
            <v>3817.1</v>
          </cell>
          <cell r="L87" t="str">
            <v>VIÁTICOS NACIONALES PARA SERVIDORES PÚBLICOS EN EL DESEMPEÑO DE FUNCIONES OFICIALES POR MENOS DE 24 HORAS</v>
          </cell>
        </row>
        <row r="88">
          <cell r="K88">
            <v>3817.2</v>
          </cell>
          <cell r="L88" t="str">
            <v>VIÁTICOS NACIONALES PARA SERVIDORES PÚBLICOS EN EL DESEMPEÑO DE FUNCIONES OFICIALES POR MAS DE 24 HORAS</v>
          </cell>
        </row>
        <row r="89">
          <cell r="K89">
            <v>3819</v>
          </cell>
          <cell r="L89" t="str">
            <v>VIÁTICOS EN EL EXTRANJERO PARA SERVIDORES PÚBLICOS EN EL DESEMPEÑO DE COMISIONES Y FUNCIONES OFICIALES</v>
          </cell>
        </row>
        <row r="90">
          <cell r="K90">
            <v>3820</v>
          </cell>
          <cell r="L90" t="str">
            <v>INSTALACIÓN DE PERSONAL FEDERAL</v>
          </cell>
        </row>
        <row r="91">
          <cell r="K91">
            <v>3821</v>
          </cell>
          <cell r="L91" t="str">
            <v>GASTOS PARA ALIMENTACIÓN DE SERVIDORES PUBLICOS DE MANDO</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s"/>
      <sheetName val="Cat_entidad"/>
      <sheetName val="Tablero"/>
      <sheetName val="base_tablero"/>
      <sheetName val="serie_h"/>
      <sheetName val="Resumen_indicador_1"/>
      <sheetName val="COB"/>
      <sheetName val="Cobertura"/>
      <sheetName val="A-DEM"/>
      <sheetName val="Atención"/>
      <sheetName val="ABS"/>
      <sheetName val="Absorción"/>
      <sheetName val="MAT"/>
      <sheetName val="Matrícula"/>
      <sheetName val="ACI"/>
      <sheetName val="Aprovechamiento"/>
      <sheetName val="AE"/>
      <sheetName val="Abandono_"/>
      <sheetName val="REP"/>
      <sheetName val="Reprobación"/>
      <sheetName val="ET"/>
      <sheetName val="TE"/>
      <sheetName val="Tasa_de_Egreso"/>
      <sheetName val="TIT"/>
      <sheetName val="Titulación"/>
      <sheetName val="COSTO"/>
      <sheetName val="Costo_por_alumno"/>
      <sheetName val="A-DOC"/>
      <sheetName val="Alumno_Docente"/>
      <sheetName val="Becas"/>
      <sheetName val="Becas_Conalep"/>
      <sheetName val="A-PC"/>
      <sheetName val="computadoras"/>
      <sheetName val="ADM-PC"/>
      <sheetName val="CAP"/>
      <sheetName val="SERV-TEC"/>
      <sheetName val="CERT-COMP"/>
      <sheetName val="BEC-EXT"/>
      <sheetName val="Eficiencia_terminal"/>
      <sheetName val="Becas_ext"/>
      <sheetName val="Alumno_PC"/>
      <sheetName val="Administrativo_PC_"/>
      <sheetName val="COMPETENCIAS"/>
      <sheetName val="SERVICIOS"/>
      <sheetName val="SNB"/>
      <sheetName val="C-PSP_"/>
      <sheetName val="EPRT"/>
      <sheetName val="EPR"/>
      <sheetName val="EGC"/>
      <sheetName val="EGI"/>
      <sheetName val="AUTOF"/>
      <sheetName val="CAIP"/>
      <sheetName val="CNPR"/>
      <sheetName val="Abandono "/>
      <sheetName val="Tasa de Egreso"/>
      <sheetName val="Costo por alumno"/>
      <sheetName val="Administrativo_PC "/>
      <sheetName val="C-PSP "/>
      <sheetName val="Abandono_2"/>
      <sheetName val="Tasa_de_Egreso2"/>
      <sheetName val="Costo_por_alumno2"/>
      <sheetName val="Administrativo_PC_2"/>
      <sheetName val="C-PSP_2"/>
      <sheetName val="Abandono_1"/>
      <sheetName val="Tasa_de_Egreso1"/>
      <sheetName val="Costo_por_alumno1"/>
      <sheetName val="Administrativo_PC_1"/>
      <sheetName val="C-PSP_1"/>
      <sheetName val="Abandono_3"/>
      <sheetName val="Tasa_de_Egreso3"/>
      <sheetName val="Costo_por_alumno3"/>
      <sheetName val="Administrativo_PC_3"/>
      <sheetName val="C-PSP_3"/>
    </sheetNames>
    <sheetDataSet>
      <sheetData sheetId="0" refreshError="1"/>
      <sheetData sheetId="1">
        <row r="2">
          <cell r="C2" t="str">
            <v>Nuevo León</v>
          </cell>
        </row>
      </sheetData>
      <sheetData sheetId="2" refreshError="1"/>
      <sheetData sheetId="3" refreshError="1"/>
      <sheetData sheetId="4" refreshError="1"/>
      <sheetData sheetId="5"/>
      <sheetData sheetId="6">
        <row r="2">
          <cell r="A2" t="str">
            <v>Sistema CONALEP</v>
          </cell>
        </row>
      </sheetData>
      <sheetData sheetId="7" refreshError="1"/>
      <sheetData sheetId="8">
        <row r="2">
          <cell r="A2" t="str">
            <v>Sistema CONALEP</v>
          </cell>
        </row>
      </sheetData>
      <sheetData sheetId="9" refreshError="1"/>
      <sheetData sheetId="10">
        <row r="2">
          <cell r="A2" t="str">
            <v>Sistema CONALEP</v>
          </cell>
        </row>
      </sheetData>
      <sheetData sheetId="11" refreshError="1"/>
      <sheetData sheetId="12">
        <row r="2">
          <cell r="A2" t="str">
            <v>Sistema CONALEP</v>
          </cell>
        </row>
      </sheetData>
      <sheetData sheetId="13" refreshError="1"/>
      <sheetData sheetId="14">
        <row r="2">
          <cell r="A2" t="str">
            <v>Sistema CONALEP</v>
          </cell>
        </row>
      </sheetData>
      <sheetData sheetId="15" refreshError="1"/>
      <sheetData sheetId="16">
        <row r="2">
          <cell r="A2" t="str">
            <v>Sistema CONALEP</v>
          </cell>
        </row>
      </sheetData>
      <sheetData sheetId="17"/>
      <sheetData sheetId="18">
        <row r="2">
          <cell r="A2" t="str">
            <v>Sistema CONALEP</v>
          </cell>
        </row>
      </sheetData>
      <sheetData sheetId="19" refreshError="1"/>
      <sheetData sheetId="20">
        <row r="2">
          <cell r="A2" t="str">
            <v>Sistema CONALEP</v>
          </cell>
        </row>
      </sheetData>
      <sheetData sheetId="21">
        <row r="2">
          <cell r="A2" t="str">
            <v>Sistema CONALEP</v>
          </cell>
        </row>
      </sheetData>
      <sheetData sheetId="22"/>
      <sheetData sheetId="23">
        <row r="2">
          <cell r="A2" t="str">
            <v>Sistema CONALEP</v>
          </cell>
        </row>
      </sheetData>
      <sheetData sheetId="24" refreshError="1"/>
      <sheetData sheetId="25">
        <row r="2">
          <cell r="A2" t="str">
            <v>Sistema CONALEP</v>
          </cell>
        </row>
      </sheetData>
      <sheetData sheetId="26"/>
      <sheetData sheetId="27">
        <row r="2">
          <cell r="A2" t="str">
            <v>Sistema CONALEP</v>
          </cell>
        </row>
      </sheetData>
      <sheetData sheetId="28" refreshError="1"/>
      <sheetData sheetId="29">
        <row r="2">
          <cell r="A2" t="str">
            <v>Sistema CONALEP</v>
          </cell>
        </row>
      </sheetData>
      <sheetData sheetId="30" refreshError="1"/>
      <sheetData sheetId="31">
        <row r="2">
          <cell r="A2" t="str">
            <v>Sistema CONALEP</v>
          </cell>
        </row>
      </sheetData>
      <sheetData sheetId="32" refreshError="1"/>
      <sheetData sheetId="33">
        <row r="2">
          <cell r="A2" t="str">
            <v>Sistema CONALEP</v>
          </cell>
        </row>
      </sheetData>
      <sheetData sheetId="34">
        <row r="2">
          <cell r="A2" t="str">
            <v>Sistema CONALEP</v>
          </cell>
        </row>
      </sheetData>
      <sheetData sheetId="35">
        <row r="2">
          <cell r="A2" t="str">
            <v>Sistema CONALEP</v>
          </cell>
        </row>
      </sheetData>
      <sheetData sheetId="36">
        <row r="2">
          <cell r="A2" t="str">
            <v>Sistema CONALEP</v>
          </cell>
        </row>
      </sheetData>
      <sheetData sheetId="37">
        <row r="2">
          <cell r="A2" t="str">
            <v>Sistema CONALEP</v>
          </cell>
        </row>
      </sheetData>
      <sheetData sheetId="38" refreshError="1"/>
      <sheetData sheetId="39" refreshError="1"/>
      <sheetData sheetId="40" refreshError="1"/>
      <sheetData sheetId="41"/>
      <sheetData sheetId="42" refreshError="1"/>
      <sheetData sheetId="43" refreshError="1"/>
      <sheetData sheetId="44">
        <row r="2">
          <cell r="A2" t="str">
            <v>Sistema CONALEP</v>
          </cell>
        </row>
      </sheetData>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s"/>
      <sheetName val="Cat_entidad"/>
      <sheetName val="Tablero"/>
      <sheetName val="base_tablero"/>
      <sheetName val="serie_h"/>
      <sheetName val="Resumen_indicador_1"/>
      <sheetName val="COB"/>
      <sheetName val="Cobertura"/>
      <sheetName val="A-DEM"/>
      <sheetName val="Atención"/>
      <sheetName val="ABS"/>
      <sheetName val="Absorción"/>
      <sheetName val="MAT"/>
      <sheetName val="Matrícula"/>
      <sheetName val="ACI"/>
      <sheetName val="Aprovechamiento"/>
      <sheetName val="AE"/>
      <sheetName val="Abandono_9"/>
      <sheetName val="REP"/>
      <sheetName val="Reprobación"/>
      <sheetName val="ET"/>
      <sheetName val="TE"/>
      <sheetName val="Tasa_de_Egreso9"/>
      <sheetName val="TIT"/>
      <sheetName val="Titulación"/>
      <sheetName val="COSTO"/>
      <sheetName val="Costo_por_alumno9"/>
      <sheetName val="A-DOC"/>
      <sheetName val="Alumno_Docente"/>
      <sheetName val="Becas"/>
      <sheetName val="Becas_Conalep"/>
      <sheetName val="A-PC"/>
      <sheetName val="computadoras"/>
      <sheetName val="ADM-PC"/>
      <sheetName val="CAP"/>
      <sheetName val="SERV-TEC"/>
      <sheetName val="CERT-COMP"/>
      <sheetName val="BEC-EXT"/>
      <sheetName val="Eficiencia_terminal"/>
      <sheetName val="Becas_ext"/>
      <sheetName val="Alumno_PC"/>
      <sheetName val="Administrativo_PC_9"/>
      <sheetName val="COMPETENCIAS"/>
      <sheetName val="SERVICIOS"/>
      <sheetName val="SNB"/>
      <sheetName val="C-PSP_9"/>
      <sheetName val="EPRT"/>
      <sheetName val="EPR"/>
      <sheetName val="EGC"/>
      <sheetName val="EGI"/>
      <sheetName val="AUTOF"/>
      <sheetName val="CAIP"/>
      <sheetName val="CNPR"/>
      <sheetName val="Abandono_"/>
      <sheetName val="Tasa_de_Egreso"/>
      <sheetName val="Costo_por_alumno"/>
      <sheetName val="Administrativo_PC_"/>
      <sheetName val="C-PSP_"/>
      <sheetName val="Abandono_1"/>
      <sheetName val="Tasa_de_Egreso1"/>
      <sheetName val="Costo_por_alumno1"/>
      <sheetName val="Administrativo_PC_1"/>
      <sheetName val="C-PSP_1"/>
      <sheetName val="Abandono_2"/>
      <sheetName val="Tasa_de_Egreso2"/>
      <sheetName val="Costo_por_alumno2"/>
      <sheetName val="Administrativo_PC_2"/>
      <sheetName val="C-PSP_2"/>
      <sheetName val="Abandono_3"/>
      <sheetName val="Tasa_de_Egreso3"/>
      <sheetName val="Costo_por_alumno3"/>
      <sheetName val="Administrativo_PC_3"/>
      <sheetName val="C-PSP_3"/>
      <sheetName val="Abandono_6"/>
      <sheetName val="Tasa_de_Egreso6"/>
      <sheetName val="Costo_por_alumno6"/>
      <sheetName val="Administrativo_PC_6"/>
      <sheetName val="C-PSP_6"/>
      <sheetName val="Abandono_4"/>
      <sheetName val="Tasa_de_Egreso4"/>
      <sheetName val="Costo_por_alumno4"/>
      <sheetName val="Administrativo_PC_4"/>
      <sheetName val="C-PSP_4"/>
      <sheetName val="Abandono_5"/>
      <sheetName val="Tasa_de_Egreso5"/>
      <sheetName val="Costo_por_alumno5"/>
      <sheetName val="Administrativo_PC_5"/>
      <sheetName val="C-PSP_5"/>
      <sheetName val="Abandono_7"/>
      <sheetName val="Tasa_de_Egreso7"/>
      <sheetName val="Costo_por_alumno7"/>
      <sheetName val="Administrativo_PC_7"/>
      <sheetName val="C-PSP_7"/>
      <sheetName val="Abandono_8"/>
      <sheetName val="Tasa_de_Egreso8"/>
      <sheetName val="Costo_por_alumno8"/>
      <sheetName val="Administrativo_PC_8"/>
      <sheetName val="C-PSP_8"/>
      <sheetName val="Abandono "/>
      <sheetName val="Tasa de Egreso"/>
      <sheetName val="Costo por alumno"/>
      <sheetName val="Administrativo_PC "/>
      <sheetName val="C-PSP "/>
      <sheetName val="Abandono_10"/>
      <sheetName val="Tasa_de_Egreso10"/>
      <sheetName val="Costo_por_alumno10"/>
      <sheetName val="Administrativo_PC_10"/>
      <sheetName val="C-PSP_10"/>
      <sheetName val="Abandono_11"/>
      <sheetName val="Tasa_de_Egreso11"/>
      <sheetName val="Costo_por_alumno11"/>
      <sheetName val="Administrativo_PC_11"/>
      <sheetName val="C-PSP_11"/>
      <sheetName val="Abandono_12"/>
      <sheetName val="Tasa_de_Egreso12"/>
      <sheetName val="Costo_por_alumno12"/>
      <sheetName val="Administrativo_PC_12"/>
      <sheetName val="C-PSP_12"/>
      <sheetName val="Abandono_13"/>
      <sheetName val="Tasa_de_Egreso13"/>
      <sheetName val="Costo_por_alumno13"/>
      <sheetName val="Administrativo_PC_13"/>
      <sheetName val="C-PSP_13"/>
      <sheetName val="Abandono_14"/>
      <sheetName val="Tasa_de_Egreso14"/>
      <sheetName val="Costo_por_alumno14"/>
      <sheetName val="Administrativo_PC_14"/>
      <sheetName val="C-PSP_14"/>
      <sheetName val="Abandono_15"/>
      <sheetName val="Tasa_de_Egreso15"/>
      <sheetName val="Costo_por_alumno15"/>
      <sheetName val="Administrativo_PC_15"/>
      <sheetName val="C-PSP_15"/>
      <sheetName val="Abandono_16"/>
      <sheetName val="Tasa_de_Egreso16"/>
      <sheetName val="Costo_por_alumno16"/>
      <sheetName val="Administrativo_PC_16"/>
      <sheetName val="C-PSP_16"/>
      <sheetName val="Abandono_19"/>
      <sheetName val="Tasa_de_Egreso19"/>
      <sheetName val="Costo_por_alumno19"/>
      <sheetName val="Administrativo_PC_19"/>
      <sheetName val="C-PSP_19"/>
      <sheetName val="Abandono_18"/>
      <sheetName val="Tasa_de_Egreso18"/>
      <sheetName val="Costo_por_alumno18"/>
      <sheetName val="Administrativo_PC_18"/>
      <sheetName val="C-PSP_18"/>
      <sheetName val="Abandono_17"/>
      <sheetName val="Tasa_de_Egreso17"/>
      <sheetName val="Costo_por_alumno17"/>
      <sheetName val="Administrativo_PC_17"/>
      <sheetName val="C-PSP_17"/>
      <sheetName val="Abandono_20"/>
      <sheetName val="Tasa_de_Egreso20"/>
      <sheetName val="Costo_por_alumno20"/>
      <sheetName val="Administrativo_PC_20"/>
      <sheetName val="C-PSP_20"/>
    </sheetNames>
    <sheetDataSet>
      <sheetData sheetId="0" refreshError="1"/>
      <sheetData sheetId="1">
        <row r="2">
          <cell r="C2" t="str">
            <v>Nuevo León</v>
          </cell>
        </row>
      </sheetData>
      <sheetData sheetId="2" refreshError="1"/>
      <sheetData sheetId="3" refreshError="1"/>
      <sheetData sheetId="4" refreshError="1"/>
      <sheetData sheetId="5"/>
      <sheetData sheetId="6">
        <row r="2">
          <cell r="A2" t="str">
            <v>Sistema CONALEP</v>
          </cell>
        </row>
      </sheetData>
      <sheetData sheetId="7" refreshError="1"/>
      <sheetData sheetId="8">
        <row r="2">
          <cell r="A2" t="str">
            <v>Sistema CONALEP</v>
          </cell>
        </row>
      </sheetData>
      <sheetData sheetId="9" refreshError="1"/>
      <sheetData sheetId="10">
        <row r="2">
          <cell r="A2" t="str">
            <v>Sistema CONALEP</v>
          </cell>
        </row>
      </sheetData>
      <sheetData sheetId="11" refreshError="1"/>
      <sheetData sheetId="12">
        <row r="2">
          <cell r="A2" t="str">
            <v>Sistema CONALEP</v>
          </cell>
        </row>
      </sheetData>
      <sheetData sheetId="13" refreshError="1"/>
      <sheetData sheetId="14">
        <row r="2">
          <cell r="A2" t="str">
            <v>Sistema CONALEP</v>
          </cell>
        </row>
      </sheetData>
      <sheetData sheetId="15" refreshError="1"/>
      <sheetData sheetId="16">
        <row r="2">
          <cell r="A2" t="str">
            <v>Sistema CONALEP</v>
          </cell>
        </row>
      </sheetData>
      <sheetData sheetId="17"/>
      <sheetData sheetId="18">
        <row r="2">
          <cell r="A2" t="str">
            <v>Sistema CONALEP</v>
          </cell>
        </row>
      </sheetData>
      <sheetData sheetId="19" refreshError="1"/>
      <sheetData sheetId="20">
        <row r="2">
          <cell r="A2" t="str">
            <v>Sistema CONALEP</v>
          </cell>
        </row>
      </sheetData>
      <sheetData sheetId="21">
        <row r="2">
          <cell r="A2" t="str">
            <v>Sistema CONALEP</v>
          </cell>
        </row>
      </sheetData>
      <sheetData sheetId="22"/>
      <sheetData sheetId="23">
        <row r="2">
          <cell r="A2" t="str">
            <v>Sistema CONALEP</v>
          </cell>
        </row>
      </sheetData>
      <sheetData sheetId="24" refreshError="1"/>
      <sheetData sheetId="25">
        <row r="2">
          <cell r="A2" t="str">
            <v>Sistema CONALEP</v>
          </cell>
        </row>
      </sheetData>
      <sheetData sheetId="26"/>
      <sheetData sheetId="27">
        <row r="2">
          <cell r="A2" t="str">
            <v>Sistema CONALEP</v>
          </cell>
        </row>
      </sheetData>
      <sheetData sheetId="28" refreshError="1"/>
      <sheetData sheetId="29">
        <row r="2">
          <cell r="A2" t="str">
            <v>Sistema CONALEP</v>
          </cell>
        </row>
      </sheetData>
      <sheetData sheetId="30" refreshError="1"/>
      <sheetData sheetId="31">
        <row r="2">
          <cell r="A2" t="str">
            <v>Sistema CONALEP</v>
          </cell>
        </row>
      </sheetData>
      <sheetData sheetId="32" refreshError="1"/>
      <sheetData sheetId="33">
        <row r="2">
          <cell r="A2" t="str">
            <v>Sistema CONALEP</v>
          </cell>
        </row>
      </sheetData>
      <sheetData sheetId="34">
        <row r="2">
          <cell r="A2" t="str">
            <v>Sistema CONALEP</v>
          </cell>
        </row>
      </sheetData>
      <sheetData sheetId="35">
        <row r="2">
          <cell r="A2" t="str">
            <v>Sistema CONALEP</v>
          </cell>
        </row>
      </sheetData>
      <sheetData sheetId="36">
        <row r="2">
          <cell r="A2" t="str">
            <v>Sistema CONALEP</v>
          </cell>
        </row>
      </sheetData>
      <sheetData sheetId="37">
        <row r="2">
          <cell r="A2" t="str">
            <v>Sistema CONALEP</v>
          </cell>
        </row>
      </sheetData>
      <sheetData sheetId="38" refreshError="1"/>
      <sheetData sheetId="39" refreshError="1"/>
      <sheetData sheetId="40" refreshError="1"/>
      <sheetData sheetId="41"/>
      <sheetData sheetId="42" refreshError="1"/>
      <sheetData sheetId="43" refreshError="1"/>
      <sheetData sheetId="44">
        <row r="2">
          <cell r="A2" t="str">
            <v>Sistema CONALEP</v>
          </cell>
        </row>
      </sheetData>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Presentación"/>
      <sheetName val="Indicadores_PCEU01"/>
      <sheetName val="CÉDULA_PCEU01"/>
      <sheetName val="CONSOLIDADO_HSM"/>
      <sheetName val="HorasAutorizadas"/>
      <sheetName val="Base_HorasRequeridas"/>
      <sheetName val="Indicadores_PCEU02"/>
      <sheetName val="CÉDULA_PCEU02"/>
      <sheetName val="Indicadores_PCEU03"/>
      <sheetName val="CÉDULA_PCEU03"/>
      <sheetName val="Indicadores_PCEU04"/>
      <sheetName val="CÉDULA_PCEU04"/>
      <sheetName val="Indicadores_PCEU05"/>
      <sheetName val="CÉDULA_PCEU05"/>
      <sheetName val="Indicadores_PCEU06"/>
      <sheetName val="CÉDULA_PCEU06"/>
      <sheetName val="Indicadores_PCEU07"/>
      <sheetName val="CÉDULA_PCEU07"/>
      <sheetName val="Base_Indicadores"/>
      <sheetName val="Servicios_Personales"/>
      <sheetName val="Base_ServiciosPersonales"/>
      <sheetName val="Presupuesto"/>
      <sheetName val="BaseDatos"/>
      <sheetName val="BasePresupuesto"/>
      <sheetName val="Antiguedad"/>
      <sheetName val="Ingresos_Propios"/>
      <sheetName val="BaseIngresos"/>
      <sheetName val="Programas_Extraordinarios"/>
      <sheetName val="BaseProgramas_Extraordinarios"/>
      <sheetName val="Consolidado_HSM_2"/>
      <sheetName val="Indicadores_PCEU011"/>
      <sheetName val="CÉDULA_PCEU011"/>
      <sheetName val="CONSOLIDADO_HSM1"/>
      <sheetName val="Indicadores_PCEU021"/>
      <sheetName val="CÉDULA_PCEU021"/>
      <sheetName val="Indicadores_PCEU031"/>
      <sheetName val="CÉDULA_PCEU031"/>
      <sheetName val="Indicadores_PCEU041"/>
      <sheetName val="CÉDULA_PCEU041"/>
      <sheetName val="Indicadores_PCEU051"/>
      <sheetName val="CÉDULA_PCEU051"/>
      <sheetName val="Indicadores_PCEU061"/>
      <sheetName val="CÉDULA_PCEU061"/>
      <sheetName val="Indicadores_PCEU071"/>
      <sheetName val="CÉDULA_PCEU071"/>
      <sheetName val="Servicios_Personales1"/>
      <sheetName val="Ingresos_Propios1"/>
      <sheetName val="Programas_Extraordinarios1"/>
      <sheetName val="BaseProgramas_Extraordinarios1"/>
      <sheetName val="Consolidado_HSM_21"/>
      <sheetName val="Indicadores_PCEU012"/>
      <sheetName val="CÉDULA_PCEU012"/>
      <sheetName val="CONSOLIDADO_HSM2"/>
      <sheetName val="Indicadores_PCEU022"/>
      <sheetName val="CÉDULA_PCEU022"/>
      <sheetName val="Indicadores_PCEU032"/>
      <sheetName val="CÉDULA_PCEU032"/>
      <sheetName val="Indicadores_PCEU042"/>
      <sheetName val="CÉDULA_PCEU042"/>
      <sheetName val="Indicadores_PCEU052"/>
      <sheetName val="CÉDULA_PCEU052"/>
      <sheetName val="Indicadores_PCEU062"/>
      <sheetName val="CÉDULA_PCEU062"/>
      <sheetName val="Indicadores_PCEU072"/>
      <sheetName val="CÉDULA_PCEU072"/>
      <sheetName val="Servicios_Personales2"/>
      <sheetName val="Ingresos_Propios2"/>
      <sheetName val="Programas_Extraordinarios2"/>
      <sheetName val="BaseProgramas_Extraordinarios2"/>
      <sheetName val="Consolidado_HSM_22"/>
      <sheetName val="Indicadores PCEU01"/>
      <sheetName val="CÉDULA PCEU01"/>
      <sheetName val="CONSOLIDADO HSM"/>
      <sheetName val="Indicadores PCEU02"/>
      <sheetName val="CÉDULA PCEU02"/>
      <sheetName val="Indicadores PCEU03"/>
      <sheetName val="CÉDULA PCEU03"/>
      <sheetName val="Indicadores PCEU04"/>
      <sheetName val="CÉDULA PCEU04"/>
      <sheetName val="Indicadores PCEU05"/>
      <sheetName val="CÉDULA PCEU05"/>
      <sheetName val="Indicadores PCEU06"/>
      <sheetName val="CÉDULA PCEU06"/>
      <sheetName val="Indicadores PCEU07"/>
      <sheetName val="CÉDULA PCEU07"/>
      <sheetName val="Servicios Personales"/>
      <sheetName val="Ingresos Propios"/>
      <sheetName val="Programas Extraordinarios"/>
      <sheetName val="BaseProgramas Extraordinarios"/>
      <sheetName val="Consolidado HSM 2"/>
      <sheetName val="Indicadores_PCEU014"/>
      <sheetName val="CÉDULA_PCEU014"/>
      <sheetName val="CONSOLIDADO_HSM4"/>
      <sheetName val="Indicadores_PCEU024"/>
      <sheetName val="CÉDULA_PCEU024"/>
      <sheetName val="Indicadores_PCEU034"/>
      <sheetName val="CÉDULA_PCEU034"/>
      <sheetName val="Indicadores_PCEU044"/>
      <sheetName val="CÉDULA_PCEU044"/>
      <sheetName val="Indicadores_PCEU054"/>
      <sheetName val="CÉDULA_PCEU054"/>
      <sheetName val="Indicadores_PCEU064"/>
      <sheetName val="CÉDULA_PCEU064"/>
      <sheetName val="Indicadores_PCEU074"/>
      <sheetName val="CÉDULA_PCEU074"/>
      <sheetName val="Servicios_Personales4"/>
      <sheetName val="Ingresos_Propios4"/>
      <sheetName val="Programas_Extraordinarios4"/>
      <sheetName val="BaseProgramas_Extraordinarios4"/>
      <sheetName val="Consolidado_HSM_24"/>
      <sheetName val="Indicadores_PCEU013"/>
      <sheetName val="CÉDULA_PCEU013"/>
      <sheetName val="CONSOLIDADO_HSM3"/>
      <sheetName val="Indicadores_PCEU023"/>
      <sheetName val="CÉDULA_PCEU023"/>
      <sheetName val="Indicadores_PCEU033"/>
      <sheetName val="CÉDULA_PCEU033"/>
      <sheetName val="Indicadores_PCEU043"/>
      <sheetName val="CÉDULA_PCEU043"/>
      <sheetName val="Indicadores_PCEU053"/>
      <sheetName val="CÉDULA_PCEU053"/>
      <sheetName val="Indicadores_PCEU063"/>
      <sheetName val="CÉDULA_PCEU063"/>
      <sheetName val="Indicadores_PCEU073"/>
      <sheetName val="CÉDULA_PCEU073"/>
      <sheetName val="Servicios_Personales3"/>
      <sheetName val="Ingresos_Propios3"/>
      <sheetName val="Programas_Extraordinarios3"/>
      <sheetName val="BaseProgramas_Extraordinarios3"/>
      <sheetName val="Consolidado_HSM_23"/>
      <sheetName val="Indicadores_PCEU015"/>
      <sheetName val="CÉDULA_PCEU015"/>
      <sheetName val="CONSOLIDADO_HSM5"/>
      <sheetName val="Indicadores_PCEU025"/>
      <sheetName val="CÉDULA_PCEU025"/>
      <sheetName val="Indicadores_PCEU035"/>
      <sheetName val="CÉDULA_PCEU035"/>
      <sheetName val="Indicadores_PCEU045"/>
      <sheetName val="CÉDULA_PCEU045"/>
      <sheetName val="Indicadores_PCEU055"/>
      <sheetName val="CÉDULA_PCEU055"/>
      <sheetName val="Indicadores_PCEU065"/>
      <sheetName val="CÉDULA_PCEU065"/>
      <sheetName val="Indicadores_PCEU075"/>
      <sheetName val="CÉDULA_PCEU075"/>
      <sheetName val="Servicios_Personales5"/>
      <sheetName val="Ingresos_Propios5"/>
      <sheetName val="Programas_Extraordinarios5"/>
      <sheetName val="BaseProgramas_Extraordinarios5"/>
      <sheetName val="Consolidado_HSM_25"/>
      <sheetName val="Indicadores_PCEU017"/>
      <sheetName val="CÉDULA_PCEU017"/>
      <sheetName val="CONSOLIDADO_HSM7"/>
      <sheetName val="Indicadores_PCEU027"/>
      <sheetName val="CÉDULA_PCEU027"/>
      <sheetName val="Indicadores_PCEU037"/>
      <sheetName val="CÉDULA_PCEU037"/>
      <sheetName val="Indicadores_PCEU047"/>
      <sheetName val="CÉDULA_PCEU047"/>
      <sheetName val="Indicadores_PCEU057"/>
      <sheetName val="CÉDULA_PCEU057"/>
      <sheetName val="Indicadores_PCEU067"/>
      <sheetName val="CÉDULA_PCEU067"/>
      <sheetName val="Indicadores_PCEU077"/>
      <sheetName val="CÉDULA_PCEU077"/>
      <sheetName val="Servicios_Personales7"/>
      <sheetName val="Ingresos_Propios7"/>
      <sheetName val="Programas_Extraordinarios7"/>
      <sheetName val="BaseProgramas_Extraordinarios7"/>
      <sheetName val="Consolidado_HSM_27"/>
      <sheetName val="Indicadores_PCEU016"/>
      <sheetName val="CÉDULA_PCEU016"/>
      <sheetName val="CONSOLIDADO_HSM6"/>
      <sheetName val="Indicadores_PCEU026"/>
      <sheetName val="CÉDULA_PCEU026"/>
      <sheetName val="Indicadores_PCEU036"/>
      <sheetName val="CÉDULA_PCEU036"/>
      <sheetName val="Indicadores_PCEU046"/>
      <sheetName val="CÉDULA_PCEU046"/>
      <sheetName val="Indicadores_PCEU056"/>
      <sheetName val="CÉDULA_PCEU056"/>
      <sheetName val="Indicadores_PCEU066"/>
      <sheetName val="CÉDULA_PCEU066"/>
      <sheetName val="Indicadores_PCEU076"/>
      <sheetName val="CÉDULA_PCEU076"/>
      <sheetName val="Servicios_Personales6"/>
      <sheetName val="Ingresos_Propios6"/>
      <sheetName val="Programas_Extraordinarios6"/>
      <sheetName val="BaseProgramas_Extraordinarios6"/>
      <sheetName val="Consolidado_HSM_26"/>
      <sheetName val="Indicadores_PCEU018"/>
      <sheetName val="CÉDULA_PCEU018"/>
      <sheetName val="CONSOLIDADO_HSM8"/>
      <sheetName val="Indicadores_PCEU028"/>
      <sheetName val="CÉDULA_PCEU028"/>
      <sheetName val="Indicadores_PCEU038"/>
      <sheetName val="CÉDULA_PCEU038"/>
      <sheetName val="Indicadores_PCEU048"/>
      <sheetName val="CÉDULA_PCEU048"/>
      <sheetName val="Indicadores_PCEU058"/>
      <sheetName val="CÉDULA_PCEU058"/>
      <sheetName val="Indicadores_PCEU068"/>
      <sheetName val="CÉDULA_PCEU068"/>
      <sheetName val="Indicadores_PCEU078"/>
      <sheetName val="CÉDULA_PCEU078"/>
      <sheetName val="Servicios_Personales8"/>
      <sheetName val="Ingresos_Propios8"/>
      <sheetName val="Programas_Extraordinarios8"/>
      <sheetName val="BaseProgramas_Extraordinarios8"/>
      <sheetName val="Consolidado_HSM_28"/>
      <sheetName val="Indicadores_PCEU019"/>
      <sheetName val="CÉDULA_PCEU019"/>
      <sheetName val="CONSOLIDADO_HSM9"/>
      <sheetName val="Indicadores_PCEU029"/>
      <sheetName val="CÉDULA_PCEU029"/>
      <sheetName val="Indicadores_PCEU039"/>
      <sheetName val="CÉDULA_PCEU039"/>
      <sheetName val="Indicadores_PCEU049"/>
      <sheetName val="CÉDULA_PCEU049"/>
      <sheetName val="Indicadores_PCEU059"/>
      <sheetName val="CÉDULA_PCEU059"/>
      <sheetName val="Indicadores_PCEU069"/>
      <sheetName val="CÉDULA_PCEU069"/>
      <sheetName val="Indicadores_PCEU079"/>
      <sheetName val="CÉDULA_PCEU079"/>
      <sheetName val="Servicios_Personales9"/>
      <sheetName val="Ingresos_Propios9"/>
      <sheetName val="Programas_Extraordinarios9"/>
      <sheetName val="BaseProgramas_Extraordinarios9"/>
      <sheetName val="Consolidado_HSM_29"/>
      <sheetName val="Indicadores_PCEU0110"/>
      <sheetName val="CÉDULA_PCEU0110"/>
      <sheetName val="CONSOLIDADO_HSM10"/>
      <sheetName val="Indicadores_PCEU0210"/>
      <sheetName val="CÉDULA_PCEU0210"/>
      <sheetName val="Indicadores_PCEU0310"/>
      <sheetName val="CÉDULA_PCEU0310"/>
      <sheetName val="Indicadores_PCEU0410"/>
      <sheetName val="CÉDULA_PCEU0410"/>
      <sheetName val="Indicadores_PCEU0510"/>
      <sheetName val="CÉDULA_PCEU0510"/>
      <sheetName val="Indicadores_PCEU0610"/>
      <sheetName val="CÉDULA_PCEU0610"/>
      <sheetName val="Indicadores_PCEU0710"/>
      <sheetName val="CÉDULA_PCEU0710"/>
      <sheetName val="Servicios_Personales10"/>
      <sheetName val="Ingresos_Propios10"/>
      <sheetName val="Programas_Extraordinarios10"/>
      <sheetName val="BaseProgramas_Extraordinarios10"/>
      <sheetName val="Consolidado_HSM_210"/>
    </sheetNames>
    <sheetDataSet>
      <sheetData sheetId="0" refreshError="1"/>
      <sheetData sheetId="1" refreshError="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refreshError="1"/>
      <sheetData sheetId="22" refreshError="1"/>
      <sheetData sheetId="23">
        <row r="2">
          <cell r="S2">
            <v>10.96</v>
          </cell>
        </row>
        <row r="3">
          <cell r="S3">
            <v>6</v>
          </cell>
        </row>
        <row r="4">
          <cell r="S4">
            <v>0.2</v>
          </cell>
        </row>
        <row r="5">
          <cell r="S5">
            <v>0</v>
          </cell>
        </row>
        <row r="6">
          <cell r="S6">
            <v>0</v>
          </cell>
        </row>
        <row r="7">
          <cell r="S7">
            <v>0</v>
          </cell>
        </row>
        <row r="8">
          <cell r="S8">
            <v>0</v>
          </cell>
        </row>
        <row r="9">
          <cell r="S9">
            <v>0</v>
          </cell>
        </row>
        <row r="10">
          <cell r="S10">
            <v>0.24</v>
          </cell>
        </row>
        <row r="11">
          <cell r="S11">
            <v>0</v>
          </cell>
        </row>
        <row r="12">
          <cell r="S12">
            <v>0</v>
          </cell>
        </row>
        <row r="13">
          <cell r="S13">
            <v>0</v>
          </cell>
        </row>
        <row r="14">
          <cell r="S14">
            <v>0</v>
          </cell>
        </row>
        <row r="15">
          <cell r="S15">
            <v>0</v>
          </cell>
        </row>
        <row r="16">
          <cell r="S16">
            <v>0</v>
          </cell>
        </row>
        <row r="17">
          <cell r="S17">
            <v>0</v>
          </cell>
        </row>
        <row r="18">
          <cell r="S18">
            <v>1.4</v>
          </cell>
        </row>
        <row r="19">
          <cell r="S19">
            <v>0</v>
          </cell>
        </row>
        <row r="20">
          <cell r="S20">
            <v>0</v>
          </cell>
        </row>
        <row r="21">
          <cell r="S21">
            <v>0</v>
          </cell>
        </row>
        <row r="22">
          <cell r="S22">
            <v>0</v>
          </cell>
        </row>
        <row r="23">
          <cell r="S23">
            <v>0</v>
          </cell>
        </row>
        <row r="24">
          <cell r="S24">
            <v>0</v>
          </cell>
        </row>
        <row r="25">
          <cell r="S25">
            <v>0</v>
          </cell>
        </row>
        <row r="26">
          <cell r="S26">
            <v>0</v>
          </cell>
        </row>
        <row r="27">
          <cell r="S27">
            <v>0</v>
          </cell>
        </row>
        <row r="28">
          <cell r="S28">
            <v>0</v>
          </cell>
        </row>
        <row r="29">
          <cell r="S29">
            <v>0</v>
          </cell>
        </row>
        <row r="30">
          <cell r="S30">
            <v>0</v>
          </cell>
        </row>
        <row r="31">
          <cell r="S31">
            <v>0</v>
          </cell>
        </row>
        <row r="32">
          <cell r="S32">
            <v>0</v>
          </cell>
        </row>
        <row r="33">
          <cell r="S33">
            <v>0</v>
          </cell>
        </row>
        <row r="34">
          <cell r="S34">
            <v>1.31</v>
          </cell>
        </row>
        <row r="35">
          <cell r="S35">
            <v>0</v>
          </cell>
        </row>
        <row r="36">
          <cell r="S36">
            <v>0</v>
          </cell>
        </row>
        <row r="37">
          <cell r="S37">
            <v>0</v>
          </cell>
        </row>
        <row r="38">
          <cell r="S38">
            <v>0</v>
          </cell>
        </row>
        <row r="39">
          <cell r="S39">
            <v>0</v>
          </cell>
        </row>
        <row r="40">
          <cell r="S40">
            <v>0</v>
          </cell>
        </row>
        <row r="41">
          <cell r="S41">
            <v>0</v>
          </cell>
        </row>
        <row r="42">
          <cell r="S42">
            <v>0</v>
          </cell>
        </row>
        <row r="43">
          <cell r="S43">
            <v>0</v>
          </cell>
        </row>
        <row r="44">
          <cell r="S44">
            <v>0</v>
          </cell>
        </row>
        <row r="45">
          <cell r="S45">
            <v>0</v>
          </cell>
        </row>
        <row r="46">
          <cell r="S46">
            <v>0</v>
          </cell>
        </row>
        <row r="47">
          <cell r="S47">
            <v>0</v>
          </cell>
        </row>
        <row r="48">
          <cell r="S48">
            <v>0</v>
          </cell>
        </row>
        <row r="49">
          <cell r="S49">
            <v>0</v>
          </cell>
        </row>
        <row r="50">
          <cell r="S50">
            <v>0</v>
          </cell>
        </row>
        <row r="51">
          <cell r="S51">
            <v>0</v>
          </cell>
        </row>
        <row r="52">
          <cell r="S52">
            <v>0</v>
          </cell>
        </row>
        <row r="53">
          <cell r="S53">
            <v>0</v>
          </cell>
        </row>
        <row r="54">
          <cell r="S54">
            <v>0</v>
          </cell>
        </row>
        <row r="55">
          <cell r="S55">
            <v>0</v>
          </cell>
        </row>
        <row r="56">
          <cell r="S56">
            <v>0</v>
          </cell>
        </row>
        <row r="57">
          <cell r="S57">
            <v>0</v>
          </cell>
        </row>
        <row r="58">
          <cell r="S58">
            <v>8.5</v>
          </cell>
        </row>
        <row r="59">
          <cell r="S59">
            <v>0</v>
          </cell>
        </row>
        <row r="60">
          <cell r="S60">
            <v>0</v>
          </cell>
        </row>
        <row r="61">
          <cell r="S61">
            <v>0</v>
          </cell>
        </row>
        <row r="62">
          <cell r="S62">
            <v>0</v>
          </cell>
        </row>
        <row r="63">
          <cell r="S63">
            <v>0</v>
          </cell>
        </row>
        <row r="64">
          <cell r="S64">
            <v>0</v>
          </cell>
        </row>
        <row r="65">
          <cell r="S65">
            <v>0</v>
          </cell>
        </row>
        <row r="66">
          <cell r="S66">
            <v>0</v>
          </cell>
        </row>
        <row r="67">
          <cell r="S67">
            <v>0</v>
          </cell>
        </row>
        <row r="68">
          <cell r="S68">
            <v>0</v>
          </cell>
        </row>
        <row r="69">
          <cell r="S69">
            <v>0</v>
          </cell>
        </row>
        <row r="70">
          <cell r="S70">
            <v>0</v>
          </cell>
        </row>
        <row r="71">
          <cell r="S71">
            <v>0</v>
          </cell>
        </row>
        <row r="72">
          <cell r="S72">
            <v>0</v>
          </cell>
        </row>
        <row r="73">
          <cell r="S73">
            <v>0</v>
          </cell>
        </row>
        <row r="74">
          <cell r="S74">
            <v>0</v>
          </cell>
        </row>
        <row r="75">
          <cell r="S75">
            <v>0</v>
          </cell>
        </row>
        <row r="76">
          <cell r="S76">
            <v>0</v>
          </cell>
        </row>
        <row r="77">
          <cell r="S77">
            <v>0</v>
          </cell>
        </row>
        <row r="78">
          <cell r="S78">
            <v>0</v>
          </cell>
        </row>
        <row r="79">
          <cell r="S79">
            <v>0</v>
          </cell>
        </row>
        <row r="80">
          <cell r="S80">
            <v>0</v>
          </cell>
        </row>
        <row r="81">
          <cell r="S81">
            <v>0</v>
          </cell>
        </row>
        <row r="82">
          <cell r="S82">
            <v>31.45</v>
          </cell>
        </row>
        <row r="83">
          <cell r="S83">
            <v>0</v>
          </cell>
        </row>
        <row r="84">
          <cell r="S84">
            <v>0</v>
          </cell>
        </row>
        <row r="85">
          <cell r="S85">
            <v>0</v>
          </cell>
        </row>
        <row r="86">
          <cell r="S86">
            <v>0.6</v>
          </cell>
        </row>
        <row r="87">
          <cell r="S87">
            <v>2</v>
          </cell>
        </row>
        <row r="88">
          <cell r="S88">
            <v>0</v>
          </cell>
        </row>
        <row r="89">
          <cell r="S89">
            <v>0</v>
          </cell>
        </row>
        <row r="90">
          <cell r="S90">
            <v>0</v>
          </cell>
        </row>
        <row r="91">
          <cell r="S91">
            <v>0</v>
          </cell>
        </row>
        <row r="92">
          <cell r="S92">
            <v>0</v>
          </cell>
        </row>
        <row r="93">
          <cell r="S93">
            <v>0</v>
          </cell>
        </row>
        <row r="94">
          <cell r="S94">
            <v>0</v>
          </cell>
        </row>
        <row r="95">
          <cell r="S95">
            <v>0</v>
          </cell>
        </row>
        <row r="96">
          <cell r="S96">
            <v>0</v>
          </cell>
        </row>
        <row r="97">
          <cell r="S97">
            <v>0</v>
          </cell>
        </row>
        <row r="98">
          <cell r="S98">
            <v>0</v>
          </cell>
        </row>
        <row r="99">
          <cell r="S99">
            <v>0</v>
          </cell>
        </row>
        <row r="100">
          <cell r="S100">
            <v>0</v>
          </cell>
        </row>
        <row r="101">
          <cell r="S101">
            <v>0</v>
          </cell>
        </row>
        <row r="102">
          <cell r="S102">
            <v>0</v>
          </cell>
        </row>
        <row r="103">
          <cell r="S103">
            <v>0</v>
          </cell>
        </row>
        <row r="104">
          <cell r="S104">
            <v>0</v>
          </cell>
        </row>
        <row r="105">
          <cell r="S105">
            <v>0</v>
          </cell>
        </row>
        <row r="106">
          <cell r="S106">
            <v>0</v>
          </cell>
        </row>
        <row r="107">
          <cell r="S107">
            <v>0</v>
          </cell>
        </row>
        <row r="108">
          <cell r="S108">
            <v>0</v>
          </cell>
        </row>
        <row r="109">
          <cell r="S109">
            <v>0</v>
          </cell>
        </row>
        <row r="110">
          <cell r="S110">
            <v>0</v>
          </cell>
        </row>
        <row r="111">
          <cell r="S111">
            <v>0</v>
          </cell>
        </row>
        <row r="112">
          <cell r="S112">
            <v>0</v>
          </cell>
        </row>
        <row r="113">
          <cell r="S113">
            <v>0</v>
          </cell>
        </row>
        <row r="114">
          <cell r="S114">
            <v>0</v>
          </cell>
        </row>
        <row r="115">
          <cell r="S115">
            <v>0</v>
          </cell>
        </row>
        <row r="116">
          <cell r="S116">
            <v>0</v>
          </cell>
        </row>
        <row r="117">
          <cell r="S117">
            <v>0</v>
          </cell>
        </row>
        <row r="118">
          <cell r="S118">
            <v>0</v>
          </cell>
        </row>
        <row r="119">
          <cell r="S119">
            <v>0</v>
          </cell>
        </row>
        <row r="120">
          <cell r="S120">
            <v>0</v>
          </cell>
        </row>
        <row r="121">
          <cell r="S121">
            <v>0</v>
          </cell>
        </row>
        <row r="122">
          <cell r="S122">
            <v>0</v>
          </cell>
        </row>
        <row r="123">
          <cell r="S123">
            <v>0</v>
          </cell>
        </row>
        <row r="124">
          <cell r="S124">
            <v>0</v>
          </cell>
        </row>
        <row r="125">
          <cell r="S125">
            <v>0</v>
          </cell>
        </row>
        <row r="126">
          <cell r="S126">
            <v>0</v>
          </cell>
        </row>
        <row r="127">
          <cell r="S127">
            <v>0</v>
          </cell>
        </row>
        <row r="128">
          <cell r="S128">
            <v>0</v>
          </cell>
        </row>
        <row r="129">
          <cell r="S129">
            <v>0</v>
          </cell>
        </row>
        <row r="130">
          <cell r="S130">
            <v>0</v>
          </cell>
        </row>
        <row r="131">
          <cell r="S131">
            <v>0</v>
          </cell>
        </row>
        <row r="132">
          <cell r="S132">
            <v>0</v>
          </cell>
        </row>
        <row r="133">
          <cell r="S133">
            <v>0</v>
          </cell>
        </row>
        <row r="134">
          <cell r="S134">
            <v>0</v>
          </cell>
        </row>
        <row r="135">
          <cell r="S135">
            <v>0</v>
          </cell>
        </row>
        <row r="136">
          <cell r="S136">
            <v>0</v>
          </cell>
        </row>
        <row r="137">
          <cell r="S137">
            <v>0</v>
          </cell>
        </row>
        <row r="138">
          <cell r="S138">
            <v>0</v>
          </cell>
        </row>
        <row r="139">
          <cell r="S139">
            <v>0</v>
          </cell>
        </row>
        <row r="140">
          <cell r="S140">
            <v>0</v>
          </cell>
        </row>
        <row r="141">
          <cell r="S141">
            <v>0</v>
          </cell>
        </row>
        <row r="142">
          <cell r="S142">
            <v>0</v>
          </cell>
        </row>
        <row r="143">
          <cell r="S143">
            <v>0</v>
          </cell>
        </row>
        <row r="144">
          <cell r="S144">
            <v>0</v>
          </cell>
        </row>
        <row r="145">
          <cell r="S145">
            <v>0</v>
          </cell>
        </row>
        <row r="146">
          <cell r="S146">
            <v>0</v>
          </cell>
        </row>
        <row r="147">
          <cell r="S147">
            <v>0</v>
          </cell>
        </row>
        <row r="148">
          <cell r="S148">
            <v>0</v>
          </cell>
        </row>
        <row r="149">
          <cell r="S149">
            <v>0</v>
          </cell>
        </row>
        <row r="150">
          <cell r="S150">
            <v>0</v>
          </cell>
        </row>
        <row r="151">
          <cell r="S151">
            <v>0</v>
          </cell>
        </row>
        <row r="152">
          <cell r="S152">
            <v>0</v>
          </cell>
        </row>
        <row r="153">
          <cell r="S153">
            <v>0</v>
          </cell>
        </row>
        <row r="154">
          <cell r="S154">
            <v>0</v>
          </cell>
        </row>
        <row r="155">
          <cell r="S155">
            <v>0</v>
          </cell>
        </row>
        <row r="156">
          <cell r="S156">
            <v>0</v>
          </cell>
        </row>
        <row r="157">
          <cell r="S157">
            <v>0</v>
          </cell>
        </row>
        <row r="158">
          <cell r="S158">
            <v>0</v>
          </cell>
        </row>
        <row r="159">
          <cell r="S159">
            <v>0</v>
          </cell>
        </row>
        <row r="160">
          <cell r="S160">
            <v>0</v>
          </cell>
        </row>
        <row r="161">
          <cell r="S161">
            <v>0</v>
          </cell>
        </row>
        <row r="162">
          <cell r="S162">
            <v>0</v>
          </cell>
        </row>
        <row r="163">
          <cell r="S163">
            <v>0</v>
          </cell>
        </row>
        <row r="164">
          <cell r="S164">
            <v>0</v>
          </cell>
        </row>
        <row r="165">
          <cell r="S165">
            <v>0</v>
          </cell>
        </row>
        <row r="166">
          <cell r="S166">
            <v>5</v>
          </cell>
        </row>
        <row r="167">
          <cell r="S167">
            <v>0</v>
          </cell>
        </row>
        <row r="168">
          <cell r="S168">
            <v>0</v>
          </cell>
        </row>
        <row r="169">
          <cell r="S169">
            <v>0</v>
          </cell>
        </row>
        <row r="170">
          <cell r="S170">
            <v>0.01</v>
          </cell>
        </row>
        <row r="171">
          <cell r="S171">
            <v>0</v>
          </cell>
        </row>
        <row r="172">
          <cell r="S172">
            <v>0</v>
          </cell>
        </row>
        <row r="173">
          <cell r="S173">
            <v>0</v>
          </cell>
        </row>
        <row r="174">
          <cell r="S174">
            <v>0</v>
          </cell>
        </row>
        <row r="175">
          <cell r="S175">
            <v>0</v>
          </cell>
        </row>
        <row r="176">
          <cell r="S176">
            <v>0</v>
          </cell>
        </row>
        <row r="177">
          <cell r="S177">
            <v>0</v>
          </cell>
        </row>
        <row r="178">
          <cell r="S178">
            <v>0</v>
          </cell>
        </row>
        <row r="179">
          <cell r="S179">
            <v>0</v>
          </cell>
        </row>
        <row r="180">
          <cell r="S180">
            <v>0</v>
          </cell>
        </row>
        <row r="181">
          <cell r="S181">
            <v>0</v>
          </cell>
        </row>
        <row r="182">
          <cell r="S182">
            <v>0</v>
          </cell>
        </row>
        <row r="183">
          <cell r="S183">
            <v>0</v>
          </cell>
        </row>
        <row r="184">
          <cell r="S184">
            <v>0</v>
          </cell>
        </row>
        <row r="185">
          <cell r="S185">
            <v>0</v>
          </cell>
        </row>
        <row r="186">
          <cell r="S186">
            <v>0</v>
          </cell>
        </row>
        <row r="187">
          <cell r="S187">
            <v>0</v>
          </cell>
        </row>
        <row r="188">
          <cell r="S188">
            <v>0</v>
          </cell>
        </row>
        <row r="189">
          <cell r="S189">
            <v>0</v>
          </cell>
        </row>
        <row r="190">
          <cell r="S190">
            <v>0</v>
          </cell>
        </row>
        <row r="191">
          <cell r="S191">
            <v>0</v>
          </cell>
        </row>
        <row r="192">
          <cell r="S192">
            <v>0</v>
          </cell>
        </row>
        <row r="193">
          <cell r="S193">
            <v>0</v>
          </cell>
        </row>
        <row r="194">
          <cell r="S194">
            <v>0</v>
          </cell>
        </row>
        <row r="195">
          <cell r="S195">
            <v>0</v>
          </cell>
        </row>
        <row r="196">
          <cell r="S196">
            <v>0</v>
          </cell>
        </row>
        <row r="197">
          <cell r="S197">
            <v>0</v>
          </cell>
        </row>
        <row r="198">
          <cell r="S198">
            <v>0</v>
          </cell>
        </row>
        <row r="199">
          <cell r="S199">
            <v>0</v>
          </cell>
        </row>
        <row r="200">
          <cell r="S200">
            <v>0</v>
          </cell>
        </row>
        <row r="201">
          <cell r="S201">
            <v>0</v>
          </cell>
        </row>
        <row r="202">
          <cell r="S202">
            <v>0.01</v>
          </cell>
        </row>
        <row r="203">
          <cell r="S203">
            <v>0</v>
          </cell>
        </row>
        <row r="204">
          <cell r="S204">
            <v>0</v>
          </cell>
        </row>
        <row r="205">
          <cell r="S205">
            <v>0</v>
          </cell>
        </row>
        <row r="206">
          <cell r="S206">
            <v>0</v>
          </cell>
        </row>
        <row r="207">
          <cell r="S207">
            <v>0</v>
          </cell>
        </row>
        <row r="208">
          <cell r="S208">
            <v>0</v>
          </cell>
        </row>
        <row r="209">
          <cell r="S209">
            <v>0</v>
          </cell>
        </row>
        <row r="210">
          <cell r="S210">
            <v>0.01</v>
          </cell>
        </row>
        <row r="211">
          <cell r="S211">
            <v>0</v>
          </cell>
        </row>
        <row r="212">
          <cell r="S212">
            <v>0</v>
          </cell>
        </row>
        <row r="213">
          <cell r="S213">
            <v>0</v>
          </cell>
        </row>
        <row r="214">
          <cell r="S214">
            <v>0</v>
          </cell>
        </row>
        <row r="215">
          <cell r="S215">
            <v>0</v>
          </cell>
        </row>
        <row r="216">
          <cell r="S216">
            <v>0</v>
          </cell>
        </row>
        <row r="217">
          <cell r="S217">
            <v>0</v>
          </cell>
        </row>
        <row r="218">
          <cell r="S218">
            <v>0</v>
          </cell>
        </row>
        <row r="219">
          <cell r="S219">
            <v>0</v>
          </cell>
        </row>
        <row r="220">
          <cell r="S220">
            <v>0</v>
          </cell>
        </row>
        <row r="221">
          <cell r="S221">
            <v>0</v>
          </cell>
        </row>
        <row r="222">
          <cell r="S222">
            <v>0</v>
          </cell>
        </row>
        <row r="223">
          <cell r="S223">
            <v>0</v>
          </cell>
        </row>
        <row r="224">
          <cell r="S224">
            <v>0</v>
          </cell>
        </row>
        <row r="225">
          <cell r="S225">
            <v>0</v>
          </cell>
        </row>
        <row r="226">
          <cell r="S226">
            <v>0</v>
          </cell>
        </row>
        <row r="227">
          <cell r="S227">
            <v>0</v>
          </cell>
        </row>
        <row r="228">
          <cell r="S228">
            <v>0</v>
          </cell>
        </row>
        <row r="229">
          <cell r="S229">
            <v>0</v>
          </cell>
        </row>
        <row r="230">
          <cell r="S230">
            <v>0</v>
          </cell>
        </row>
        <row r="231">
          <cell r="S231">
            <v>0</v>
          </cell>
        </row>
        <row r="232">
          <cell r="S232">
            <v>0</v>
          </cell>
        </row>
        <row r="233">
          <cell r="S233">
            <v>0</v>
          </cell>
        </row>
        <row r="234">
          <cell r="S234">
            <v>0</v>
          </cell>
        </row>
        <row r="235">
          <cell r="S235">
            <v>0</v>
          </cell>
        </row>
        <row r="236">
          <cell r="S236">
            <v>0</v>
          </cell>
        </row>
        <row r="237">
          <cell r="S237">
            <v>0</v>
          </cell>
        </row>
        <row r="238">
          <cell r="S238">
            <v>0</v>
          </cell>
        </row>
        <row r="239">
          <cell r="S239">
            <v>0</v>
          </cell>
        </row>
        <row r="240">
          <cell r="S240">
            <v>0</v>
          </cell>
        </row>
        <row r="241">
          <cell r="S241">
            <v>0</v>
          </cell>
        </row>
        <row r="242">
          <cell r="S242">
            <v>0</v>
          </cell>
        </row>
        <row r="243">
          <cell r="S243">
            <v>0</v>
          </cell>
        </row>
        <row r="244">
          <cell r="S244">
            <v>0</v>
          </cell>
        </row>
        <row r="245">
          <cell r="S245">
            <v>0</v>
          </cell>
        </row>
        <row r="246">
          <cell r="S246">
            <v>0.01</v>
          </cell>
        </row>
        <row r="247">
          <cell r="S247">
            <v>0</v>
          </cell>
        </row>
        <row r="248">
          <cell r="S248">
            <v>0</v>
          </cell>
        </row>
        <row r="249">
          <cell r="S249">
            <v>0</v>
          </cell>
        </row>
        <row r="250">
          <cell r="S250">
            <v>0</v>
          </cell>
        </row>
        <row r="251">
          <cell r="S251">
            <v>0</v>
          </cell>
        </row>
        <row r="252">
          <cell r="S252">
            <v>0</v>
          </cell>
        </row>
        <row r="253">
          <cell r="S253">
            <v>0</v>
          </cell>
        </row>
        <row r="254">
          <cell r="S254">
            <v>0.01</v>
          </cell>
        </row>
        <row r="255">
          <cell r="S255">
            <v>0</v>
          </cell>
        </row>
        <row r="256">
          <cell r="S256">
            <v>0</v>
          </cell>
        </row>
        <row r="257">
          <cell r="S257">
            <v>0</v>
          </cell>
        </row>
        <row r="258">
          <cell r="S258">
            <v>0</v>
          </cell>
        </row>
        <row r="259">
          <cell r="S259">
            <v>0</v>
          </cell>
        </row>
        <row r="260">
          <cell r="S260">
            <v>0</v>
          </cell>
        </row>
        <row r="261">
          <cell r="S261">
            <v>0</v>
          </cell>
        </row>
        <row r="262">
          <cell r="S262">
            <v>0</v>
          </cell>
        </row>
        <row r="263">
          <cell r="S263">
            <v>0</v>
          </cell>
        </row>
        <row r="264">
          <cell r="S264">
            <v>0</v>
          </cell>
        </row>
        <row r="265">
          <cell r="S265">
            <v>0</v>
          </cell>
        </row>
        <row r="266">
          <cell r="S266">
            <v>0</v>
          </cell>
        </row>
        <row r="267">
          <cell r="S267">
            <v>0</v>
          </cell>
        </row>
        <row r="268">
          <cell r="S268">
            <v>0</v>
          </cell>
        </row>
        <row r="269">
          <cell r="S269">
            <v>0</v>
          </cell>
        </row>
        <row r="270">
          <cell r="S270">
            <v>0</v>
          </cell>
        </row>
        <row r="271">
          <cell r="S271">
            <v>0</v>
          </cell>
        </row>
        <row r="272">
          <cell r="S272">
            <v>0</v>
          </cell>
        </row>
        <row r="273">
          <cell r="S273">
            <v>0</v>
          </cell>
        </row>
        <row r="274">
          <cell r="S274">
            <v>0</v>
          </cell>
        </row>
        <row r="275">
          <cell r="S275">
            <v>0</v>
          </cell>
        </row>
        <row r="276">
          <cell r="S276">
            <v>0</v>
          </cell>
        </row>
        <row r="277">
          <cell r="S277">
            <v>0</v>
          </cell>
        </row>
        <row r="278">
          <cell r="S278">
            <v>0</v>
          </cell>
        </row>
        <row r="279">
          <cell r="S279">
            <v>0</v>
          </cell>
        </row>
        <row r="280">
          <cell r="S280">
            <v>0</v>
          </cell>
        </row>
        <row r="281">
          <cell r="S281">
            <v>0</v>
          </cell>
        </row>
        <row r="282">
          <cell r="S282">
            <v>0</v>
          </cell>
        </row>
        <row r="283">
          <cell r="S283">
            <v>0</v>
          </cell>
        </row>
        <row r="284">
          <cell r="S284">
            <v>0</v>
          </cell>
        </row>
        <row r="285">
          <cell r="S285">
            <v>0</v>
          </cell>
        </row>
        <row r="286">
          <cell r="S286">
            <v>0</v>
          </cell>
        </row>
        <row r="287">
          <cell r="S287">
            <v>0</v>
          </cell>
        </row>
        <row r="288">
          <cell r="S288">
            <v>0</v>
          </cell>
        </row>
        <row r="289">
          <cell r="S289">
            <v>0</v>
          </cell>
        </row>
        <row r="290">
          <cell r="S290">
            <v>10.97</v>
          </cell>
        </row>
        <row r="291">
          <cell r="S291">
            <v>7.42</v>
          </cell>
        </row>
        <row r="292">
          <cell r="S292">
            <v>0</v>
          </cell>
        </row>
        <row r="293">
          <cell r="S293">
            <v>0</v>
          </cell>
        </row>
        <row r="294">
          <cell r="S294">
            <v>0</v>
          </cell>
        </row>
        <row r="295">
          <cell r="S295">
            <v>9.98</v>
          </cell>
        </row>
        <row r="296">
          <cell r="S296">
            <v>2.62</v>
          </cell>
        </row>
        <row r="297">
          <cell r="S297">
            <v>2.59</v>
          </cell>
        </row>
        <row r="298">
          <cell r="S298">
            <v>12.3</v>
          </cell>
        </row>
        <row r="299">
          <cell r="S299">
            <v>0</v>
          </cell>
        </row>
        <row r="300">
          <cell r="S300">
            <v>0</v>
          </cell>
        </row>
        <row r="301">
          <cell r="S301">
            <v>0</v>
          </cell>
        </row>
        <row r="302">
          <cell r="S302">
            <v>7.94</v>
          </cell>
        </row>
        <row r="303">
          <cell r="S303">
            <v>10.83</v>
          </cell>
        </row>
        <row r="304">
          <cell r="S304">
            <v>0</v>
          </cell>
        </row>
        <row r="305">
          <cell r="S305">
            <v>0</v>
          </cell>
        </row>
        <row r="306">
          <cell r="S306">
            <v>0</v>
          </cell>
        </row>
        <row r="307">
          <cell r="S307">
            <v>0</v>
          </cell>
        </row>
        <row r="308">
          <cell r="S308">
            <v>0</v>
          </cell>
        </row>
        <row r="309">
          <cell r="S309">
            <v>0</v>
          </cell>
        </row>
        <row r="310">
          <cell r="S310">
            <v>4</v>
          </cell>
        </row>
        <row r="311">
          <cell r="S311">
            <v>0</v>
          </cell>
        </row>
        <row r="312">
          <cell r="S312">
            <v>0</v>
          </cell>
        </row>
        <row r="313">
          <cell r="S313">
            <v>0</v>
          </cell>
        </row>
        <row r="314">
          <cell r="S314">
            <v>7.4</v>
          </cell>
        </row>
        <row r="315">
          <cell r="S315">
            <v>5</v>
          </cell>
        </row>
        <row r="316">
          <cell r="S316">
            <v>0</v>
          </cell>
        </row>
        <row r="317">
          <cell r="S317">
            <v>0</v>
          </cell>
        </row>
        <row r="318">
          <cell r="S318">
            <v>0</v>
          </cell>
        </row>
        <row r="319">
          <cell r="S319">
            <v>0</v>
          </cell>
        </row>
        <row r="320">
          <cell r="S320">
            <v>0</v>
          </cell>
        </row>
        <row r="321">
          <cell r="S321">
            <v>0</v>
          </cell>
        </row>
      </sheetData>
      <sheetData sheetId="24" refreshError="1"/>
      <sheetData sheetId="25" refreshError="1"/>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PRESENTACIÓN"/>
      <sheetName val="ALINEACIÓN"/>
      <sheetName val="INDICADORES_"/>
      <sheetName val="Seguimiento_Ingresos"/>
      <sheetName val="Análitico_de_HSM"/>
      <sheetName val="Presupuesto"/>
      <sheetName val="INGRESOS"/>
      <sheetName val="EGRESOS"/>
      <sheetName val="REMUNERACIONES_Y_PRESTACIONES"/>
      <sheetName val="PRESUPUESTO_EJECUTIVO"/>
      <sheetName val="BD_HSMCompleto"/>
      <sheetName val="BD_HSM"/>
      <sheetName val="HSM_FEDERAL"/>
      <sheetName val="BD_Remuneraciones"/>
      <sheetName val="Base_Proyectado"/>
      <sheetName val="BaseMetas"/>
      <sheetName val="BasePresupuesto"/>
      <sheetName val="BD_Ingresos"/>
      <sheetName val="BD_SIngresos"/>
      <sheetName val="BD_ServiciosAcademicos"/>
      <sheetName val="Base_Avance"/>
      <sheetName val="BaseSeguimientoMetas"/>
      <sheetName val="Datos"/>
      <sheetName val="Tablas"/>
      <sheetName val="INDICADORES_1"/>
      <sheetName val="Seguimiento_Ingresos1"/>
      <sheetName val="Análitico_de_HSM1"/>
      <sheetName val="REMUNERACIONES_Y_PRESTACIONES1"/>
      <sheetName val="PRESUPUESTO_EJECUTIVO1"/>
      <sheetName val="INDICADORES_2"/>
      <sheetName val="Seguimiento_Ingresos2"/>
      <sheetName val="Análitico_de_HSM2"/>
      <sheetName val="REMUNERACIONES_Y_PRESTACIONES2"/>
      <sheetName val="PRESUPUESTO_EJECUTIVO2"/>
      <sheetName val="INDICADORES "/>
      <sheetName val="Seguimiento Ingresos"/>
      <sheetName val="Análitico de HSM"/>
      <sheetName val="REMUNERACIONES Y PRESTACIONES"/>
      <sheetName val="PRESUPUESTO EJECUTIVO"/>
      <sheetName val="INDICADORES_4"/>
      <sheetName val="Seguimiento_Ingresos4"/>
      <sheetName val="Análitico_de_HSM4"/>
      <sheetName val="REMUNERACIONES_Y_PRESTACIONES4"/>
      <sheetName val="PRESUPUESTO_EJECUTIVO4"/>
      <sheetName val="INDICADORES_3"/>
      <sheetName val="Seguimiento_Ingresos3"/>
      <sheetName val="Análitico_de_HSM3"/>
      <sheetName val="REMUNERACIONES_Y_PRESTACIONES3"/>
      <sheetName val="PRESUPUESTO_EJECUTIVO3"/>
      <sheetName val="INDICADORES_5"/>
      <sheetName val="Seguimiento_Ingresos5"/>
      <sheetName val="Análitico_de_HSM5"/>
      <sheetName val="REMUNERACIONES_Y_PRESTACIONES5"/>
      <sheetName val="PRESUPUESTO_EJECUTIVO5"/>
      <sheetName val="INDICADORES_7"/>
      <sheetName val="Seguimiento_Ingresos7"/>
      <sheetName val="Análitico_de_HSM7"/>
      <sheetName val="REMUNERACIONES_Y_PRESTACIONES7"/>
      <sheetName val="PRESUPUESTO_EJECUTIVO7"/>
      <sheetName val="INDICADORES_6"/>
      <sheetName val="Seguimiento_Ingresos6"/>
      <sheetName val="Análitico_de_HSM6"/>
      <sheetName val="REMUNERACIONES_Y_PRESTACIONES6"/>
      <sheetName val="PRESUPUESTO_EJECUTIVO6"/>
      <sheetName val="INDICADORES_8"/>
      <sheetName val="Seguimiento_Ingresos8"/>
      <sheetName val="Análitico_de_HSM8"/>
      <sheetName val="REMUNERACIONES_Y_PRESTACIONES8"/>
      <sheetName val="PRESUPUESTO_EJECUTIVO8"/>
      <sheetName val="INDICADORES_9"/>
      <sheetName val="Seguimiento_Ingresos9"/>
      <sheetName val="Análitico_de_HSM9"/>
      <sheetName val="REMUNERACIONES_Y_PRESTACIONES9"/>
      <sheetName val="PRESUPUESTO_EJECUTIVO9"/>
      <sheetName val="INDICADORES_10"/>
      <sheetName val="Seguimiento_Ingresos10"/>
      <sheetName val="Análitico_de_HSM10"/>
      <sheetName val="REMUNERACIONES_Y_PRESTACIONES10"/>
      <sheetName val="PRESUPUESTO_EJECUTIVO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1</v>
          </cell>
          <cell r="C2">
            <v>291.87</v>
          </cell>
        </row>
        <row r="3">
          <cell r="C3">
            <v>8.32</v>
          </cell>
        </row>
        <row r="4">
          <cell r="C4">
            <v>9.51</v>
          </cell>
        </row>
        <row r="5">
          <cell r="C5">
            <v>144.97620000000001</v>
          </cell>
        </row>
        <row r="6">
          <cell r="C6">
            <v>122.44899999999998</v>
          </cell>
        </row>
        <row r="7">
          <cell r="C7">
            <v>0</v>
          </cell>
        </row>
        <row r="8">
          <cell r="C8">
            <v>0</v>
          </cell>
        </row>
        <row r="9">
          <cell r="C9">
            <v>0</v>
          </cell>
        </row>
        <row r="10">
          <cell r="C10">
            <v>0</v>
          </cell>
        </row>
        <row r="11">
          <cell r="C11">
            <v>0</v>
          </cell>
        </row>
        <row r="12">
          <cell r="C12">
            <v>0</v>
          </cell>
        </row>
        <row r="13">
          <cell r="C13">
            <v>11.33</v>
          </cell>
        </row>
        <row r="14">
          <cell r="C14">
            <v>0</v>
          </cell>
        </row>
        <row r="15">
          <cell r="C15">
            <v>0</v>
          </cell>
        </row>
        <row r="16">
          <cell r="C16">
            <v>3.75</v>
          </cell>
        </row>
        <row r="17">
          <cell r="C17">
            <v>10.41</v>
          </cell>
        </row>
        <row r="18">
          <cell r="C18">
            <v>0</v>
          </cell>
        </row>
        <row r="19">
          <cell r="C19">
            <v>0</v>
          </cell>
        </row>
        <row r="20">
          <cell r="C20">
            <v>1.31</v>
          </cell>
        </row>
        <row r="21">
          <cell r="C21">
            <v>0</v>
          </cell>
        </row>
        <row r="22">
          <cell r="C22">
            <v>0</v>
          </cell>
        </row>
        <row r="23">
          <cell r="C23">
            <v>0</v>
          </cell>
        </row>
        <row r="24">
          <cell r="C24">
            <v>0</v>
          </cell>
        </row>
        <row r="25">
          <cell r="C25">
            <v>0</v>
          </cell>
        </row>
        <row r="26">
          <cell r="C26">
            <v>0</v>
          </cell>
        </row>
        <row r="27">
          <cell r="C27">
            <v>45.48</v>
          </cell>
        </row>
        <row r="28">
          <cell r="C28">
            <v>0</v>
          </cell>
        </row>
        <row r="29">
          <cell r="C29">
            <v>0</v>
          </cell>
        </row>
        <row r="30">
          <cell r="C30">
            <v>0</v>
          </cell>
        </row>
        <row r="31">
          <cell r="C31">
            <v>0</v>
          </cell>
        </row>
        <row r="32">
          <cell r="C32">
            <v>0</v>
          </cell>
        </row>
        <row r="33">
          <cell r="C33">
            <v>4.8</v>
          </cell>
        </row>
        <row r="34">
          <cell r="C34">
            <v>2.72</v>
          </cell>
        </row>
        <row r="35">
          <cell r="C35">
            <v>0</v>
          </cell>
        </row>
        <row r="36">
          <cell r="C36">
            <v>0</v>
          </cell>
        </row>
        <row r="37">
          <cell r="C37">
            <v>0</v>
          </cell>
        </row>
        <row r="38">
          <cell r="C38">
            <v>1.32</v>
          </cell>
        </row>
        <row r="39">
          <cell r="C39">
            <v>0</v>
          </cell>
        </row>
        <row r="40">
          <cell r="C40">
            <v>0</v>
          </cell>
        </row>
        <row r="41">
          <cell r="C41">
            <v>0</v>
          </cell>
        </row>
        <row r="42">
          <cell r="C42">
            <v>0</v>
          </cell>
        </row>
        <row r="43">
          <cell r="C43">
            <v>0</v>
          </cell>
        </row>
        <row r="44">
          <cell r="C44">
            <v>0</v>
          </cell>
        </row>
        <row r="45">
          <cell r="C45">
            <v>0</v>
          </cell>
        </row>
        <row r="46">
          <cell r="C46">
            <v>0</v>
          </cell>
        </row>
        <row r="47">
          <cell r="C47">
            <v>0</v>
          </cell>
        </row>
        <row r="48">
          <cell r="C48">
            <v>0</v>
          </cell>
        </row>
        <row r="49">
          <cell r="C49">
            <v>7.63</v>
          </cell>
        </row>
        <row r="50">
          <cell r="C50">
            <v>0</v>
          </cell>
        </row>
        <row r="51">
          <cell r="C51">
            <v>0</v>
          </cell>
        </row>
        <row r="52">
          <cell r="C52">
            <v>0</v>
          </cell>
        </row>
        <row r="53">
          <cell r="C53">
            <v>386.48213140000007</v>
          </cell>
        </row>
        <row r="54">
          <cell r="C54">
            <v>26.061</v>
          </cell>
        </row>
        <row r="55">
          <cell r="C55">
            <v>10.220000000000001</v>
          </cell>
        </row>
        <row r="56">
          <cell r="C56">
            <v>66.834000000000003</v>
          </cell>
        </row>
        <row r="57">
          <cell r="C57">
            <v>102.16200000000001</v>
          </cell>
        </row>
        <row r="58">
          <cell r="C58">
            <v>0</v>
          </cell>
        </row>
        <row r="59">
          <cell r="C59">
            <v>0</v>
          </cell>
        </row>
        <row r="60">
          <cell r="C60">
            <v>0</v>
          </cell>
        </row>
        <row r="61">
          <cell r="C61">
            <v>0</v>
          </cell>
        </row>
        <row r="62">
          <cell r="C62">
            <v>0</v>
          </cell>
        </row>
        <row r="63">
          <cell r="C63">
            <v>0</v>
          </cell>
        </row>
        <row r="64">
          <cell r="C64">
            <v>0</v>
          </cell>
        </row>
        <row r="65">
          <cell r="C65">
            <v>0</v>
          </cell>
        </row>
        <row r="66">
          <cell r="C66">
            <v>0</v>
          </cell>
        </row>
        <row r="67">
          <cell r="C67">
            <v>0</v>
          </cell>
        </row>
        <row r="68">
          <cell r="C68">
            <v>0</v>
          </cell>
        </row>
        <row r="69">
          <cell r="C69">
            <v>0</v>
          </cell>
        </row>
        <row r="70">
          <cell r="C70">
            <v>0</v>
          </cell>
        </row>
        <row r="71">
          <cell r="C71">
            <v>0</v>
          </cell>
        </row>
        <row r="72">
          <cell r="C72">
            <v>0</v>
          </cell>
        </row>
        <row r="73">
          <cell r="C73">
            <v>0</v>
          </cell>
        </row>
        <row r="74">
          <cell r="C74">
            <v>0</v>
          </cell>
        </row>
        <row r="75">
          <cell r="C75">
            <v>0</v>
          </cell>
        </row>
        <row r="76">
          <cell r="C76">
            <v>0</v>
          </cell>
        </row>
        <row r="77">
          <cell r="C77">
            <v>0</v>
          </cell>
        </row>
        <row r="78">
          <cell r="C78">
            <v>0</v>
          </cell>
        </row>
        <row r="79">
          <cell r="C79">
            <v>0</v>
          </cell>
        </row>
        <row r="80">
          <cell r="C80">
            <v>0</v>
          </cell>
        </row>
        <row r="81">
          <cell r="C81">
            <v>0</v>
          </cell>
        </row>
        <row r="82">
          <cell r="C82">
            <v>0</v>
          </cell>
        </row>
        <row r="83">
          <cell r="C83">
            <v>0</v>
          </cell>
        </row>
        <row r="84">
          <cell r="C84">
            <v>0</v>
          </cell>
        </row>
        <row r="85">
          <cell r="C85">
            <v>0</v>
          </cell>
        </row>
        <row r="86">
          <cell r="C86">
            <v>0</v>
          </cell>
        </row>
        <row r="87">
          <cell r="C87">
            <v>0</v>
          </cell>
        </row>
        <row r="88">
          <cell r="C88">
            <v>0</v>
          </cell>
        </row>
        <row r="89">
          <cell r="C89">
            <v>0</v>
          </cell>
        </row>
        <row r="90">
          <cell r="C90">
            <v>0</v>
          </cell>
        </row>
        <row r="91">
          <cell r="C91">
            <v>0</v>
          </cell>
        </row>
        <row r="92">
          <cell r="C92">
            <v>0</v>
          </cell>
        </row>
        <row r="93">
          <cell r="C93">
            <v>0</v>
          </cell>
        </row>
        <row r="94">
          <cell r="C94">
            <v>0</v>
          </cell>
        </row>
        <row r="95">
          <cell r="C95">
            <v>0</v>
          </cell>
        </row>
        <row r="96">
          <cell r="C96">
            <v>0</v>
          </cell>
        </row>
        <row r="97">
          <cell r="C97">
            <v>0</v>
          </cell>
        </row>
        <row r="98">
          <cell r="C98">
            <v>0</v>
          </cell>
        </row>
        <row r="99">
          <cell r="C99">
            <v>0</v>
          </cell>
        </row>
        <row r="100">
          <cell r="C100">
            <v>0</v>
          </cell>
        </row>
        <row r="101">
          <cell r="C101">
            <v>0</v>
          </cell>
        </row>
        <row r="102">
          <cell r="C102">
            <v>0</v>
          </cell>
        </row>
        <row r="103">
          <cell r="C103">
            <v>0</v>
          </cell>
        </row>
        <row r="104">
          <cell r="C104">
            <v>483.62</v>
          </cell>
        </row>
        <row r="105">
          <cell r="C105">
            <v>34.729999999999997</v>
          </cell>
        </row>
        <row r="106">
          <cell r="C106">
            <v>12.28</v>
          </cell>
        </row>
        <row r="107">
          <cell r="C107">
            <v>24</v>
          </cell>
        </row>
        <row r="108">
          <cell r="C108">
            <v>98.8</v>
          </cell>
        </row>
        <row r="109">
          <cell r="C109">
            <v>0</v>
          </cell>
        </row>
        <row r="110">
          <cell r="C110">
            <v>0</v>
          </cell>
        </row>
        <row r="111">
          <cell r="C111">
            <v>0</v>
          </cell>
        </row>
        <row r="112">
          <cell r="C112">
            <v>0</v>
          </cell>
        </row>
        <row r="113">
          <cell r="C113">
            <v>0</v>
          </cell>
        </row>
        <row r="114">
          <cell r="C114">
            <v>0</v>
          </cell>
        </row>
        <row r="115">
          <cell r="C115">
            <v>40</v>
          </cell>
        </row>
        <row r="116">
          <cell r="C116">
            <v>0</v>
          </cell>
        </row>
        <row r="117">
          <cell r="C117">
            <v>0</v>
          </cell>
        </row>
        <row r="118">
          <cell r="C118">
            <v>0</v>
          </cell>
        </row>
        <row r="119">
          <cell r="C119">
            <v>0</v>
          </cell>
        </row>
        <row r="120">
          <cell r="C120">
            <v>0</v>
          </cell>
        </row>
        <row r="121">
          <cell r="C121">
            <v>0</v>
          </cell>
        </row>
        <row r="122">
          <cell r="C122">
            <v>0.98</v>
          </cell>
        </row>
        <row r="123">
          <cell r="C123">
            <v>0</v>
          </cell>
        </row>
        <row r="124">
          <cell r="C124">
            <v>0</v>
          </cell>
        </row>
        <row r="125">
          <cell r="C125">
            <v>82.2</v>
          </cell>
        </row>
        <row r="126">
          <cell r="C126">
            <v>0</v>
          </cell>
        </row>
        <row r="127">
          <cell r="C127">
            <v>0</v>
          </cell>
        </row>
        <row r="128">
          <cell r="C128">
            <v>0</v>
          </cell>
        </row>
        <row r="129">
          <cell r="C129">
            <v>0</v>
          </cell>
        </row>
        <row r="130">
          <cell r="C130">
            <v>0</v>
          </cell>
        </row>
        <row r="131">
          <cell r="C131">
            <v>0</v>
          </cell>
        </row>
        <row r="132">
          <cell r="C132">
            <v>0</v>
          </cell>
        </row>
        <row r="133">
          <cell r="C133">
            <v>0</v>
          </cell>
        </row>
        <row r="134">
          <cell r="C134">
            <v>0</v>
          </cell>
        </row>
        <row r="135">
          <cell r="C135">
            <v>0</v>
          </cell>
        </row>
        <row r="136">
          <cell r="C136">
            <v>2</v>
          </cell>
        </row>
        <row r="137">
          <cell r="C137">
            <v>0</v>
          </cell>
        </row>
        <row r="138">
          <cell r="C138">
            <v>0</v>
          </cell>
        </row>
        <row r="139">
          <cell r="C139">
            <v>0</v>
          </cell>
        </row>
        <row r="140">
          <cell r="C140">
            <v>0</v>
          </cell>
        </row>
        <row r="141">
          <cell r="C141">
            <v>0</v>
          </cell>
        </row>
        <row r="142">
          <cell r="C142">
            <v>0</v>
          </cell>
        </row>
        <row r="143">
          <cell r="C143">
            <v>0</v>
          </cell>
        </row>
        <row r="144">
          <cell r="C144">
            <v>0</v>
          </cell>
        </row>
        <row r="145">
          <cell r="C145">
            <v>0</v>
          </cell>
        </row>
        <row r="146">
          <cell r="C146">
            <v>0</v>
          </cell>
        </row>
        <row r="147">
          <cell r="C147">
            <v>0</v>
          </cell>
        </row>
        <row r="148">
          <cell r="C148">
            <v>0</v>
          </cell>
        </row>
        <row r="149">
          <cell r="C149">
            <v>0</v>
          </cell>
        </row>
        <row r="150">
          <cell r="C150">
            <v>0</v>
          </cell>
        </row>
        <row r="151">
          <cell r="C151">
            <v>0</v>
          </cell>
        </row>
        <row r="152">
          <cell r="C152">
            <v>0</v>
          </cell>
        </row>
        <row r="153">
          <cell r="C153">
            <v>0</v>
          </cell>
        </row>
        <row r="154">
          <cell r="C154">
            <v>0</v>
          </cell>
        </row>
        <row r="155">
          <cell r="C155">
            <v>370</v>
          </cell>
        </row>
        <row r="156">
          <cell r="C156">
            <v>34.799999999999997</v>
          </cell>
        </row>
        <row r="157">
          <cell r="C157">
            <v>12.1</v>
          </cell>
        </row>
        <row r="158">
          <cell r="C158">
            <v>0</v>
          </cell>
        </row>
        <row r="159">
          <cell r="C159">
            <v>0</v>
          </cell>
        </row>
        <row r="160">
          <cell r="C160">
            <v>0</v>
          </cell>
        </row>
        <row r="161">
          <cell r="C161">
            <v>0</v>
          </cell>
        </row>
        <row r="162">
          <cell r="C162">
            <v>0</v>
          </cell>
        </row>
        <row r="163">
          <cell r="C163">
            <v>0</v>
          </cell>
        </row>
        <row r="164">
          <cell r="C164">
            <v>0</v>
          </cell>
        </row>
        <row r="165">
          <cell r="C165">
            <v>248</v>
          </cell>
        </row>
        <row r="166">
          <cell r="C166">
            <v>28</v>
          </cell>
        </row>
        <row r="167">
          <cell r="C167">
            <v>0</v>
          </cell>
        </row>
        <row r="168">
          <cell r="C168">
            <v>88</v>
          </cell>
        </row>
        <row r="169">
          <cell r="C169">
            <v>0</v>
          </cell>
        </row>
        <row r="170">
          <cell r="C170">
            <v>0</v>
          </cell>
        </row>
        <row r="171">
          <cell r="C171">
            <v>0</v>
          </cell>
        </row>
        <row r="172">
          <cell r="C172">
            <v>0</v>
          </cell>
        </row>
        <row r="173">
          <cell r="C173">
            <v>2</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1</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25</v>
          </cell>
        </row>
        <row r="200">
          <cell r="C200">
            <v>0</v>
          </cell>
        </row>
        <row r="201">
          <cell r="C201">
            <v>0</v>
          </cell>
        </row>
        <row r="202">
          <cell r="C202">
            <v>0</v>
          </cell>
        </row>
        <row r="203">
          <cell r="C203">
            <v>0</v>
          </cell>
        </row>
        <row r="204">
          <cell r="C204">
            <v>0</v>
          </cell>
        </row>
        <row r="205">
          <cell r="C205">
            <v>0</v>
          </cell>
        </row>
        <row r="206">
          <cell r="C206">
            <v>221.2</v>
          </cell>
        </row>
        <row r="207">
          <cell r="C207">
            <v>18.2</v>
          </cell>
        </row>
        <row r="208">
          <cell r="C208">
            <v>10.335000000000001</v>
          </cell>
        </row>
        <row r="209">
          <cell r="C209">
            <v>150.04</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55</v>
          </cell>
        </row>
        <row r="220">
          <cell r="C220">
            <v>0</v>
          </cell>
        </row>
        <row r="221">
          <cell r="C221">
            <v>0</v>
          </cell>
        </row>
        <row r="222">
          <cell r="C222">
            <v>0</v>
          </cell>
        </row>
        <row r="223">
          <cell r="C223">
            <v>0</v>
          </cell>
        </row>
        <row r="224">
          <cell r="C224">
            <v>2</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1.25</v>
          </cell>
        </row>
        <row r="239">
          <cell r="C239">
            <v>0</v>
          </cell>
        </row>
        <row r="240">
          <cell r="C240">
            <v>0</v>
          </cell>
        </row>
        <row r="241">
          <cell r="C241">
            <v>0</v>
          </cell>
        </row>
        <row r="242">
          <cell r="C242">
            <v>0.6</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228.49243022222223</v>
          </cell>
        </row>
        <row r="258">
          <cell r="C258">
            <v>1.1467700000000001</v>
          </cell>
        </row>
        <row r="259">
          <cell r="C259">
            <v>0.71672999999999998</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2</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1.1000000000000001</v>
          </cell>
        </row>
        <row r="290">
          <cell r="C290">
            <v>0.9</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1188.4421697711109</v>
          </cell>
        </row>
        <row r="309">
          <cell r="C309">
            <v>59.579980000000006</v>
          </cell>
        </row>
        <row r="310">
          <cell r="C310">
            <v>7.9127399999999994</v>
          </cell>
        </row>
        <row r="311">
          <cell r="C311">
            <v>0</v>
          </cell>
        </row>
        <row r="312">
          <cell r="C312">
            <v>0</v>
          </cell>
        </row>
        <row r="313">
          <cell r="C313">
            <v>0</v>
          </cell>
        </row>
        <row r="314">
          <cell r="C314">
            <v>0</v>
          </cell>
        </row>
        <row r="315">
          <cell r="C315">
            <v>0</v>
          </cell>
        </row>
        <row r="316">
          <cell r="C316">
            <v>19.149000000000001</v>
          </cell>
        </row>
        <row r="317">
          <cell r="C317">
            <v>0</v>
          </cell>
        </row>
        <row r="318">
          <cell r="C318">
            <v>0</v>
          </cell>
        </row>
        <row r="319">
          <cell r="C319">
            <v>0</v>
          </cell>
        </row>
        <row r="320">
          <cell r="C320">
            <v>0</v>
          </cell>
        </row>
        <row r="321">
          <cell r="C321">
            <v>0.8</v>
          </cell>
        </row>
        <row r="322">
          <cell r="C322">
            <v>0</v>
          </cell>
        </row>
        <row r="323">
          <cell r="C323">
            <v>0</v>
          </cell>
        </row>
        <row r="324">
          <cell r="C324">
            <v>0</v>
          </cell>
        </row>
        <row r="325">
          <cell r="C325">
            <v>0</v>
          </cell>
        </row>
        <row r="326">
          <cell r="C326">
            <v>1.9</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1</v>
          </cell>
        </row>
        <row r="341">
          <cell r="C341">
            <v>0</v>
          </cell>
        </row>
        <row r="342">
          <cell r="C342">
            <v>0</v>
          </cell>
        </row>
        <row r="343">
          <cell r="C343">
            <v>0</v>
          </cell>
        </row>
        <row r="344">
          <cell r="C344">
            <v>0.36</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338.34</v>
          </cell>
        </row>
        <row r="360">
          <cell r="C360">
            <v>24.57</v>
          </cell>
        </row>
        <row r="361">
          <cell r="C361">
            <v>5.3</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12</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1.5</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286.60000000000002</v>
          </cell>
        </row>
        <row r="411">
          <cell r="C411">
            <v>0</v>
          </cell>
        </row>
        <row r="412">
          <cell r="C412">
            <v>12.51</v>
          </cell>
        </row>
        <row r="413">
          <cell r="C413">
            <v>172.94</v>
          </cell>
        </row>
        <row r="414">
          <cell r="C414">
            <v>704.78</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38</v>
          </cell>
        </row>
        <row r="426">
          <cell r="C426">
            <v>0</v>
          </cell>
        </row>
        <row r="427">
          <cell r="C427">
            <v>0</v>
          </cell>
        </row>
        <row r="428">
          <cell r="C428">
            <v>2</v>
          </cell>
        </row>
        <row r="429">
          <cell r="C429">
            <v>0</v>
          </cell>
        </row>
        <row r="430">
          <cell r="C430">
            <v>0</v>
          </cell>
        </row>
        <row r="431">
          <cell r="C431">
            <v>81.540000000000006</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2.4</v>
          </cell>
        </row>
        <row r="443">
          <cell r="C443">
            <v>0</v>
          </cell>
        </row>
        <row r="444">
          <cell r="C444">
            <v>0</v>
          </cell>
        </row>
        <row r="445">
          <cell r="C445">
            <v>0</v>
          </cell>
        </row>
        <row r="446">
          <cell r="C446">
            <v>1.35</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1554.9612527644445</v>
          </cell>
        </row>
        <row r="462">
          <cell r="C462">
            <v>144.22899999999998</v>
          </cell>
        </row>
        <row r="463">
          <cell r="C463">
            <v>4.0768000000000004</v>
          </cell>
        </row>
        <row r="464">
          <cell r="C464">
            <v>0</v>
          </cell>
        </row>
        <row r="465">
          <cell r="C465">
            <v>0</v>
          </cell>
        </row>
        <row r="466">
          <cell r="C466">
            <v>0</v>
          </cell>
        </row>
        <row r="467">
          <cell r="C467">
            <v>0</v>
          </cell>
        </row>
        <row r="468">
          <cell r="C468">
            <v>0</v>
          </cell>
        </row>
        <row r="469">
          <cell r="C469">
            <v>0</v>
          </cell>
        </row>
        <row r="470">
          <cell r="C470">
            <v>0</v>
          </cell>
        </row>
        <row r="471">
          <cell r="C471">
            <v>3.2315</v>
          </cell>
        </row>
        <row r="472">
          <cell r="C472">
            <v>452.32499999999999</v>
          </cell>
        </row>
        <row r="473">
          <cell r="C473">
            <v>0</v>
          </cell>
        </row>
        <row r="474">
          <cell r="C474">
            <v>0</v>
          </cell>
        </row>
        <row r="475">
          <cell r="C475">
            <v>7.665</v>
          </cell>
        </row>
        <row r="476">
          <cell r="C476">
            <v>0</v>
          </cell>
        </row>
        <row r="477">
          <cell r="C477">
            <v>0</v>
          </cell>
        </row>
        <row r="478">
          <cell r="C478">
            <v>0</v>
          </cell>
        </row>
        <row r="479">
          <cell r="C479">
            <v>0.89700000000000002</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2.036</v>
          </cell>
        </row>
        <row r="494">
          <cell r="C494">
            <v>0</v>
          </cell>
        </row>
        <row r="495">
          <cell r="C495">
            <v>0</v>
          </cell>
        </row>
        <row r="496">
          <cell r="C496">
            <v>0</v>
          </cell>
        </row>
        <row r="497">
          <cell r="C497">
            <v>0.2</v>
          </cell>
        </row>
        <row r="498">
          <cell r="C498">
            <v>0</v>
          </cell>
        </row>
        <row r="499">
          <cell r="C499">
            <v>0</v>
          </cell>
        </row>
        <row r="500">
          <cell r="C500">
            <v>0</v>
          </cell>
        </row>
        <row r="501">
          <cell r="C501">
            <v>0</v>
          </cell>
        </row>
        <row r="502">
          <cell r="C502">
            <v>0</v>
          </cell>
        </row>
        <row r="503">
          <cell r="C503">
            <v>0</v>
          </cell>
        </row>
        <row r="504">
          <cell r="C504">
            <v>0</v>
          </cell>
        </row>
        <row r="505">
          <cell r="C505">
            <v>0</v>
          </cell>
        </row>
        <row r="506">
          <cell r="C506">
            <v>0</v>
          </cell>
        </row>
        <row r="507">
          <cell r="C507">
            <v>0</v>
          </cell>
        </row>
        <row r="508">
          <cell r="C508">
            <v>0</v>
          </cell>
        </row>
        <row r="509">
          <cell r="C509">
            <v>0</v>
          </cell>
        </row>
        <row r="510">
          <cell r="C510">
            <v>0</v>
          </cell>
        </row>
        <row r="511">
          <cell r="C511">
            <v>0</v>
          </cell>
        </row>
        <row r="512">
          <cell r="C512">
            <v>297.25606000000005</v>
          </cell>
        </row>
        <row r="513">
          <cell r="C513">
            <v>59.226311349999996</v>
          </cell>
        </row>
        <row r="514">
          <cell r="C514">
            <v>14.865359273000001</v>
          </cell>
        </row>
        <row r="515">
          <cell r="C515">
            <v>0</v>
          </cell>
        </row>
        <row r="516">
          <cell r="C516">
            <v>0</v>
          </cell>
        </row>
        <row r="517">
          <cell r="C517">
            <v>0</v>
          </cell>
        </row>
        <row r="518">
          <cell r="C518">
            <v>0</v>
          </cell>
        </row>
        <row r="519">
          <cell r="C519">
            <v>0</v>
          </cell>
        </row>
        <row r="520">
          <cell r="C520">
            <v>0</v>
          </cell>
        </row>
        <row r="521">
          <cell r="C521">
            <v>0</v>
          </cell>
        </row>
        <row r="522">
          <cell r="C522">
            <v>0.5</v>
          </cell>
        </row>
        <row r="523">
          <cell r="C523">
            <v>0</v>
          </cell>
        </row>
        <row r="524">
          <cell r="C524">
            <v>0</v>
          </cell>
        </row>
        <row r="525">
          <cell r="C525">
            <v>50</v>
          </cell>
        </row>
        <row r="526">
          <cell r="C526">
            <v>0</v>
          </cell>
        </row>
        <row r="527">
          <cell r="C527">
            <v>22</v>
          </cell>
        </row>
        <row r="528">
          <cell r="C528">
            <v>0</v>
          </cell>
        </row>
        <row r="529">
          <cell r="C529">
            <v>0</v>
          </cell>
        </row>
        <row r="530">
          <cell r="C530">
            <v>6</v>
          </cell>
        </row>
        <row r="531">
          <cell r="C531">
            <v>0</v>
          </cell>
        </row>
        <row r="532">
          <cell r="C532">
            <v>0</v>
          </cell>
        </row>
        <row r="533">
          <cell r="C533">
            <v>0</v>
          </cell>
        </row>
        <row r="534">
          <cell r="C534">
            <v>0</v>
          </cell>
        </row>
        <row r="535">
          <cell r="C535">
            <v>0</v>
          </cell>
        </row>
        <row r="536">
          <cell r="C536">
            <v>0</v>
          </cell>
        </row>
        <row r="537">
          <cell r="C537">
            <v>0</v>
          </cell>
        </row>
        <row r="538">
          <cell r="C538">
            <v>0</v>
          </cell>
        </row>
        <row r="539">
          <cell r="C539">
            <v>0</v>
          </cell>
        </row>
        <row r="540">
          <cell r="C540">
            <v>0</v>
          </cell>
        </row>
        <row r="541">
          <cell r="C541">
            <v>0</v>
          </cell>
        </row>
        <row r="542">
          <cell r="C542">
            <v>0</v>
          </cell>
        </row>
        <row r="543">
          <cell r="C543">
            <v>0</v>
          </cell>
        </row>
        <row r="544">
          <cell r="C544">
            <v>2.2999999999999998</v>
          </cell>
        </row>
        <row r="545">
          <cell r="C545">
            <v>0</v>
          </cell>
        </row>
        <row r="546">
          <cell r="C546">
            <v>0</v>
          </cell>
        </row>
        <row r="547">
          <cell r="C547">
            <v>0</v>
          </cell>
        </row>
        <row r="548">
          <cell r="C548">
            <v>0</v>
          </cell>
        </row>
        <row r="549">
          <cell r="C549">
            <v>0</v>
          </cell>
        </row>
        <row r="550">
          <cell r="C550">
            <v>0</v>
          </cell>
        </row>
        <row r="551">
          <cell r="C551">
            <v>0</v>
          </cell>
        </row>
        <row r="552">
          <cell r="C552">
            <v>0</v>
          </cell>
        </row>
        <row r="553">
          <cell r="C553">
            <v>0</v>
          </cell>
        </row>
        <row r="554">
          <cell r="C554">
            <v>0</v>
          </cell>
        </row>
        <row r="555">
          <cell r="C555">
            <v>0</v>
          </cell>
        </row>
        <row r="556">
          <cell r="C556">
            <v>0.05</v>
          </cell>
        </row>
        <row r="557">
          <cell r="C557">
            <v>0</v>
          </cell>
        </row>
        <row r="558">
          <cell r="C558">
            <v>0</v>
          </cell>
        </row>
        <row r="559">
          <cell r="C559">
            <v>0</v>
          </cell>
        </row>
        <row r="560">
          <cell r="C560">
            <v>0</v>
          </cell>
        </row>
        <row r="561">
          <cell r="C561">
            <v>0</v>
          </cell>
        </row>
        <row r="562">
          <cell r="C562">
            <v>0</v>
          </cell>
        </row>
        <row r="563">
          <cell r="C563">
            <v>892.72</v>
          </cell>
        </row>
        <row r="564">
          <cell r="C564">
            <v>48.29</v>
          </cell>
        </row>
        <row r="565">
          <cell r="C565">
            <v>0</v>
          </cell>
        </row>
        <row r="566">
          <cell r="C566">
            <v>48.78</v>
          </cell>
        </row>
        <row r="567">
          <cell r="C567">
            <v>128.72999999999999</v>
          </cell>
        </row>
        <row r="568">
          <cell r="C568">
            <v>0</v>
          </cell>
        </row>
        <row r="569">
          <cell r="C569">
            <v>0</v>
          </cell>
        </row>
        <row r="570">
          <cell r="C570">
            <v>0</v>
          </cell>
        </row>
        <row r="571">
          <cell r="C571">
            <v>0</v>
          </cell>
        </row>
        <row r="572">
          <cell r="C572">
            <v>1.69</v>
          </cell>
        </row>
        <row r="573">
          <cell r="C573">
            <v>1.95</v>
          </cell>
        </row>
        <row r="574">
          <cell r="C574">
            <v>13.19</v>
          </cell>
        </row>
        <row r="575">
          <cell r="C575">
            <v>0</v>
          </cell>
        </row>
        <row r="576">
          <cell r="C576">
            <v>0.55000000000000004</v>
          </cell>
        </row>
        <row r="577">
          <cell r="C577">
            <v>2.4</v>
          </cell>
        </row>
        <row r="578">
          <cell r="C578">
            <v>0</v>
          </cell>
        </row>
        <row r="579">
          <cell r="C579">
            <v>0.33</v>
          </cell>
        </row>
        <row r="580">
          <cell r="C580">
            <v>0</v>
          </cell>
        </row>
        <row r="581">
          <cell r="C581">
            <v>2.5</v>
          </cell>
        </row>
        <row r="582">
          <cell r="C582">
            <v>0</v>
          </cell>
        </row>
        <row r="583">
          <cell r="C583">
            <v>0</v>
          </cell>
        </row>
        <row r="584">
          <cell r="C584">
            <v>0.77</v>
          </cell>
        </row>
        <row r="585">
          <cell r="C585">
            <v>0</v>
          </cell>
        </row>
        <row r="586">
          <cell r="C586">
            <v>0</v>
          </cell>
        </row>
        <row r="587">
          <cell r="C587">
            <v>0</v>
          </cell>
        </row>
        <row r="588">
          <cell r="C588">
            <v>0</v>
          </cell>
        </row>
        <row r="589">
          <cell r="C589">
            <v>0</v>
          </cell>
        </row>
        <row r="590">
          <cell r="C590">
            <v>0</v>
          </cell>
        </row>
        <row r="591">
          <cell r="C591">
            <v>0</v>
          </cell>
        </row>
        <row r="592">
          <cell r="C592">
            <v>0</v>
          </cell>
        </row>
        <row r="593">
          <cell r="C593">
            <v>0</v>
          </cell>
        </row>
        <row r="594">
          <cell r="C594">
            <v>0</v>
          </cell>
        </row>
        <row r="595">
          <cell r="C595">
            <v>1.9</v>
          </cell>
        </row>
        <row r="596">
          <cell r="C596">
            <v>0</v>
          </cell>
        </row>
        <row r="597">
          <cell r="C597">
            <v>0</v>
          </cell>
        </row>
        <row r="598">
          <cell r="C598">
            <v>0</v>
          </cell>
        </row>
        <row r="599">
          <cell r="C599">
            <v>0</v>
          </cell>
        </row>
        <row r="600">
          <cell r="C600">
            <v>0</v>
          </cell>
        </row>
        <row r="601">
          <cell r="C601">
            <v>0</v>
          </cell>
        </row>
        <row r="602">
          <cell r="C602">
            <v>0</v>
          </cell>
        </row>
        <row r="603">
          <cell r="C603">
            <v>0</v>
          </cell>
        </row>
        <row r="604">
          <cell r="C604">
            <v>0</v>
          </cell>
        </row>
        <row r="605">
          <cell r="C605">
            <v>0</v>
          </cell>
        </row>
        <row r="606">
          <cell r="C606">
            <v>0</v>
          </cell>
        </row>
        <row r="607">
          <cell r="C607">
            <v>0</v>
          </cell>
        </row>
        <row r="608">
          <cell r="C608">
            <v>0</v>
          </cell>
        </row>
        <row r="609">
          <cell r="C609">
            <v>0</v>
          </cell>
        </row>
        <row r="610">
          <cell r="C610">
            <v>0</v>
          </cell>
        </row>
        <row r="611">
          <cell r="C611">
            <v>0</v>
          </cell>
        </row>
        <row r="612">
          <cell r="C612">
            <v>0</v>
          </cell>
        </row>
        <row r="613">
          <cell r="C613">
            <v>0</v>
          </cell>
        </row>
        <row r="614">
          <cell r="C614">
            <v>387.44289790000005</v>
          </cell>
        </row>
        <row r="615">
          <cell r="C615">
            <v>36.33</v>
          </cell>
        </row>
        <row r="616">
          <cell r="C616">
            <v>12.83</v>
          </cell>
        </row>
        <row r="617">
          <cell r="C617">
            <v>3.84</v>
          </cell>
        </row>
        <row r="618">
          <cell r="C618">
            <v>100.74</v>
          </cell>
        </row>
        <row r="619">
          <cell r="C619">
            <v>0</v>
          </cell>
        </row>
        <row r="620">
          <cell r="C620">
            <v>0</v>
          </cell>
        </row>
        <row r="621">
          <cell r="C621">
            <v>0</v>
          </cell>
        </row>
        <row r="622">
          <cell r="C622">
            <v>0</v>
          </cell>
        </row>
        <row r="623">
          <cell r="C623">
            <v>0</v>
          </cell>
        </row>
        <row r="624">
          <cell r="C624">
            <v>0</v>
          </cell>
        </row>
        <row r="625">
          <cell r="C625">
            <v>14.333</v>
          </cell>
        </row>
        <row r="626">
          <cell r="C626">
            <v>0</v>
          </cell>
        </row>
        <row r="627">
          <cell r="C627">
            <v>0.105</v>
          </cell>
        </row>
        <row r="628">
          <cell r="C628">
            <v>0</v>
          </cell>
        </row>
        <row r="629">
          <cell r="C629">
            <v>0</v>
          </cell>
        </row>
        <row r="630">
          <cell r="C630">
            <v>0</v>
          </cell>
        </row>
        <row r="631">
          <cell r="C631">
            <v>0</v>
          </cell>
        </row>
        <row r="632">
          <cell r="C632">
            <v>1.6379999999999999</v>
          </cell>
        </row>
        <row r="633">
          <cell r="C633">
            <v>0</v>
          </cell>
        </row>
        <row r="634">
          <cell r="C634">
            <v>0</v>
          </cell>
        </row>
        <row r="635">
          <cell r="C635">
            <v>0</v>
          </cell>
        </row>
        <row r="636">
          <cell r="C636">
            <v>0</v>
          </cell>
        </row>
        <row r="637">
          <cell r="C637">
            <v>0</v>
          </cell>
        </row>
        <row r="638">
          <cell r="C638">
            <v>0</v>
          </cell>
        </row>
        <row r="639">
          <cell r="C639">
            <v>0</v>
          </cell>
        </row>
        <row r="640">
          <cell r="C640">
            <v>0</v>
          </cell>
        </row>
        <row r="641">
          <cell r="C641">
            <v>0</v>
          </cell>
        </row>
        <row r="642">
          <cell r="C642">
            <v>0</v>
          </cell>
        </row>
        <row r="643">
          <cell r="C643">
            <v>0</v>
          </cell>
        </row>
        <row r="644">
          <cell r="C644">
            <v>0</v>
          </cell>
        </row>
        <row r="645">
          <cell r="C645">
            <v>0</v>
          </cell>
        </row>
        <row r="646">
          <cell r="C646">
            <v>2</v>
          </cell>
        </row>
        <row r="647">
          <cell r="C647">
            <v>0</v>
          </cell>
        </row>
        <row r="648">
          <cell r="C648">
            <v>0</v>
          </cell>
        </row>
        <row r="649">
          <cell r="C649">
            <v>0</v>
          </cell>
        </row>
        <row r="650">
          <cell r="C650">
            <v>0</v>
          </cell>
        </row>
        <row r="651">
          <cell r="C651">
            <v>0</v>
          </cell>
        </row>
        <row r="652">
          <cell r="C652">
            <v>0</v>
          </cell>
        </row>
        <row r="653">
          <cell r="C653">
            <v>0</v>
          </cell>
        </row>
        <row r="654">
          <cell r="C654">
            <v>0</v>
          </cell>
        </row>
        <row r="655">
          <cell r="C655">
            <v>0</v>
          </cell>
        </row>
        <row r="656">
          <cell r="C656">
            <v>0</v>
          </cell>
        </row>
        <row r="657">
          <cell r="C657">
            <v>0</v>
          </cell>
        </row>
        <row r="658">
          <cell r="C658">
            <v>6.5000000000000002E-2</v>
          </cell>
        </row>
        <row r="659">
          <cell r="C659">
            <v>0</v>
          </cell>
        </row>
        <row r="660">
          <cell r="C660">
            <v>0</v>
          </cell>
        </row>
        <row r="661">
          <cell r="C661">
            <v>0</v>
          </cell>
        </row>
        <row r="662">
          <cell r="C662">
            <v>0</v>
          </cell>
        </row>
        <row r="663">
          <cell r="C663">
            <v>0</v>
          </cell>
        </row>
        <row r="664">
          <cell r="C664">
            <v>0</v>
          </cell>
        </row>
        <row r="665">
          <cell r="C665">
            <v>739.12</v>
          </cell>
        </row>
        <row r="666">
          <cell r="C666">
            <v>31.52</v>
          </cell>
        </row>
        <row r="667">
          <cell r="C667">
            <v>29.13</v>
          </cell>
        </row>
        <row r="668">
          <cell r="C668">
            <v>95.05</v>
          </cell>
        </row>
        <row r="669">
          <cell r="C669">
            <v>132.38</v>
          </cell>
        </row>
        <row r="670">
          <cell r="C670">
            <v>0</v>
          </cell>
        </row>
        <row r="671">
          <cell r="C671">
            <v>0</v>
          </cell>
        </row>
        <row r="672">
          <cell r="C672">
            <v>0</v>
          </cell>
        </row>
        <row r="673">
          <cell r="C673">
            <v>0</v>
          </cell>
        </row>
        <row r="674">
          <cell r="C674">
            <v>0</v>
          </cell>
        </row>
        <row r="675">
          <cell r="C675">
            <v>0</v>
          </cell>
        </row>
        <row r="676">
          <cell r="C676">
            <v>15.8</v>
          </cell>
        </row>
        <row r="677">
          <cell r="C677">
            <v>0</v>
          </cell>
        </row>
        <row r="678">
          <cell r="C678">
            <v>0</v>
          </cell>
        </row>
        <row r="679">
          <cell r="C679">
            <v>0</v>
          </cell>
        </row>
        <row r="680">
          <cell r="C680">
            <v>0</v>
          </cell>
        </row>
        <row r="681">
          <cell r="C681">
            <v>0</v>
          </cell>
        </row>
        <row r="682">
          <cell r="C682">
            <v>0</v>
          </cell>
        </row>
        <row r="683">
          <cell r="C683">
            <v>0.6</v>
          </cell>
        </row>
        <row r="684">
          <cell r="C684">
            <v>0</v>
          </cell>
        </row>
        <row r="685">
          <cell r="C685">
            <v>0</v>
          </cell>
        </row>
        <row r="686">
          <cell r="C686">
            <v>0</v>
          </cell>
        </row>
        <row r="687">
          <cell r="C687">
            <v>0</v>
          </cell>
        </row>
        <row r="688">
          <cell r="C688">
            <v>0</v>
          </cell>
        </row>
        <row r="689">
          <cell r="C689">
            <v>0</v>
          </cell>
        </row>
        <row r="690">
          <cell r="C690">
            <v>15</v>
          </cell>
        </row>
        <row r="691">
          <cell r="C691">
            <v>18</v>
          </cell>
        </row>
        <row r="692">
          <cell r="C692">
            <v>0</v>
          </cell>
        </row>
        <row r="693">
          <cell r="C693">
            <v>0</v>
          </cell>
        </row>
        <row r="694">
          <cell r="C694">
            <v>0</v>
          </cell>
        </row>
        <row r="695">
          <cell r="C695">
            <v>0</v>
          </cell>
        </row>
        <row r="696">
          <cell r="C696">
            <v>0</v>
          </cell>
        </row>
        <row r="697">
          <cell r="C697">
            <v>1.5</v>
          </cell>
        </row>
        <row r="698">
          <cell r="C698">
            <v>0</v>
          </cell>
        </row>
        <row r="699">
          <cell r="C699">
            <v>0</v>
          </cell>
        </row>
        <row r="700">
          <cell r="C700">
            <v>0</v>
          </cell>
        </row>
        <row r="701">
          <cell r="C701">
            <v>0.5</v>
          </cell>
        </row>
        <row r="702">
          <cell r="C702">
            <v>0</v>
          </cell>
        </row>
        <row r="703">
          <cell r="C703">
            <v>0</v>
          </cell>
        </row>
        <row r="704">
          <cell r="C704">
            <v>0</v>
          </cell>
        </row>
        <row r="705">
          <cell r="C705">
            <v>0</v>
          </cell>
        </row>
        <row r="706">
          <cell r="C706">
            <v>0</v>
          </cell>
        </row>
        <row r="707">
          <cell r="C707">
            <v>0</v>
          </cell>
        </row>
        <row r="708">
          <cell r="C708">
            <v>0</v>
          </cell>
        </row>
        <row r="709">
          <cell r="C709">
            <v>0</v>
          </cell>
        </row>
        <row r="710">
          <cell r="C710">
            <v>0</v>
          </cell>
        </row>
        <row r="711">
          <cell r="C711">
            <v>0</v>
          </cell>
        </row>
        <row r="712">
          <cell r="C712">
            <v>0</v>
          </cell>
        </row>
        <row r="713">
          <cell r="C713">
            <v>0</v>
          </cell>
        </row>
        <row r="714">
          <cell r="C714">
            <v>0</v>
          </cell>
        </row>
        <row r="715">
          <cell r="C715">
            <v>0</v>
          </cell>
        </row>
        <row r="716">
          <cell r="C716">
            <v>394.26387644311109</v>
          </cell>
        </row>
        <row r="717">
          <cell r="C717">
            <v>28.701338952</v>
          </cell>
        </row>
        <row r="718">
          <cell r="C718">
            <v>11.255427040000001</v>
          </cell>
        </row>
        <row r="719">
          <cell r="C719">
            <v>98.861500000000021</v>
          </cell>
        </row>
        <row r="720">
          <cell r="C720">
            <v>123.05920916666666</v>
          </cell>
        </row>
        <row r="721">
          <cell r="C721">
            <v>0</v>
          </cell>
        </row>
        <row r="722">
          <cell r="C722">
            <v>0</v>
          </cell>
        </row>
        <row r="723">
          <cell r="C723">
            <v>0</v>
          </cell>
        </row>
        <row r="724">
          <cell r="C724">
            <v>0</v>
          </cell>
        </row>
        <row r="725">
          <cell r="C725">
            <v>0</v>
          </cell>
        </row>
        <row r="726">
          <cell r="C726">
            <v>432</v>
          </cell>
        </row>
        <row r="727">
          <cell r="C727">
            <v>6.03</v>
          </cell>
        </row>
        <row r="728">
          <cell r="C728">
            <v>0</v>
          </cell>
        </row>
        <row r="729">
          <cell r="C729">
            <v>16.5</v>
          </cell>
        </row>
        <row r="730">
          <cell r="C730">
            <v>0.6</v>
          </cell>
        </row>
        <row r="731">
          <cell r="C731">
            <v>0.21</v>
          </cell>
        </row>
        <row r="732">
          <cell r="C732">
            <v>14</v>
          </cell>
        </row>
        <row r="733">
          <cell r="C733">
            <v>0.33</v>
          </cell>
        </row>
        <row r="734">
          <cell r="C734">
            <v>2.8</v>
          </cell>
        </row>
        <row r="735">
          <cell r="C735">
            <v>0</v>
          </cell>
        </row>
        <row r="736">
          <cell r="C736">
            <v>0</v>
          </cell>
        </row>
        <row r="737">
          <cell r="C737">
            <v>0</v>
          </cell>
        </row>
        <row r="738">
          <cell r="C738">
            <v>0</v>
          </cell>
        </row>
        <row r="739">
          <cell r="C739">
            <v>0</v>
          </cell>
        </row>
        <row r="740">
          <cell r="C740">
            <v>0</v>
          </cell>
        </row>
        <row r="741">
          <cell r="C741">
            <v>44</v>
          </cell>
        </row>
        <row r="742">
          <cell r="C742">
            <v>0</v>
          </cell>
        </row>
        <row r="743">
          <cell r="C743">
            <v>0</v>
          </cell>
        </row>
        <row r="744">
          <cell r="C744">
            <v>0</v>
          </cell>
        </row>
        <row r="745">
          <cell r="C745">
            <v>0</v>
          </cell>
        </row>
        <row r="746">
          <cell r="C746">
            <v>0</v>
          </cell>
        </row>
        <row r="747">
          <cell r="C747">
            <v>0</v>
          </cell>
        </row>
        <row r="748">
          <cell r="C748">
            <v>2.3029587</v>
          </cell>
        </row>
        <row r="749">
          <cell r="C749">
            <v>0</v>
          </cell>
        </row>
        <row r="750">
          <cell r="C750">
            <v>0</v>
          </cell>
        </row>
        <row r="751">
          <cell r="C751">
            <v>0</v>
          </cell>
        </row>
        <row r="752">
          <cell r="C752">
            <v>0.56129850000000003</v>
          </cell>
        </row>
        <row r="753">
          <cell r="C753">
            <v>0</v>
          </cell>
        </row>
        <row r="754">
          <cell r="C754">
            <v>0</v>
          </cell>
        </row>
        <row r="755">
          <cell r="C755">
            <v>0</v>
          </cell>
        </row>
        <row r="756">
          <cell r="C756">
            <v>0</v>
          </cell>
        </row>
        <row r="757">
          <cell r="C757">
            <v>0</v>
          </cell>
        </row>
        <row r="758">
          <cell r="C758">
            <v>0</v>
          </cell>
        </row>
        <row r="759">
          <cell r="C759">
            <v>0</v>
          </cell>
        </row>
        <row r="760">
          <cell r="C760">
            <v>43.2</v>
          </cell>
        </row>
        <row r="761">
          <cell r="C761">
            <v>0</v>
          </cell>
        </row>
        <row r="762">
          <cell r="C762">
            <v>0</v>
          </cell>
        </row>
        <row r="763">
          <cell r="C763">
            <v>0</v>
          </cell>
        </row>
        <row r="764">
          <cell r="C764">
            <v>0</v>
          </cell>
        </row>
        <row r="765">
          <cell r="C765">
            <v>0</v>
          </cell>
        </row>
        <row r="766">
          <cell r="C766">
            <v>0</v>
          </cell>
        </row>
        <row r="767">
          <cell r="C767">
            <v>772</v>
          </cell>
        </row>
        <row r="768">
          <cell r="C768">
            <v>22.2</v>
          </cell>
        </row>
        <row r="769">
          <cell r="C769">
            <v>11.31</v>
          </cell>
        </row>
        <row r="770">
          <cell r="C770">
            <v>66.81</v>
          </cell>
        </row>
        <row r="771">
          <cell r="C771">
            <v>127.79</v>
          </cell>
        </row>
        <row r="772">
          <cell r="C772">
            <v>0</v>
          </cell>
        </row>
        <row r="773">
          <cell r="C773">
            <v>0</v>
          </cell>
        </row>
        <row r="774">
          <cell r="C774">
            <v>0</v>
          </cell>
        </row>
        <row r="775">
          <cell r="C775">
            <v>0</v>
          </cell>
        </row>
        <row r="776">
          <cell r="C776">
            <v>0</v>
          </cell>
        </row>
        <row r="777">
          <cell r="C777">
            <v>0.42</v>
          </cell>
        </row>
        <row r="778">
          <cell r="C778">
            <v>0</v>
          </cell>
        </row>
        <row r="779">
          <cell r="C779">
            <v>0</v>
          </cell>
        </row>
        <row r="780">
          <cell r="C780">
            <v>7.69</v>
          </cell>
        </row>
        <row r="781">
          <cell r="C781">
            <v>0</v>
          </cell>
        </row>
        <row r="782">
          <cell r="C782">
            <v>0.25</v>
          </cell>
        </row>
        <row r="783">
          <cell r="C783">
            <v>0</v>
          </cell>
        </row>
        <row r="784">
          <cell r="C784">
            <v>0</v>
          </cell>
        </row>
        <row r="785">
          <cell r="C785">
            <v>2.57</v>
          </cell>
        </row>
        <row r="786">
          <cell r="C786">
            <v>0</v>
          </cell>
        </row>
        <row r="787">
          <cell r="C787">
            <v>0</v>
          </cell>
        </row>
        <row r="788">
          <cell r="C788">
            <v>0</v>
          </cell>
        </row>
        <row r="789">
          <cell r="C789">
            <v>0</v>
          </cell>
        </row>
        <row r="790">
          <cell r="C790">
            <v>0</v>
          </cell>
        </row>
        <row r="791">
          <cell r="C791">
            <v>0</v>
          </cell>
        </row>
        <row r="792">
          <cell r="C792">
            <v>16</v>
          </cell>
        </row>
        <row r="793">
          <cell r="C793">
            <v>0</v>
          </cell>
        </row>
        <row r="794">
          <cell r="C794">
            <v>0</v>
          </cell>
        </row>
        <row r="795">
          <cell r="C795">
            <v>0</v>
          </cell>
        </row>
        <row r="796">
          <cell r="C796">
            <v>0</v>
          </cell>
        </row>
        <row r="797">
          <cell r="C797">
            <v>0</v>
          </cell>
        </row>
        <row r="798">
          <cell r="C798">
            <v>0</v>
          </cell>
        </row>
        <row r="799">
          <cell r="C799">
            <v>1.2</v>
          </cell>
        </row>
        <row r="800">
          <cell r="C800">
            <v>0</v>
          </cell>
        </row>
        <row r="801">
          <cell r="C801">
            <v>0</v>
          </cell>
        </row>
        <row r="802">
          <cell r="C802">
            <v>0</v>
          </cell>
        </row>
        <row r="803">
          <cell r="C803">
            <v>1.01</v>
          </cell>
        </row>
        <row r="804">
          <cell r="C804">
            <v>0</v>
          </cell>
        </row>
        <row r="805">
          <cell r="C805">
            <v>0</v>
          </cell>
        </row>
        <row r="806">
          <cell r="C806">
            <v>0</v>
          </cell>
        </row>
        <row r="807">
          <cell r="C807">
            <v>0</v>
          </cell>
        </row>
        <row r="808">
          <cell r="C808">
            <v>0</v>
          </cell>
        </row>
        <row r="809">
          <cell r="C809">
            <v>0</v>
          </cell>
        </row>
        <row r="810">
          <cell r="C810">
            <v>0</v>
          </cell>
        </row>
        <row r="811">
          <cell r="C811">
            <v>0</v>
          </cell>
        </row>
        <row r="812">
          <cell r="C812">
            <v>0</v>
          </cell>
        </row>
        <row r="813">
          <cell r="C813">
            <v>0</v>
          </cell>
        </row>
        <row r="814">
          <cell r="C814">
            <v>0</v>
          </cell>
        </row>
        <row r="815">
          <cell r="C815">
            <v>0</v>
          </cell>
        </row>
        <row r="816">
          <cell r="C816">
            <v>0</v>
          </cell>
        </row>
        <row r="817">
          <cell r="C817">
            <v>0</v>
          </cell>
        </row>
        <row r="818">
          <cell r="C818">
            <v>375.94</v>
          </cell>
        </row>
        <row r="819">
          <cell r="C819">
            <v>39.36</v>
          </cell>
        </row>
        <row r="820">
          <cell r="C820">
            <v>13.91</v>
          </cell>
        </row>
        <row r="821">
          <cell r="C821">
            <v>0</v>
          </cell>
        </row>
        <row r="822">
          <cell r="C822">
            <v>0</v>
          </cell>
        </row>
        <row r="823">
          <cell r="C823">
            <v>0</v>
          </cell>
        </row>
        <row r="824">
          <cell r="C824">
            <v>0</v>
          </cell>
        </row>
        <row r="825">
          <cell r="C825">
            <v>0</v>
          </cell>
        </row>
        <row r="826">
          <cell r="C826">
            <v>0</v>
          </cell>
        </row>
        <row r="827">
          <cell r="C827">
            <v>0</v>
          </cell>
        </row>
        <row r="828">
          <cell r="C828">
            <v>0</v>
          </cell>
        </row>
        <row r="829">
          <cell r="C829">
            <v>18.28</v>
          </cell>
        </row>
        <row r="830">
          <cell r="C830">
            <v>0</v>
          </cell>
        </row>
        <row r="831">
          <cell r="C831">
            <v>0</v>
          </cell>
        </row>
        <row r="832">
          <cell r="C832">
            <v>0</v>
          </cell>
        </row>
        <row r="833">
          <cell r="C833">
            <v>0</v>
          </cell>
        </row>
        <row r="834">
          <cell r="C834">
            <v>0</v>
          </cell>
        </row>
        <row r="835">
          <cell r="C835">
            <v>0</v>
          </cell>
        </row>
        <row r="836">
          <cell r="C836">
            <v>0.04</v>
          </cell>
        </row>
        <row r="837">
          <cell r="C837">
            <v>0</v>
          </cell>
        </row>
        <row r="838">
          <cell r="C838">
            <v>0.06</v>
          </cell>
        </row>
        <row r="839">
          <cell r="C839">
            <v>0</v>
          </cell>
        </row>
        <row r="840">
          <cell r="C840">
            <v>0</v>
          </cell>
        </row>
        <row r="841">
          <cell r="C841">
            <v>0</v>
          </cell>
        </row>
        <row r="842">
          <cell r="C842">
            <v>0</v>
          </cell>
        </row>
        <row r="843">
          <cell r="C843">
            <v>0</v>
          </cell>
        </row>
        <row r="844">
          <cell r="C844">
            <v>0</v>
          </cell>
        </row>
        <row r="845">
          <cell r="C845">
            <v>0</v>
          </cell>
        </row>
        <row r="846">
          <cell r="C846">
            <v>0</v>
          </cell>
        </row>
        <row r="847">
          <cell r="C847">
            <v>0</v>
          </cell>
        </row>
        <row r="848">
          <cell r="C848">
            <v>0</v>
          </cell>
        </row>
        <row r="849">
          <cell r="C849">
            <v>0</v>
          </cell>
        </row>
        <row r="850">
          <cell r="C850">
            <v>1.1000000000000001</v>
          </cell>
        </row>
        <row r="851">
          <cell r="C851">
            <v>0</v>
          </cell>
        </row>
        <row r="852">
          <cell r="C852">
            <v>0</v>
          </cell>
        </row>
        <row r="853">
          <cell r="C853">
            <v>0</v>
          </cell>
        </row>
        <row r="854">
          <cell r="C854">
            <v>0</v>
          </cell>
        </row>
        <row r="855">
          <cell r="C855">
            <v>0</v>
          </cell>
        </row>
        <row r="856">
          <cell r="C856">
            <v>0</v>
          </cell>
        </row>
        <row r="857">
          <cell r="C857">
            <v>0</v>
          </cell>
        </row>
        <row r="858">
          <cell r="C858">
            <v>0</v>
          </cell>
        </row>
        <row r="859">
          <cell r="C859">
            <v>0</v>
          </cell>
        </row>
        <row r="860">
          <cell r="C860">
            <v>0</v>
          </cell>
        </row>
        <row r="861">
          <cell r="C861">
            <v>0</v>
          </cell>
        </row>
        <row r="862">
          <cell r="C862">
            <v>0</v>
          </cell>
        </row>
        <row r="863">
          <cell r="C863">
            <v>0</v>
          </cell>
        </row>
        <row r="864">
          <cell r="C864">
            <v>0</v>
          </cell>
        </row>
        <row r="865">
          <cell r="C865">
            <v>2.02</v>
          </cell>
        </row>
        <row r="866">
          <cell r="C866">
            <v>0</v>
          </cell>
        </row>
        <row r="867">
          <cell r="C867">
            <v>0</v>
          </cell>
        </row>
        <row r="868">
          <cell r="C868">
            <v>0</v>
          </cell>
        </row>
        <row r="869">
          <cell r="C869">
            <v>366.35</v>
          </cell>
        </row>
        <row r="870">
          <cell r="C870">
            <v>28.93</v>
          </cell>
        </row>
        <row r="871">
          <cell r="C871">
            <v>11.35</v>
          </cell>
        </row>
        <row r="872">
          <cell r="C872">
            <v>21.42</v>
          </cell>
        </row>
        <row r="873">
          <cell r="C873">
            <v>92.89</v>
          </cell>
        </row>
        <row r="874">
          <cell r="C874">
            <v>0</v>
          </cell>
        </row>
        <row r="875">
          <cell r="C875">
            <v>0</v>
          </cell>
        </row>
        <row r="876">
          <cell r="C876">
            <v>0</v>
          </cell>
        </row>
        <row r="877">
          <cell r="C877">
            <v>0</v>
          </cell>
        </row>
        <row r="878">
          <cell r="C878">
            <v>0</v>
          </cell>
        </row>
        <row r="879">
          <cell r="C879">
            <v>0</v>
          </cell>
        </row>
        <row r="880">
          <cell r="C880">
            <v>0</v>
          </cell>
        </row>
        <row r="881">
          <cell r="C881">
            <v>0</v>
          </cell>
        </row>
        <row r="882">
          <cell r="C882">
            <v>0</v>
          </cell>
        </row>
        <row r="883">
          <cell r="C883">
            <v>0</v>
          </cell>
        </row>
        <row r="884">
          <cell r="C884">
            <v>0</v>
          </cell>
        </row>
        <row r="885">
          <cell r="C885">
            <v>0</v>
          </cell>
        </row>
        <row r="886">
          <cell r="C886">
            <v>0</v>
          </cell>
        </row>
        <row r="887">
          <cell r="C887">
            <v>0.03</v>
          </cell>
        </row>
        <row r="888">
          <cell r="C888">
            <v>0</v>
          </cell>
        </row>
        <row r="889">
          <cell r="C889">
            <v>0</v>
          </cell>
        </row>
        <row r="890">
          <cell r="C890">
            <v>0</v>
          </cell>
        </row>
        <row r="891">
          <cell r="C891">
            <v>0</v>
          </cell>
        </row>
        <row r="892">
          <cell r="C892">
            <v>0</v>
          </cell>
        </row>
        <row r="893">
          <cell r="C893">
            <v>0</v>
          </cell>
        </row>
        <row r="894">
          <cell r="C894">
            <v>5.5</v>
          </cell>
        </row>
        <row r="895">
          <cell r="C895">
            <v>0</v>
          </cell>
        </row>
        <row r="896">
          <cell r="C896">
            <v>0</v>
          </cell>
        </row>
        <row r="897">
          <cell r="C897">
            <v>0</v>
          </cell>
        </row>
        <row r="898">
          <cell r="C898">
            <v>0</v>
          </cell>
        </row>
        <row r="899">
          <cell r="C899">
            <v>0</v>
          </cell>
        </row>
        <row r="900">
          <cell r="C900">
            <v>0</v>
          </cell>
        </row>
        <row r="901">
          <cell r="C901">
            <v>1.8</v>
          </cell>
        </row>
        <row r="902">
          <cell r="C902">
            <v>0.9</v>
          </cell>
        </row>
        <row r="903">
          <cell r="C903">
            <v>0</v>
          </cell>
        </row>
        <row r="904">
          <cell r="C904">
            <v>0</v>
          </cell>
        </row>
        <row r="905">
          <cell r="C905">
            <v>0</v>
          </cell>
        </row>
        <row r="906">
          <cell r="C906">
            <v>0</v>
          </cell>
        </row>
        <row r="907">
          <cell r="C907">
            <v>0</v>
          </cell>
        </row>
        <row r="908">
          <cell r="C908">
            <v>0</v>
          </cell>
        </row>
        <row r="909">
          <cell r="C909">
            <v>0</v>
          </cell>
        </row>
        <row r="910">
          <cell r="C910">
            <v>0</v>
          </cell>
        </row>
        <row r="911">
          <cell r="C911">
            <v>0</v>
          </cell>
        </row>
        <row r="912">
          <cell r="C912">
            <v>0</v>
          </cell>
        </row>
        <row r="913">
          <cell r="C913">
            <v>0</v>
          </cell>
        </row>
        <row r="914">
          <cell r="C914">
            <v>0</v>
          </cell>
        </row>
        <row r="915">
          <cell r="C915">
            <v>0</v>
          </cell>
        </row>
        <row r="916">
          <cell r="C916">
            <v>0</v>
          </cell>
        </row>
        <row r="917">
          <cell r="C917">
            <v>0</v>
          </cell>
        </row>
        <row r="918">
          <cell r="C918">
            <v>0</v>
          </cell>
        </row>
        <row r="919">
          <cell r="C919">
            <v>0</v>
          </cell>
        </row>
        <row r="920">
          <cell r="C920">
            <v>319.43</v>
          </cell>
        </row>
        <row r="921">
          <cell r="C921">
            <v>14.516</v>
          </cell>
        </row>
        <row r="922">
          <cell r="C922">
            <v>9.0719999999999992</v>
          </cell>
        </row>
        <row r="923">
          <cell r="C923">
            <v>29.63</v>
          </cell>
        </row>
        <row r="924">
          <cell r="C924">
            <v>97.07</v>
          </cell>
        </row>
        <row r="925">
          <cell r="C925">
            <v>0</v>
          </cell>
        </row>
        <row r="926">
          <cell r="C926">
            <v>0</v>
          </cell>
        </row>
        <row r="927">
          <cell r="C927">
            <v>0</v>
          </cell>
        </row>
        <row r="928">
          <cell r="C928">
            <v>0</v>
          </cell>
        </row>
        <row r="929">
          <cell r="C929" t="str">
            <v xml:space="preserve"> </v>
          </cell>
        </row>
        <row r="930">
          <cell r="C930">
            <v>510.40499999999997</v>
          </cell>
        </row>
        <row r="931">
          <cell r="C931">
            <v>11.4</v>
          </cell>
        </row>
        <row r="932">
          <cell r="C932">
            <v>0</v>
          </cell>
        </row>
        <row r="933">
          <cell r="C933">
            <v>0</v>
          </cell>
        </row>
        <row r="934">
          <cell r="C934">
            <v>0</v>
          </cell>
        </row>
        <row r="935">
          <cell r="C935">
            <v>0</v>
          </cell>
        </row>
        <row r="936">
          <cell r="C936">
            <v>0</v>
          </cell>
        </row>
        <row r="937">
          <cell r="C937">
            <v>0</v>
          </cell>
        </row>
        <row r="938">
          <cell r="C938">
            <v>0.6</v>
          </cell>
        </row>
        <row r="939">
          <cell r="C939">
            <v>0</v>
          </cell>
        </row>
        <row r="940">
          <cell r="C940">
            <v>0</v>
          </cell>
        </row>
        <row r="941">
          <cell r="C941">
            <v>0</v>
          </cell>
        </row>
        <row r="942">
          <cell r="C942">
            <v>0</v>
          </cell>
        </row>
        <row r="943">
          <cell r="C943">
            <v>0</v>
          </cell>
        </row>
        <row r="944">
          <cell r="C944">
            <v>0</v>
          </cell>
        </row>
        <row r="945">
          <cell r="C945">
            <v>0</v>
          </cell>
        </row>
        <row r="946">
          <cell r="C946">
            <v>0</v>
          </cell>
        </row>
        <row r="947">
          <cell r="C947">
            <v>0</v>
          </cell>
        </row>
        <row r="948">
          <cell r="C948">
            <v>0</v>
          </cell>
        </row>
        <row r="949">
          <cell r="C949">
            <v>0</v>
          </cell>
        </row>
        <row r="950">
          <cell r="C950">
            <v>0</v>
          </cell>
        </row>
        <row r="951">
          <cell r="C951">
            <v>0</v>
          </cell>
        </row>
        <row r="952">
          <cell r="C952">
            <v>1</v>
          </cell>
        </row>
        <row r="953">
          <cell r="C953">
            <v>0</v>
          </cell>
        </row>
        <row r="954">
          <cell r="C954">
            <v>0</v>
          </cell>
        </row>
        <row r="955">
          <cell r="C955">
            <v>0</v>
          </cell>
        </row>
        <row r="956">
          <cell r="C956">
            <v>0.75</v>
          </cell>
        </row>
        <row r="957">
          <cell r="C957">
            <v>0.8</v>
          </cell>
        </row>
        <row r="958">
          <cell r="C958">
            <v>0</v>
          </cell>
        </row>
        <row r="959">
          <cell r="C959">
            <v>0</v>
          </cell>
        </row>
        <row r="960">
          <cell r="C960">
            <v>0</v>
          </cell>
        </row>
        <row r="961">
          <cell r="C961">
            <v>0</v>
          </cell>
        </row>
        <row r="962">
          <cell r="C962">
            <v>20.677</v>
          </cell>
        </row>
        <row r="963">
          <cell r="C963">
            <v>0</v>
          </cell>
        </row>
        <row r="964">
          <cell r="C964">
            <v>66.067999999999998</v>
          </cell>
        </row>
        <row r="965">
          <cell r="C965">
            <v>0</v>
          </cell>
        </row>
        <row r="966">
          <cell r="C966">
            <v>0</v>
          </cell>
        </row>
        <row r="967">
          <cell r="C967">
            <v>0</v>
          </cell>
        </row>
        <row r="968">
          <cell r="C968">
            <v>0</v>
          </cell>
        </row>
        <row r="969">
          <cell r="C969">
            <v>0</v>
          </cell>
        </row>
        <row r="970">
          <cell r="C970">
            <v>0</v>
          </cell>
        </row>
        <row r="971">
          <cell r="C971">
            <v>468.13</v>
          </cell>
        </row>
        <row r="972">
          <cell r="C972">
            <v>17.75</v>
          </cell>
        </row>
        <row r="973">
          <cell r="C973">
            <v>10.07</v>
          </cell>
        </row>
        <row r="974">
          <cell r="C974">
            <v>412.54300000000001</v>
          </cell>
        </row>
        <row r="975">
          <cell r="C975">
            <v>0</v>
          </cell>
        </row>
        <row r="976">
          <cell r="C976">
            <v>0</v>
          </cell>
        </row>
        <row r="977">
          <cell r="C977">
            <v>0</v>
          </cell>
        </row>
        <row r="978">
          <cell r="C978">
            <v>0</v>
          </cell>
        </row>
        <row r="979">
          <cell r="C979">
            <v>0</v>
          </cell>
        </row>
        <row r="980">
          <cell r="C980">
            <v>0</v>
          </cell>
        </row>
        <row r="981">
          <cell r="C981">
            <v>0</v>
          </cell>
        </row>
        <row r="982">
          <cell r="C982">
            <v>5.5650000000000004</v>
          </cell>
        </row>
        <row r="983">
          <cell r="C983">
            <v>0</v>
          </cell>
        </row>
        <row r="984">
          <cell r="C984">
            <v>0</v>
          </cell>
        </row>
        <row r="985">
          <cell r="C985">
            <v>0</v>
          </cell>
        </row>
        <row r="986">
          <cell r="C986">
            <v>0</v>
          </cell>
        </row>
        <row r="987">
          <cell r="C987">
            <v>0</v>
          </cell>
        </row>
        <row r="988">
          <cell r="C988">
            <v>0</v>
          </cell>
        </row>
        <row r="989">
          <cell r="C989">
            <v>2.4180000000000001</v>
          </cell>
        </row>
        <row r="990">
          <cell r="C990">
            <v>0</v>
          </cell>
        </row>
        <row r="991">
          <cell r="C991">
            <v>0</v>
          </cell>
        </row>
        <row r="992">
          <cell r="C992">
            <v>0</v>
          </cell>
        </row>
        <row r="993">
          <cell r="C993">
            <v>0</v>
          </cell>
        </row>
        <row r="994">
          <cell r="C994">
            <v>0</v>
          </cell>
        </row>
        <row r="995">
          <cell r="C995">
            <v>0</v>
          </cell>
        </row>
        <row r="996">
          <cell r="C996">
            <v>0</v>
          </cell>
        </row>
        <row r="997">
          <cell r="C997">
            <v>0</v>
          </cell>
        </row>
        <row r="998">
          <cell r="C998">
            <v>0</v>
          </cell>
        </row>
        <row r="999">
          <cell r="C999">
            <v>0</v>
          </cell>
        </row>
        <row r="1000">
          <cell r="C1000">
            <v>0</v>
          </cell>
        </row>
        <row r="1001">
          <cell r="C1001">
            <v>0</v>
          </cell>
        </row>
        <row r="1002">
          <cell r="C1002">
            <v>0</v>
          </cell>
        </row>
        <row r="1003">
          <cell r="C1003">
            <v>0</v>
          </cell>
        </row>
        <row r="1004">
          <cell r="C1004">
            <v>0</v>
          </cell>
        </row>
        <row r="1005">
          <cell r="C1005">
            <v>0</v>
          </cell>
        </row>
        <row r="1006">
          <cell r="C1006">
            <v>0</v>
          </cell>
        </row>
        <row r="1007">
          <cell r="C1007">
            <v>0</v>
          </cell>
        </row>
        <row r="1008">
          <cell r="C1008">
            <v>0</v>
          </cell>
        </row>
        <row r="1009">
          <cell r="C1009">
            <v>0</v>
          </cell>
        </row>
        <row r="1010">
          <cell r="C1010">
            <v>0</v>
          </cell>
        </row>
        <row r="1011">
          <cell r="C1011">
            <v>0</v>
          </cell>
        </row>
        <row r="1012">
          <cell r="C1012">
            <v>0</v>
          </cell>
        </row>
        <row r="1013">
          <cell r="C1013">
            <v>0</v>
          </cell>
        </row>
        <row r="1014">
          <cell r="C1014">
            <v>0</v>
          </cell>
        </row>
        <row r="1015">
          <cell r="C1015">
            <v>0</v>
          </cell>
        </row>
        <row r="1016">
          <cell r="C1016">
            <v>0</v>
          </cell>
        </row>
        <row r="1017">
          <cell r="C1017">
            <v>0</v>
          </cell>
        </row>
        <row r="1018">
          <cell r="C1018">
            <v>21.004999999999999</v>
          </cell>
        </row>
        <row r="1019">
          <cell r="C1019">
            <v>0</v>
          </cell>
        </row>
        <row r="1020">
          <cell r="C1020">
            <v>0</v>
          </cell>
        </row>
        <row r="1021">
          <cell r="C1021">
            <v>0</v>
          </cell>
        </row>
        <row r="1022">
          <cell r="C1022">
            <v>791.43213746000004</v>
          </cell>
        </row>
        <row r="1023">
          <cell r="C1023">
            <v>25.9</v>
          </cell>
        </row>
        <row r="1024">
          <cell r="C1024">
            <v>0.08</v>
          </cell>
        </row>
        <row r="1025">
          <cell r="C1025">
            <v>109.2</v>
          </cell>
        </row>
        <row r="1026">
          <cell r="C1026">
            <v>112.99</v>
          </cell>
        </row>
        <row r="1027">
          <cell r="C1027">
            <v>0</v>
          </cell>
        </row>
        <row r="1028">
          <cell r="C1028">
            <v>0</v>
          </cell>
        </row>
        <row r="1029">
          <cell r="C1029">
            <v>0</v>
          </cell>
        </row>
        <row r="1030">
          <cell r="C1030">
            <v>0</v>
          </cell>
        </row>
        <row r="1031">
          <cell r="C1031">
            <v>0</v>
          </cell>
        </row>
        <row r="1032">
          <cell r="C1032">
            <v>240</v>
          </cell>
        </row>
        <row r="1033">
          <cell r="C1033">
            <v>26.5</v>
          </cell>
        </row>
        <row r="1034">
          <cell r="C1034">
            <v>0</v>
          </cell>
        </row>
        <row r="1035">
          <cell r="C1035">
            <v>42</v>
          </cell>
        </row>
        <row r="1036">
          <cell r="C1036">
            <v>6.1</v>
          </cell>
        </row>
        <row r="1037">
          <cell r="C1037">
            <v>0</v>
          </cell>
        </row>
        <row r="1038">
          <cell r="C1038">
            <v>0</v>
          </cell>
        </row>
        <row r="1039">
          <cell r="C1039">
            <v>0</v>
          </cell>
        </row>
        <row r="1040">
          <cell r="C1040">
            <v>2.5</v>
          </cell>
        </row>
        <row r="1041">
          <cell r="C1041">
            <v>0</v>
          </cell>
        </row>
        <row r="1042">
          <cell r="C1042">
            <v>0</v>
          </cell>
        </row>
        <row r="1043">
          <cell r="C1043">
            <v>0</v>
          </cell>
        </row>
        <row r="1044">
          <cell r="C1044">
            <v>3</v>
          </cell>
        </row>
        <row r="1045">
          <cell r="C1045">
            <v>0</v>
          </cell>
        </row>
        <row r="1046">
          <cell r="C1046">
            <v>0</v>
          </cell>
        </row>
        <row r="1047">
          <cell r="C1047">
            <v>0</v>
          </cell>
        </row>
        <row r="1048">
          <cell r="C1048">
            <v>0</v>
          </cell>
        </row>
        <row r="1049">
          <cell r="C1049">
            <v>0</v>
          </cell>
        </row>
        <row r="1050">
          <cell r="C1050">
            <v>0</v>
          </cell>
        </row>
        <row r="1051">
          <cell r="C1051">
            <v>0</v>
          </cell>
        </row>
        <row r="1052">
          <cell r="C1052">
            <v>0</v>
          </cell>
        </row>
        <row r="1053">
          <cell r="C1053">
            <v>0</v>
          </cell>
        </row>
        <row r="1054">
          <cell r="C1054">
            <v>0</v>
          </cell>
        </row>
        <row r="1055">
          <cell r="C1055">
            <v>0</v>
          </cell>
        </row>
        <row r="1056">
          <cell r="C1056">
            <v>0</v>
          </cell>
        </row>
        <row r="1057">
          <cell r="C1057">
            <v>0</v>
          </cell>
        </row>
        <row r="1058">
          <cell r="C1058">
            <v>0.5</v>
          </cell>
        </row>
        <row r="1059">
          <cell r="C1059">
            <v>0</v>
          </cell>
        </row>
        <row r="1060">
          <cell r="C1060">
            <v>0</v>
          </cell>
        </row>
        <row r="1061">
          <cell r="C1061">
            <v>0</v>
          </cell>
        </row>
        <row r="1062">
          <cell r="C1062">
            <v>0</v>
          </cell>
        </row>
        <row r="1063">
          <cell r="C1063">
            <v>0</v>
          </cell>
        </row>
        <row r="1064">
          <cell r="C1064">
            <v>0</v>
          </cell>
        </row>
        <row r="1065">
          <cell r="C1065">
            <v>0</v>
          </cell>
        </row>
        <row r="1066">
          <cell r="C1066">
            <v>0</v>
          </cell>
        </row>
        <row r="1067">
          <cell r="C1067">
            <v>0</v>
          </cell>
        </row>
        <row r="1068">
          <cell r="C1068">
            <v>0</v>
          </cell>
        </row>
        <row r="1069">
          <cell r="C1069">
            <v>0</v>
          </cell>
        </row>
        <row r="1070">
          <cell r="C1070">
            <v>0</v>
          </cell>
        </row>
        <row r="1071">
          <cell r="C1071">
            <v>0</v>
          </cell>
        </row>
        <row r="1072">
          <cell r="C1072">
            <v>0</v>
          </cell>
        </row>
        <row r="1073">
          <cell r="C1073">
            <v>238.82</v>
          </cell>
        </row>
        <row r="1074">
          <cell r="C1074">
            <v>23.89</v>
          </cell>
        </row>
        <row r="1075">
          <cell r="C1075">
            <v>9.338000000000001</v>
          </cell>
        </row>
        <row r="1076">
          <cell r="C1076">
            <v>110.42</v>
          </cell>
        </row>
        <row r="1077">
          <cell r="C1077">
            <v>131.68</v>
          </cell>
        </row>
        <row r="1078">
          <cell r="C1078">
            <v>0</v>
          </cell>
        </row>
        <row r="1079">
          <cell r="C1079">
            <v>0</v>
          </cell>
        </row>
        <row r="1080">
          <cell r="C1080">
            <v>0</v>
          </cell>
        </row>
        <row r="1081">
          <cell r="C1081">
            <v>0</v>
          </cell>
        </row>
        <row r="1082">
          <cell r="C1082">
            <v>0</v>
          </cell>
        </row>
        <row r="1083">
          <cell r="C1083">
            <v>25.5</v>
          </cell>
        </row>
        <row r="1084">
          <cell r="C1084">
            <v>0</v>
          </cell>
        </row>
        <row r="1085">
          <cell r="C1085">
            <v>0</v>
          </cell>
        </row>
        <row r="1086">
          <cell r="C1086">
            <v>10.574999999999999</v>
          </cell>
        </row>
        <row r="1087">
          <cell r="C1087">
            <v>0</v>
          </cell>
        </row>
        <row r="1088">
          <cell r="C1088">
            <v>29.637</v>
          </cell>
        </row>
        <row r="1089">
          <cell r="C1089">
            <v>0</v>
          </cell>
        </row>
        <row r="1090">
          <cell r="C1090">
            <v>0</v>
          </cell>
        </row>
        <row r="1091">
          <cell r="C1091">
            <v>1.6379999999999999</v>
          </cell>
        </row>
        <row r="1092">
          <cell r="C1092">
            <v>0</v>
          </cell>
        </row>
        <row r="1093">
          <cell r="C1093">
            <v>0</v>
          </cell>
        </row>
        <row r="1094">
          <cell r="C1094">
            <v>0</v>
          </cell>
        </row>
        <row r="1095">
          <cell r="C1095">
            <v>0</v>
          </cell>
        </row>
        <row r="1096">
          <cell r="C1096">
            <v>0</v>
          </cell>
        </row>
        <row r="1097">
          <cell r="C1097">
            <v>0</v>
          </cell>
        </row>
        <row r="1098">
          <cell r="C1098">
            <v>0</v>
          </cell>
        </row>
        <row r="1099">
          <cell r="C1099">
            <v>0</v>
          </cell>
        </row>
        <row r="1100">
          <cell r="C1100">
            <v>0</v>
          </cell>
        </row>
        <row r="1101">
          <cell r="C1101">
            <v>0</v>
          </cell>
        </row>
        <row r="1102">
          <cell r="C1102">
            <v>0</v>
          </cell>
        </row>
        <row r="1103">
          <cell r="C1103">
            <v>0</v>
          </cell>
        </row>
        <row r="1104">
          <cell r="C1104">
            <v>0</v>
          </cell>
        </row>
        <row r="1105">
          <cell r="C1105">
            <v>2.2000000000000002</v>
          </cell>
        </row>
        <row r="1106">
          <cell r="C1106">
            <v>0</v>
          </cell>
        </row>
        <row r="1107">
          <cell r="C1107">
            <v>0</v>
          </cell>
        </row>
        <row r="1108">
          <cell r="C1108">
            <v>0</v>
          </cell>
        </row>
        <row r="1109">
          <cell r="C1109">
            <v>2.5</v>
          </cell>
        </row>
        <row r="1110">
          <cell r="C1110">
            <v>0</v>
          </cell>
        </row>
        <row r="1111">
          <cell r="C1111">
            <v>0</v>
          </cell>
        </row>
        <row r="1112">
          <cell r="C1112">
            <v>0</v>
          </cell>
        </row>
        <row r="1113">
          <cell r="C1113">
            <v>0</v>
          </cell>
        </row>
        <row r="1114">
          <cell r="C1114">
            <v>0</v>
          </cell>
        </row>
        <row r="1115">
          <cell r="C1115">
            <v>0</v>
          </cell>
        </row>
        <row r="1116">
          <cell r="C1116">
            <v>0</v>
          </cell>
        </row>
        <row r="1117">
          <cell r="C1117">
            <v>4.3470000000000004</v>
          </cell>
        </row>
        <row r="1118">
          <cell r="C1118">
            <v>0</v>
          </cell>
        </row>
        <row r="1119">
          <cell r="C1119">
            <v>0</v>
          </cell>
        </row>
        <row r="1120">
          <cell r="C1120">
            <v>0</v>
          </cell>
        </row>
        <row r="1121">
          <cell r="C1121">
            <v>0</v>
          </cell>
        </row>
        <row r="1122">
          <cell r="C1122">
            <v>0</v>
          </cell>
        </row>
        <row r="1123">
          <cell r="C1123">
            <v>0</v>
          </cell>
        </row>
        <row r="1124">
          <cell r="C1124">
            <v>488.01</v>
          </cell>
        </row>
        <row r="1125">
          <cell r="C1125">
            <v>27.21</v>
          </cell>
        </row>
        <row r="1126">
          <cell r="C1126">
            <v>12.11</v>
          </cell>
        </row>
        <row r="1127">
          <cell r="C1127">
            <v>0</v>
          </cell>
        </row>
        <row r="1128">
          <cell r="C1128">
            <v>0</v>
          </cell>
        </row>
        <row r="1129">
          <cell r="C1129">
            <v>0</v>
          </cell>
        </row>
        <row r="1130">
          <cell r="C1130">
            <v>0</v>
          </cell>
        </row>
        <row r="1131">
          <cell r="C1131">
            <v>0</v>
          </cell>
        </row>
        <row r="1132">
          <cell r="C1132">
            <v>0</v>
          </cell>
        </row>
        <row r="1133">
          <cell r="C1133">
            <v>0</v>
          </cell>
        </row>
        <row r="1134">
          <cell r="C1134">
            <v>0</v>
          </cell>
        </row>
        <row r="1135">
          <cell r="C1135">
            <v>0</v>
          </cell>
        </row>
        <row r="1136">
          <cell r="C1136">
            <v>0</v>
          </cell>
        </row>
        <row r="1137">
          <cell r="C1137">
            <v>0</v>
          </cell>
        </row>
        <row r="1138">
          <cell r="C1138">
            <v>0</v>
          </cell>
        </row>
        <row r="1139">
          <cell r="C1139">
            <v>0</v>
          </cell>
        </row>
        <row r="1140">
          <cell r="C1140">
            <v>0</v>
          </cell>
        </row>
        <row r="1141">
          <cell r="C1141">
            <v>0</v>
          </cell>
        </row>
        <row r="1142">
          <cell r="C1142">
            <v>1.7</v>
          </cell>
        </row>
        <row r="1143">
          <cell r="C1143">
            <v>0</v>
          </cell>
        </row>
        <row r="1144">
          <cell r="C1144">
            <v>0</v>
          </cell>
        </row>
        <row r="1145">
          <cell r="C1145">
            <v>0</v>
          </cell>
        </row>
        <row r="1146">
          <cell r="C1146">
            <v>0</v>
          </cell>
        </row>
        <row r="1147">
          <cell r="C1147">
            <v>0</v>
          </cell>
        </row>
        <row r="1148">
          <cell r="C1148">
            <v>0</v>
          </cell>
        </row>
        <row r="1149">
          <cell r="C1149">
            <v>0</v>
          </cell>
        </row>
        <row r="1150">
          <cell r="C1150">
            <v>0</v>
          </cell>
        </row>
        <row r="1151">
          <cell r="C1151">
            <v>0</v>
          </cell>
        </row>
        <row r="1152">
          <cell r="C1152">
            <v>0</v>
          </cell>
        </row>
        <row r="1153">
          <cell r="C1153">
            <v>0</v>
          </cell>
        </row>
        <row r="1154">
          <cell r="C1154">
            <v>0</v>
          </cell>
        </row>
        <row r="1155">
          <cell r="C1155">
            <v>0</v>
          </cell>
        </row>
        <row r="1156">
          <cell r="C1156">
            <v>1.85</v>
          </cell>
        </row>
        <row r="1157">
          <cell r="C1157">
            <v>0</v>
          </cell>
        </row>
        <row r="1158">
          <cell r="C1158">
            <v>0</v>
          </cell>
        </row>
        <row r="1159">
          <cell r="C1159">
            <v>0</v>
          </cell>
        </row>
        <row r="1160">
          <cell r="C1160">
            <v>1.35</v>
          </cell>
        </row>
        <row r="1161">
          <cell r="C1161">
            <v>0</v>
          </cell>
        </row>
        <row r="1162">
          <cell r="C1162">
            <v>0</v>
          </cell>
        </row>
        <row r="1163">
          <cell r="C1163">
            <v>0</v>
          </cell>
        </row>
        <row r="1164">
          <cell r="C1164">
            <v>0</v>
          </cell>
        </row>
        <row r="1165">
          <cell r="C1165">
            <v>0</v>
          </cell>
        </row>
        <row r="1166">
          <cell r="C1166">
            <v>0</v>
          </cell>
        </row>
        <row r="1167">
          <cell r="C1167">
            <v>0</v>
          </cell>
        </row>
        <row r="1168">
          <cell r="C1168">
            <v>0</v>
          </cell>
        </row>
        <row r="1169">
          <cell r="C1169">
            <v>0</v>
          </cell>
        </row>
        <row r="1170">
          <cell r="C1170">
            <v>0</v>
          </cell>
        </row>
        <row r="1171">
          <cell r="C1171">
            <v>0</v>
          </cell>
        </row>
        <row r="1172">
          <cell r="C1172">
            <v>0</v>
          </cell>
        </row>
        <row r="1173">
          <cell r="C1173">
            <v>0</v>
          </cell>
        </row>
        <row r="1174">
          <cell r="C1174">
            <v>0</v>
          </cell>
        </row>
        <row r="1175">
          <cell r="C1175">
            <v>955.36</v>
          </cell>
        </row>
        <row r="1176">
          <cell r="C1176">
            <v>61.74</v>
          </cell>
        </row>
        <row r="1177">
          <cell r="C1177">
            <v>7.69</v>
          </cell>
        </row>
        <row r="1178">
          <cell r="C1178">
            <v>38.54</v>
          </cell>
        </row>
        <row r="1179">
          <cell r="C1179">
            <v>95.84</v>
          </cell>
        </row>
        <row r="1180">
          <cell r="C1180">
            <v>0</v>
          </cell>
        </row>
        <row r="1181">
          <cell r="C1181">
            <v>0</v>
          </cell>
        </row>
        <row r="1182">
          <cell r="C1182">
            <v>0</v>
          </cell>
        </row>
        <row r="1183">
          <cell r="C1183">
            <v>0</v>
          </cell>
        </row>
        <row r="1184">
          <cell r="C1184">
            <v>0</v>
          </cell>
        </row>
        <row r="1185">
          <cell r="C1185">
            <v>156</v>
          </cell>
        </row>
        <row r="1186">
          <cell r="C1186">
            <v>19.3</v>
          </cell>
        </row>
        <row r="1187">
          <cell r="C1187">
            <v>0</v>
          </cell>
        </row>
        <row r="1188">
          <cell r="C1188">
            <v>23.6</v>
          </cell>
        </row>
        <row r="1189">
          <cell r="C1189">
            <v>3.3</v>
          </cell>
        </row>
        <row r="1190">
          <cell r="C1190">
            <v>0</v>
          </cell>
        </row>
        <row r="1191">
          <cell r="C1191">
            <v>0</v>
          </cell>
        </row>
        <row r="1192">
          <cell r="C1192">
            <v>0</v>
          </cell>
        </row>
        <row r="1193">
          <cell r="C1193">
            <v>3.5</v>
          </cell>
        </row>
        <row r="1194">
          <cell r="C1194">
            <v>0</v>
          </cell>
        </row>
        <row r="1195">
          <cell r="C1195">
            <v>0</v>
          </cell>
        </row>
        <row r="1196">
          <cell r="C1196">
            <v>0</v>
          </cell>
        </row>
        <row r="1197">
          <cell r="C1197">
            <v>0</v>
          </cell>
        </row>
        <row r="1198">
          <cell r="C1198">
            <v>0</v>
          </cell>
        </row>
        <row r="1199">
          <cell r="C1199">
            <v>0</v>
          </cell>
        </row>
        <row r="1200">
          <cell r="C1200">
            <v>0</v>
          </cell>
        </row>
        <row r="1201">
          <cell r="C1201">
            <v>0</v>
          </cell>
        </row>
        <row r="1202">
          <cell r="C1202">
            <v>0</v>
          </cell>
        </row>
        <row r="1203">
          <cell r="C1203">
            <v>0</v>
          </cell>
        </row>
        <row r="1204">
          <cell r="C1204">
            <v>0</v>
          </cell>
        </row>
        <row r="1205">
          <cell r="C1205">
            <v>0</v>
          </cell>
        </row>
        <row r="1206">
          <cell r="C1206">
            <v>0</v>
          </cell>
        </row>
        <row r="1207">
          <cell r="C1207">
            <v>2</v>
          </cell>
        </row>
        <row r="1208">
          <cell r="C1208">
            <v>0</v>
          </cell>
        </row>
        <row r="1209">
          <cell r="C1209">
            <v>0</v>
          </cell>
        </row>
        <row r="1210">
          <cell r="C1210">
            <v>0</v>
          </cell>
        </row>
        <row r="1211">
          <cell r="C1211">
            <v>0</v>
          </cell>
        </row>
        <row r="1212">
          <cell r="C1212">
            <v>0</v>
          </cell>
        </row>
        <row r="1213">
          <cell r="C1213">
            <v>0</v>
          </cell>
        </row>
        <row r="1214">
          <cell r="C1214">
            <v>0</v>
          </cell>
        </row>
        <row r="1215">
          <cell r="C1215">
            <v>0</v>
          </cell>
        </row>
        <row r="1216">
          <cell r="C1216">
            <v>0</v>
          </cell>
        </row>
        <row r="1217">
          <cell r="C1217">
            <v>0</v>
          </cell>
        </row>
        <row r="1218">
          <cell r="C1218">
            <v>0</v>
          </cell>
        </row>
        <row r="1219">
          <cell r="C1219">
            <v>0</v>
          </cell>
        </row>
        <row r="1220">
          <cell r="C1220">
            <v>0</v>
          </cell>
        </row>
        <row r="1221">
          <cell r="C1221">
            <v>0</v>
          </cell>
        </row>
        <row r="1222">
          <cell r="C1222">
            <v>0</v>
          </cell>
        </row>
        <row r="1223">
          <cell r="C1223">
            <v>0</v>
          </cell>
        </row>
        <row r="1224">
          <cell r="C1224">
            <v>0</v>
          </cell>
        </row>
        <row r="1225">
          <cell r="C1225">
            <v>0</v>
          </cell>
        </row>
        <row r="1226">
          <cell r="C1226">
            <v>318.20999999999998</v>
          </cell>
        </row>
        <row r="1227">
          <cell r="C1227">
            <v>55.73</v>
          </cell>
        </row>
        <row r="1228">
          <cell r="C1228">
            <v>14.96</v>
          </cell>
        </row>
        <row r="1229">
          <cell r="C1229">
            <v>54.39</v>
          </cell>
        </row>
        <row r="1230">
          <cell r="C1230">
            <v>104.69</v>
          </cell>
        </row>
        <row r="1231">
          <cell r="C1231">
            <v>0</v>
          </cell>
        </row>
        <row r="1232">
          <cell r="C1232">
            <v>0</v>
          </cell>
        </row>
        <row r="1233">
          <cell r="C1233">
            <v>0</v>
          </cell>
        </row>
        <row r="1234">
          <cell r="C1234">
            <v>0</v>
          </cell>
        </row>
        <row r="1235">
          <cell r="C1235">
            <v>0</v>
          </cell>
        </row>
        <row r="1236">
          <cell r="C1236">
            <v>117.86</v>
          </cell>
        </row>
        <row r="1237">
          <cell r="C1237">
            <v>11.05</v>
          </cell>
        </row>
        <row r="1238">
          <cell r="C1238">
            <v>0</v>
          </cell>
        </row>
        <row r="1239">
          <cell r="C1239">
            <v>11</v>
          </cell>
        </row>
        <row r="1240">
          <cell r="C1240">
            <v>1</v>
          </cell>
        </row>
        <row r="1241">
          <cell r="C1241">
            <v>0.5</v>
          </cell>
        </row>
        <row r="1242">
          <cell r="C1242">
            <v>2.33</v>
          </cell>
        </row>
        <row r="1243">
          <cell r="C1243">
            <v>0.11</v>
          </cell>
        </row>
        <row r="1244">
          <cell r="C1244">
            <v>1.87</v>
          </cell>
        </row>
        <row r="1245">
          <cell r="C1245">
            <v>0</v>
          </cell>
        </row>
        <row r="1246">
          <cell r="C1246">
            <v>0.13</v>
          </cell>
        </row>
        <row r="1247">
          <cell r="C1247">
            <v>0</v>
          </cell>
        </row>
        <row r="1248">
          <cell r="C1248">
            <v>0</v>
          </cell>
        </row>
        <row r="1249">
          <cell r="C1249">
            <v>0</v>
          </cell>
        </row>
        <row r="1250">
          <cell r="C1250">
            <v>0</v>
          </cell>
        </row>
        <row r="1251">
          <cell r="C1251">
            <v>10</v>
          </cell>
        </row>
        <row r="1252">
          <cell r="C1252">
            <v>6.66</v>
          </cell>
        </row>
        <row r="1253">
          <cell r="C1253">
            <v>0</v>
          </cell>
        </row>
        <row r="1254">
          <cell r="C1254">
            <v>0</v>
          </cell>
        </row>
        <row r="1255">
          <cell r="C1255">
            <v>0</v>
          </cell>
        </row>
        <row r="1256">
          <cell r="C1256">
            <v>0</v>
          </cell>
        </row>
        <row r="1257">
          <cell r="C1257">
            <v>3.6</v>
          </cell>
        </row>
        <row r="1258">
          <cell r="C1258">
            <v>2.7</v>
          </cell>
        </row>
        <row r="1259">
          <cell r="C1259">
            <v>0</v>
          </cell>
        </row>
        <row r="1260">
          <cell r="C1260">
            <v>0</v>
          </cell>
        </row>
        <row r="1261">
          <cell r="C1261">
            <v>0</v>
          </cell>
        </row>
        <row r="1262">
          <cell r="C1262">
            <v>0</v>
          </cell>
        </row>
        <row r="1263">
          <cell r="C1263">
            <v>0</v>
          </cell>
        </row>
        <row r="1264">
          <cell r="C1264">
            <v>0</v>
          </cell>
        </row>
        <row r="1265">
          <cell r="C1265">
            <v>0</v>
          </cell>
        </row>
        <row r="1266">
          <cell r="C1266">
            <v>0</v>
          </cell>
        </row>
        <row r="1267">
          <cell r="C1267">
            <v>0</v>
          </cell>
        </row>
        <row r="1268">
          <cell r="C1268">
            <v>0</v>
          </cell>
        </row>
        <row r="1269">
          <cell r="C1269">
            <v>0</v>
          </cell>
        </row>
        <row r="1270">
          <cell r="C1270">
            <v>0</v>
          </cell>
        </row>
        <row r="1271">
          <cell r="C1271">
            <v>0</v>
          </cell>
        </row>
        <row r="1272">
          <cell r="C1272">
            <v>0</v>
          </cell>
        </row>
        <row r="1273">
          <cell r="C1273">
            <v>0</v>
          </cell>
        </row>
        <row r="1274">
          <cell r="C1274">
            <v>0</v>
          </cell>
        </row>
        <row r="1275">
          <cell r="C1275">
            <v>0</v>
          </cell>
        </row>
        <row r="1276">
          <cell r="C1276">
            <v>0</v>
          </cell>
        </row>
        <row r="1277">
          <cell r="C1277">
            <v>513.38</v>
          </cell>
        </row>
        <row r="1278">
          <cell r="C1278">
            <v>44.1</v>
          </cell>
        </row>
        <row r="1279">
          <cell r="C1279">
            <v>17.29</v>
          </cell>
        </row>
        <row r="1280">
          <cell r="C1280">
            <v>0</v>
          </cell>
        </row>
        <row r="1281">
          <cell r="C1281">
            <v>0</v>
          </cell>
        </row>
        <row r="1282">
          <cell r="C1282">
            <v>0</v>
          </cell>
        </row>
        <row r="1283">
          <cell r="C1283">
            <v>0</v>
          </cell>
        </row>
        <row r="1284">
          <cell r="C1284">
            <v>0</v>
          </cell>
        </row>
        <row r="1285">
          <cell r="C1285">
            <v>0</v>
          </cell>
        </row>
        <row r="1286">
          <cell r="C1286">
            <v>0</v>
          </cell>
        </row>
        <row r="1287">
          <cell r="C1287">
            <v>0</v>
          </cell>
        </row>
        <row r="1288">
          <cell r="C1288">
            <v>23.17</v>
          </cell>
        </row>
        <row r="1289">
          <cell r="C1289">
            <v>0</v>
          </cell>
        </row>
        <row r="1290">
          <cell r="C1290">
            <v>0</v>
          </cell>
        </row>
        <row r="1291">
          <cell r="C1291">
            <v>0</v>
          </cell>
        </row>
        <row r="1292">
          <cell r="C1292">
            <v>0</v>
          </cell>
        </row>
        <row r="1293">
          <cell r="C1293">
            <v>0</v>
          </cell>
        </row>
        <row r="1294">
          <cell r="C1294">
            <v>0</v>
          </cell>
        </row>
        <row r="1295">
          <cell r="C1295">
            <v>5</v>
          </cell>
        </row>
        <row r="1296">
          <cell r="C1296">
            <v>0</v>
          </cell>
        </row>
        <row r="1297">
          <cell r="C1297">
            <v>0</v>
          </cell>
        </row>
        <row r="1298">
          <cell r="C1298">
            <v>0</v>
          </cell>
        </row>
        <row r="1299">
          <cell r="C1299">
            <v>0</v>
          </cell>
        </row>
        <row r="1300">
          <cell r="C1300">
            <v>0</v>
          </cell>
        </row>
        <row r="1301">
          <cell r="C1301">
            <v>0</v>
          </cell>
        </row>
        <row r="1302">
          <cell r="C1302">
            <v>0</v>
          </cell>
        </row>
        <row r="1303">
          <cell r="C1303">
            <v>0</v>
          </cell>
        </row>
        <row r="1304">
          <cell r="C1304">
            <v>0</v>
          </cell>
        </row>
        <row r="1305">
          <cell r="C1305">
            <v>0</v>
          </cell>
        </row>
        <row r="1306">
          <cell r="C1306">
            <v>0</v>
          </cell>
        </row>
        <row r="1307">
          <cell r="C1307">
            <v>0</v>
          </cell>
        </row>
        <row r="1308">
          <cell r="C1308">
            <v>0</v>
          </cell>
        </row>
        <row r="1309">
          <cell r="C1309">
            <v>1.5</v>
          </cell>
        </row>
        <row r="1310">
          <cell r="C1310">
            <v>0</v>
          </cell>
        </row>
        <row r="1311">
          <cell r="C1311">
            <v>0</v>
          </cell>
        </row>
        <row r="1312">
          <cell r="C1312">
            <v>0</v>
          </cell>
        </row>
        <row r="1313">
          <cell r="C1313">
            <v>0</v>
          </cell>
        </row>
        <row r="1314">
          <cell r="C1314">
            <v>0</v>
          </cell>
        </row>
        <row r="1315">
          <cell r="C1315">
            <v>0</v>
          </cell>
        </row>
        <row r="1316">
          <cell r="C1316">
            <v>0</v>
          </cell>
        </row>
        <row r="1317">
          <cell r="C1317">
            <v>0</v>
          </cell>
        </row>
        <row r="1318">
          <cell r="C1318">
            <v>0</v>
          </cell>
        </row>
        <row r="1319">
          <cell r="C1319">
            <v>0</v>
          </cell>
        </row>
        <row r="1320">
          <cell r="C1320">
            <v>0</v>
          </cell>
        </row>
        <row r="1321">
          <cell r="C1321">
            <v>0</v>
          </cell>
        </row>
        <row r="1322">
          <cell r="C1322">
            <v>0</v>
          </cell>
        </row>
        <row r="1323">
          <cell r="C1323">
            <v>0</v>
          </cell>
        </row>
        <row r="1324">
          <cell r="C1324">
            <v>0</v>
          </cell>
        </row>
        <row r="1325">
          <cell r="C1325">
            <v>0</v>
          </cell>
        </row>
        <row r="1326">
          <cell r="C1326">
            <v>0</v>
          </cell>
        </row>
        <row r="1327">
          <cell r="C1327">
            <v>0</v>
          </cell>
        </row>
        <row r="1328">
          <cell r="C1328">
            <v>870.67389200000002</v>
          </cell>
        </row>
        <row r="1329">
          <cell r="C1329">
            <v>37.102000000000004</v>
          </cell>
        </row>
        <row r="1330">
          <cell r="C1330">
            <v>14.653</v>
          </cell>
        </row>
        <row r="1331">
          <cell r="C1331">
            <v>0</v>
          </cell>
        </row>
        <row r="1332">
          <cell r="C1332">
            <v>0</v>
          </cell>
        </row>
        <row r="1333">
          <cell r="C1333">
            <v>0</v>
          </cell>
        </row>
        <row r="1334">
          <cell r="C1334">
            <v>0</v>
          </cell>
        </row>
        <row r="1335">
          <cell r="C1335">
            <v>0</v>
          </cell>
        </row>
        <row r="1336">
          <cell r="C1336">
            <v>0</v>
          </cell>
        </row>
        <row r="1337">
          <cell r="C1337">
            <v>0</v>
          </cell>
        </row>
        <row r="1338">
          <cell r="C1338">
            <v>0</v>
          </cell>
        </row>
        <row r="1339">
          <cell r="C1339">
            <v>26.873000000000001</v>
          </cell>
        </row>
        <row r="1340">
          <cell r="C1340">
            <v>0</v>
          </cell>
        </row>
        <row r="1341">
          <cell r="C1341">
            <v>0</v>
          </cell>
        </row>
        <row r="1342">
          <cell r="C1342">
            <v>0</v>
          </cell>
        </row>
        <row r="1343">
          <cell r="C1343">
            <v>0</v>
          </cell>
        </row>
        <row r="1344">
          <cell r="C1344">
            <v>0</v>
          </cell>
        </row>
        <row r="1345">
          <cell r="C1345">
            <v>0</v>
          </cell>
        </row>
        <row r="1346">
          <cell r="C1346">
            <v>4</v>
          </cell>
        </row>
        <row r="1347">
          <cell r="C1347">
            <v>0</v>
          </cell>
        </row>
        <row r="1348">
          <cell r="C1348">
            <v>0</v>
          </cell>
        </row>
        <row r="1349">
          <cell r="C1349">
            <v>104.9</v>
          </cell>
        </row>
        <row r="1350">
          <cell r="C1350">
            <v>0</v>
          </cell>
        </row>
        <row r="1351">
          <cell r="C1351">
            <v>0</v>
          </cell>
        </row>
        <row r="1352">
          <cell r="C1352">
            <v>0</v>
          </cell>
        </row>
        <row r="1353">
          <cell r="C1353">
            <v>0</v>
          </cell>
        </row>
        <row r="1354">
          <cell r="C1354">
            <v>0</v>
          </cell>
        </row>
        <row r="1355">
          <cell r="C1355">
            <v>0</v>
          </cell>
        </row>
        <row r="1356">
          <cell r="C1356">
            <v>0</v>
          </cell>
        </row>
        <row r="1357">
          <cell r="C1357">
            <v>0</v>
          </cell>
        </row>
        <row r="1358">
          <cell r="C1358">
            <v>0</v>
          </cell>
        </row>
        <row r="1359">
          <cell r="C1359">
            <v>0</v>
          </cell>
        </row>
        <row r="1360">
          <cell r="C1360">
            <v>2</v>
          </cell>
        </row>
        <row r="1361">
          <cell r="C1361">
            <v>0</v>
          </cell>
        </row>
        <row r="1362">
          <cell r="C1362">
            <v>0</v>
          </cell>
        </row>
        <row r="1363">
          <cell r="C1363">
            <v>0</v>
          </cell>
        </row>
        <row r="1364">
          <cell r="C1364">
            <v>0</v>
          </cell>
        </row>
        <row r="1365">
          <cell r="C1365">
            <v>0</v>
          </cell>
        </row>
        <row r="1366">
          <cell r="C1366">
            <v>0</v>
          </cell>
        </row>
        <row r="1367">
          <cell r="C1367">
            <v>0</v>
          </cell>
        </row>
        <row r="1368">
          <cell r="C1368">
            <v>0</v>
          </cell>
        </row>
        <row r="1369">
          <cell r="C1369">
            <v>0</v>
          </cell>
        </row>
        <row r="1370">
          <cell r="C1370">
            <v>0</v>
          </cell>
        </row>
        <row r="1371">
          <cell r="C1371">
            <v>0</v>
          </cell>
        </row>
        <row r="1372">
          <cell r="C1372">
            <v>0</v>
          </cell>
        </row>
        <row r="1373">
          <cell r="C1373">
            <v>0</v>
          </cell>
        </row>
        <row r="1374">
          <cell r="C1374">
            <v>0</v>
          </cell>
        </row>
        <row r="1375">
          <cell r="C1375">
            <v>0</v>
          </cell>
        </row>
        <row r="1376">
          <cell r="C1376">
            <v>0</v>
          </cell>
        </row>
        <row r="1377">
          <cell r="C1377">
            <v>0</v>
          </cell>
        </row>
        <row r="1378">
          <cell r="C1378">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E_P"/>
      <sheetName val="CÉDULA"/>
      <sheetName val="Presión"/>
      <sheetName val="Captura"/>
      <sheetName val="Seguimiento"/>
      <sheetName val="INDICADORES"/>
      <sheetName val="Presupuesto"/>
      <sheetName val="Afectación"/>
      <sheetName val="Memoria_de_Calculo"/>
      <sheetName val="BD_Presupuesto"/>
      <sheetName val="BD_Metas"/>
      <sheetName val="BD_Seguimiento"/>
      <sheetName val="BD_Datos"/>
      <sheetName val="E_P1"/>
      <sheetName val="Memoria_de_Calculo1"/>
      <sheetName val="E_P2"/>
      <sheetName val="Memoria_de_Calculo2"/>
      <sheetName val="E P"/>
      <sheetName val="Memoria de Calculo"/>
      <sheetName val="E_P4"/>
      <sheetName val="Memoria_de_Calculo4"/>
      <sheetName val="E_P3"/>
      <sheetName val="Memoria_de_Calculo3"/>
      <sheetName val="E_P5"/>
      <sheetName val="Memoria_de_Calculo5"/>
      <sheetName val="E_P7"/>
      <sheetName val="Memoria_de_Calculo7"/>
      <sheetName val="E_P6"/>
      <sheetName val="Memoria_de_Calculo6"/>
      <sheetName val="E_P8"/>
      <sheetName val="Memoria_de_Calculo8"/>
      <sheetName val="E_P9"/>
      <sheetName val="Memoria_de_Calculo9"/>
      <sheetName val="E_P10"/>
      <sheetName val="Memoria_de_Calculo10"/>
    </sheetNames>
    <sheetDataSet>
      <sheetData sheetId="0"/>
      <sheetData sheetId="1"/>
      <sheetData sheetId="2"/>
      <sheetData sheetId="3"/>
      <sheetData sheetId="4"/>
      <sheetData sheetId="5" refreshError="1"/>
      <sheetData sheetId="6" refreshError="1"/>
      <sheetData sheetId="7"/>
      <sheetData sheetId="8" refreshError="1"/>
      <sheetData sheetId="9"/>
      <sheetData sheetId="10"/>
      <sheetData sheetId="11"/>
      <sheetData sheetId="12"/>
      <sheetData sheetId="13">
        <row r="2">
          <cell r="B2" t="str">
            <v>Unidad de Operación Desconcentrada para el D.F.</v>
          </cell>
        </row>
        <row r="3">
          <cell r="B3" t="str">
            <v>Unidad de Operación Desconcentrada para el D.F.</v>
          </cell>
        </row>
        <row r="4">
          <cell r="B4" t="str">
            <v>Unidad de Operación Desconcentrada para el D.F.</v>
          </cell>
        </row>
        <row r="5">
          <cell r="B5" t="str">
            <v>Unidad de Operación Desconcentrada para el D.F.</v>
          </cell>
        </row>
        <row r="6">
          <cell r="B6" t="str">
            <v>Unidad de Operación Desconcentrada para el D.F.</v>
          </cell>
        </row>
        <row r="7">
          <cell r="B7" t="str">
            <v>Unidad de Operación Desconcentrada para el D.F.</v>
          </cell>
        </row>
        <row r="8">
          <cell r="B8" t="str">
            <v>Representación Oaxaca</v>
          </cell>
        </row>
        <row r="9">
          <cell r="B9" t="str">
            <v>Unidad de Operación Desconcentrada para el D.F.</v>
          </cell>
        </row>
        <row r="10">
          <cell r="B10" t="str">
            <v>Unidad de Operación Desconcentrada para el D.F.</v>
          </cell>
        </row>
        <row r="11">
          <cell r="B11" t="str">
            <v>Representación Oaxaca</v>
          </cell>
        </row>
        <row r="12">
          <cell r="B12" t="str">
            <v>Unidad de Operación Desconcentrada para el D.F.</v>
          </cell>
        </row>
        <row r="13">
          <cell r="B13" t="str">
            <v>Representación Oaxaca</v>
          </cell>
        </row>
        <row r="14">
          <cell r="B14" t="str">
            <v>Representación Oaxaca</v>
          </cell>
        </row>
        <row r="15">
          <cell r="B15" t="str">
            <v>Representación Oaxaca</v>
          </cell>
        </row>
        <row r="16">
          <cell r="B16" t="str">
            <v>Unidad de Operación Desconcentrada para el D.F.</v>
          </cell>
        </row>
        <row r="17">
          <cell r="B17" t="str">
            <v>Unidad de Operación Desconcentrada para el D.F.</v>
          </cell>
        </row>
        <row r="18">
          <cell r="B18" t="str">
            <v>Unidad de Operación Desconcentrada para el D.F.</v>
          </cell>
        </row>
        <row r="19">
          <cell r="B19" t="str">
            <v>Unidad de Operación Desconcentrada para el D.F.</v>
          </cell>
        </row>
        <row r="20">
          <cell r="B20" t="str">
            <v>Unidad de Operación Desconcentrada para el D.F.</v>
          </cell>
        </row>
        <row r="21">
          <cell r="B21" t="str">
            <v>Unidad de Operación Desconcentrada para el D.F.</v>
          </cell>
        </row>
        <row r="22">
          <cell r="B22" t="str">
            <v>Unidad de Operación Desconcentrada para el D.F.</v>
          </cell>
        </row>
        <row r="23">
          <cell r="B23" t="str">
            <v>Unidad de Operación Desconcentrada para el D.F.</v>
          </cell>
        </row>
        <row r="24">
          <cell r="B24" t="str">
            <v>Unidad de Operación Desconcentrada para el D.F.</v>
          </cell>
        </row>
        <row r="25">
          <cell r="B25" t="str">
            <v>Unidad de Operación Desconcentrada para el D.F.</v>
          </cell>
        </row>
        <row r="26">
          <cell r="B26" t="str">
            <v>Unidad de Operación Desconcentrada para el D.F.</v>
          </cell>
        </row>
        <row r="27">
          <cell r="B27" t="str">
            <v>Unidad de Operación Desconcentrada para el D.F.</v>
          </cell>
        </row>
        <row r="28">
          <cell r="B28" t="str">
            <v>Unidad de Operación Desconcentrada para el D.F.</v>
          </cell>
        </row>
        <row r="29">
          <cell r="B29" t="str">
            <v>Unidad de Operación Desconcentrada para el D.F.</v>
          </cell>
        </row>
        <row r="30">
          <cell r="B30" t="str">
            <v>Unidad de Operación Desconcentrada para el D.F.</v>
          </cell>
        </row>
        <row r="31">
          <cell r="B31" t="str">
            <v>Unidad de Operación Desconcentrada para el D.F.</v>
          </cell>
        </row>
        <row r="32">
          <cell r="B32" t="str">
            <v>Unidad de Operación Desconcentrada para el D.F.</v>
          </cell>
        </row>
        <row r="33">
          <cell r="B33" t="str">
            <v>Representación Oaxaca</v>
          </cell>
        </row>
        <row r="34">
          <cell r="B34" t="str">
            <v>Unidad de Operación Desconcentrada para el D.F.</v>
          </cell>
        </row>
        <row r="35">
          <cell r="B35" t="str">
            <v>Representación del Conalep en el Estado de Oaxaca</v>
          </cell>
        </row>
        <row r="36">
          <cell r="B36" t="str">
            <v>Unidad de Operación Desconcentrada para el D.F.</v>
          </cell>
        </row>
        <row r="37">
          <cell r="B37" t="str">
            <v>Unidad de Operación Desconcentrada para el D.F.</v>
          </cell>
        </row>
        <row r="38">
          <cell r="B38" t="str">
            <v>Unidad de Operación Desconcentrada para el D.F.</v>
          </cell>
        </row>
        <row r="39">
          <cell r="B39" t="str">
            <v>Unidad de Operación Desconcentrada para el D.F.</v>
          </cell>
        </row>
        <row r="40">
          <cell r="B40" t="str">
            <v>Dirección General</v>
          </cell>
        </row>
        <row r="41">
          <cell r="B41" t="str">
            <v>Órgano Interno de Control</v>
          </cell>
        </row>
        <row r="42">
          <cell r="B42" t="str">
            <v>Dirección de Asunto Jurídicos</v>
          </cell>
        </row>
        <row r="43">
          <cell r="B43" t="str">
            <v>Unidad de Estudios de Intercambio Académico</v>
          </cell>
        </row>
        <row r="44">
          <cell r="B44" t="str">
            <v>Unidad de Estudios de Intercambio Académico</v>
          </cell>
        </row>
        <row r="45">
          <cell r="B45" t="str">
            <v>Secretaría General</v>
          </cell>
        </row>
        <row r="46">
          <cell r="B46" t="str">
            <v>Dirección de Informática y Comunicaciones</v>
          </cell>
        </row>
        <row r="47">
          <cell r="B47" t="str">
            <v>Secretaría de Servicios Institucionales</v>
          </cell>
        </row>
        <row r="48">
          <cell r="B48" t="str">
            <v>Secretaría de Servicios Institucionales</v>
          </cell>
        </row>
        <row r="49">
          <cell r="B49" t="str">
            <v>Secretaría de Servicios Institucionales</v>
          </cell>
        </row>
        <row r="50">
          <cell r="B50" t="str">
            <v>Secretaría de Servicios Institucionales</v>
          </cell>
        </row>
        <row r="51">
          <cell r="B51" t="str">
            <v>Secretaría de Desarrollo Académico y Capacitación</v>
          </cell>
        </row>
        <row r="52">
          <cell r="B52" t="str">
            <v>Secretaría de Desarrollo Académico y Capacitación</v>
          </cell>
        </row>
        <row r="53">
          <cell r="B53" t="str">
            <v>Secretaría de Desarrollo Académico y Capacitación</v>
          </cell>
        </row>
        <row r="54">
          <cell r="B54" t="str">
            <v>Secretaría de Desarrollo Académico y Capacitación</v>
          </cell>
        </row>
        <row r="55">
          <cell r="B55" t="str">
            <v>Secretaría de Desarrollo Académico y Capacitación</v>
          </cell>
        </row>
        <row r="56">
          <cell r="B56" t="str">
            <v>Secretaría de Planeación y Desarrollo Institucional</v>
          </cell>
        </row>
        <row r="57">
          <cell r="B57" t="str">
            <v>Secretaría de Planeación y Desarrollo Institucional</v>
          </cell>
        </row>
        <row r="58">
          <cell r="B58" t="str">
            <v>Secretaría de Planeación y Desarrollo Institucional</v>
          </cell>
        </row>
        <row r="59">
          <cell r="B59" t="str">
            <v>Secretaría de Planeación y Desarrollo Institucional</v>
          </cell>
        </row>
        <row r="60">
          <cell r="B60" t="str">
            <v>Secretaría de Planeación y Desarrollo Institucional</v>
          </cell>
        </row>
        <row r="61">
          <cell r="B61" t="str">
            <v>Secretaría de Administración</v>
          </cell>
        </row>
        <row r="62">
          <cell r="B62" t="str">
            <v>Secretaría de Administración</v>
          </cell>
        </row>
        <row r="63">
          <cell r="B63" t="str">
            <v>Secretaría de Administración</v>
          </cell>
        </row>
        <row r="64">
          <cell r="B64" t="str">
            <v>Secretaría de Administración</v>
          </cell>
        </row>
        <row r="65">
          <cell r="B65" t="str">
            <v>Unidad de Operación Desconcentrada para el D.F.</v>
          </cell>
        </row>
        <row r="66">
          <cell r="B66" t="str">
            <v>Representación Oaxaca</v>
          </cell>
        </row>
      </sheetData>
      <sheetData sheetId="14"/>
      <sheetData sheetId="15"/>
      <sheetData sheetId="16"/>
      <sheetData sheetId="17"/>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Presentación"/>
      <sheetName val="PCEU01"/>
      <sheetName val="PCEU02"/>
      <sheetName val="PCEU03"/>
      <sheetName val="PCEU04"/>
      <sheetName val="PCEU05"/>
      <sheetName val="PCEU06"/>
      <sheetName val="PCEU07"/>
      <sheetName val="RI01"/>
    </sheetNames>
    <sheetDataSet>
      <sheetData sheetId="0" refreshError="1"/>
      <sheetData sheetId="1" refreshError="1"/>
      <sheetData sheetId="2">
        <row r="9">
          <cell r="B9" t="str">
            <v>Ing. César Moreno Martinez De Escobar (TECATE)</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Presentación"/>
      <sheetName val="PCEU01"/>
      <sheetName val="PCEU02"/>
      <sheetName val="PCEU03"/>
      <sheetName val="PCEU04"/>
      <sheetName val="PCEU05"/>
      <sheetName val="PCEU06"/>
      <sheetName val="PCEU07"/>
      <sheetName val="RI01"/>
    </sheetNames>
    <sheetDataSet>
      <sheetData sheetId="0" refreshError="1"/>
      <sheetData sheetId="1" refreshError="1"/>
      <sheetData sheetId="2">
        <row r="9">
          <cell r="B9" t="str">
            <v>Ing. César Moreno Martinez De Escobar (TECATE)</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PRESENTACIÓN"/>
      <sheetName val="ALINEACIÓN"/>
      <sheetName val="INDICADORES_"/>
      <sheetName val="CÉDULA"/>
      <sheetName val="Seguimiento"/>
      <sheetName val="Análitico_de_HSM"/>
      <sheetName val="_HSM_Ene-Feb"/>
      <sheetName val="_HSM_Mar-Ago"/>
      <sheetName val="_HSM_Sep-Dic"/>
      <sheetName val="Presupuesto"/>
      <sheetName val="INGRESOS"/>
      <sheetName val="Seguimiento_Ingresos"/>
      <sheetName val="BD_Ingresos"/>
      <sheetName val="BD_SIngresos"/>
      <sheetName val="EGRESOS"/>
      <sheetName val="REMUNERACIONES_Y_PRESTACIONES"/>
      <sheetName val="Prima_de_Antigüedad_"/>
      <sheetName val="Resumen_PA"/>
      <sheetName val="Becas"/>
      <sheetName val="PRESUPUESTO_EJECUTIVO"/>
      <sheetName val="HSM_FEDERAL"/>
      <sheetName val="BD_HSMCompleto"/>
      <sheetName val="BD_ServiciosAcademicos"/>
      <sheetName val="BD_Remuneraciones"/>
      <sheetName val="BasePresupuesto"/>
      <sheetName val="Base_Proyectado"/>
      <sheetName val="BaseMetas"/>
      <sheetName val="BD_HSM"/>
      <sheetName val="Base_Avance"/>
      <sheetName val="BaseSeguimientoMetas"/>
      <sheetName val="Datos"/>
      <sheetName val="Tablas"/>
      <sheetName val="INDICADORES_1"/>
      <sheetName val="Análitico_de_HSM1"/>
      <sheetName val="_HSM_Ene-Feb1"/>
      <sheetName val="_HSM_Mar-Ago1"/>
      <sheetName val="_HSM_Sep-Dic1"/>
      <sheetName val="Seguimiento_Ingresos1"/>
      <sheetName val="REMUNERACIONES_Y_PRESTACIONES1"/>
      <sheetName val="Prima_de_Antigüedad_1"/>
      <sheetName val="Resumen_PA1"/>
      <sheetName val="PRESUPUESTO_EJECUTIVO1"/>
      <sheetName val="INDICADORES_2"/>
      <sheetName val="Análitico_de_HSM2"/>
      <sheetName val="_HSM_Ene-Feb2"/>
      <sheetName val="_HSM_Mar-Ago2"/>
      <sheetName val="_HSM_Sep-Dic2"/>
      <sheetName val="Seguimiento_Ingresos2"/>
      <sheetName val="REMUNERACIONES_Y_PRESTACIONES2"/>
      <sheetName val="Prima_de_Antigüedad_2"/>
      <sheetName val="Resumen_PA2"/>
      <sheetName val="PRESUPUESTO_EJECUTIVO2"/>
      <sheetName val="INDICADORES "/>
      <sheetName val="Análitico de HSM"/>
      <sheetName val=" HSM Ene-Feb"/>
      <sheetName val=" HSM Mar-Ago"/>
      <sheetName val=" HSM Sep-Dic"/>
      <sheetName val="Seguimiento Ingresos"/>
      <sheetName val="REMUNERACIONES Y PRESTACIONES"/>
      <sheetName val="Prima de Antigüedad "/>
      <sheetName val="Resumen PA"/>
      <sheetName val="PRESUPUESTO EJECUTIVO"/>
      <sheetName val="INDICADORES_4"/>
      <sheetName val="Análitico_de_HSM4"/>
      <sheetName val="_HSM_Ene-Feb4"/>
      <sheetName val="_HSM_Mar-Ago4"/>
      <sheetName val="_HSM_Sep-Dic4"/>
      <sheetName val="Seguimiento_Ingresos4"/>
      <sheetName val="REMUNERACIONES_Y_PRESTACIONES4"/>
      <sheetName val="Prima_de_Antigüedad_4"/>
      <sheetName val="Resumen_PA4"/>
      <sheetName val="PRESUPUESTO_EJECUTIVO4"/>
      <sheetName val="INDICADORES_3"/>
      <sheetName val="Análitico_de_HSM3"/>
      <sheetName val="_HSM_Ene-Feb3"/>
      <sheetName val="_HSM_Mar-Ago3"/>
      <sheetName val="_HSM_Sep-Dic3"/>
      <sheetName val="Seguimiento_Ingresos3"/>
      <sheetName val="REMUNERACIONES_Y_PRESTACIONES3"/>
      <sheetName val="Prima_de_Antigüedad_3"/>
      <sheetName val="Resumen_PA3"/>
      <sheetName val="PRESUPUESTO_EJECUTIVO3"/>
      <sheetName val="INDICADORES_5"/>
      <sheetName val="Análitico_de_HSM5"/>
      <sheetName val="_HSM_Ene-Feb5"/>
      <sheetName val="_HSM_Mar-Ago5"/>
      <sheetName val="_HSM_Sep-Dic5"/>
      <sheetName val="Seguimiento_Ingresos5"/>
      <sheetName val="REMUNERACIONES_Y_PRESTACIONES5"/>
      <sheetName val="Prima_de_Antigüedad_5"/>
      <sheetName val="Resumen_PA5"/>
      <sheetName val="PRESUPUESTO_EJECUTIVO5"/>
      <sheetName val="INDICADORES_7"/>
      <sheetName val="Análitico_de_HSM7"/>
      <sheetName val="_HSM_Ene-Feb7"/>
      <sheetName val="_HSM_Mar-Ago7"/>
      <sheetName val="_HSM_Sep-Dic7"/>
      <sheetName val="Seguimiento_Ingresos7"/>
      <sheetName val="REMUNERACIONES_Y_PRESTACIONES7"/>
      <sheetName val="Prima_de_Antigüedad_7"/>
      <sheetName val="Resumen_PA7"/>
      <sheetName val="PRESUPUESTO_EJECUTIVO7"/>
      <sheetName val="INDICADORES_6"/>
      <sheetName val="Análitico_de_HSM6"/>
      <sheetName val="_HSM_Ene-Feb6"/>
      <sheetName val="_HSM_Mar-Ago6"/>
      <sheetName val="_HSM_Sep-Dic6"/>
      <sheetName val="Seguimiento_Ingresos6"/>
      <sheetName val="REMUNERACIONES_Y_PRESTACIONES6"/>
      <sheetName val="Prima_de_Antigüedad_6"/>
      <sheetName val="Resumen_PA6"/>
      <sheetName val="PRESUPUESTO_EJECUTIVO6"/>
      <sheetName val="INDICADORES_8"/>
      <sheetName val="Análitico_de_HSM8"/>
      <sheetName val="_HSM_Ene-Feb8"/>
      <sheetName val="_HSM_Mar-Ago8"/>
      <sheetName val="_HSM_Sep-Dic8"/>
      <sheetName val="Seguimiento_Ingresos8"/>
      <sheetName val="REMUNERACIONES_Y_PRESTACIONES8"/>
      <sheetName val="Prima_de_Antigüedad_8"/>
      <sheetName val="Resumen_PA8"/>
      <sheetName val="PRESUPUESTO_EJECUTIVO8"/>
      <sheetName val="INDICADORES_9"/>
      <sheetName val="Análitico_de_HSM9"/>
      <sheetName val="_HSM_Ene-Feb9"/>
      <sheetName val="_HSM_Mar-Ago9"/>
      <sheetName val="_HSM_Sep-Dic9"/>
      <sheetName val="Seguimiento_Ingresos9"/>
      <sheetName val="REMUNERACIONES_Y_PRESTACIONES9"/>
      <sheetName val="Prima_de_Antigüedad_9"/>
      <sheetName val="Resumen_PA9"/>
      <sheetName val="PRESUPUESTO_EJECUTIVO9"/>
      <sheetName val="INDICADORES_10"/>
      <sheetName val="Análitico_de_HSM10"/>
      <sheetName val="_HSM_Ene-Feb10"/>
      <sheetName val="_HSM_Mar-Ago10"/>
      <sheetName val="_HSM_Sep-Dic10"/>
      <sheetName val="Seguimiento_Ingresos10"/>
      <sheetName val="REMUNERACIONES_Y_PRESTACIONES10"/>
      <sheetName val="Prima_de_Antigüedad_10"/>
      <sheetName val="Resumen_PA10"/>
      <sheetName val="PRESUPUESTO_EJECUTIVO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v>132</v>
          </cell>
        </row>
      </sheetData>
      <sheetData sheetId="33">
        <row r="2">
          <cell r="A2">
            <v>1</v>
          </cell>
          <cell r="B2" t="str">
            <v>ESTADO DE MEXICO</v>
          </cell>
          <cell r="C2" t="str">
            <v>CIUDAD AZTECA</v>
          </cell>
        </row>
        <row r="3">
          <cell r="A3">
            <v>2</v>
          </cell>
          <cell r="B3" t="str">
            <v>DISTRITO FEDERAL</v>
          </cell>
          <cell r="C3" t="str">
            <v>TICOMÁN</v>
          </cell>
        </row>
        <row r="4">
          <cell r="A4">
            <v>3</v>
          </cell>
          <cell r="B4" t="str">
            <v>DISTRITO FEDERAL</v>
          </cell>
          <cell r="C4" t="str">
            <v>IZTAPALAPA_I</v>
          </cell>
        </row>
        <row r="5">
          <cell r="A5">
            <v>4</v>
          </cell>
          <cell r="B5" t="str">
            <v>DISTRITO FEDERAL</v>
          </cell>
          <cell r="C5" t="str">
            <v>ARAGÓN</v>
          </cell>
        </row>
        <row r="6">
          <cell r="A6">
            <v>6</v>
          </cell>
          <cell r="B6" t="str">
            <v>ESTADO DE MEXICO</v>
          </cell>
          <cell r="C6" t="str">
            <v>GUSTAVO BAZ TLANEPANTLA</v>
          </cell>
        </row>
        <row r="7">
          <cell r="A7">
            <v>7</v>
          </cell>
          <cell r="B7" t="str">
            <v>QUINTANA ROO</v>
          </cell>
          <cell r="C7" t="str">
            <v>CHETUMAL -LIC.JESÚS MARTINÉZ ROSS-</v>
          </cell>
        </row>
        <row r="8">
          <cell r="A8">
            <v>8</v>
          </cell>
          <cell r="B8" t="str">
            <v>ESTADO DE MEXICO</v>
          </cell>
          <cell r="C8" t="str">
            <v>EL ORO</v>
          </cell>
        </row>
        <row r="9">
          <cell r="A9">
            <v>9</v>
          </cell>
          <cell r="B9" t="str">
            <v>QUINTANA ROO</v>
          </cell>
          <cell r="C9" t="str">
            <v>CANCÚN_I</v>
          </cell>
        </row>
        <row r="10">
          <cell r="A10">
            <v>10</v>
          </cell>
          <cell r="B10" t="str">
            <v>COAHUILA</v>
          </cell>
          <cell r="C10" t="str">
            <v>PIEDRAS NEGRAS</v>
          </cell>
        </row>
        <row r="11">
          <cell r="A11">
            <v>11</v>
          </cell>
          <cell r="B11" t="str">
            <v>DISTRITO FEDERAL</v>
          </cell>
          <cell r="C11" t="str">
            <v>AZTAHUACAN</v>
          </cell>
        </row>
        <row r="12">
          <cell r="A12">
            <v>12</v>
          </cell>
          <cell r="B12" t="str">
            <v>DISTRITO FEDERAL</v>
          </cell>
          <cell r="C12" t="str">
            <v>XOCHIMILCO</v>
          </cell>
        </row>
        <row r="13">
          <cell r="A13">
            <v>13</v>
          </cell>
          <cell r="B13" t="str">
            <v>ESTADO DE MEXICO</v>
          </cell>
          <cell r="C13" t="str">
            <v xml:space="preserve">VALLE DE ARAGÓN </v>
          </cell>
        </row>
        <row r="14">
          <cell r="A14">
            <v>14</v>
          </cell>
          <cell r="B14" t="str">
            <v>ESTADO DE MEXICO</v>
          </cell>
          <cell r="C14" t="str">
            <v>DEL SOL</v>
          </cell>
        </row>
        <row r="15">
          <cell r="A15">
            <v>15</v>
          </cell>
          <cell r="B15" t="str">
            <v>DISTRITO FEDERAL</v>
          </cell>
          <cell r="C15" t="str">
            <v>VENUSTIANO CARRANZA_I</v>
          </cell>
        </row>
        <row r="16">
          <cell r="A16">
            <v>16</v>
          </cell>
          <cell r="B16" t="str">
            <v>AGUASCALIENTES</v>
          </cell>
          <cell r="C16" t="str">
            <v xml:space="preserve">AGUASCALIENTES_I </v>
          </cell>
        </row>
        <row r="17">
          <cell r="A17">
            <v>17</v>
          </cell>
          <cell r="B17" t="str">
            <v>BAJA CALIFORNIA</v>
          </cell>
          <cell r="C17" t="str">
            <v>MEXICALI_I</v>
          </cell>
        </row>
        <row r="18">
          <cell r="A18">
            <v>18</v>
          </cell>
          <cell r="B18" t="str">
            <v>BAJA CALIFORNIA</v>
          </cell>
          <cell r="C18" t="str">
            <v>TIJUANA_I</v>
          </cell>
        </row>
        <row r="19">
          <cell r="A19">
            <v>19</v>
          </cell>
          <cell r="B19" t="str">
            <v>BAJA CALIFORNIA SUR</v>
          </cell>
          <cell r="C19" t="str">
            <v>LA PAZ</v>
          </cell>
        </row>
        <row r="20">
          <cell r="A20">
            <v>20</v>
          </cell>
          <cell r="B20" t="str">
            <v>CAMPECHE</v>
          </cell>
          <cell r="C20" t="str">
            <v>CAMPECHE  -LIC. GUILLERMO GONZÁLEZ GALERA-</v>
          </cell>
        </row>
        <row r="21">
          <cell r="A21">
            <v>21</v>
          </cell>
          <cell r="B21" t="str">
            <v>CAMPECHE</v>
          </cell>
          <cell r="C21" t="str">
            <v>CIUDAD DEL CARMEN</v>
          </cell>
        </row>
        <row r="22">
          <cell r="A22">
            <v>22</v>
          </cell>
          <cell r="B22" t="str">
            <v>CHIAPAS</v>
          </cell>
          <cell r="C22" t="str">
            <v>CHIAPA DE CORZO</v>
          </cell>
        </row>
        <row r="23">
          <cell r="A23">
            <v>23</v>
          </cell>
          <cell r="B23" t="str">
            <v>COAHUILA</v>
          </cell>
          <cell r="C23" t="str">
            <v>SALTILLO I</v>
          </cell>
        </row>
        <row r="24">
          <cell r="A24">
            <v>24</v>
          </cell>
          <cell r="B24" t="str">
            <v>COAHUILA</v>
          </cell>
          <cell r="C24" t="str">
            <v>MUZQUIZ</v>
          </cell>
        </row>
        <row r="25">
          <cell r="A25">
            <v>25</v>
          </cell>
          <cell r="B25" t="str">
            <v>CHIHUAHUA</v>
          </cell>
          <cell r="C25" t="str">
            <v>CHIHUAHUA_I</v>
          </cell>
        </row>
        <row r="26">
          <cell r="A26">
            <v>26</v>
          </cell>
          <cell r="B26" t="str">
            <v>CHIHUAHUA</v>
          </cell>
          <cell r="C26" t="str">
            <v>CIUDAD JUÁREZ_I</v>
          </cell>
        </row>
        <row r="27">
          <cell r="A27">
            <v>27</v>
          </cell>
          <cell r="B27" t="str">
            <v>GUERRERO</v>
          </cell>
          <cell r="C27" t="str">
            <v>ZIHUATANEJO</v>
          </cell>
        </row>
        <row r="28">
          <cell r="A28">
            <v>28</v>
          </cell>
          <cell r="B28" t="str">
            <v>GUANAJUATO</v>
          </cell>
          <cell r="C28" t="str">
            <v>CELAYA</v>
          </cell>
        </row>
        <row r="29">
          <cell r="A29">
            <v>29</v>
          </cell>
          <cell r="B29" t="str">
            <v>GUANAJUATO</v>
          </cell>
          <cell r="C29" t="str">
            <v>IRAPUATO</v>
          </cell>
        </row>
        <row r="30">
          <cell r="A30">
            <v>30</v>
          </cell>
          <cell r="B30" t="str">
            <v>GUANAJUATO</v>
          </cell>
          <cell r="C30" t="str">
            <v>LEÓN_I -FELIPE B. MARTINEZ CHAPA-</v>
          </cell>
        </row>
        <row r="31">
          <cell r="A31">
            <v>31</v>
          </cell>
          <cell r="B31" t="str">
            <v>HIDALGO</v>
          </cell>
          <cell r="C31" t="str">
            <v xml:space="preserve">PACHUCA </v>
          </cell>
        </row>
        <row r="32">
          <cell r="A32">
            <v>32</v>
          </cell>
          <cell r="B32" t="str">
            <v>JALISCO</v>
          </cell>
          <cell r="C32" t="str">
            <v>C. MEX-ITALIANO -LIC. FRANCISCO. MEDINA ASCENCIO-</v>
          </cell>
        </row>
        <row r="33">
          <cell r="A33">
            <v>33</v>
          </cell>
          <cell r="B33" t="str">
            <v>ESTADO DE MEXICO</v>
          </cell>
          <cell r="C33" t="str">
            <v>ATLACOMULCO</v>
          </cell>
        </row>
        <row r="34">
          <cell r="A34">
            <v>34</v>
          </cell>
          <cell r="B34" t="str">
            <v>ESTADO DE MEXICO</v>
          </cell>
          <cell r="C34" t="str">
            <v>TOLUCA</v>
          </cell>
        </row>
        <row r="35">
          <cell r="A35">
            <v>35</v>
          </cell>
          <cell r="B35" t="str">
            <v>MICHOACAN</v>
          </cell>
          <cell r="C35" t="str">
            <v>LÁZARO CÁRDENAS</v>
          </cell>
        </row>
        <row r="36">
          <cell r="A36">
            <v>36</v>
          </cell>
          <cell r="B36" t="str">
            <v>MORELOS</v>
          </cell>
          <cell r="C36" t="str">
            <v>TEMIXCO</v>
          </cell>
        </row>
        <row r="37">
          <cell r="A37">
            <v>37</v>
          </cell>
          <cell r="B37" t="str">
            <v>NUEVO LEON</v>
          </cell>
          <cell r="C37" t="str">
            <v>MONTERREY_I</v>
          </cell>
        </row>
        <row r="38">
          <cell r="A38">
            <v>38</v>
          </cell>
          <cell r="B38" t="str">
            <v>NUEVO LEON</v>
          </cell>
          <cell r="C38" t="str">
            <v>GUADALUPE -LIC. RAUL RANGEL FRIAS-</v>
          </cell>
        </row>
        <row r="39">
          <cell r="A39">
            <v>39</v>
          </cell>
          <cell r="B39" t="str">
            <v>OAXACA</v>
          </cell>
          <cell r="C39" t="str">
            <v>OAXACA</v>
          </cell>
        </row>
        <row r="40">
          <cell r="A40">
            <v>40</v>
          </cell>
          <cell r="B40" t="str">
            <v>PUEBLA</v>
          </cell>
          <cell r="C40" t="str">
            <v>PUEBLA_I</v>
          </cell>
        </row>
        <row r="41">
          <cell r="A41">
            <v>41</v>
          </cell>
          <cell r="B41" t="str">
            <v>QUERETARO</v>
          </cell>
          <cell r="C41" t="str">
            <v>QUERETARO -DON ROBERTO RUIZ OBREGÓN-</v>
          </cell>
        </row>
        <row r="42">
          <cell r="A42">
            <v>42</v>
          </cell>
          <cell r="B42" t="str">
            <v>QUERETARO</v>
          </cell>
          <cell r="C42" t="str">
            <v xml:space="preserve">SAN JUAN DEL RIO </v>
          </cell>
        </row>
        <row r="43">
          <cell r="A43">
            <v>43</v>
          </cell>
          <cell r="B43" t="str">
            <v>SAN LUIS POTOSÍ</v>
          </cell>
          <cell r="C43" t="str">
            <v>ING. J. M. MORENO TORRES</v>
          </cell>
        </row>
        <row r="44">
          <cell r="A44">
            <v>44</v>
          </cell>
          <cell r="B44" t="str">
            <v>SAN LUIS POTOSÍ</v>
          </cell>
          <cell r="C44" t="str">
            <v>CIUDAD VALLES</v>
          </cell>
        </row>
        <row r="45">
          <cell r="A45">
            <v>45</v>
          </cell>
          <cell r="B45" t="str">
            <v>SINALOA</v>
          </cell>
          <cell r="C45" t="str">
            <v>LOS MOCHIS</v>
          </cell>
        </row>
        <row r="46">
          <cell r="A46">
            <v>46</v>
          </cell>
          <cell r="B46" t="str">
            <v>SINALOA</v>
          </cell>
          <cell r="C46" t="str">
            <v>MAZATLÁN_I</v>
          </cell>
        </row>
        <row r="47">
          <cell r="A47">
            <v>47</v>
          </cell>
          <cell r="B47" t="str">
            <v>SONORA</v>
          </cell>
          <cell r="C47" t="str">
            <v>HERMOSILLO_I</v>
          </cell>
        </row>
        <row r="48">
          <cell r="A48">
            <v>48</v>
          </cell>
          <cell r="B48" t="str">
            <v>SONORA</v>
          </cell>
          <cell r="C48" t="str">
            <v>HERMOSILLO II</v>
          </cell>
        </row>
        <row r="49">
          <cell r="A49">
            <v>49</v>
          </cell>
          <cell r="B49" t="str">
            <v>SONORA</v>
          </cell>
          <cell r="C49" t="str">
            <v>NACOZARI</v>
          </cell>
        </row>
        <row r="50">
          <cell r="A50">
            <v>50</v>
          </cell>
          <cell r="B50" t="str">
            <v>SONORA</v>
          </cell>
          <cell r="C50" t="str">
            <v>GUAYMAS  -GRAL. PLUTARCO ELIAS CALLES-</v>
          </cell>
        </row>
        <row r="51">
          <cell r="A51">
            <v>51</v>
          </cell>
          <cell r="B51" t="str">
            <v>TABASCO</v>
          </cell>
          <cell r="C51" t="str">
            <v>VILLAHERMOSA_I</v>
          </cell>
        </row>
        <row r="52">
          <cell r="A52">
            <v>52</v>
          </cell>
          <cell r="B52" t="str">
            <v>TABASCO</v>
          </cell>
          <cell r="C52" t="str">
            <v>CÁRDENAS</v>
          </cell>
        </row>
        <row r="53">
          <cell r="A53">
            <v>53</v>
          </cell>
          <cell r="B53" t="str">
            <v>TABASCO</v>
          </cell>
          <cell r="C53" t="str">
            <v>MACUSPANA</v>
          </cell>
        </row>
        <row r="54">
          <cell r="A54">
            <v>54</v>
          </cell>
          <cell r="B54" t="str">
            <v>TAMAULIPAS</v>
          </cell>
          <cell r="C54" t="str">
            <v>TAMPICO</v>
          </cell>
        </row>
        <row r="55">
          <cell r="A55">
            <v>55</v>
          </cell>
          <cell r="B55" t="str">
            <v>TAMAULIPAS</v>
          </cell>
          <cell r="C55" t="str">
            <v>MATAMOROS</v>
          </cell>
        </row>
        <row r="56">
          <cell r="A56">
            <v>56</v>
          </cell>
          <cell r="B56" t="str">
            <v>TLAXCALA</v>
          </cell>
          <cell r="C56" t="str">
            <v>AMAXAC DE GUERRERO</v>
          </cell>
        </row>
        <row r="57">
          <cell r="A57">
            <v>57</v>
          </cell>
          <cell r="B57" t="str">
            <v>VERACRUZ</v>
          </cell>
          <cell r="C57" t="str">
            <v>VERACRUZ_I</v>
          </cell>
        </row>
        <row r="58">
          <cell r="A58">
            <v>58</v>
          </cell>
          <cell r="B58" t="str">
            <v>VERACRUZ</v>
          </cell>
          <cell r="C58" t="str">
            <v>COATZACOALCOS -DON JUAN OSORIO LÓPEZ-</v>
          </cell>
        </row>
        <row r="59">
          <cell r="A59">
            <v>59</v>
          </cell>
          <cell r="B59" t="str">
            <v>YUCATAN</v>
          </cell>
          <cell r="C59" t="str">
            <v>MÉRIDA_I</v>
          </cell>
        </row>
        <row r="60">
          <cell r="A60">
            <v>60</v>
          </cell>
          <cell r="B60" t="str">
            <v>YUCATAN</v>
          </cell>
          <cell r="C60" t="str">
            <v>MÉRIDA II -ING. MANUEL MIER Y TERÁN-</v>
          </cell>
        </row>
        <row r="61">
          <cell r="A61">
            <v>61</v>
          </cell>
          <cell r="B61" t="str">
            <v>COLIMA</v>
          </cell>
          <cell r="C61" t="str">
            <v xml:space="preserve">MANZANILLO </v>
          </cell>
        </row>
        <row r="62">
          <cell r="A62">
            <v>62</v>
          </cell>
          <cell r="B62" t="str">
            <v>SINALOA</v>
          </cell>
          <cell r="C62" t="str">
            <v>MAZATLÁN II</v>
          </cell>
        </row>
        <row r="63">
          <cell r="A63">
            <v>63</v>
          </cell>
          <cell r="B63" t="str">
            <v>AGUASCALIENTES</v>
          </cell>
          <cell r="C63" t="str">
            <v>AGUASCALIENTES II</v>
          </cell>
        </row>
        <row r="64">
          <cell r="A64">
            <v>64</v>
          </cell>
          <cell r="B64" t="str">
            <v>BAJA CALIFORNIA</v>
          </cell>
          <cell r="C64" t="str">
            <v>ENSENADA</v>
          </cell>
        </row>
        <row r="65">
          <cell r="A65">
            <v>65</v>
          </cell>
          <cell r="B65" t="str">
            <v>QUINTANA ROO</v>
          </cell>
          <cell r="C65" t="str">
            <v>COZUMEL</v>
          </cell>
        </row>
        <row r="66">
          <cell r="A66">
            <v>66</v>
          </cell>
          <cell r="B66" t="str">
            <v>COAHUILA</v>
          </cell>
          <cell r="C66" t="str">
            <v>MONCLOVA</v>
          </cell>
        </row>
        <row r="67">
          <cell r="A67">
            <v>67</v>
          </cell>
          <cell r="B67" t="str">
            <v>CHIAPAS</v>
          </cell>
          <cell r="C67" t="str">
            <v>HUIXTLA -BELISARIO DOMÍNGUEZ-</v>
          </cell>
        </row>
        <row r="68">
          <cell r="A68">
            <v>68</v>
          </cell>
          <cell r="B68" t="str">
            <v>CHIAPAS</v>
          </cell>
          <cell r="C68" t="str">
            <v>TUXTLA CHICO</v>
          </cell>
        </row>
        <row r="69">
          <cell r="A69">
            <v>69</v>
          </cell>
          <cell r="B69" t="str">
            <v>CHIAPAS</v>
          </cell>
          <cell r="C69" t="str">
            <v>PLAYAS DE CATAZAJA</v>
          </cell>
        </row>
        <row r="70">
          <cell r="A70">
            <v>70</v>
          </cell>
          <cell r="B70" t="str">
            <v>CHIAPAS</v>
          </cell>
          <cell r="C70" t="str">
            <v>COMITÁN</v>
          </cell>
        </row>
        <row r="71">
          <cell r="A71">
            <v>71</v>
          </cell>
          <cell r="B71" t="str">
            <v>JALISCO</v>
          </cell>
          <cell r="C71" t="str">
            <v xml:space="preserve">GUADALAJARA II </v>
          </cell>
        </row>
        <row r="72">
          <cell r="A72">
            <v>72</v>
          </cell>
          <cell r="B72" t="str">
            <v>GUANAJUATO</v>
          </cell>
          <cell r="C72" t="str">
            <v>VALLE DE SANTIAGO</v>
          </cell>
        </row>
        <row r="73">
          <cell r="A73">
            <v>74</v>
          </cell>
          <cell r="B73" t="str">
            <v>JALISCO</v>
          </cell>
          <cell r="C73" t="str">
            <v>ARANDAS</v>
          </cell>
        </row>
        <row r="74">
          <cell r="A74">
            <v>75</v>
          </cell>
          <cell r="B74" t="str">
            <v>JALISCO</v>
          </cell>
          <cell r="C74" t="str">
            <v>PUERTO VALLARTA</v>
          </cell>
        </row>
        <row r="75">
          <cell r="A75">
            <v>76</v>
          </cell>
          <cell r="B75" t="str">
            <v>JALISCO</v>
          </cell>
          <cell r="C75" t="str">
            <v>GUADALAJARA_I</v>
          </cell>
        </row>
        <row r="76">
          <cell r="A76">
            <v>77</v>
          </cell>
          <cell r="B76" t="str">
            <v>JALISCO</v>
          </cell>
          <cell r="C76" t="str">
            <v>TLAQUEPAQUE</v>
          </cell>
        </row>
        <row r="77">
          <cell r="A77">
            <v>78</v>
          </cell>
          <cell r="B77" t="str">
            <v>JALISCO</v>
          </cell>
          <cell r="C77" t="str">
            <v>TAMAZULA -J. Ma. MARTINEZ-</v>
          </cell>
        </row>
        <row r="78">
          <cell r="A78">
            <v>79</v>
          </cell>
          <cell r="B78" t="str">
            <v>ESTADO DE MEXICO</v>
          </cell>
          <cell r="C78" t="str">
            <v>SANTIAGO TIANGUISTENCO</v>
          </cell>
        </row>
        <row r="79">
          <cell r="A79">
            <v>80</v>
          </cell>
          <cell r="B79" t="str">
            <v>ESTADO DE MEXICO</v>
          </cell>
          <cell r="C79" t="str">
            <v>TEMOAYA</v>
          </cell>
        </row>
        <row r="80">
          <cell r="A80">
            <v>81</v>
          </cell>
          <cell r="B80" t="str">
            <v>ESTADO DE MEXICO</v>
          </cell>
          <cell r="C80" t="str">
            <v>ALMOLOYA DEL RIO</v>
          </cell>
        </row>
        <row r="81">
          <cell r="A81">
            <v>82</v>
          </cell>
          <cell r="B81" t="str">
            <v>ESTADO DE MEXICO</v>
          </cell>
          <cell r="C81" t="str">
            <v>VILLA VICTORIA</v>
          </cell>
        </row>
        <row r="82">
          <cell r="A82">
            <v>83</v>
          </cell>
          <cell r="B82" t="str">
            <v>MICHOACAN</v>
          </cell>
          <cell r="C82" t="str">
            <v xml:space="preserve">MORELIA_I </v>
          </cell>
        </row>
        <row r="83">
          <cell r="A83">
            <v>84</v>
          </cell>
          <cell r="B83" t="str">
            <v>MICHOACAN</v>
          </cell>
          <cell r="C83" t="str">
            <v>PÁTZCUARO</v>
          </cell>
        </row>
        <row r="84">
          <cell r="A84">
            <v>85</v>
          </cell>
          <cell r="B84" t="str">
            <v>MICHOACAN</v>
          </cell>
          <cell r="C84" t="str">
            <v>APATZINGAN</v>
          </cell>
        </row>
        <row r="85">
          <cell r="A85">
            <v>86</v>
          </cell>
          <cell r="B85" t="str">
            <v>MICHOACAN</v>
          </cell>
          <cell r="C85" t="str">
            <v xml:space="preserve">ZACAPU </v>
          </cell>
        </row>
        <row r="86">
          <cell r="A86">
            <v>87</v>
          </cell>
          <cell r="B86" t="str">
            <v>MICHOACAN</v>
          </cell>
          <cell r="C86" t="str">
            <v>LA PIEDAD</v>
          </cell>
        </row>
        <row r="87">
          <cell r="A87">
            <v>88</v>
          </cell>
          <cell r="B87" t="str">
            <v>MICHOACAN</v>
          </cell>
          <cell r="C87" t="str">
            <v>ZAMORA</v>
          </cell>
        </row>
        <row r="88">
          <cell r="A88">
            <v>89</v>
          </cell>
          <cell r="B88" t="str">
            <v>MICHOACAN</v>
          </cell>
          <cell r="C88" t="str">
            <v>URUAPAN</v>
          </cell>
        </row>
        <row r="89">
          <cell r="A89">
            <v>90</v>
          </cell>
          <cell r="B89" t="str">
            <v>NUEVO LEON</v>
          </cell>
          <cell r="C89" t="str">
            <v>LINARES</v>
          </cell>
        </row>
        <row r="90">
          <cell r="A90">
            <v>91</v>
          </cell>
          <cell r="B90" t="str">
            <v>NUEVO LEON</v>
          </cell>
          <cell r="C90" t="str">
            <v>SAN NICOLÁS DE LOS GARZA_I</v>
          </cell>
        </row>
        <row r="91">
          <cell r="A91">
            <v>93</v>
          </cell>
          <cell r="B91" t="str">
            <v>PUEBLA</v>
          </cell>
          <cell r="C91" t="str">
            <v>ATENCINGO</v>
          </cell>
        </row>
        <row r="92">
          <cell r="A92">
            <v>94</v>
          </cell>
          <cell r="B92" t="str">
            <v>SAN LUIS POTOSÍ</v>
          </cell>
          <cell r="C92" t="str">
            <v>MATEHUALA</v>
          </cell>
        </row>
        <row r="93">
          <cell r="A93">
            <v>95</v>
          </cell>
          <cell r="B93" t="str">
            <v>SINALOA</v>
          </cell>
          <cell r="C93" t="str">
            <v>CULIACÁN_I -J. DE DIOS B.-</v>
          </cell>
        </row>
        <row r="94">
          <cell r="A94">
            <v>96</v>
          </cell>
          <cell r="B94" t="str">
            <v>SONORA</v>
          </cell>
          <cell r="C94" t="str">
            <v>CIUDAD OBREGÓN</v>
          </cell>
        </row>
        <row r="95">
          <cell r="A95">
            <v>97</v>
          </cell>
          <cell r="B95" t="str">
            <v>SONORA</v>
          </cell>
          <cell r="C95" t="str">
            <v>EMPALME</v>
          </cell>
        </row>
        <row r="96">
          <cell r="A96">
            <v>98</v>
          </cell>
          <cell r="B96" t="str">
            <v>TABASCO</v>
          </cell>
          <cell r="C96" t="str">
            <v>VILLAHERMOSA II</v>
          </cell>
        </row>
        <row r="97">
          <cell r="A97">
            <v>99</v>
          </cell>
          <cell r="B97" t="str">
            <v>TABASCO</v>
          </cell>
          <cell r="C97" t="str">
            <v>HUIMANGUILLO</v>
          </cell>
        </row>
        <row r="98">
          <cell r="A98">
            <v>100</v>
          </cell>
          <cell r="B98" t="str">
            <v>TABASCO</v>
          </cell>
          <cell r="C98" t="str">
            <v xml:space="preserve">PARAISO </v>
          </cell>
        </row>
        <row r="99">
          <cell r="A99">
            <v>101</v>
          </cell>
          <cell r="B99" t="str">
            <v>TLAXCALA</v>
          </cell>
          <cell r="C99" t="str">
            <v>ZACUALPAN</v>
          </cell>
        </row>
        <row r="100">
          <cell r="A100">
            <v>102</v>
          </cell>
          <cell r="B100" t="str">
            <v>QUINTANA ROO</v>
          </cell>
          <cell r="C100" t="str">
            <v>FELIPE CARRILLO PUERTO</v>
          </cell>
        </row>
        <row r="101">
          <cell r="A101">
            <v>103</v>
          </cell>
          <cell r="B101" t="str">
            <v>VERACRUZ</v>
          </cell>
          <cell r="C101" t="str">
            <v>POTRERO</v>
          </cell>
        </row>
        <row r="102">
          <cell r="A102">
            <v>104</v>
          </cell>
          <cell r="B102" t="str">
            <v>VERACRUZ</v>
          </cell>
          <cell r="C102" t="str">
            <v>JUAN DIAZ COVARRUBIAS</v>
          </cell>
        </row>
        <row r="103">
          <cell r="A103">
            <v>105</v>
          </cell>
          <cell r="B103" t="str">
            <v>YUCATAN</v>
          </cell>
          <cell r="C103" t="str">
            <v>VALLADOLID</v>
          </cell>
        </row>
        <row r="104">
          <cell r="A104">
            <v>106</v>
          </cell>
          <cell r="B104" t="str">
            <v>DISTRITO FEDERAL</v>
          </cell>
          <cell r="C104" t="str">
            <v>AZCAPOTZALCO</v>
          </cell>
        </row>
        <row r="105">
          <cell r="A105">
            <v>107</v>
          </cell>
          <cell r="B105" t="str">
            <v>ESTADO DE MEXICO</v>
          </cell>
          <cell r="C105" t="str">
            <v>CHIMALHUACÁN</v>
          </cell>
        </row>
        <row r="106">
          <cell r="A106">
            <v>108</v>
          </cell>
          <cell r="B106" t="str">
            <v>ESTADO DE MEXICO</v>
          </cell>
          <cell r="C106" t="str">
            <v>CUAUTITLAN</v>
          </cell>
        </row>
        <row r="107">
          <cell r="A107">
            <v>109</v>
          </cell>
          <cell r="B107" t="str">
            <v>ESTADO DE MEXICO</v>
          </cell>
          <cell r="C107" t="str">
            <v>ING. BERNARDO QUINTANA ARRIOJA</v>
          </cell>
        </row>
        <row r="108">
          <cell r="A108">
            <v>110</v>
          </cell>
          <cell r="B108" t="str">
            <v>JALISCO</v>
          </cell>
          <cell r="C108" t="str">
            <v xml:space="preserve">JALOSTOTITLÁN </v>
          </cell>
        </row>
        <row r="109">
          <cell r="A109">
            <v>111</v>
          </cell>
          <cell r="B109" t="str">
            <v>GUERRERO</v>
          </cell>
          <cell r="C109" t="str">
            <v>ACAPULCO_I</v>
          </cell>
        </row>
        <row r="110">
          <cell r="A110">
            <v>112</v>
          </cell>
          <cell r="B110" t="str">
            <v>GUERRERO</v>
          </cell>
          <cell r="C110" t="str">
            <v>IGUALA</v>
          </cell>
        </row>
        <row r="111">
          <cell r="A111">
            <v>113</v>
          </cell>
          <cell r="B111" t="str">
            <v>GUERRERO</v>
          </cell>
          <cell r="C111" t="str">
            <v>CHILPANCINGO</v>
          </cell>
        </row>
        <row r="112">
          <cell r="A112">
            <v>114</v>
          </cell>
          <cell r="B112" t="str">
            <v>SINALOA</v>
          </cell>
          <cell r="C112" t="str">
            <v>CULIACÁN II</v>
          </cell>
        </row>
        <row r="113">
          <cell r="A113">
            <v>115</v>
          </cell>
          <cell r="B113" t="str">
            <v>SINALOA</v>
          </cell>
          <cell r="C113" t="str">
            <v>NAVOLATO</v>
          </cell>
        </row>
        <row r="114">
          <cell r="A114">
            <v>116</v>
          </cell>
          <cell r="B114" t="str">
            <v>SINALOA</v>
          </cell>
          <cell r="C114" t="str">
            <v>EL CARRIZO</v>
          </cell>
        </row>
        <row r="115">
          <cell r="A115">
            <v>117</v>
          </cell>
          <cell r="B115" t="str">
            <v>SINALOA</v>
          </cell>
          <cell r="C115" t="str">
            <v>JUAN JOSÉ RIOS</v>
          </cell>
        </row>
        <row r="116">
          <cell r="A116">
            <v>118</v>
          </cell>
          <cell r="B116" t="str">
            <v>SINALOA</v>
          </cell>
          <cell r="C116" t="str">
            <v>GUASAVE</v>
          </cell>
        </row>
        <row r="117">
          <cell r="A117">
            <v>119</v>
          </cell>
          <cell r="B117" t="str">
            <v>SINALOA</v>
          </cell>
          <cell r="C117" t="str">
            <v>MOCORITO</v>
          </cell>
        </row>
        <row r="118">
          <cell r="A118">
            <v>120</v>
          </cell>
          <cell r="B118" t="str">
            <v>SINALOA</v>
          </cell>
          <cell r="C118" t="str">
            <v>LA REFORMA</v>
          </cell>
        </row>
        <row r="119">
          <cell r="A119">
            <v>121</v>
          </cell>
          <cell r="B119" t="str">
            <v>SINALOA</v>
          </cell>
          <cell r="C119" t="str">
            <v>EL ROSARIO</v>
          </cell>
        </row>
        <row r="120">
          <cell r="A120">
            <v>122</v>
          </cell>
          <cell r="B120" t="str">
            <v>VERACRUZ</v>
          </cell>
          <cell r="C120" t="str">
            <v>COSAMALOAPAN -DR. GONZALO AGUIRRE B.-</v>
          </cell>
        </row>
        <row r="121">
          <cell r="A121">
            <v>123</v>
          </cell>
          <cell r="B121" t="str">
            <v>NUEVO LEON</v>
          </cell>
          <cell r="C121" t="str">
            <v>MONTERREY II</v>
          </cell>
        </row>
        <row r="122">
          <cell r="A122">
            <v>125</v>
          </cell>
          <cell r="B122" t="str">
            <v>ESTADO DE MEXICO</v>
          </cell>
          <cell r="C122" t="str">
            <v>EL ZARCO</v>
          </cell>
        </row>
        <row r="123">
          <cell r="A123">
            <v>126</v>
          </cell>
          <cell r="B123" t="str">
            <v>ESTADO DE MEXICO</v>
          </cell>
          <cell r="C123" t="str">
            <v>SANTIAGO TILAPA</v>
          </cell>
        </row>
        <row r="124">
          <cell r="A124">
            <v>127</v>
          </cell>
          <cell r="B124" t="str">
            <v>TAMAULIPAS</v>
          </cell>
          <cell r="C124" t="str">
            <v>CIUDAD MANTE</v>
          </cell>
        </row>
        <row r="125">
          <cell r="A125">
            <v>128</v>
          </cell>
          <cell r="B125" t="str">
            <v>GUANAJUATO</v>
          </cell>
          <cell r="C125" t="str">
            <v>MOROLEÓN</v>
          </cell>
        </row>
        <row r="126">
          <cell r="A126">
            <v>129</v>
          </cell>
          <cell r="B126" t="str">
            <v>TAMAULIPAS</v>
          </cell>
          <cell r="C126" t="str">
            <v>REYNOSA</v>
          </cell>
        </row>
        <row r="127">
          <cell r="A127">
            <v>130</v>
          </cell>
          <cell r="B127" t="str">
            <v>DURANGO</v>
          </cell>
          <cell r="C127" t="str">
            <v>DURANGO</v>
          </cell>
        </row>
        <row r="128">
          <cell r="A128">
            <v>131</v>
          </cell>
          <cell r="B128" t="str">
            <v>JALISCO</v>
          </cell>
          <cell r="C128" t="str">
            <v>JUANACATLÁN</v>
          </cell>
        </row>
        <row r="129">
          <cell r="A129">
            <v>132</v>
          </cell>
          <cell r="B129" t="str">
            <v>DISTRITO FEDERAL</v>
          </cell>
          <cell r="C129" t="str">
            <v>AEROPUERTO</v>
          </cell>
        </row>
        <row r="130">
          <cell r="A130">
            <v>133</v>
          </cell>
          <cell r="B130" t="str">
            <v>GUERRERO</v>
          </cell>
          <cell r="C130" t="str">
            <v xml:space="preserve">CHILAPA </v>
          </cell>
        </row>
        <row r="131">
          <cell r="A131">
            <v>134</v>
          </cell>
          <cell r="B131" t="str">
            <v>GUERRERO</v>
          </cell>
          <cell r="C131" t="str">
            <v>TIXTLA</v>
          </cell>
        </row>
        <row r="132">
          <cell r="A132">
            <v>135</v>
          </cell>
          <cell r="B132" t="str">
            <v>NUEVO LEON</v>
          </cell>
          <cell r="C132" t="str">
            <v>DR. ARROYO</v>
          </cell>
        </row>
        <row r="133">
          <cell r="A133">
            <v>136</v>
          </cell>
          <cell r="B133" t="str">
            <v>ZACATECAS</v>
          </cell>
          <cell r="C133" t="str">
            <v>ZACATECAS -MAESTRA DOLORES CASTRO VARELA-</v>
          </cell>
        </row>
        <row r="134">
          <cell r="A134">
            <v>137</v>
          </cell>
          <cell r="B134" t="str">
            <v>ZACATECAS</v>
          </cell>
          <cell r="C134" t="str">
            <v>FRESNILLO</v>
          </cell>
        </row>
        <row r="135">
          <cell r="A135">
            <v>139</v>
          </cell>
          <cell r="B135" t="str">
            <v>GUERRERO</v>
          </cell>
          <cell r="C135" t="str">
            <v>OMETEPEC</v>
          </cell>
        </row>
        <row r="136">
          <cell r="A136">
            <v>140</v>
          </cell>
          <cell r="B136" t="str">
            <v>SONORA</v>
          </cell>
          <cell r="C136" t="str">
            <v>NAVOJOA</v>
          </cell>
        </row>
        <row r="137">
          <cell r="A137">
            <v>141</v>
          </cell>
          <cell r="B137" t="str">
            <v>SONORA</v>
          </cell>
          <cell r="C137" t="str">
            <v>HUATABAMPO -ÁLVARO OBREGÓN SALIDO-</v>
          </cell>
        </row>
        <row r="138">
          <cell r="A138">
            <v>142</v>
          </cell>
          <cell r="B138" t="str">
            <v>SONORA</v>
          </cell>
          <cell r="C138" t="str">
            <v>NOGALES</v>
          </cell>
        </row>
        <row r="139">
          <cell r="A139">
            <v>143</v>
          </cell>
          <cell r="B139" t="str">
            <v>BAJA CALIFORNIA</v>
          </cell>
          <cell r="C139" t="str">
            <v>TIJUANA II</v>
          </cell>
        </row>
        <row r="140">
          <cell r="A140">
            <v>144</v>
          </cell>
          <cell r="B140" t="str">
            <v>VERACRUZ</v>
          </cell>
          <cell r="C140" t="str">
            <v>VERACRUZ II</v>
          </cell>
        </row>
        <row r="141">
          <cell r="A141">
            <v>145</v>
          </cell>
          <cell r="B141" t="str">
            <v>OAXACA</v>
          </cell>
          <cell r="C141" t="str">
            <v>HUAJUAPAN DE LEON</v>
          </cell>
        </row>
        <row r="142">
          <cell r="A142">
            <v>146</v>
          </cell>
          <cell r="B142" t="str">
            <v>DURANGO</v>
          </cell>
          <cell r="C142" t="str">
            <v>CENTRO MEXICANO-FRANCÉS</v>
          </cell>
        </row>
        <row r="143">
          <cell r="A143">
            <v>147</v>
          </cell>
          <cell r="B143" t="str">
            <v>DISTRITO FEDERAL</v>
          </cell>
          <cell r="C143" t="str">
            <v>SANTA FÉ (ANTES SERV. BANC. Y BURSA.)</v>
          </cell>
        </row>
        <row r="144">
          <cell r="A144">
            <v>148</v>
          </cell>
          <cell r="B144" t="str">
            <v>SONORA</v>
          </cell>
          <cell r="C144" t="str">
            <v>CABORCA</v>
          </cell>
        </row>
        <row r="145">
          <cell r="A145">
            <v>149</v>
          </cell>
          <cell r="B145" t="str">
            <v>PUEBLA</v>
          </cell>
          <cell r="C145" t="str">
            <v>SAN MARTÍN TEXMELUCAN</v>
          </cell>
        </row>
        <row r="146">
          <cell r="A146">
            <v>150</v>
          </cell>
          <cell r="B146" t="str">
            <v>PUEBLA</v>
          </cell>
          <cell r="C146" t="str">
            <v>TEHUACÁN</v>
          </cell>
        </row>
        <row r="147">
          <cell r="A147">
            <v>151</v>
          </cell>
          <cell r="B147" t="str">
            <v>PUEBLA</v>
          </cell>
          <cell r="C147" t="str">
            <v xml:space="preserve">CALIPAM </v>
          </cell>
        </row>
        <row r="148">
          <cell r="A148">
            <v>152</v>
          </cell>
          <cell r="B148" t="str">
            <v>PUEBLA</v>
          </cell>
          <cell r="C148" t="str">
            <v>HUAUCHINANGO</v>
          </cell>
        </row>
        <row r="149">
          <cell r="A149">
            <v>153</v>
          </cell>
          <cell r="B149" t="str">
            <v>PUEBLA</v>
          </cell>
          <cell r="C149" t="str">
            <v>TEZIUTLÁN</v>
          </cell>
        </row>
        <row r="150">
          <cell r="A150">
            <v>154</v>
          </cell>
          <cell r="B150" t="str">
            <v>BAJA CALIFORNIA</v>
          </cell>
          <cell r="C150" t="str">
            <v>MEXICALI II</v>
          </cell>
        </row>
        <row r="151">
          <cell r="A151">
            <v>155</v>
          </cell>
          <cell r="B151" t="str">
            <v>OAXACA</v>
          </cell>
          <cell r="C151" t="str">
            <v>SALINA CRUZ</v>
          </cell>
        </row>
        <row r="152">
          <cell r="A152">
            <v>156</v>
          </cell>
          <cell r="B152" t="str">
            <v>CHIHUAHUA</v>
          </cell>
          <cell r="C152" t="str">
            <v>PARRAL</v>
          </cell>
        </row>
        <row r="153">
          <cell r="A153">
            <v>157</v>
          </cell>
          <cell r="B153" t="str">
            <v>OAXACA</v>
          </cell>
          <cell r="C153" t="str">
            <v>TUXTEPEC -DR. V. B. AHUJA-</v>
          </cell>
        </row>
        <row r="154">
          <cell r="A154">
            <v>158</v>
          </cell>
          <cell r="B154" t="str">
            <v>OAXACA</v>
          </cell>
          <cell r="C154" t="str">
            <v xml:space="preserve">PUERTO ESCONDIDO </v>
          </cell>
        </row>
        <row r="155">
          <cell r="A155">
            <v>159</v>
          </cell>
          <cell r="B155" t="str">
            <v>COAHUILA</v>
          </cell>
          <cell r="C155" t="str">
            <v>CIUDAD ACUÑA</v>
          </cell>
        </row>
        <row r="156">
          <cell r="A156">
            <v>161</v>
          </cell>
          <cell r="B156" t="str">
            <v>DISTRITO FEDERAL</v>
          </cell>
          <cell r="C156" t="str">
            <v>CENTRO MEXICO CANADA</v>
          </cell>
        </row>
        <row r="157">
          <cell r="A157">
            <v>162</v>
          </cell>
          <cell r="B157" t="str">
            <v>VERACRUZ</v>
          </cell>
          <cell r="C157" t="str">
            <v>XALAPA -MANUEL RIVERA CAMBAS-</v>
          </cell>
        </row>
        <row r="158">
          <cell r="A158">
            <v>163</v>
          </cell>
          <cell r="B158" t="str">
            <v>GUANAJUATO</v>
          </cell>
          <cell r="C158" t="str">
            <v>ACÁMBARO</v>
          </cell>
        </row>
        <row r="159">
          <cell r="A159">
            <v>164</v>
          </cell>
          <cell r="B159" t="str">
            <v>YUCATAN</v>
          </cell>
          <cell r="C159" t="str">
            <v>TIZIMÍN</v>
          </cell>
        </row>
        <row r="160">
          <cell r="A160">
            <v>165</v>
          </cell>
          <cell r="B160" t="str">
            <v>VERACRUZ</v>
          </cell>
          <cell r="C160" t="str">
            <v>TUXPAN -JESÚS REYES HEROLES-</v>
          </cell>
        </row>
        <row r="161">
          <cell r="A161">
            <v>166</v>
          </cell>
          <cell r="B161" t="str">
            <v>DISTRITO FEDERAL</v>
          </cell>
          <cell r="C161" t="str">
            <v>SECOFI</v>
          </cell>
        </row>
        <row r="162">
          <cell r="A162">
            <v>167</v>
          </cell>
          <cell r="B162" t="str">
            <v>MICHOACAN</v>
          </cell>
          <cell r="C162" t="str">
            <v>SAHUAYO</v>
          </cell>
        </row>
        <row r="163">
          <cell r="A163">
            <v>168</v>
          </cell>
          <cell r="B163" t="str">
            <v>JALISCO</v>
          </cell>
          <cell r="C163" t="str">
            <v xml:space="preserve">LAGOS DE MORENO </v>
          </cell>
        </row>
        <row r="164">
          <cell r="A164">
            <v>169</v>
          </cell>
          <cell r="B164" t="str">
            <v>NAYARIT</v>
          </cell>
          <cell r="C164" t="str">
            <v>TEPIC</v>
          </cell>
        </row>
        <row r="165">
          <cell r="A165">
            <v>170</v>
          </cell>
          <cell r="B165" t="str">
            <v>CHIAPAS</v>
          </cell>
          <cell r="C165" t="str">
            <v>TONALA</v>
          </cell>
        </row>
        <row r="166">
          <cell r="A166">
            <v>171</v>
          </cell>
          <cell r="B166" t="str">
            <v>CHIAPAS</v>
          </cell>
          <cell r="C166" t="str">
            <v>SAN CRISTOBAL DE LAS CASAS</v>
          </cell>
        </row>
        <row r="167">
          <cell r="A167">
            <v>172</v>
          </cell>
          <cell r="B167" t="str">
            <v>TAMAULIPAS</v>
          </cell>
          <cell r="C167" t="str">
            <v>CIUDAD VICTORIA</v>
          </cell>
        </row>
        <row r="168">
          <cell r="A168">
            <v>173</v>
          </cell>
          <cell r="B168" t="str">
            <v>MORELOS</v>
          </cell>
          <cell r="C168" t="str">
            <v>CUAUTLA</v>
          </cell>
        </row>
        <row r="169">
          <cell r="A169">
            <v>174</v>
          </cell>
          <cell r="B169" t="str">
            <v>GUANAJUATO</v>
          </cell>
          <cell r="C169" t="str">
            <v>PÉNJAMO</v>
          </cell>
        </row>
        <row r="170">
          <cell r="A170">
            <v>175</v>
          </cell>
          <cell r="B170" t="str">
            <v>PUEBLA</v>
          </cell>
          <cell r="C170" t="str">
            <v>PUEBLA II</v>
          </cell>
        </row>
        <row r="171">
          <cell r="A171">
            <v>176</v>
          </cell>
          <cell r="B171" t="str">
            <v>SAN LUIS POTOSÍ</v>
          </cell>
          <cell r="C171" t="str">
            <v>VILLA DE REYES</v>
          </cell>
        </row>
        <row r="172">
          <cell r="A172">
            <v>177</v>
          </cell>
          <cell r="B172" t="str">
            <v>VERACRUZ</v>
          </cell>
          <cell r="C172" t="str">
            <v>POZA RICA</v>
          </cell>
        </row>
        <row r="173">
          <cell r="A173">
            <v>178</v>
          </cell>
          <cell r="B173" t="str">
            <v>HIDALGO</v>
          </cell>
          <cell r="C173" t="str">
            <v>TIZAYUCA</v>
          </cell>
        </row>
        <row r="174">
          <cell r="A174">
            <v>179</v>
          </cell>
          <cell r="B174" t="str">
            <v>SONORA</v>
          </cell>
          <cell r="C174" t="str">
            <v>HERMOSILLOIII</v>
          </cell>
        </row>
        <row r="175">
          <cell r="A175">
            <v>180</v>
          </cell>
          <cell r="B175" t="str">
            <v>MICHOACAN</v>
          </cell>
          <cell r="C175" t="str">
            <v>LOS REYES</v>
          </cell>
        </row>
        <row r="176">
          <cell r="A176">
            <v>181</v>
          </cell>
          <cell r="B176" t="str">
            <v>COLIMA</v>
          </cell>
          <cell r="C176" t="str">
            <v>COLIMA</v>
          </cell>
        </row>
        <row r="177">
          <cell r="A177">
            <v>182</v>
          </cell>
          <cell r="B177" t="str">
            <v>JALISCO</v>
          </cell>
          <cell r="C177" t="str">
            <v>ACATLÁN DE JUAREZ</v>
          </cell>
        </row>
        <row r="178">
          <cell r="A178">
            <v>183</v>
          </cell>
          <cell r="B178" t="str">
            <v>ESTADO DE MEXICO</v>
          </cell>
          <cell r="C178" t="str">
            <v>ATIZAPAN_I</v>
          </cell>
        </row>
        <row r="179">
          <cell r="A179">
            <v>184</v>
          </cell>
          <cell r="B179" t="str">
            <v>ESTADO DE MEXICO</v>
          </cell>
          <cell r="C179" t="str">
            <v xml:space="preserve">COACALCO </v>
          </cell>
        </row>
        <row r="180">
          <cell r="A180">
            <v>185</v>
          </cell>
          <cell r="B180" t="str">
            <v>ESTADO DE MEXICO</v>
          </cell>
          <cell r="C180" t="str">
            <v>TEXCOCO</v>
          </cell>
        </row>
        <row r="181">
          <cell r="A181">
            <v>186</v>
          </cell>
          <cell r="B181" t="str">
            <v>DISTRITO FEDERAL</v>
          </cell>
          <cell r="C181" t="str">
            <v>TLALPAN_I</v>
          </cell>
        </row>
        <row r="182">
          <cell r="A182">
            <v>187</v>
          </cell>
          <cell r="B182" t="str">
            <v>ESTADO DE MEXICO</v>
          </cell>
          <cell r="C182" t="str">
            <v>NAUCALPAN_I</v>
          </cell>
        </row>
        <row r="183">
          <cell r="A183">
            <v>188</v>
          </cell>
          <cell r="B183" t="str">
            <v>ESTADO DE MEXICO</v>
          </cell>
          <cell r="C183" t="str">
            <v>NAUCALPAN II</v>
          </cell>
        </row>
        <row r="184">
          <cell r="A184">
            <v>189</v>
          </cell>
          <cell r="B184" t="str">
            <v>DISTRITO FEDERAL</v>
          </cell>
          <cell r="C184" t="str">
            <v>COYOACÁN</v>
          </cell>
        </row>
        <row r="185">
          <cell r="A185">
            <v>190</v>
          </cell>
          <cell r="B185" t="str">
            <v>ESTADO DE MEXICO</v>
          </cell>
          <cell r="C185" t="str">
            <v>NEZAHUALCOYOTL_I</v>
          </cell>
        </row>
        <row r="186">
          <cell r="A186">
            <v>191</v>
          </cell>
          <cell r="B186" t="str">
            <v>ESTADO DE MEXICO</v>
          </cell>
          <cell r="C186" t="str">
            <v>NEZAHUALCOYOTL II</v>
          </cell>
        </row>
        <row r="187">
          <cell r="A187">
            <v>192</v>
          </cell>
          <cell r="B187" t="str">
            <v>ESTADO DE MEXICO</v>
          </cell>
          <cell r="C187" t="str">
            <v>ECATEPEC_I</v>
          </cell>
        </row>
        <row r="188">
          <cell r="A188">
            <v>193</v>
          </cell>
          <cell r="B188" t="str">
            <v>ESTADO DE MEXICO</v>
          </cell>
          <cell r="C188" t="str">
            <v>TLANEPANTLA_I</v>
          </cell>
        </row>
        <row r="189">
          <cell r="A189">
            <v>194</v>
          </cell>
          <cell r="B189" t="str">
            <v>ESTADO DE MEXICO</v>
          </cell>
          <cell r="C189" t="str">
            <v>TULTITLÁN</v>
          </cell>
        </row>
        <row r="190">
          <cell r="A190">
            <v>195</v>
          </cell>
          <cell r="B190" t="str">
            <v>DISTRITO FEDERAL</v>
          </cell>
          <cell r="C190" t="str">
            <v>GUSTAVO A. MADERO_I</v>
          </cell>
        </row>
        <row r="191">
          <cell r="A191">
            <v>196</v>
          </cell>
          <cell r="B191" t="str">
            <v>DISTRITO FEDERAL</v>
          </cell>
          <cell r="C191" t="str">
            <v>IZTAPALAPA II</v>
          </cell>
        </row>
        <row r="192">
          <cell r="A192">
            <v>197</v>
          </cell>
          <cell r="B192" t="str">
            <v>ESTADO DE MEXICO</v>
          </cell>
          <cell r="C192" t="str">
            <v>LOS REYES LA PAZ</v>
          </cell>
        </row>
        <row r="193">
          <cell r="A193">
            <v>198</v>
          </cell>
          <cell r="B193" t="str">
            <v>ESTADO DE MEXICO</v>
          </cell>
          <cell r="C193" t="str">
            <v>HUIXQUILUCAN</v>
          </cell>
        </row>
        <row r="194">
          <cell r="A194">
            <v>199</v>
          </cell>
          <cell r="B194" t="str">
            <v>ESTADO DE MEXICO</v>
          </cell>
          <cell r="C194" t="str">
            <v>LERMA</v>
          </cell>
        </row>
        <row r="195">
          <cell r="A195">
            <v>200</v>
          </cell>
          <cell r="B195" t="str">
            <v>TAMAULIPAS</v>
          </cell>
          <cell r="C195" t="str">
            <v>RIO BRAVO</v>
          </cell>
        </row>
        <row r="196">
          <cell r="A196">
            <v>201</v>
          </cell>
          <cell r="B196" t="str">
            <v>VERACRUZ</v>
          </cell>
          <cell r="C196" t="str">
            <v>SAN ANDRES TUXTLA -DR. GUILLERMO FIGUEROA C.-</v>
          </cell>
        </row>
        <row r="197">
          <cell r="A197">
            <v>202</v>
          </cell>
          <cell r="B197" t="str">
            <v>SONORA</v>
          </cell>
          <cell r="C197" t="str">
            <v xml:space="preserve">SAN LUIS RIO COLORADO </v>
          </cell>
        </row>
        <row r="198">
          <cell r="A198">
            <v>203</v>
          </cell>
          <cell r="B198" t="str">
            <v>GUANAJUATO</v>
          </cell>
          <cell r="C198" t="str">
            <v xml:space="preserve">LEÓN II </v>
          </cell>
        </row>
        <row r="199">
          <cell r="A199">
            <v>204</v>
          </cell>
          <cell r="B199" t="str">
            <v>GUANAJUATO</v>
          </cell>
          <cell r="C199" t="str">
            <v>SILAO -CATALINA D'RZELL DULCHE-</v>
          </cell>
        </row>
        <row r="200">
          <cell r="A200">
            <v>205</v>
          </cell>
          <cell r="B200" t="str">
            <v>SAN LUIS POTOSÍ</v>
          </cell>
          <cell r="C200" t="str">
            <v>SAN LUIS POTOSÍ</v>
          </cell>
        </row>
        <row r="201">
          <cell r="A201">
            <v>206</v>
          </cell>
          <cell r="B201" t="str">
            <v>GUERRERO</v>
          </cell>
          <cell r="C201" t="str">
            <v>ACAPULCO II</v>
          </cell>
        </row>
        <row r="202">
          <cell r="A202">
            <v>207</v>
          </cell>
          <cell r="B202" t="str">
            <v>CHIHUAHUA</v>
          </cell>
          <cell r="C202" t="str">
            <v>CIUDAD JUÁREZ II</v>
          </cell>
        </row>
        <row r="203">
          <cell r="A203">
            <v>208</v>
          </cell>
          <cell r="B203" t="str">
            <v>CHIHUAHUA</v>
          </cell>
          <cell r="C203" t="str">
            <v>CIUDAD DELICIAS</v>
          </cell>
        </row>
        <row r="204">
          <cell r="A204">
            <v>209</v>
          </cell>
          <cell r="B204" t="str">
            <v>DISTRITO FEDERAL</v>
          </cell>
          <cell r="C204" t="str">
            <v xml:space="preserve">MAGDALENA CONTRERAS </v>
          </cell>
        </row>
        <row r="205">
          <cell r="A205">
            <v>210</v>
          </cell>
          <cell r="B205" t="str">
            <v>DISTRITO FEDERAL</v>
          </cell>
          <cell r="C205" t="str">
            <v>IZTACALCO_I</v>
          </cell>
        </row>
        <row r="206">
          <cell r="A206">
            <v>211</v>
          </cell>
          <cell r="B206" t="str">
            <v>DISTRITO FEDERAL</v>
          </cell>
          <cell r="C206" t="str">
            <v>IZTAPALAPA V (ANTES_IZTACALCO II)</v>
          </cell>
        </row>
        <row r="207">
          <cell r="A207">
            <v>212</v>
          </cell>
          <cell r="B207" t="str">
            <v>DISTRITO FEDERAL</v>
          </cell>
          <cell r="C207" t="str">
            <v>TLALPAN II</v>
          </cell>
        </row>
        <row r="208">
          <cell r="A208">
            <v>213</v>
          </cell>
          <cell r="B208" t="str">
            <v>NUEVO LEON</v>
          </cell>
          <cell r="C208" t="str">
            <v>SAN NICOLÁS DE LOS GARZA II</v>
          </cell>
        </row>
        <row r="209">
          <cell r="A209">
            <v>214</v>
          </cell>
          <cell r="B209" t="str">
            <v>HIDALGO</v>
          </cell>
          <cell r="C209" t="str">
            <v>TEPEJI DEL RIO</v>
          </cell>
        </row>
        <row r="210">
          <cell r="A210">
            <v>215</v>
          </cell>
          <cell r="B210" t="str">
            <v>BAJA CALIFORNIA</v>
          </cell>
          <cell r="C210" t="str">
            <v>TECATE -ING. CESAR MORENO MARTÍNEZ DE ESCOBAR-</v>
          </cell>
        </row>
        <row r="211">
          <cell r="A211">
            <v>216</v>
          </cell>
          <cell r="B211" t="str">
            <v>COAHUILA</v>
          </cell>
          <cell r="C211" t="str">
            <v>TORREÓN</v>
          </cell>
        </row>
        <row r="212">
          <cell r="A212">
            <v>217</v>
          </cell>
          <cell r="B212" t="str">
            <v>COAHUILA</v>
          </cell>
          <cell r="C212" t="str">
            <v xml:space="preserve">SALTILLO II </v>
          </cell>
        </row>
        <row r="213">
          <cell r="A213">
            <v>218</v>
          </cell>
          <cell r="B213" t="str">
            <v>CHIHUAHUA</v>
          </cell>
          <cell r="C213" t="str">
            <v>CIUDAD CUAUHTEMOC</v>
          </cell>
        </row>
        <row r="214">
          <cell r="A214">
            <v>219</v>
          </cell>
          <cell r="B214" t="str">
            <v>CHIHUAHUA</v>
          </cell>
          <cell r="C214" t="str">
            <v>CHIHUAHUA II</v>
          </cell>
        </row>
        <row r="215">
          <cell r="A215">
            <v>220</v>
          </cell>
          <cell r="B215" t="str">
            <v>DISTRITO FEDERAL</v>
          </cell>
          <cell r="C215" t="str">
            <v>ALVARO OBREGÓN_I</v>
          </cell>
        </row>
        <row r="216">
          <cell r="A216">
            <v>221</v>
          </cell>
          <cell r="B216" t="str">
            <v>DISTRITO FEDERAL</v>
          </cell>
          <cell r="C216" t="str">
            <v>ALVARO OBREGÓN II</v>
          </cell>
        </row>
        <row r="217">
          <cell r="A217">
            <v>222</v>
          </cell>
          <cell r="B217" t="str">
            <v>ESTADO DE MEXICO</v>
          </cell>
          <cell r="C217" t="str">
            <v>ECATEPEC II</v>
          </cell>
        </row>
        <row r="218">
          <cell r="A218">
            <v>223</v>
          </cell>
          <cell r="B218" t="str">
            <v>ESTADO DE MEXICO</v>
          </cell>
          <cell r="C218" t="str">
            <v>ECATEPECIII</v>
          </cell>
        </row>
        <row r="219">
          <cell r="A219">
            <v>224</v>
          </cell>
          <cell r="B219" t="str">
            <v>DISTRITO FEDERAL</v>
          </cell>
          <cell r="C219" t="str">
            <v>GUSTAVO A. MADERO II</v>
          </cell>
        </row>
        <row r="220">
          <cell r="A220">
            <v>225</v>
          </cell>
          <cell r="B220" t="str">
            <v>DISTRITO FEDERAL</v>
          </cell>
          <cell r="C220" t="str">
            <v>IZTAPALAPA_IV</v>
          </cell>
        </row>
        <row r="221">
          <cell r="A221">
            <v>226</v>
          </cell>
          <cell r="B221" t="str">
            <v>DISTRITO FEDERAL</v>
          </cell>
          <cell r="C221" t="str">
            <v>IZTAPALAPAIII</v>
          </cell>
        </row>
        <row r="222">
          <cell r="A222">
            <v>227</v>
          </cell>
          <cell r="B222" t="str">
            <v>DISTRITO FEDERAL</v>
          </cell>
          <cell r="C222" t="str">
            <v>MILPA ALTA</v>
          </cell>
        </row>
        <row r="223">
          <cell r="A223">
            <v>228</v>
          </cell>
          <cell r="B223" t="str">
            <v>ESTADO DE MEXICO</v>
          </cell>
          <cell r="C223" t="str">
            <v xml:space="preserve">TLANEPANTLA II </v>
          </cell>
        </row>
        <row r="224">
          <cell r="A224">
            <v>229</v>
          </cell>
          <cell r="B224" t="str">
            <v>ESTADO DE MEXICO</v>
          </cell>
          <cell r="C224" t="str">
            <v>NEZAHUALCOYOTLIII</v>
          </cell>
        </row>
        <row r="225">
          <cell r="A225">
            <v>230</v>
          </cell>
          <cell r="B225" t="str">
            <v>DISTRITO FEDERAL</v>
          </cell>
          <cell r="C225" t="str">
            <v>TLAHUAC</v>
          </cell>
        </row>
        <row r="226">
          <cell r="A226">
            <v>231</v>
          </cell>
          <cell r="B226" t="str">
            <v>ESTADO DE MEXICO</v>
          </cell>
          <cell r="C226" t="str">
            <v>TLANEPANTLAIII</v>
          </cell>
        </row>
        <row r="227">
          <cell r="A227">
            <v>233</v>
          </cell>
          <cell r="B227" t="str">
            <v>GUANAJUATO</v>
          </cell>
          <cell r="C227" t="str">
            <v>CORTAZAR</v>
          </cell>
        </row>
        <row r="228">
          <cell r="A228">
            <v>234</v>
          </cell>
          <cell r="B228" t="str">
            <v>JALISCO</v>
          </cell>
          <cell r="C228" t="str">
            <v xml:space="preserve">GUADALAJARAIII </v>
          </cell>
        </row>
        <row r="229">
          <cell r="A229">
            <v>235</v>
          </cell>
          <cell r="B229" t="str">
            <v>JALISCO</v>
          </cell>
          <cell r="C229" t="str">
            <v>TONALÁ -PROFRA._IDOLINA GAONA DE COSÍO-</v>
          </cell>
        </row>
        <row r="230">
          <cell r="A230">
            <v>236</v>
          </cell>
          <cell r="B230" t="str">
            <v>ESTADO DE MEXICO</v>
          </cell>
          <cell r="C230" t="str">
            <v>IXTAPALUCA</v>
          </cell>
        </row>
        <row r="231">
          <cell r="A231">
            <v>237</v>
          </cell>
          <cell r="B231" t="str">
            <v>ESTADO DE MEXICO</v>
          </cell>
          <cell r="C231" t="str">
            <v>NICOLÁS ROMERO</v>
          </cell>
        </row>
        <row r="232">
          <cell r="A232">
            <v>238</v>
          </cell>
          <cell r="B232" t="str">
            <v>ESTADO DE MEXICO</v>
          </cell>
          <cell r="C232" t="str">
            <v>TECAMAC</v>
          </cell>
        </row>
        <row r="233">
          <cell r="A233">
            <v>239</v>
          </cell>
          <cell r="B233" t="str">
            <v>MICHOACAN</v>
          </cell>
          <cell r="C233" t="str">
            <v>MORELIA II</v>
          </cell>
        </row>
        <row r="234">
          <cell r="A234">
            <v>240</v>
          </cell>
          <cell r="B234" t="str">
            <v>MICHOACAN</v>
          </cell>
          <cell r="C234" t="str">
            <v>ZITACUARO</v>
          </cell>
        </row>
        <row r="235">
          <cell r="A235">
            <v>241</v>
          </cell>
          <cell r="B235" t="str">
            <v>MORELOS</v>
          </cell>
          <cell r="C235" t="str">
            <v>CUERNAVACA</v>
          </cell>
        </row>
        <row r="236">
          <cell r="A236">
            <v>242</v>
          </cell>
          <cell r="B236" t="str">
            <v>NUEVO LEON</v>
          </cell>
          <cell r="C236" t="str">
            <v>SANTA CATARINA</v>
          </cell>
        </row>
        <row r="237">
          <cell r="A237">
            <v>243</v>
          </cell>
          <cell r="B237" t="str">
            <v>OAXACA</v>
          </cell>
          <cell r="C237" t="str">
            <v>JUCHITÁN</v>
          </cell>
        </row>
        <row r="238">
          <cell r="A238">
            <v>244</v>
          </cell>
          <cell r="B238" t="str">
            <v>VERACRUZ</v>
          </cell>
          <cell r="C238" t="str">
            <v>PAPANTLA -MANUEL MAPLES ARCE-</v>
          </cell>
        </row>
        <row r="239">
          <cell r="A239">
            <v>245</v>
          </cell>
          <cell r="B239" t="str">
            <v>DISTRITO FEDERAL</v>
          </cell>
          <cell r="C239" t="str">
            <v>VENUSTIANO CARRANZA II</v>
          </cell>
        </row>
        <row r="240">
          <cell r="A240">
            <v>246</v>
          </cell>
          <cell r="B240" t="str">
            <v>TAMAULIPAS</v>
          </cell>
          <cell r="C240" t="str">
            <v>NUEVO LAREDO</v>
          </cell>
        </row>
        <row r="241">
          <cell r="A241">
            <v>247</v>
          </cell>
          <cell r="B241" t="str">
            <v>AGUASCALIENTES</v>
          </cell>
          <cell r="C241" t="str">
            <v>JESÚS MARIA</v>
          </cell>
        </row>
        <row r="242">
          <cell r="A242">
            <v>248</v>
          </cell>
          <cell r="B242" t="str">
            <v>ESTADO DE MEXICO</v>
          </cell>
          <cell r="C242" t="str">
            <v>ATIZAPAN II</v>
          </cell>
        </row>
        <row r="243">
          <cell r="A243">
            <v>249</v>
          </cell>
          <cell r="B243" t="str">
            <v>GUANAJUATO</v>
          </cell>
          <cell r="C243" t="str">
            <v>SALVATIERRA</v>
          </cell>
        </row>
        <row r="244">
          <cell r="A244">
            <v>250</v>
          </cell>
          <cell r="B244" t="str">
            <v>HIDALGO</v>
          </cell>
          <cell r="C244" t="str">
            <v xml:space="preserve">TULANCINGO </v>
          </cell>
        </row>
        <row r="245">
          <cell r="A245">
            <v>251</v>
          </cell>
          <cell r="B245" t="str">
            <v>TLAXCALA</v>
          </cell>
          <cell r="C245" t="str">
            <v>TEACALCO</v>
          </cell>
        </row>
        <row r="246">
          <cell r="A246">
            <v>252</v>
          </cell>
          <cell r="B246" t="str">
            <v>VERACRUZ</v>
          </cell>
          <cell r="C246" t="str">
            <v>ORIZABA</v>
          </cell>
        </row>
        <row r="247">
          <cell r="A247">
            <v>253</v>
          </cell>
          <cell r="B247" t="str">
            <v>SONORA</v>
          </cell>
          <cell r="C247" t="str">
            <v>AGUA PRIETA</v>
          </cell>
        </row>
        <row r="248">
          <cell r="A248">
            <v>254</v>
          </cell>
          <cell r="B248" t="str">
            <v>NUEVO LEON</v>
          </cell>
          <cell r="C248" t="str">
            <v>MONTERREYIII -ING. ADRIAN SADA TREVIÑO-</v>
          </cell>
        </row>
        <row r="249">
          <cell r="A249">
            <v>255</v>
          </cell>
          <cell r="B249" t="str">
            <v>COAHUILA</v>
          </cell>
          <cell r="C249" t="str">
            <v>SAN PEDRO DE LAS COLONIAS</v>
          </cell>
        </row>
        <row r="250">
          <cell r="A250">
            <v>256</v>
          </cell>
          <cell r="B250" t="str">
            <v>MICHOACAN</v>
          </cell>
          <cell r="C250" t="str">
            <v xml:space="preserve">CIUDAD HIDALGO </v>
          </cell>
        </row>
        <row r="251">
          <cell r="A251">
            <v>257</v>
          </cell>
          <cell r="B251" t="str">
            <v>NAYARIT</v>
          </cell>
          <cell r="C251" t="str">
            <v>PEÑITA DE JALTEMBA</v>
          </cell>
        </row>
        <row r="252">
          <cell r="A252">
            <v>258</v>
          </cell>
          <cell r="B252" t="str">
            <v>JALISCO</v>
          </cell>
          <cell r="C252" t="str">
            <v xml:space="preserve">ZAPOPAN </v>
          </cell>
        </row>
        <row r="253">
          <cell r="A253">
            <v>259</v>
          </cell>
          <cell r="B253" t="str">
            <v>TAMAULIPAS</v>
          </cell>
          <cell r="C253" t="str">
            <v>MIGUEL ALEMÁN</v>
          </cell>
        </row>
        <row r="254">
          <cell r="A254">
            <v>260</v>
          </cell>
          <cell r="B254" t="str">
            <v>JALISCO</v>
          </cell>
          <cell r="C254" t="str">
            <v>LA BARCA</v>
          </cell>
        </row>
        <row r="255">
          <cell r="A255">
            <v>261</v>
          </cell>
          <cell r="B255" t="str">
            <v>PUEBLA</v>
          </cell>
          <cell r="C255" t="str">
            <v>PUEBLAIII</v>
          </cell>
        </row>
        <row r="256">
          <cell r="A256">
            <v>262</v>
          </cell>
          <cell r="B256" t="str">
            <v>CHIAPAS</v>
          </cell>
          <cell r="C256" t="str">
            <v>OCOSINGO</v>
          </cell>
        </row>
        <row r="257">
          <cell r="A257">
            <v>263</v>
          </cell>
          <cell r="B257" t="str">
            <v>ESTADO DE MEXICO</v>
          </cell>
          <cell r="C257" t="str">
            <v xml:space="preserve">CHALCO </v>
          </cell>
        </row>
        <row r="258">
          <cell r="A258">
            <v>264</v>
          </cell>
          <cell r="B258" t="str">
            <v>SONORA</v>
          </cell>
          <cell r="C258" t="str">
            <v>MAGDALENA DE KINO -ING. ARMANDO HOPKINS D.-</v>
          </cell>
        </row>
        <row r="259">
          <cell r="A259">
            <v>265</v>
          </cell>
          <cell r="B259" t="str">
            <v>PUEBLA</v>
          </cell>
          <cell r="C259" t="str">
            <v>CHIPILO</v>
          </cell>
        </row>
        <row r="260">
          <cell r="A260">
            <v>270</v>
          </cell>
          <cell r="B260" t="str">
            <v>GUANAJUATO</v>
          </cell>
          <cell r="C260" t="str">
            <v>SAN JOSÉ_ITURBIDE</v>
          </cell>
        </row>
        <row r="261">
          <cell r="A261">
            <v>272</v>
          </cell>
          <cell r="B261" t="str">
            <v>CAMPECHE</v>
          </cell>
          <cell r="C261" t="str">
            <v>CALKINÍ DZIBALCHE</v>
          </cell>
        </row>
        <row r="262">
          <cell r="A262">
            <v>280</v>
          </cell>
          <cell r="B262" t="str">
            <v>QUERETARO</v>
          </cell>
          <cell r="C262" t="str">
            <v>AMEALCO</v>
          </cell>
        </row>
        <row r="263">
          <cell r="A263">
            <v>281</v>
          </cell>
          <cell r="B263" t="str">
            <v>JALISCO</v>
          </cell>
          <cell r="C263" t="str">
            <v>CHAPALA</v>
          </cell>
        </row>
        <row r="264">
          <cell r="A264">
            <v>282</v>
          </cell>
          <cell r="B264" t="str">
            <v>BAJA CALIFORNIA SUR</v>
          </cell>
          <cell r="C264" t="str">
            <v>SAN JOSÉ CABO</v>
          </cell>
        </row>
        <row r="265">
          <cell r="A265">
            <v>283</v>
          </cell>
          <cell r="B265" t="str">
            <v>MORELOS</v>
          </cell>
          <cell r="C265" t="str">
            <v>TEPOZTLÁN TEXIO</v>
          </cell>
        </row>
        <row r="266">
          <cell r="A266">
            <v>284</v>
          </cell>
          <cell r="B266" t="str">
            <v>AGUASCALIENTES</v>
          </cell>
          <cell r="C266" t="str">
            <v>AGUASCALIENTESIII</v>
          </cell>
        </row>
        <row r="267">
          <cell r="A267">
            <v>285</v>
          </cell>
          <cell r="B267" t="str">
            <v>AGUASCALIENTES</v>
          </cell>
          <cell r="C267" t="str">
            <v>TEPEZALA</v>
          </cell>
        </row>
        <row r="268">
          <cell r="A268">
            <v>286</v>
          </cell>
          <cell r="B268" t="str">
            <v>QUINTANA ROO</v>
          </cell>
          <cell r="C268" t="str">
            <v>CANCÚN II</v>
          </cell>
        </row>
        <row r="269">
          <cell r="A269">
            <v>287</v>
          </cell>
          <cell r="B269" t="str">
            <v>HIDALGO</v>
          </cell>
          <cell r="C269" t="str">
            <v>VILLA TEZONTEPEC</v>
          </cell>
        </row>
        <row r="270">
          <cell r="A270" t="str">
            <v>C01</v>
          </cell>
          <cell r="B270" t="str">
            <v>BAJA CALIFORNIA</v>
          </cell>
          <cell r="C270" t="str">
            <v>Tijuana</v>
          </cell>
        </row>
        <row r="271">
          <cell r="A271" t="str">
            <v>C02</v>
          </cell>
          <cell r="B271" t="str">
            <v>CHIHUAHUA</v>
          </cell>
          <cell r="C271" t="str">
            <v>Cd. Juárez</v>
          </cell>
        </row>
        <row r="272">
          <cell r="A272" t="str">
            <v>C03</v>
          </cell>
          <cell r="B272" t="str">
            <v>ESTADO DE MEXICO</v>
          </cell>
          <cell r="C272" t="str">
            <v>Cuatitlán_Izcalli</v>
          </cell>
        </row>
        <row r="273">
          <cell r="A273" t="str">
            <v>C04</v>
          </cell>
          <cell r="B273" t="str">
            <v>GUANAJUATO</v>
          </cell>
          <cell r="C273" t="str">
            <v>León</v>
          </cell>
        </row>
        <row r="274">
          <cell r="A274" t="str">
            <v>C05</v>
          </cell>
          <cell r="B274" t="str">
            <v>JALISCO</v>
          </cell>
          <cell r="C274" t="str">
            <v>Zapopan</v>
          </cell>
        </row>
        <row r="275">
          <cell r="A275" t="str">
            <v>C06</v>
          </cell>
          <cell r="B275" t="str">
            <v>NUEVO LEON</v>
          </cell>
          <cell r="C275" t="str">
            <v>Guadalupe</v>
          </cell>
        </row>
        <row r="276">
          <cell r="A276" t="str">
            <v>C07</v>
          </cell>
          <cell r="B276" t="str">
            <v>TAMAULIPAS</v>
          </cell>
          <cell r="C276" t="str">
            <v>Matamoros</v>
          </cell>
        </row>
        <row r="277">
          <cell r="A277" t="str">
            <v>C08</v>
          </cell>
          <cell r="B277" t="str">
            <v>VERACRUZ</v>
          </cell>
          <cell r="C277" t="str">
            <v>Coatzacoalcos</v>
          </cell>
        </row>
        <row r="278">
          <cell r="A278" t="str">
            <v>OPD01</v>
          </cell>
          <cell r="B278" t="str">
            <v>AGUASCALIENTES</v>
          </cell>
          <cell r="C278" t="str">
            <v>AGUASCALIENTES</v>
          </cell>
        </row>
        <row r="279">
          <cell r="A279" t="str">
            <v>OPD02</v>
          </cell>
          <cell r="B279" t="str">
            <v>BAJA CALIFORNIA</v>
          </cell>
          <cell r="C279" t="str">
            <v>BAJA CALIFORNIA</v>
          </cell>
        </row>
        <row r="280">
          <cell r="A280" t="str">
            <v>OPD03</v>
          </cell>
          <cell r="B280" t="str">
            <v>BAJA CALIFORNIA SUR</v>
          </cell>
          <cell r="C280" t="str">
            <v>BAJA CALIFORNIA SUR</v>
          </cell>
        </row>
        <row r="281">
          <cell r="A281" t="str">
            <v>OPD04</v>
          </cell>
          <cell r="B281" t="str">
            <v>CAMPECHE</v>
          </cell>
          <cell r="C281" t="str">
            <v>CAMPECHE</v>
          </cell>
        </row>
        <row r="282">
          <cell r="A282" t="str">
            <v>OPD05</v>
          </cell>
          <cell r="B282" t="str">
            <v>COAHUILA</v>
          </cell>
          <cell r="C282" t="str">
            <v>COAHUILA</v>
          </cell>
        </row>
        <row r="283">
          <cell r="A283" t="str">
            <v>OPD06</v>
          </cell>
          <cell r="B283" t="str">
            <v>COLIMA</v>
          </cell>
          <cell r="C283" t="str">
            <v>COLIMA</v>
          </cell>
        </row>
        <row r="284">
          <cell r="A284" t="str">
            <v>OPD07</v>
          </cell>
          <cell r="B284" t="str">
            <v>CHIAPAS</v>
          </cell>
          <cell r="C284" t="str">
            <v>CHIAPAS</v>
          </cell>
        </row>
        <row r="285">
          <cell r="A285" t="str">
            <v>OPD08</v>
          </cell>
          <cell r="B285" t="str">
            <v>CHIHUAHUA</v>
          </cell>
          <cell r="C285" t="str">
            <v>CHIHUAHUA</v>
          </cell>
        </row>
        <row r="286">
          <cell r="A286" t="str">
            <v>OPD09</v>
          </cell>
          <cell r="B286" t="str">
            <v>DISTRITO FEDERAL</v>
          </cell>
          <cell r="C286" t="str">
            <v>DISTRITO FEDERAL</v>
          </cell>
        </row>
        <row r="287">
          <cell r="A287" t="str">
            <v>OPD10</v>
          </cell>
          <cell r="B287" t="str">
            <v>DURANGO</v>
          </cell>
          <cell r="C287" t="str">
            <v>DURANGO</v>
          </cell>
        </row>
        <row r="288">
          <cell r="A288" t="str">
            <v>OPD11</v>
          </cell>
          <cell r="B288" t="str">
            <v>ESTADO DE MEXICO</v>
          </cell>
          <cell r="C288" t="str">
            <v>ESTADO DE MEXICO</v>
          </cell>
        </row>
        <row r="289">
          <cell r="A289" t="str">
            <v>OPD12</v>
          </cell>
          <cell r="B289" t="str">
            <v>GUANAJUATO</v>
          </cell>
          <cell r="C289" t="str">
            <v>GUANAJUATO</v>
          </cell>
        </row>
        <row r="290">
          <cell r="A290" t="str">
            <v>OPD13</v>
          </cell>
          <cell r="B290" t="str">
            <v>GUERRERO</v>
          </cell>
          <cell r="C290" t="str">
            <v>GUERRERO</v>
          </cell>
        </row>
        <row r="291">
          <cell r="A291" t="str">
            <v>OPD14</v>
          </cell>
          <cell r="B291" t="str">
            <v>HIDALGO</v>
          </cell>
          <cell r="C291" t="str">
            <v>HIDALGO</v>
          </cell>
        </row>
        <row r="292">
          <cell r="A292" t="str">
            <v>OPD15</v>
          </cell>
          <cell r="B292" t="str">
            <v>JALISCO</v>
          </cell>
          <cell r="C292" t="str">
            <v>JALISCO</v>
          </cell>
        </row>
        <row r="293">
          <cell r="A293" t="str">
            <v>OPD16</v>
          </cell>
          <cell r="B293" t="str">
            <v>MICHOACAN</v>
          </cell>
          <cell r="C293" t="str">
            <v>MICHOACAN</v>
          </cell>
        </row>
        <row r="294">
          <cell r="A294" t="str">
            <v>OPD17</v>
          </cell>
          <cell r="B294" t="str">
            <v>MORELOS</v>
          </cell>
          <cell r="C294" t="str">
            <v>MORELOS</v>
          </cell>
        </row>
        <row r="295">
          <cell r="A295" t="str">
            <v>OPD18</v>
          </cell>
          <cell r="B295" t="str">
            <v>NAYARIT</v>
          </cell>
          <cell r="C295" t="str">
            <v>NAYARIT</v>
          </cell>
        </row>
        <row r="296">
          <cell r="A296" t="str">
            <v>OPD19</v>
          </cell>
          <cell r="B296" t="str">
            <v>NUEVO LEON</v>
          </cell>
          <cell r="C296" t="str">
            <v>NUEVO LEON</v>
          </cell>
        </row>
        <row r="297">
          <cell r="A297" t="str">
            <v>OPD20</v>
          </cell>
          <cell r="B297" t="str">
            <v>OAXACA</v>
          </cell>
          <cell r="C297" t="str">
            <v>OAXACA</v>
          </cell>
        </row>
        <row r="298">
          <cell r="A298" t="str">
            <v>OPD21</v>
          </cell>
          <cell r="B298" t="str">
            <v>PUEBLA</v>
          </cell>
          <cell r="C298" t="str">
            <v>PUEBLA</v>
          </cell>
        </row>
        <row r="299">
          <cell r="A299" t="str">
            <v>OPD22</v>
          </cell>
          <cell r="B299" t="str">
            <v>QUERETARO</v>
          </cell>
          <cell r="C299" t="str">
            <v>QUERETARO</v>
          </cell>
        </row>
        <row r="300">
          <cell r="A300" t="str">
            <v>OPD23</v>
          </cell>
          <cell r="B300" t="str">
            <v>QUINTANA ROO</v>
          </cell>
          <cell r="C300" t="str">
            <v>QUINTANA ROO</v>
          </cell>
        </row>
        <row r="301">
          <cell r="A301" t="str">
            <v>OPD24</v>
          </cell>
          <cell r="B301" t="str">
            <v>SAN LUIS POTOSÍ</v>
          </cell>
          <cell r="C301" t="str">
            <v>SAN LUIS POTOSÍ</v>
          </cell>
        </row>
        <row r="302">
          <cell r="A302" t="str">
            <v>OPD25</v>
          </cell>
          <cell r="B302" t="str">
            <v>SINALOA</v>
          </cell>
          <cell r="C302" t="str">
            <v>SINALOA</v>
          </cell>
        </row>
        <row r="303">
          <cell r="A303" t="str">
            <v>OPD26</v>
          </cell>
          <cell r="B303" t="str">
            <v>SONORA</v>
          </cell>
          <cell r="C303" t="str">
            <v>SONORA</v>
          </cell>
        </row>
        <row r="304">
          <cell r="A304" t="str">
            <v>OPD27</v>
          </cell>
          <cell r="B304" t="str">
            <v>TABASCO</v>
          </cell>
          <cell r="C304" t="str">
            <v>TABASCO</v>
          </cell>
        </row>
        <row r="305">
          <cell r="A305" t="str">
            <v>OPD28</v>
          </cell>
          <cell r="B305" t="str">
            <v>TAMAULIPAS</v>
          </cell>
          <cell r="C305" t="str">
            <v>TAMAULIPAS</v>
          </cell>
        </row>
        <row r="306">
          <cell r="A306" t="str">
            <v>OPD29</v>
          </cell>
          <cell r="B306" t="str">
            <v>TLAXCALA</v>
          </cell>
          <cell r="C306" t="str">
            <v>TLAXCALA</v>
          </cell>
        </row>
        <row r="307">
          <cell r="A307" t="str">
            <v>OPD30</v>
          </cell>
          <cell r="B307" t="str">
            <v>VERACRUZ</v>
          </cell>
          <cell r="C307" t="str">
            <v>VERACRUZ</v>
          </cell>
        </row>
        <row r="308">
          <cell r="A308" t="str">
            <v>OPD31</v>
          </cell>
          <cell r="B308" t="str">
            <v>YUCATAN</v>
          </cell>
          <cell r="C308" t="str">
            <v>YUCATAN</v>
          </cell>
        </row>
        <row r="309">
          <cell r="A309" t="str">
            <v>OPD32</v>
          </cell>
          <cell r="B309" t="str">
            <v>ZACATECAS</v>
          </cell>
          <cell r="C309" t="str">
            <v>ZACATECAS</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s_Básicos"/>
      <sheetName val="Catalogos_Básicos1"/>
      <sheetName val="Catalogos Básicos"/>
      <sheetName val="Catalogos_Básicos4"/>
      <sheetName val="Catalogos_Básicos2"/>
      <sheetName val="Catalogos_Básicos3"/>
      <sheetName val="Catalogos_Básicos5"/>
    </sheetNames>
    <sheetDataSet>
      <sheetData sheetId="0">
        <row r="8">
          <cell r="A8" t="str">
            <v>119 Kb de bajada y 71 Kb de subida</v>
          </cell>
        </row>
        <row r="9">
          <cell r="A9" t="str">
            <v>2 Mbps</v>
          </cell>
        </row>
        <row r="10">
          <cell r="A10" t="str">
            <v>28.8 kbps</v>
          </cell>
        </row>
        <row r="11">
          <cell r="A11" t="str">
            <v>33.6 kbps</v>
          </cell>
        </row>
        <row r="12">
          <cell r="A12" t="str">
            <v>512KPBS</v>
          </cell>
        </row>
        <row r="13">
          <cell r="A13" t="str">
            <v>56.6 kbps</v>
          </cell>
        </row>
        <row r="14">
          <cell r="A14" t="str">
            <v>ADSL 1024 kbps</v>
          </cell>
        </row>
        <row r="15">
          <cell r="A15" t="str">
            <v>ADSL 2048 kbps</v>
          </cell>
        </row>
        <row r="16">
          <cell r="A16" t="str">
            <v>ADSL 512 kbps</v>
          </cell>
        </row>
        <row r="17">
          <cell r="A17" t="str">
            <v>DSL/Cable 256 kbps</v>
          </cell>
        </row>
        <row r="18">
          <cell r="A18" t="str">
            <v>DSL/Cable 384 kbps</v>
          </cell>
        </row>
        <row r="19">
          <cell r="A19" t="str">
            <v>DSL/Cable 512 kbps</v>
          </cell>
        </row>
        <row r="20">
          <cell r="A20" t="str">
            <v>DSL/Cable 768 kbps</v>
          </cell>
        </row>
        <row r="21">
          <cell r="A21" t="str">
            <v>Internet dedicado empresarial 384 kbps</v>
          </cell>
        </row>
        <row r="22">
          <cell r="A22" t="str">
            <v>LAN corporativa 10 Mbps y superior</v>
          </cell>
        </row>
        <row r="23">
          <cell r="A23" t="str">
            <v>RDSI doble 128 kbps</v>
          </cell>
        </row>
        <row r="24">
          <cell r="A24" t="str">
            <v>RDSI único 64 kbps</v>
          </cell>
        </row>
        <row r="25">
          <cell r="A25" t="str">
            <v>Satelital 1024 Kbps</v>
          </cell>
        </row>
        <row r="26">
          <cell r="A26" t="str">
            <v>Satelital 128 kbps</v>
          </cell>
        </row>
        <row r="27">
          <cell r="A27" t="str">
            <v>Satelital 128/512 Kbps</v>
          </cell>
        </row>
        <row r="28">
          <cell r="A28" t="str">
            <v>Satelital 512 kbps</v>
          </cell>
        </row>
        <row r="29">
          <cell r="A29" t="str">
            <v>Satelital 590 kbps</v>
          </cell>
        </row>
        <row r="30">
          <cell r="A30" t="str">
            <v>Sin especificación</v>
          </cell>
        </row>
        <row r="31">
          <cell r="A31" t="str">
            <v>T1 1.5 Mbps</v>
          </cell>
        </row>
      </sheetData>
      <sheetData sheetId="1">
        <row r="8">
          <cell r="A8" t="str">
            <v>119 Kb de bajada y 71 Kb de subida</v>
          </cell>
        </row>
      </sheetData>
      <sheetData sheetId="2">
        <row r="8">
          <cell r="A8" t="str">
            <v>119 Kb de bajada y 71 Kb de subida</v>
          </cell>
        </row>
      </sheetData>
      <sheetData sheetId="3">
        <row r="8">
          <cell r="A8" t="str">
            <v>119 Kb de bajada y 71 Kb de subida</v>
          </cell>
        </row>
      </sheetData>
      <sheetData sheetId="4">
        <row r="8">
          <cell r="A8" t="str">
            <v>119 Kb de bajada y 71 Kb de subida</v>
          </cell>
        </row>
      </sheetData>
      <sheetData sheetId="5">
        <row r="8">
          <cell r="A8" t="str">
            <v>119 Kb de bajada y 71 Kb de subida</v>
          </cell>
        </row>
      </sheetData>
      <sheetData sheetId="6">
        <row r="8">
          <cell r="A8" t="str">
            <v>119 Kb de bajada y 71 Kb de subida</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s_Básicos"/>
      <sheetName val="Catalogos Básicos"/>
      <sheetName val="Catalogos_Básicos1"/>
    </sheetNames>
    <sheetDataSet>
      <sheetData sheetId="0">
        <row r="8">
          <cell r="A8" t="str">
            <v>119 Kb de bajada y 71 Kb de subida</v>
          </cell>
        </row>
        <row r="9">
          <cell r="A9" t="str">
            <v>2 Mbps</v>
          </cell>
        </row>
        <row r="10">
          <cell r="A10" t="str">
            <v>28.8 kbps</v>
          </cell>
        </row>
        <row r="11">
          <cell r="A11" t="str">
            <v>33.6 kbps</v>
          </cell>
        </row>
        <row r="12">
          <cell r="A12" t="str">
            <v>512KPBS</v>
          </cell>
        </row>
        <row r="13">
          <cell r="A13" t="str">
            <v>56.6 kbps</v>
          </cell>
        </row>
        <row r="14">
          <cell r="A14" t="str">
            <v>ADSL 1024 kbps</v>
          </cell>
        </row>
        <row r="15">
          <cell r="A15" t="str">
            <v>ADSL 2048 kbps</v>
          </cell>
        </row>
        <row r="16">
          <cell r="A16" t="str">
            <v>ADSL 512 kbps</v>
          </cell>
        </row>
        <row r="17">
          <cell r="A17" t="str">
            <v>DSL/Cable 256 kbps</v>
          </cell>
        </row>
        <row r="18">
          <cell r="A18" t="str">
            <v>DSL/Cable 384 kbps</v>
          </cell>
        </row>
        <row r="19">
          <cell r="A19" t="str">
            <v>DSL/Cable 512 kbps</v>
          </cell>
        </row>
        <row r="20">
          <cell r="A20" t="str">
            <v>DSL/Cable 768 kbps</v>
          </cell>
        </row>
        <row r="21">
          <cell r="A21" t="str">
            <v>Internet dedicado empresarial 384 kbps</v>
          </cell>
        </row>
        <row r="22">
          <cell r="A22" t="str">
            <v>LAN corporativa 10 Mbps y superior</v>
          </cell>
        </row>
        <row r="23">
          <cell r="A23" t="str">
            <v>RDSI doble 128 kbps</v>
          </cell>
        </row>
        <row r="24">
          <cell r="A24" t="str">
            <v>RDSI único 64 kbps</v>
          </cell>
        </row>
        <row r="25">
          <cell r="A25" t="str">
            <v>Satelital 1024 Kbps</v>
          </cell>
        </row>
        <row r="26">
          <cell r="A26" t="str">
            <v>Satelital 128 kbps</v>
          </cell>
        </row>
        <row r="27">
          <cell r="A27" t="str">
            <v>Satelital 128/512 Kbps</v>
          </cell>
        </row>
        <row r="28">
          <cell r="A28" t="str">
            <v>Satelital 512 kbps</v>
          </cell>
        </row>
        <row r="29">
          <cell r="A29" t="str">
            <v>Satelital 590 kbps</v>
          </cell>
        </row>
        <row r="30">
          <cell r="A30" t="str">
            <v>Sin especificación</v>
          </cell>
        </row>
        <row r="31">
          <cell r="A31" t="str">
            <v>T1 1.5 Mbps</v>
          </cell>
        </row>
      </sheetData>
      <sheetData sheetId="1">
        <row r="8">
          <cell r="A8" t="str">
            <v>119 Kb de bajada y 71 Kb de subida</v>
          </cell>
        </row>
        <row r="9">
          <cell r="A9" t="str">
            <v>2 Mbps</v>
          </cell>
        </row>
        <row r="10">
          <cell r="A10" t="str">
            <v>28.8 kbps</v>
          </cell>
        </row>
        <row r="11">
          <cell r="A11" t="str">
            <v>33.6 kbps</v>
          </cell>
        </row>
        <row r="12">
          <cell r="A12" t="str">
            <v>512KPBS</v>
          </cell>
        </row>
        <row r="13">
          <cell r="A13" t="str">
            <v>56.6 kbps</v>
          </cell>
        </row>
        <row r="14">
          <cell r="A14" t="str">
            <v>ADSL 1024 kbps</v>
          </cell>
        </row>
        <row r="15">
          <cell r="A15" t="str">
            <v>ADSL 2048 kbps</v>
          </cell>
        </row>
        <row r="16">
          <cell r="A16" t="str">
            <v>ADSL 512 kbps</v>
          </cell>
        </row>
        <row r="17">
          <cell r="A17" t="str">
            <v>DSL/Cable 256 kbps</v>
          </cell>
        </row>
        <row r="18">
          <cell r="A18" t="str">
            <v>DSL/Cable 384 kbps</v>
          </cell>
        </row>
        <row r="19">
          <cell r="A19" t="str">
            <v>DSL/Cable 512 kbps</v>
          </cell>
        </row>
        <row r="20">
          <cell r="A20" t="str">
            <v>DSL/Cable 768 kbps</v>
          </cell>
        </row>
        <row r="21">
          <cell r="A21" t="str">
            <v>Internet dedicado empresarial 384 kbps</v>
          </cell>
        </row>
        <row r="22">
          <cell r="A22" t="str">
            <v>LAN corporativa 10 Mbps y superior</v>
          </cell>
        </row>
        <row r="23">
          <cell r="A23" t="str">
            <v>RDSI doble 128 kbps</v>
          </cell>
        </row>
        <row r="24">
          <cell r="A24" t="str">
            <v>RDSI único 64 kbps</v>
          </cell>
        </row>
        <row r="25">
          <cell r="A25" t="str">
            <v>Satelital 1024 Kbps</v>
          </cell>
        </row>
        <row r="26">
          <cell r="A26" t="str">
            <v>Satelital 128 kbps</v>
          </cell>
        </row>
        <row r="27">
          <cell r="A27" t="str">
            <v>Satelital 128/512 Kbps</v>
          </cell>
        </row>
        <row r="28">
          <cell r="A28" t="str">
            <v>Satelital 512 kbps</v>
          </cell>
        </row>
        <row r="29">
          <cell r="A29" t="str">
            <v>Satelital 590 kbps</v>
          </cell>
        </row>
        <row r="30">
          <cell r="A30" t="str">
            <v>Sin especificación</v>
          </cell>
        </row>
        <row r="31">
          <cell r="A31" t="str">
            <v>T1 1.5 Mbps</v>
          </cell>
        </row>
      </sheetData>
      <sheetData sheetId="2">
        <row r="8">
          <cell r="A8" t="str">
            <v>119 Kb de bajada y 71 Kb de subida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_GTO (ENTIDADES)"/>
      <sheetName val="COMPORT_GTO (ENTIDADES CIERRE)"/>
      <sheetName val="CATEGORIAS PROGRAMATICAS"/>
      <sheetName val="INDICADORES DE DESEMPEÑO"/>
      <sheetName val="GASTO Pp IND DESEMP  E007"/>
      <sheetName val="GASTO Pp IND DESEMP E009"/>
      <sheetName val="GASTO Pp IND DESEMP M001"/>
      <sheetName val="GASTO Pp IND DESEMP O001"/>
      <sheetName val="CRITERIOS SEMAFOROS"/>
      <sheetName val="GASTO Pp IND DESEMP P001"/>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Planteles"/>
      <sheetName val="Proyectos"/>
      <sheetName val="Plantel"/>
      <sheetName val="Analisis_por_Partida"/>
      <sheetName val="Presupuesto"/>
      <sheetName val="Ingresos_Propios_por_Plantel"/>
      <sheetName val="Ingresos_Propios_por_concepto"/>
      <sheetName val="Base_presupuesto"/>
      <sheetName val="BaseDatosAsignado"/>
      <sheetName val="datos"/>
      <sheetName val="Base_ingresos_propios"/>
      <sheetName val="DatosPresupuesto"/>
      <sheetName val="Analisis_por_Partida1"/>
      <sheetName val="Ingresos_Propios_por_Plantel1"/>
      <sheetName val="Ingresos_Propios_por_concepto1"/>
      <sheetName val="Base_presupuesto1"/>
      <sheetName val="Base_ingresos_propios1"/>
      <sheetName val="Analisis_por_Partida2"/>
      <sheetName val="Ingresos_Propios_por_Plantel2"/>
      <sheetName val="Ingresos_Propios_por_concepto2"/>
      <sheetName val="Base_presupuesto2"/>
      <sheetName val="Base_ingresos_propios2"/>
      <sheetName val="Analisis por Partida"/>
      <sheetName val="Ingresos Propios por Plantel"/>
      <sheetName val="Ingresos Propios por concepto"/>
      <sheetName val="Base presupuesto"/>
      <sheetName val="Base ingresos propios"/>
      <sheetName val="Analisis_por_Partida4"/>
      <sheetName val="Ingresos_Propios_por_Plantel4"/>
      <sheetName val="Ingresos_Propios_por_concepto4"/>
      <sheetName val="Base_presupuesto4"/>
      <sheetName val="Base_ingresos_propios4"/>
      <sheetName val="Analisis_por_Partida3"/>
      <sheetName val="Ingresos_Propios_por_Plantel3"/>
      <sheetName val="Ingresos_Propios_por_concepto3"/>
      <sheetName val="Base_presupuesto3"/>
      <sheetName val="Base_ingresos_propios3"/>
      <sheetName val="Analisis_por_Partida5"/>
      <sheetName val="Ingresos_Propios_por_Plantel5"/>
      <sheetName val="Ingresos_Propios_por_concepto5"/>
      <sheetName val="Base_presupuesto5"/>
      <sheetName val="Base_ingresos_propios5"/>
      <sheetName val="Analisis_por_Partida7"/>
      <sheetName val="Ingresos_Propios_por_Plantel7"/>
      <sheetName val="Ingresos_Propios_por_concepto7"/>
      <sheetName val="Base_presupuesto7"/>
      <sheetName val="Base_ingresos_propios7"/>
      <sheetName val="Analisis_por_Partida6"/>
      <sheetName val="Ingresos_Propios_por_Plantel6"/>
      <sheetName val="Ingresos_Propios_por_concepto6"/>
      <sheetName val="Base_presupuesto6"/>
      <sheetName val="Base_ingresos_propios6"/>
      <sheetName val="Analisis_por_Partida8"/>
      <sheetName val="Ingresos_Propios_por_Plantel8"/>
      <sheetName val="Ingresos_Propios_por_concepto8"/>
      <sheetName val="Base_presupuesto8"/>
      <sheetName val="Base_ingresos_propios8"/>
      <sheetName val="Analisis_por_Partida9"/>
      <sheetName val="Ingresos_Propios_por_Plantel9"/>
      <sheetName val="Ingresos_Propios_por_concepto9"/>
      <sheetName val="Base_presupuesto9"/>
      <sheetName val="Base_ingresos_propios9"/>
      <sheetName val="Analisis_por_Partida10"/>
      <sheetName val="Ingresos_Propios_por_Plantel10"/>
      <sheetName val="Ingresos_Propios_por_concepto10"/>
      <sheetName val="Base_presupuesto10"/>
      <sheetName val="Base_ingresos_propios10"/>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2">
          <cell r="K2">
            <v>2101</v>
          </cell>
          <cell r="O2">
            <v>5.21</v>
          </cell>
        </row>
        <row r="3">
          <cell r="K3">
            <v>2106</v>
          </cell>
          <cell r="O3">
            <v>1.1000000000000001</v>
          </cell>
        </row>
        <row r="4">
          <cell r="K4">
            <v>2602</v>
          </cell>
          <cell r="O4">
            <v>0.2</v>
          </cell>
        </row>
        <row r="5">
          <cell r="K5">
            <v>0</v>
          </cell>
          <cell r="O5">
            <v>0</v>
          </cell>
        </row>
        <row r="6">
          <cell r="K6">
            <v>0</v>
          </cell>
          <cell r="O6">
            <v>0</v>
          </cell>
        </row>
        <row r="7">
          <cell r="K7">
            <v>0</v>
          </cell>
          <cell r="O7">
            <v>0</v>
          </cell>
        </row>
        <row r="8">
          <cell r="K8">
            <v>0</v>
          </cell>
          <cell r="O8">
            <v>0</v>
          </cell>
        </row>
        <row r="9">
          <cell r="K9">
            <v>0</v>
          </cell>
          <cell r="O9">
            <v>0</v>
          </cell>
        </row>
        <row r="10">
          <cell r="K10">
            <v>2101</v>
          </cell>
          <cell r="O10">
            <v>0.24</v>
          </cell>
        </row>
        <row r="11">
          <cell r="K11">
            <v>0</v>
          </cell>
          <cell r="O11">
            <v>0</v>
          </cell>
        </row>
        <row r="12">
          <cell r="K12">
            <v>0</v>
          </cell>
          <cell r="O12">
            <v>0</v>
          </cell>
        </row>
        <row r="13">
          <cell r="K13">
            <v>0</v>
          </cell>
          <cell r="O13">
            <v>0</v>
          </cell>
        </row>
        <row r="14">
          <cell r="K14">
            <v>0</v>
          </cell>
          <cell r="O14">
            <v>0</v>
          </cell>
        </row>
        <row r="15">
          <cell r="K15">
            <v>0</v>
          </cell>
          <cell r="O15">
            <v>0</v>
          </cell>
        </row>
        <row r="16">
          <cell r="K16">
            <v>0</v>
          </cell>
          <cell r="O16">
            <v>0</v>
          </cell>
        </row>
        <row r="17">
          <cell r="K17">
            <v>0</v>
          </cell>
          <cell r="O17">
            <v>0</v>
          </cell>
        </row>
        <row r="18">
          <cell r="K18">
            <v>2105</v>
          </cell>
          <cell r="O18">
            <v>1.4</v>
          </cell>
        </row>
        <row r="19">
          <cell r="K19">
            <v>0</v>
          </cell>
          <cell r="O19">
            <v>0</v>
          </cell>
        </row>
        <row r="20">
          <cell r="K20">
            <v>0</v>
          </cell>
          <cell r="O20">
            <v>0</v>
          </cell>
        </row>
        <row r="21">
          <cell r="K21">
            <v>0</v>
          </cell>
          <cell r="O21">
            <v>0</v>
          </cell>
        </row>
        <row r="22">
          <cell r="K22">
            <v>0</v>
          </cell>
          <cell r="O22">
            <v>0</v>
          </cell>
        </row>
        <row r="23">
          <cell r="K23">
            <v>0</v>
          </cell>
          <cell r="O23">
            <v>0</v>
          </cell>
        </row>
        <row r="24">
          <cell r="K24">
            <v>0</v>
          </cell>
          <cell r="O24">
            <v>0</v>
          </cell>
        </row>
        <row r="25">
          <cell r="K25">
            <v>0</v>
          </cell>
          <cell r="O25">
            <v>0</v>
          </cell>
        </row>
        <row r="26">
          <cell r="K26">
            <v>2105</v>
          </cell>
          <cell r="O26">
            <v>0</v>
          </cell>
        </row>
        <row r="27">
          <cell r="K27">
            <v>0</v>
          </cell>
          <cell r="O27">
            <v>0</v>
          </cell>
        </row>
        <row r="28">
          <cell r="K28">
            <v>0</v>
          </cell>
          <cell r="O28">
            <v>0</v>
          </cell>
        </row>
        <row r="29">
          <cell r="K29">
            <v>0</v>
          </cell>
          <cell r="O29">
            <v>0</v>
          </cell>
        </row>
        <row r="30">
          <cell r="K30">
            <v>0</v>
          </cell>
          <cell r="O30">
            <v>0</v>
          </cell>
        </row>
        <row r="31">
          <cell r="K31">
            <v>0</v>
          </cell>
          <cell r="O31">
            <v>0</v>
          </cell>
        </row>
        <row r="32">
          <cell r="K32">
            <v>0</v>
          </cell>
          <cell r="O32">
            <v>0</v>
          </cell>
        </row>
        <row r="33">
          <cell r="K33">
            <v>0</v>
          </cell>
          <cell r="O33">
            <v>0</v>
          </cell>
        </row>
        <row r="34">
          <cell r="K34">
            <v>2105</v>
          </cell>
          <cell r="O34">
            <v>1.31</v>
          </cell>
        </row>
        <row r="35">
          <cell r="K35">
            <v>0</v>
          </cell>
          <cell r="O35">
            <v>0</v>
          </cell>
        </row>
        <row r="36">
          <cell r="K36">
            <v>0</v>
          </cell>
          <cell r="O36">
            <v>0</v>
          </cell>
        </row>
        <row r="37">
          <cell r="K37">
            <v>0</v>
          </cell>
          <cell r="O37">
            <v>0</v>
          </cell>
        </row>
        <row r="38">
          <cell r="K38">
            <v>0</v>
          </cell>
          <cell r="O38">
            <v>0</v>
          </cell>
        </row>
        <row r="39">
          <cell r="K39">
            <v>0</v>
          </cell>
          <cell r="O39">
            <v>0</v>
          </cell>
        </row>
        <row r="40">
          <cell r="K40">
            <v>0</v>
          </cell>
          <cell r="O40">
            <v>0</v>
          </cell>
        </row>
        <row r="41">
          <cell r="K41">
            <v>0</v>
          </cell>
          <cell r="O41">
            <v>0</v>
          </cell>
        </row>
        <row r="42">
          <cell r="K42">
            <v>2102</v>
          </cell>
          <cell r="O42">
            <v>3.86</v>
          </cell>
        </row>
        <row r="43">
          <cell r="K43">
            <v>0</v>
          </cell>
          <cell r="O43">
            <v>0</v>
          </cell>
        </row>
        <row r="44">
          <cell r="K44">
            <v>0</v>
          </cell>
          <cell r="O44">
            <v>0</v>
          </cell>
        </row>
        <row r="45">
          <cell r="K45">
            <v>0</v>
          </cell>
          <cell r="O45">
            <v>0</v>
          </cell>
        </row>
        <row r="46">
          <cell r="K46">
            <v>0</v>
          </cell>
          <cell r="O46">
            <v>0</v>
          </cell>
        </row>
        <row r="47">
          <cell r="K47">
            <v>0</v>
          </cell>
          <cell r="O47">
            <v>0</v>
          </cell>
        </row>
        <row r="48">
          <cell r="K48">
            <v>0</v>
          </cell>
          <cell r="O48">
            <v>0</v>
          </cell>
        </row>
        <row r="49">
          <cell r="K49">
            <v>0</v>
          </cell>
          <cell r="O49">
            <v>0</v>
          </cell>
        </row>
        <row r="50">
          <cell r="K50">
            <v>2404</v>
          </cell>
          <cell r="O50">
            <v>28.5</v>
          </cell>
        </row>
        <row r="51">
          <cell r="K51">
            <v>0</v>
          </cell>
          <cell r="O51">
            <v>0</v>
          </cell>
        </row>
        <row r="52">
          <cell r="K52">
            <v>0</v>
          </cell>
          <cell r="O52">
            <v>0</v>
          </cell>
        </row>
        <row r="53">
          <cell r="K53">
            <v>0</v>
          </cell>
          <cell r="O53">
            <v>0</v>
          </cell>
        </row>
        <row r="54">
          <cell r="K54">
            <v>0</v>
          </cell>
          <cell r="O54">
            <v>0</v>
          </cell>
        </row>
        <row r="55">
          <cell r="K55">
            <v>0</v>
          </cell>
          <cell r="O55">
            <v>0</v>
          </cell>
        </row>
        <row r="56">
          <cell r="K56">
            <v>0</v>
          </cell>
          <cell r="O56">
            <v>0</v>
          </cell>
        </row>
        <row r="57">
          <cell r="K57">
            <v>0</v>
          </cell>
          <cell r="O57">
            <v>0</v>
          </cell>
        </row>
        <row r="58">
          <cell r="K58">
            <v>2105</v>
          </cell>
          <cell r="O58">
            <v>0.9</v>
          </cell>
        </row>
        <row r="59">
          <cell r="K59">
            <v>0</v>
          </cell>
          <cell r="O59">
            <v>0</v>
          </cell>
        </row>
        <row r="60">
          <cell r="K60">
            <v>0</v>
          </cell>
          <cell r="O60">
            <v>0</v>
          </cell>
        </row>
        <row r="61">
          <cell r="K61">
            <v>0</v>
          </cell>
          <cell r="O61">
            <v>0</v>
          </cell>
        </row>
        <row r="62">
          <cell r="K62">
            <v>0</v>
          </cell>
          <cell r="O62">
            <v>0</v>
          </cell>
        </row>
        <row r="63">
          <cell r="K63">
            <v>0</v>
          </cell>
          <cell r="O63">
            <v>0</v>
          </cell>
        </row>
        <row r="64">
          <cell r="K64">
            <v>0</v>
          </cell>
          <cell r="O64">
            <v>0</v>
          </cell>
        </row>
        <row r="65">
          <cell r="K65">
            <v>0</v>
          </cell>
          <cell r="O65">
            <v>0</v>
          </cell>
        </row>
        <row r="66">
          <cell r="K66">
            <v>0</v>
          </cell>
          <cell r="O66">
            <v>0</v>
          </cell>
        </row>
        <row r="67">
          <cell r="K67">
            <v>0</v>
          </cell>
          <cell r="O67">
            <v>0</v>
          </cell>
        </row>
        <row r="68">
          <cell r="K68">
            <v>0</v>
          </cell>
          <cell r="O68">
            <v>0</v>
          </cell>
        </row>
        <row r="69">
          <cell r="K69">
            <v>0</v>
          </cell>
          <cell r="O69">
            <v>0</v>
          </cell>
        </row>
        <row r="70">
          <cell r="K70">
            <v>0</v>
          </cell>
          <cell r="O70">
            <v>0</v>
          </cell>
        </row>
        <row r="71">
          <cell r="K71">
            <v>0</v>
          </cell>
          <cell r="O71">
            <v>0</v>
          </cell>
        </row>
        <row r="72">
          <cell r="K72">
            <v>0</v>
          </cell>
          <cell r="O72">
            <v>0</v>
          </cell>
        </row>
        <row r="73">
          <cell r="K73">
            <v>0</v>
          </cell>
          <cell r="O73">
            <v>0</v>
          </cell>
        </row>
        <row r="74">
          <cell r="K74">
            <v>0</v>
          </cell>
          <cell r="O74">
            <v>0</v>
          </cell>
        </row>
        <row r="75">
          <cell r="K75">
            <v>0</v>
          </cell>
          <cell r="O75">
            <v>0</v>
          </cell>
        </row>
        <row r="76">
          <cell r="K76">
            <v>0</v>
          </cell>
          <cell r="O76">
            <v>0</v>
          </cell>
        </row>
        <row r="77">
          <cell r="K77">
            <v>0</v>
          </cell>
          <cell r="O77">
            <v>0</v>
          </cell>
        </row>
        <row r="78">
          <cell r="K78">
            <v>0</v>
          </cell>
          <cell r="O78">
            <v>0</v>
          </cell>
        </row>
        <row r="79">
          <cell r="K79">
            <v>0</v>
          </cell>
          <cell r="O79">
            <v>0</v>
          </cell>
        </row>
        <row r="80">
          <cell r="K80">
            <v>0</v>
          </cell>
          <cell r="O80">
            <v>0</v>
          </cell>
        </row>
        <row r="81">
          <cell r="K81">
            <v>0</v>
          </cell>
          <cell r="O81">
            <v>0</v>
          </cell>
        </row>
        <row r="82">
          <cell r="K82">
            <v>2105</v>
          </cell>
          <cell r="O82">
            <v>31.45</v>
          </cell>
        </row>
        <row r="83">
          <cell r="K83">
            <v>0</v>
          </cell>
          <cell r="O83">
            <v>0</v>
          </cell>
        </row>
        <row r="84">
          <cell r="K84">
            <v>0</v>
          </cell>
          <cell r="O84">
            <v>0</v>
          </cell>
        </row>
        <row r="85">
          <cell r="K85">
            <v>0</v>
          </cell>
          <cell r="O85">
            <v>0</v>
          </cell>
        </row>
        <row r="86">
          <cell r="K86">
            <v>3811</v>
          </cell>
          <cell r="O86">
            <v>0.6</v>
          </cell>
        </row>
        <row r="87">
          <cell r="K87">
            <v>3505</v>
          </cell>
          <cell r="O87">
            <v>2</v>
          </cell>
        </row>
        <row r="88">
          <cell r="K88">
            <v>0</v>
          </cell>
          <cell r="O88">
            <v>0</v>
          </cell>
        </row>
        <row r="89">
          <cell r="K89">
            <v>0</v>
          </cell>
          <cell r="O89">
            <v>0</v>
          </cell>
        </row>
        <row r="90">
          <cell r="K90">
            <v>0</v>
          </cell>
          <cell r="O90">
            <v>0</v>
          </cell>
        </row>
        <row r="91">
          <cell r="K91">
            <v>0</v>
          </cell>
          <cell r="O91">
            <v>0</v>
          </cell>
        </row>
        <row r="92">
          <cell r="K92">
            <v>0</v>
          </cell>
          <cell r="O92">
            <v>0</v>
          </cell>
        </row>
        <row r="93">
          <cell r="K93">
            <v>0</v>
          </cell>
          <cell r="O93">
            <v>0</v>
          </cell>
        </row>
        <row r="94">
          <cell r="K94">
            <v>0</v>
          </cell>
          <cell r="O94">
            <v>0</v>
          </cell>
        </row>
        <row r="95">
          <cell r="K95">
            <v>0</v>
          </cell>
          <cell r="O95">
            <v>0</v>
          </cell>
        </row>
        <row r="96">
          <cell r="K96">
            <v>0</v>
          </cell>
          <cell r="O96">
            <v>0</v>
          </cell>
        </row>
        <row r="97">
          <cell r="K97">
            <v>0</v>
          </cell>
          <cell r="O97">
            <v>0</v>
          </cell>
        </row>
        <row r="98">
          <cell r="K98">
            <v>0</v>
          </cell>
          <cell r="O98">
            <v>0</v>
          </cell>
        </row>
        <row r="99">
          <cell r="K99">
            <v>0</v>
          </cell>
          <cell r="O99">
            <v>0</v>
          </cell>
        </row>
        <row r="100">
          <cell r="K100">
            <v>0</v>
          </cell>
          <cell r="O100">
            <v>0</v>
          </cell>
        </row>
        <row r="101">
          <cell r="K101">
            <v>0</v>
          </cell>
          <cell r="O101">
            <v>0</v>
          </cell>
        </row>
        <row r="102">
          <cell r="K102">
            <v>0</v>
          </cell>
          <cell r="O102">
            <v>0</v>
          </cell>
        </row>
        <row r="103">
          <cell r="K103">
            <v>0</v>
          </cell>
          <cell r="O103">
            <v>0</v>
          </cell>
        </row>
        <row r="104">
          <cell r="K104">
            <v>0</v>
          </cell>
          <cell r="O104">
            <v>0</v>
          </cell>
        </row>
        <row r="105">
          <cell r="K105">
            <v>0</v>
          </cell>
          <cell r="O105">
            <v>0</v>
          </cell>
        </row>
        <row r="106">
          <cell r="K106">
            <v>0</v>
          </cell>
          <cell r="O106">
            <v>0</v>
          </cell>
        </row>
        <row r="107">
          <cell r="K107">
            <v>0</v>
          </cell>
          <cell r="O107">
            <v>0</v>
          </cell>
        </row>
        <row r="108">
          <cell r="K108">
            <v>0</v>
          </cell>
          <cell r="O108">
            <v>0</v>
          </cell>
        </row>
        <row r="109">
          <cell r="K109">
            <v>0</v>
          </cell>
          <cell r="O109">
            <v>0</v>
          </cell>
        </row>
        <row r="110">
          <cell r="K110">
            <v>0</v>
          </cell>
          <cell r="O110">
            <v>0</v>
          </cell>
        </row>
        <row r="111">
          <cell r="K111">
            <v>0</v>
          </cell>
          <cell r="O111">
            <v>0</v>
          </cell>
        </row>
        <row r="112">
          <cell r="K112">
            <v>0</v>
          </cell>
          <cell r="O112">
            <v>0</v>
          </cell>
        </row>
        <row r="113">
          <cell r="K113">
            <v>0</v>
          </cell>
          <cell r="O113">
            <v>0</v>
          </cell>
        </row>
        <row r="114">
          <cell r="K114">
            <v>0</v>
          </cell>
          <cell r="O114">
            <v>0</v>
          </cell>
        </row>
        <row r="115">
          <cell r="K115">
            <v>0</v>
          </cell>
          <cell r="O115">
            <v>0</v>
          </cell>
        </row>
        <row r="116">
          <cell r="K116">
            <v>0</v>
          </cell>
          <cell r="O116">
            <v>0</v>
          </cell>
        </row>
        <row r="117">
          <cell r="K117">
            <v>0</v>
          </cell>
          <cell r="O117">
            <v>0</v>
          </cell>
        </row>
        <row r="118">
          <cell r="K118">
            <v>0</v>
          </cell>
          <cell r="O118">
            <v>0</v>
          </cell>
        </row>
        <row r="119">
          <cell r="K119">
            <v>0</v>
          </cell>
          <cell r="O119">
            <v>0</v>
          </cell>
        </row>
        <row r="120">
          <cell r="K120">
            <v>0</v>
          </cell>
          <cell r="O120">
            <v>0</v>
          </cell>
        </row>
        <row r="121">
          <cell r="K121">
            <v>0</v>
          </cell>
          <cell r="O121">
            <v>0</v>
          </cell>
        </row>
        <row r="122">
          <cell r="K122">
            <v>0</v>
          </cell>
          <cell r="O122">
            <v>0</v>
          </cell>
        </row>
        <row r="123">
          <cell r="K123">
            <v>0</v>
          </cell>
          <cell r="O123">
            <v>0</v>
          </cell>
        </row>
        <row r="124">
          <cell r="K124">
            <v>0</v>
          </cell>
          <cell r="O124">
            <v>0</v>
          </cell>
        </row>
        <row r="125">
          <cell r="K125">
            <v>0</v>
          </cell>
          <cell r="O125">
            <v>0</v>
          </cell>
        </row>
        <row r="126">
          <cell r="K126">
            <v>0</v>
          </cell>
          <cell r="O126">
            <v>0</v>
          </cell>
        </row>
        <row r="127">
          <cell r="K127">
            <v>0</v>
          </cell>
          <cell r="O127">
            <v>0</v>
          </cell>
        </row>
        <row r="128">
          <cell r="K128">
            <v>0</v>
          </cell>
          <cell r="O128">
            <v>0</v>
          </cell>
        </row>
        <row r="129">
          <cell r="K129">
            <v>0</v>
          </cell>
          <cell r="O129">
            <v>0</v>
          </cell>
        </row>
        <row r="130">
          <cell r="K130">
            <v>0</v>
          </cell>
          <cell r="O130">
            <v>0</v>
          </cell>
        </row>
        <row r="131">
          <cell r="K131">
            <v>0</v>
          </cell>
          <cell r="O131">
            <v>0</v>
          </cell>
        </row>
        <row r="132">
          <cell r="K132">
            <v>0</v>
          </cell>
          <cell r="O132">
            <v>0</v>
          </cell>
        </row>
        <row r="133">
          <cell r="K133">
            <v>0</v>
          </cell>
          <cell r="O133">
            <v>0</v>
          </cell>
        </row>
        <row r="134">
          <cell r="K134">
            <v>0</v>
          </cell>
          <cell r="O134">
            <v>0</v>
          </cell>
        </row>
        <row r="135">
          <cell r="K135">
            <v>0</v>
          </cell>
          <cell r="O135">
            <v>0</v>
          </cell>
        </row>
        <row r="136">
          <cell r="K136">
            <v>0</v>
          </cell>
          <cell r="O136">
            <v>0</v>
          </cell>
        </row>
        <row r="137">
          <cell r="K137">
            <v>0</v>
          </cell>
          <cell r="O137">
            <v>0</v>
          </cell>
        </row>
        <row r="138">
          <cell r="K138">
            <v>0</v>
          </cell>
          <cell r="O138">
            <v>0</v>
          </cell>
        </row>
        <row r="139">
          <cell r="K139">
            <v>0</v>
          </cell>
          <cell r="O139">
            <v>0</v>
          </cell>
        </row>
        <row r="140">
          <cell r="K140">
            <v>0</v>
          </cell>
          <cell r="O140">
            <v>0</v>
          </cell>
        </row>
        <row r="141">
          <cell r="K141">
            <v>0</v>
          </cell>
          <cell r="O141">
            <v>0</v>
          </cell>
        </row>
        <row r="142">
          <cell r="K142">
            <v>0</v>
          </cell>
          <cell r="O142">
            <v>0</v>
          </cell>
        </row>
        <row r="143">
          <cell r="K143">
            <v>0</v>
          </cell>
          <cell r="O143">
            <v>0</v>
          </cell>
        </row>
        <row r="144">
          <cell r="K144">
            <v>0</v>
          </cell>
          <cell r="O144">
            <v>0</v>
          </cell>
        </row>
        <row r="145">
          <cell r="K145">
            <v>0</v>
          </cell>
          <cell r="O145">
            <v>0</v>
          </cell>
        </row>
        <row r="146">
          <cell r="K146">
            <v>0</v>
          </cell>
          <cell r="O146">
            <v>0</v>
          </cell>
        </row>
        <row r="147">
          <cell r="K147">
            <v>0</v>
          </cell>
          <cell r="O147">
            <v>0</v>
          </cell>
        </row>
        <row r="148">
          <cell r="K148">
            <v>0</v>
          </cell>
          <cell r="O148">
            <v>0</v>
          </cell>
        </row>
        <row r="149">
          <cell r="K149">
            <v>0</v>
          </cell>
          <cell r="O149">
            <v>0</v>
          </cell>
        </row>
        <row r="150">
          <cell r="K150">
            <v>0</v>
          </cell>
          <cell r="O150">
            <v>0</v>
          </cell>
        </row>
        <row r="151">
          <cell r="K151">
            <v>0</v>
          </cell>
          <cell r="O151">
            <v>0</v>
          </cell>
        </row>
        <row r="152">
          <cell r="K152">
            <v>0</v>
          </cell>
          <cell r="O152">
            <v>0</v>
          </cell>
        </row>
        <row r="153">
          <cell r="K153">
            <v>0</v>
          </cell>
          <cell r="O153">
            <v>0</v>
          </cell>
        </row>
        <row r="154">
          <cell r="K154">
            <v>0</v>
          </cell>
          <cell r="O154">
            <v>0</v>
          </cell>
        </row>
        <row r="155">
          <cell r="K155">
            <v>0</v>
          </cell>
          <cell r="O155">
            <v>0</v>
          </cell>
        </row>
        <row r="156">
          <cell r="K156">
            <v>0</v>
          </cell>
          <cell r="O156">
            <v>0</v>
          </cell>
        </row>
        <row r="157">
          <cell r="K157">
            <v>0</v>
          </cell>
          <cell r="O157">
            <v>0</v>
          </cell>
        </row>
        <row r="158">
          <cell r="K158">
            <v>0</v>
          </cell>
          <cell r="O158">
            <v>0</v>
          </cell>
        </row>
        <row r="159">
          <cell r="K159">
            <v>0</v>
          </cell>
          <cell r="O159">
            <v>0</v>
          </cell>
        </row>
        <row r="160">
          <cell r="K160">
            <v>0</v>
          </cell>
          <cell r="O160">
            <v>0</v>
          </cell>
        </row>
        <row r="161">
          <cell r="K161">
            <v>0</v>
          </cell>
          <cell r="O161">
            <v>0</v>
          </cell>
        </row>
        <row r="162">
          <cell r="K162">
            <v>0</v>
          </cell>
          <cell r="O162">
            <v>0</v>
          </cell>
        </row>
        <row r="163">
          <cell r="K163">
            <v>0</v>
          </cell>
          <cell r="O163">
            <v>0</v>
          </cell>
        </row>
        <row r="164">
          <cell r="K164">
            <v>0</v>
          </cell>
          <cell r="O164">
            <v>0</v>
          </cell>
        </row>
        <row r="165">
          <cell r="K165">
            <v>0</v>
          </cell>
          <cell r="O165">
            <v>0</v>
          </cell>
        </row>
        <row r="166">
          <cell r="K166">
            <v>3305</v>
          </cell>
          <cell r="O166">
            <v>5</v>
          </cell>
        </row>
        <row r="167">
          <cell r="K167">
            <v>0</v>
          </cell>
          <cell r="O167">
            <v>0</v>
          </cell>
        </row>
        <row r="168">
          <cell r="K168">
            <v>0</v>
          </cell>
          <cell r="O168">
            <v>0</v>
          </cell>
        </row>
        <row r="169">
          <cell r="K169">
            <v>0</v>
          </cell>
          <cell r="O169">
            <v>0</v>
          </cell>
        </row>
        <row r="170">
          <cell r="K170">
            <v>2101</v>
          </cell>
          <cell r="O170">
            <v>0.01</v>
          </cell>
        </row>
        <row r="171">
          <cell r="K171">
            <v>0</v>
          </cell>
          <cell r="O171">
            <v>0</v>
          </cell>
        </row>
        <row r="172">
          <cell r="K172">
            <v>0</v>
          </cell>
          <cell r="O172">
            <v>0</v>
          </cell>
        </row>
        <row r="173">
          <cell r="K173">
            <v>0</v>
          </cell>
          <cell r="O173">
            <v>0</v>
          </cell>
        </row>
        <row r="174">
          <cell r="K174">
            <v>0</v>
          </cell>
          <cell r="O174">
            <v>0</v>
          </cell>
        </row>
        <row r="175">
          <cell r="K175">
            <v>0</v>
          </cell>
          <cell r="O175">
            <v>0</v>
          </cell>
        </row>
        <row r="176">
          <cell r="K176">
            <v>0</v>
          </cell>
          <cell r="O176">
            <v>0</v>
          </cell>
        </row>
        <row r="177">
          <cell r="K177">
            <v>0</v>
          </cell>
          <cell r="O177">
            <v>0</v>
          </cell>
        </row>
        <row r="178">
          <cell r="K178">
            <v>0</v>
          </cell>
          <cell r="O178">
            <v>0</v>
          </cell>
        </row>
        <row r="179">
          <cell r="K179">
            <v>0</v>
          </cell>
          <cell r="O179">
            <v>0</v>
          </cell>
        </row>
        <row r="180">
          <cell r="K180">
            <v>0</v>
          </cell>
          <cell r="O180">
            <v>0</v>
          </cell>
        </row>
        <row r="181">
          <cell r="K181">
            <v>0</v>
          </cell>
          <cell r="O181">
            <v>0</v>
          </cell>
        </row>
        <row r="182">
          <cell r="K182">
            <v>0</v>
          </cell>
          <cell r="O182">
            <v>0</v>
          </cell>
        </row>
        <row r="183">
          <cell r="K183">
            <v>0</v>
          </cell>
          <cell r="O183">
            <v>0</v>
          </cell>
        </row>
        <row r="184">
          <cell r="K184">
            <v>0</v>
          </cell>
          <cell r="O184">
            <v>0</v>
          </cell>
        </row>
        <row r="185">
          <cell r="K185">
            <v>0</v>
          </cell>
          <cell r="O185">
            <v>0</v>
          </cell>
        </row>
        <row r="186">
          <cell r="K186">
            <v>0</v>
          </cell>
          <cell r="O186">
            <v>0</v>
          </cell>
        </row>
        <row r="187">
          <cell r="K187">
            <v>0</v>
          </cell>
          <cell r="O187">
            <v>0</v>
          </cell>
        </row>
        <row r="188">
          <cell r="K188">
            <v>0</v>
          </cell>
          <cell r="O188">
            <v>0</v>
          </cell>
        </row>
        <row r="189">
          <cell r="K189">
            <v>0</v>
          </cell>
          <cell r="O189">
            <v>0</v>
          </cell>
        </row>
        <row r="190">
          <cell r="K190">
            <v>0</v>
          </cell>
          <cell r="O190">
            <v>0</v>
          </cell>
        </row>
        <row r="191">
          <cell r="K191">
            <v>0</v>
          </cell>
          <cell r="O191">
            <v>0</v>
          </cell>
        </row>
        <row r="192">
          <cell r="K192">
            <v>0</v>
          </cell>
          <cell r="O192">
            <v>0</v>
          </cell>
        </row>
        <row r="193">
          <cell r="K193">
            <v>0</v>
          </cell>
          <cell r="O193">
            <v>0</v>
          </cell>
        </row>
        <row r="194">
          <cell r="K194">
            <v>0</v>
          </cell>
          <cell r="O194">
            <v>0</v>
          </cell>
        </row>
        <row r="195">
          <cell r="K195">
            <v>0</v>
          </cell>
          <cell r="O195">
            <v>0</v>
          </cell>
        </row>
        <row r="196">
          <cell r="K196">
            <v>0</v>
          </cell>
          <cell r="O196">
            <v>0</v>
          </cell>
        </row>
        <row r="197">
          <cell r="K197">
            <v>0</v>
          </cell>
          <cell r="O197">
            <v>0</v>
          </cell>
        </row>
        <row r="198">
          <cell r="K198">
            <v>0</v>
          </cell>
          <cell r="O198">
            <v>0</v>
          </cell>
        </row>
        <row r="199">
          <cell r="K199">
            <v>0</v>
          </cell>
          <cell r="O199">
            <v>0</v>
          </cell>
        </row>
        <row r="200">
          <cell r="K200">
            <v>0</v>
          </cell>
          <cell r="O200">
            <v>0</v>
          </cell>
        </row>
        <row r="201">
          <cell r="K201">
            <v>0</v>
          </cell>
          <cell r="O201">
            <v>0</v>
          </cell>
        </row>
        <row r="202">
          <cell r="K202">
            <v>2101</v>
          </cell>
          <cell r="O202">
            <v>0.01</v>
          </cell>
        </row>
        <row r="203">
          <cell r="K203">
            <v>0</v>
          </cell>
          <cell r="O203">
            <v>0</v>
          </cell>
        </row>
        <row r="204">
          <cell r="K204">
            <v>0</v>
          </cell>
          <cell r="O204">
            <v>0</v>
          </cell>
        </row>
        <row r="205">
          <cell r="K205">
            <v>0</v>
          </cell>
          <cell r="O205">
            <v>0</v>
          </cell>
        </row>
        <row r="206">
          <cell r="K206">
            <v>0</v>
          </cell>
          <cell r="O206">
            <v>0</v>
          </cell>
        </row>
        <row r="207">
          <cell r="K207">
            <v>0</v>
          </cell>
          <cell r="O207">
            <v>0</v>
          </cell>
        </row>
        <row r="208">
          <cell r="K208">
            <v>0</v>
          </cell>
          <cell r="O208">
            <v>0</v>
          </cell>
        </row>
        <row r="209">
          <cell r="K209">
            <v>0</v>
          </cell>
          <cell r="O209">
            <v>0</v>
          </cell>
        </row>
        <row r="210">
          <cell r="K210">
            <v>2101</v>
          </cell>
          <cell r="O210">
            <v>0.01</v>
          </cell>
        </row>
        <row r="211">
          <cell r="K211">
            <v>0</v>
          </cell>
          <cell r="O211">
            <v>0</v>
          </cell>
        </row>
        <row r="212">
          <cell r="K212">
            <v>0</v>
          </cell>
          <cell r="O212">
            <v>0</v>
          </cell>
        </row>
        <row r="213">
          <cell r="K213">
            <v>0</v>
          </cell>
          <cell r="O213">
            <v>0</v>
          </cell>
        </row>
        <row r="214">
          <cell r="K214">
            <v>0</v>
          </cell>
          <cell r="O214">
            <v>0</v>
          </cell>
        </row>
        <row r="215">
          <cell r="K215">
            <v>0</v>
          </cell>
          <cell r="O215">
            <v>0</v>
          </cell>
        </row>
        <row r="216">
          <cell r="K216">
            <v>0</v>
          </cell>
          <cell r="O216">
            <v>0</v>
          </cell>
        </row>
        <row r="217">
          <cell r="K217">
            <v>0</v>
          </cell>
          <cell r="O217">
            <v>0</v>
          </cell>
        </row>
        <row r="218">
          <cell r="K218">
            <v>0</v>
          </cell>
          <cell r="O218">
            <v>0</v>
          </cell>
        </row>
        <row r="219">
          <cell r="K219">
            <v>0</v>
          </cell>
          <cell r="O219">
            <v>0</v>
          </cell>
        </row>
        <row r="220">
          <cell r="K220">
            <v>0</v>
          </cell>
          <cell r="O220">
            <v>0</v>
          </cell>
        </row>
        <row r="221">
          <cell r="K221">
            <v>0</v>
          </cell>
          <cell r="O221">
            <v>0</v>
          </cell>
        </row>
        <row r="222">
          <cell r="K222">
            <v>0</v>
          </cell>
          <cell r="O222">
            <v>0</v>
          </cell>
        </row>
        <row r="223">
          <cell r="K223">
            <v>0</v>
          </cell>
          <cell r="O223">
            <v>0</v>
          </cell>
        </row>
        <row r="224">
          <cell r="K224">
            <v>0</v>
          </cell>
          <cell r="O224">
            <v>0</v>
          </cell>
        </row>
        <row r="225">
          <cell r="K225">
            <v>0</v>
          </cell>
          <cell r="O225">
            <v>0</v>
          </cell>
        </row>
        <row r="226">
          <cell r="K226">
            <v>0</v>
          </cell>
          <cell r="O226">
            <v>0</v>
          </cell>
        </row>
        <row r="227">
          <cell r="K227">
            <v>0</v>
          </cell>
          <cell r="O227">
            <v>0</v>
          </cell>
        </row>
        <row r="228">
          <cell r="K228">
            <v>0</v>
          </cell>
          <cell r="O228">
            <v>0</v>
          </cell>
        </row>
        <row r="229">
          <cell r="K229">
            <v>0</v>
          </cell>
          <cell r="O229">
            <v>0</v>
          </cell>
        </row>
        <row r="230">
          <cell r="K230">
            <v>0</v>
          </cell>
          <cell r="O230">
            <v>0</v>
          </cell>
        </row>
        <row r="231">
          <cell r="K231">
            <v>0</v>
          </cell>
          <cell r="O231">
            <v>0</v>
          </cell>
        </row>
        <row r="232">
          <cell r="K232">
            <v>0</v>
          </cell>
          <cell r="O232">
            <v>0</v>
          </cell>
        </row>
        <row r="233">
          <cell r="K233">
            <v>0</v>
          </cell>
          <cell r="O233">
            <v>0</v>
          </cell>
        </row>
        <row r="234">
          <cell r="K234">
            <v>0</v>
          </cell>
          <cell r="O234">
            <v>0</v>
          </cell>
        </row>
        <row r="235">
          <cell r="K235">
            <v>0</v>
          </cell>
          <cell r="O235">
            <v>0</v>
          </cell>
        </row>
        <row r="236">
          <cell r="K236">
            <v>0</v>
          </cell>
          <cell r="O236">
            <v>0</v>
          </cell>
        </row>
        <row r="237">
          <cell r="K237">
            <v>0</v>
          </cell>
          <cell r="O237">
            <v>0</v>
          </cell>
        </row>
        <row r="238">
          <cell r="K238">
            <v>0</v>
          </cell>
          <cell r="O238">
            <v>0</v>
          </cell>
        </row>
        <row r="239">
          <cell r="K239">
            <v>0</v>
          </cell>
          <cell r="O239">
            <v>0</v>
          </cell>
        </row>
        <row r="240">
          <cell r="K240">
            <v>0</v>
          </cell>
          <cell r="O240">
            <v>0</v>
          </cell>
        </row>
        <row r="241">
          <cell r="K241">
            <v>0</v>
          </cell>
          <cell r="O241">
            <v>0</v>
          </cell>
        </row>
        <row r="242">
          <cell r="K242">
            <v>0</v>
          </cell>
          <cell r="O242">
            <v>0</v>
          </cell>
        </row>
        <row r="243">
          <cell r="K243">
            <v>0</v>
          </cell>
          <cell r="O243">
            <v>0</v>
          </cell>
        </row>
        <row r="244">
          <cell r="K244">
            <v>0</v>
          </cell>
          <cell r="O244">
            <v>0</v>
          </cell>
        </row>
        <row r="245">
          <cell r="K245">
            <v>0</v>
          </cell>
          <cell r="O245">
            <v>0</v>
          </cell>
        </row>
        <row r="246">
          <cell r="K246">
            <v>3811</v>
          </cell>
          <cell r="O246">
            <v>0.01</v>
          </cell>
        </row>
        <row r="247">
          <cell r="K247">
            <v>0</v>
          </cell>
          <cell r="O247">
            <v>0</v>
          </cell>
        </row>
        <row r="248">
          <cell r="K248">
            <v>0</v>
          </cell>
          <cell r="O248">
            <v>0</v>
          </cell>
        </row>
        <row r="249">
          <cell r="K249">
            <v>0</v>
          </cell>
          <cell r="O249">
            <v>0</v>
          </cell>
        </row>
        <row r="250">
          <cell r="K250">
            <v>0</v>
          </cell>
          <cell r="O250">
            <v>0</v>
          </cell>
        </row>
        <row r="251">
          <cell r="K251">
            <v>0</v>
          </cell>
          <cell r="O251">
            <v>0</v>
          </cell>
        </row>
        <row r="252">
          <cell r="K252">
            <v>0</v>
          </cell>
          <cell r="O252">
            <v>0</v>
          </cell>
        </row>
        <row r="253">
          <cell r="K253">
            <v>0</v>
          </cell>
          <cell r="O253">
            <v>0</v>
          </cell>
        </row>
        <row r="254">
          <cell r="K254">
            <v>3305</v>
          </cell>
          <cell r="O254">
            <v>0.01</v>
          </cell>
        </row>
        <row r="255">
          <cell r="K255">
            <v>0</v>
          </cell>
          <cell r="O255">
            <v>0</v>
          </cell>
        </row>
        <row r="256">
          <cell r="K256">
            <v>0</v>
          </cell>
          <cell r="O256">
            <v>0</v>
          </cell>
        </row>
        <row r="257">
          <cell r="K257">
            <v>0</v>
          </cell>
          <cell r="O257">
            <v>0</v>
          </cell>
        </row>
        <row r="258">
          <cell r="K258">
            <v>0</v>
          </cell>
          <cell r="O258">
            <v>0</v>
          </cell>
        </row>
        <row r="259">
          <cell r="K259">
            <v>0</v>
          </cell>
          <cell r="O259">
            <v>0</v>
          </cell>
        </row>
        <row r="260">
          <cell r="K260">
            <v>0</v>
          </cell>
          <cell r="O260">
            <v>0</v>
          </cell>
        </row>
        <row r="261">
          <cell r="K261">
            <v>0</v>
          </cell>
          <cell r="O261">
            <v>0</v>
          </cell>
        </row>
        <row r="262">
          <cell r="K262">
            <v>0</v>
          </cell>
          <cell r="O262">
            <v>0</v>
          </cell>
        </row>
        <row r="263">
          <cell r="K263">
            <v>0</v>
          </cell>
          <cell r="O263">
            <v>0</v>
          </cell>
        </row>
        <row r="264">
          <cell r="K264">
            <v>0</v>
          </cell>
          <cell r="O264">
            <v>0</v>
          </cell>
        </row>
        <row r="265">
          <cell r="K265">
            <v>0</v>
          </cell>
          <cell r="O265">
            <v>0</v>
          </cell>
        </row>
        <row r="266">
          <cell r="K266">
            <v>0</v>
          </cell>
          <cell r="O266">
            <v>0</v>
          </cell>
        </row>
        <row r="267">
          <cell r="K267">
            <v>0</v>
          </cell>
          <cell r="O267">
            <v>0</v>
          </cell>
        </row>
        <row r="268">
          <cell r="K268">
            <v>0</v>
          </cell>
          <cell r="O268">
            <v>0</v>
          </cell>
        </row>
        <row r="269">
          <cell r="K269">
            <v>0</v>
          </cell>
          <cell r="O269">
            <v>0</v>
          </cell>
        </row>
        <row r="270">
          <cell r="K270">
            <v>0</v>
          </cell>
          <cell r="O270">
            <v>0</v>
          </cell>
        </row>
        <row r="271">
          <cell r="K271">
            <v>0</v>
          </cell>
          <cell r="O271">
            <v>0</v>
          </cell>
        </row>
        <row r="272">
          <cell r="K272">
            <v>0</v>
          </cell>
          <cell r="O272">
            <v>0</v>
          </cell>
        </row>
        <row r="273">
          <cell r="K273">
            <v>0</v>
          </cell>
          <cell r="O273">
            <v>0</v>
          </cell>
        </row>
        <row r="274">
          <cell r="K274">
            <v>0</v>
          </cell>
          <cell r="O274">
            <v>0</v>
          </cell>
        </row>
        <row r="275">
          <cell r="K275">
            <v>0</v>
          </cell>
          <cell r="O275">
            <v>0</v>
          </cell>
        </row>
        <row r="276">
          <cell r="K276">
            <v>0</v>
          </cell>
          <cell r="O276">
            <v>0</v>
          </cell>
        </row>
        <row r="277">
          <cell r="K277">
            <v>0</v>
          </cell>
          <cell r="O277">
            <v>0</v>
          </cell>
        </row>
        <row r="278">
          <cell r="K278">
            <v>0</v>
          </cell>
          <cell r="O278">
            <v>0</v>
          </cell>
        </row>
        <row r="279">
          <cell r="K279">
            <v>0</v>
          </cell>
          <cell r="O279">
            <v>0</v>
          </cell>
        </row>
        <row r="280">
          <cell r="K280">
            <v>0</v>
          </cell>
          <cell r="O280">
            <v>0</v>
          </cell>
        </row>
        <row r="281">
          <cell r="K281">
            <v>0</v>
          </cell>
          <cell r="O281">
            <v>0</v>
          </cell>
        </row>
        <row r="282">
          <cell r="K282">
            <v>0</v>
          </cell>
          <cell r="O282">
            <v>0</v>
          </cell>
        </row>
        <row r="283">
          <cell r="K283">
            <v>0</v>
          </cell>
          <cell r="O283">
            <v>0</v>
          </cell>
        </row>
        <row r="284">
          <cell r="K284">
            <v>0</v>
          </cell>
          <cell r="O284">
            <v>0</v>
          </cell>
        </row>
        <row r="285">
          <cell r="K285">
            <v>0</v>
          </cell>
          <cell r="O285">
            <v>0</v>
          </cell>
        </row>
        <row r="286">
          <cell r="K286">
            <v>3505</v>
          </cell>
          <cell r="O286">
            <v>5.49</v>
          </cell>
        </row>
        <row r="287">
          <cell r="K287">
            <v>0</v>
          </cell>
          <cell r="O287">
            <v>0</v>
          </cell>
        </row>
        <row r="288">
          <cell r="K288">
            <v>0</v>
          </cell>
          <cell r="O288">
            <v>0</v>
          </cell>
        </row>
        <row r="289">
          <cell r="K289">
            <v>0</v>
          </cell>
          <cell r="O289">
            <v>0</v>
          </cell>
        </row>
        <row r="290">
          <cell r="K290">
            <v>2301</v>
          </cell>
          <cell r="O290">
            <v>4.83</v>
          </cell>
        </row>
        <row r="291">
          <cell r="K291">
            <v>2404</v>
          </cell>
          <cell r="O291">
            <v>10.8</v>
          </cell>
        </row>
        <row r="292">
          <cell r="K292">
            <v>2503</v>
          </cell>
          <cell r="O292">
            <v>0</v>
          </cell>
        </row>
        <row r="293">
          <cell r="K293">
            <v>0</v>
          </cell>
          <cell r="O293">
            <v>0</v>
          </cell>
        </row>
        <row r="294">
          <cell r="K294">
            <v>3505</v>
          </cell>
          <cell r="O294">
            <v>0</v>
          </cell>
        </row>
        <row r="295">
          <cell r="K295">
            <v>3505</v>
          </cell>
          <cell r="O295">
            <v>10.61</v>
          </cell>
        </row>
        <row r="296">
          <cell r="K296">
            <v>3505</v>
          </cell>
          <cell r="O296">
            <v>5.69</v>
          </cell>
        </row>
        <row r="297">
          <cell r="K297">
            <v>3505</v>
          </cell>
          <cell r="O297">
            <v>2.59</v>
          </cell>
        </row>
        <row r="298">
          <cell r="K298">
            <v>2101</v>
          </cell>
          <cell r="O298">
            <v>12.4</v>
          </cell>
        </row>
        <row r="299">
          <cell r="K299">
            <v>0</v>
          </cell>
          <cell r="O299">
            <v>0</v>
          </cell>
        </row>
        <row r="300">
          <cell r="K300">
            <v>0</v>
          </cell>
          <cell r="O300">
            <v>0</v>
          </cell>
        </row>
        <row r="301">
          <cell r="K301">
            <v>0</v>
          </cell>
          <cell r="O301">
            <v>0</v>
          </cell>
        </row>
        <row r="302">
          <cell r="K302">
            <v>3103</v>
          </cell>
          <cell r="O302">
            <v>7.94</v>
          </cell>
        </row>
        <row r="303">
          <cell r="K303">
            <v>3106</v>
          </cell>
          <cell r="O303">
            <v>10.83</v>
          </cell>
        </row>
        <row r="304">
          <cell r="K304">
            <v>3107</v>
          </cell>
          <cell r="O304">
            <v>0</v>
          </cell>
        </row>
        <row r="305">
          <cell r="K305">
            <v>0</v>
          </cell>
          <cell r="O305">
            <v>0</v>
          </cell>
        </row>
        <row r="306">
          <cell r="K306">
            <v>0</v>
          </cell>
          <cell r="O306">
            <v>0</v>
          </cell>
        </row>
        <row r="307">
          <cell r="K307">
            <v>0</v>
          </cell>
          <cell r="O307">
            <v>0</v>
          </cell>
        </row>
        <row r="308">
          <cell r="K308">
            <v>0</v>
          </cell>
          <cell r="O308">
            <v>0</v>
          </cell>
        </row>
        <row r="309">
          <cell r="K309">
            <v>0</v>
          </cell>
          <cell r="O309">
            <v>0</v>
          </cell>
        </row>
        <row r="310">
          <cell r="K310">
            <v>3505</v>
          </cell>
          <cell r="O310">
            <v>7.8</v>
          </cell>
        </row>
        <row r="311">
          <cell r="K311">
            <v>0</v>
          </cell>
          <cell r="O311">
            <v>0</v>
          </cell>
        </row>
        <row r="312">
          <cell r="K312">
            <v>0</v>
          </cell>
          <cell r="O312">
            <v>0</v>
          </cell>
        </row>
        <row r="313">
          <cell r="K313">
            <v>0</v>
          </cell>
          <cell r="O313">
            <v>0</v>
          </cell>
        </row>
        <row r="314">
          <cell r="K314">
            <v>2106</v>
          </cell>
          <cell r="O314">
            <v>9.2200000000000006</v>
          </cell>
        </row>
        <row r="315">
          <cell r="K315">
            <v>2302</v>
          </cell>
          <cell r="O315">
            <v>5.2</v>
          </cell>
        </row>
        <row r="316">
          <cell r="K316">
            <v>0</v>
          </cell>
          <cell r="O316">
            <v>0</v>
          </cell>
        </row>
        <row r="317">
          <cell r="K317">
            <v>0</v>
          </cell>
          <cell r="O317">
            <v>0</v>
          </cell>
        </row>
        <row r="318">
          <cell r="K318">
            <v>0</v>
          </cell>
          <cell r="O318">
            <v>0</v>
          </cell>
        </row>
        <row r="319">
          <cell r="K319">
            <v>0</v>
          </cell>
          <cell r="O319">
            <v>0</v>
          </cell>
        </row>
        <row r="320">
          <cell r="K320">
            <v>0</v>
          </cell>
          <cell r="O320">
            <v>0</v>
          </cell>
        </row>
        <row r="321">
          <cell r="K321">
            <v>0</v>
          </cell>
          <cell r="O321">
            <v>0</v>
          </cell>
        </row>
        <row r="322">
          <cell r="K322">
            <v>2101</v>
          </cell>
          <cell r="O322">
            <v>2</v>
          </cell>
        </row>
        <row r="323">
          <cell r="K323">
            <v>2105</v>
          </cell>
          <cell r="O323">
            <v>0</v>
          </cell>
        </row>
        <row r="324">
          <cell r="K324">
            <v>0</v>
          </cell>
          <cell r="O324">
            <v>0</v>
          </cell>
        </row>
        <row r="325">
          <cell r="K325">
            <v>0</v>
          </cell>
          <cell r="O325">
            <v>0</v>
          </cell>
        </row>
        <row r="326">
          <cell r="K326">
            <v>3103</v>
          </cell>
          <cell r="O326">
            <v>1</v>
          </cell>
        </row>
        <row r="327">
          <cell r="K327">
            <v>3106</v>
          </cell>
          <cell r="O327">
            <v>9</v>
          </cell>
        </row>
        <row r="328">
          <cell r="K328">
            <v>3107</v>
          </cell>
          <cell r="O328">
            <v>4</v>
          </cell>
        </row>
        <row r="329">
          <cell r="K329">
            <v>0</v>
          </cell>
          <cell r="O329">
            <v>0</v>
          </cell>
        </row>
        <row r="330">
          <cell r="K330">
            <v>2301</v>
          </cell>
          <cell r="O330">
            <v>5</v>
          </cell>
        </row>
        <row r="331">
          <cell r="K331">
            <v>2106</v>
          </cell>
          <cell r="O331">
            <v>1</v>
          </cell>
        </row>
        <row r="332">
          <cell r="K332">
            <v>0</v>
          </cell>
          <cell r="O332">
            <v>0</v>
          </cell>
        </row>
        <row r="333">
          <cell r="K333">
            <v>0</v>
          </cell>
          <cell r="O333">
            <v>0</v>
          </cell>
        </row>
        <row r="334">
          <cell r="K334">
            <v>3403</v>
          </cell>
          <cell r="O334">
            <v>0</v>
          </cell>
        </row>
        <row r="335">
          <cell r="K335">
            <v>0</v>
          </cell>
          <cell r="O335">
            <v>0</v>
          </cell>
        </row>
        <row r="336">
          <cell r="K336">
            <v>0</v>
          </cell>
          <cell r="O336">
            <v>0</v>
          </cell>
        </row>
        <row r="337">
          <cell r="K337">
            <v>0</v>
          </cell>
          <cell r="O337">
            <v>0</v>
          </cell>
        </row>
        <row r="338">
          <cell r="K338">
            <v>2206</v>
          </cell>
          <cell r="O338">
            <v>1</v>
          </cell>
        </row>
        <row r="339">
          <cell r="K339">
            <v>2703</v>
          </cell>
          <cell r="O339">
            <v>0</v>
          </cell>
        </row>
        <row r="340">
          <cell r="K340">
            <v>0</v>
          </cell>
          <cell r="O340">
            <v>0</v>
          </cell>
        </row>
        <row r="341">
          <cell r="K341">
            <v>0</v>
          </cell>
          <cell r="O341">
            <v>0</v>
          </cell>
        </row>
        <row r="342">
          <cell r="K342">
            <v>0</v>
          </cell>
          <cell r="O342">
            <v>0</v>
          </cell>
        </row>
        <row r="343">
          <cell r="K343">
            <v>0</v>
          </cell>
          <cell r="O343">
            <v>0</v>
          </cell>
        </row>
        <row r="344">
          <cell r="K344">
            <v>0</v>
          </cell>
          <cell r="O344">
            <v>0</v>
          </cell>
        </row>
        <row r="345">
          <cell r="K345">
            <v>0</v>
          </cell>
          <cell r="O345">
            <v>0</v>
          </cell>
        </row>
        <row r="346">
          <cell r="K346">
            <v>0</v>
          </cell>
          <cell r="O346">
            <v>0</v>
          </cell>
        </row>
        <row r="347">
          <cell r="K347">
            <v>0</v>
          </cell>
          <cell r="O347">
            <v>0</v>
          </cell>
        </row>
        <row r="348">
          <cell r="K348">
            <v>0</v>
          </cell>
          <cell r="O348">
            <v>0</v>
          </cell>
        </row>
        <row r="349">
          <cell r="K349">
            <v>0</v>
          </cell>
          <cell r="O349">
            <v>0</v>
          </cell>
        </row>
        <row r="350">
          <cell r="K350">
            <v>3811</v>
          </cell>
          <cell r="O350">
            <v>1</v>
          </cell>
        </row>
        <row r="351">
          <cell r="K351">
            <v>3817</v>
          </cell>
          <cell r="O351">
            <v>0</v>
          </cell>
        </row>
        <row r="352">
          <cell r="K352">
            <v>0</v>
          </cell>
          <cell r="O352">
            <v>0</v>
          </cell>
        </row>
        <row r="353">
          <cell r="K353">
            <v>0</v>
          </cell>
          <cell r="O353">
            <v>0</v>
          </cell>
        </row>
        <row r="354">
          <cell r="K354">
            <v>0</v>
          </cell>
          <cell r="O354">
            <v>0</v>
          </cell>
        </row>
        <row r="355">
          <cell r="K355">
            <v>0</v>
          </cell>
          <cell r="O355">
            <v>0</v>
          </cell>
        </row>
        <row r="356">
          <cell r="K356">
            <v>0</v>
          </cell>
          <cell r="O356">
            <v>0</v>
          </cell>
        </row>
        <row r="357">
          <cell r="K357">
            <v>0</v>
          </cell>
          <cell r="O357">
            <v>0</v>
          </cell>
        </row>
        <row r="358">
          <cell r="K358">
            <v>3305</v>
          </cell>
          <cell r="O358">
            <v>1</v>
          </cell>
        </row>
        <row r="359">
          <cell r="K359">
            <v>0</v>
          </cell>
          <cell r="O359">
            <v>0</v>
          </cell>
        </row>
        <row r="360">
          <cell r="K360">
            <v>0</v>
          </cell>
          <cell r="O360">
            <v>0</v>
          </cell>
        </row>
        <row r="361">
          <cell r="K361">
            <v>0</v>
          </cell>
          <cell r="O361">
            <v>0</v>
          </cell>
        </row>
        <row r="362">
          <cell r="K362">
            <v>0</v>
          </cell>
          <cell r="O362">
            <v>0</v>
          </cell>
        </row>
        <row r="363">
          <cell r="K363">
            <v>0</v>
          </cell>
          <cell r="O363">
            <v>0</v>
          </cell>
        </row>
        <row r="364">
          <cell r="K364">
            <v>0</v>
          </cell>
          <cell r="O364">
            <v>0</v>
          </cell>
        </row>
        <row r="365">
          <cell r="K365">
            <v>0</v>
          </cell>
          <cell r="O365">
            <v>0</v>
          </cell>
        </row>
        <row r="366">
          <cell r="K366">
            <v>3505</v>
          </cell>
          <cell r="O366">
            <v>1</v>
          </cell>
        </row>
        <row r="367">
          <cell r="K367">
            <v>0</v>
          </cell>
          <cell r="O367">
            <v>0</v>
          </cell>
        </row>
        <row r="368">
          <cell r="K368">
            <v>0</v>
          </cell>
          <cell r="O368">
            <v>0</v>
          </cell>
        </row>
        <row r="369">
          <cell r="K369">
            <v>0</v>
          </cell>
          <cell r="O369">
            <v>0</v>
          </cell>
        </row>
        <row r="370">
          <cell r="K370">
            <v>0</v>
          </cell>
          <cell r="O370">
            <v>0</v>
          </cell>
        </row>
        <row r="371">
          <cell r="K371">
            <v>0</v>
          </cell>
          <cell r="O371">
            <v>0</v>
          </cell>
        </row>
        <row r="372">
          <cell r="K372">
            <v>0</v>
          </cell>
          <cell r="O372">
            <v>0</v>
          </cell>
        </row>
        <row r="373">
          <cell r="K373">
            <v>0</v>
          </cell>
          <cell r="O373">
            <v>0</v>
          </cell>
        </row>
        <row r="374">
          <cell r="K374">
            <v>3502</v>
          </cell>
          <cell r="O374">
            <v>1</v>
          </cell>
        </row>
        <row r="375">
          <cell r="K375">
            <v>3502</v>
          </cell>
          <cell r="O375">
            <v>1</v>
          </cell>
        </row>
        <row r="376">
          <cell r="K376">
            <v>3505</v>
          </cell>
          <cell r="O376">
            <v>3</v>
          </cell>
        </row>
        <row r="377">
          <cell r="K377">
            <v>0</v>
          </cell>
          <cell r="O377">
            <v>0</v>
          </cell>
        </row>
        <row r="378">
          <cell r="K378">
            <v>0</v>
          </cell>
          <cell r="O378">
            <v>0</v>
          </cell>
        </row>
        <row r="379">
          <cell r="K379">
            <v>0</v>
          </cell>
          <cell r="O379">
            <v>0</v>
          </cell>
        </row>
        <row r="380">
          <cell r="K380">
            <v>0</v>
          </cell>
          <cell r="O380">
            <v>0</v>
          </cell>
        </row>
        <row r="381">
          <cell r="K381">
            <v>0</v>
          </cell>
          <cell r="O381">
            <v>0</v>
          </cell>
        </row>
        <row r="382">
          <cell r="K382">
            <v>0</v>
          </cell>
          <cell r="O382">
            <v>0</v>
          </cell>
        </row>
        <row r="383">
          <cell r="K383">
            <v>0</v>
          </cell>
          <cell r="O383">
            <v>0</v>
          </cell>
        </row>
        <row r="384">
          <cell r="K384">
            <v>0</v>
          </cell>
          <cell r="O384">
            <v>0</v>
          </cell>
        </row>
        <row r="385">
          <cell r="K385">
            <v>0</v>
          </cell>
          <cell r="O385">
            <v>0</v>
          </cell>
        </row>
        <row r="386">
          <cell r="K386">
            <v>0</v>
          </cell>
          <cell r="O386">
            <v>0</v>
          </cell>
        </row>
        <row r="387">
          <cell r="K387">
            <v>0</v>
          </cell>
          <cell r="O387">
            <v>0</v>
          </cell>
        </row>
        <row r="388">
          <cell r="K388">
            <v>0</v>
          </cell>
          <cell r="O388">
            <v>0</v>
          </cell>
        </row>
        <row r="389">
          <cell r="K389">
            <v>0</v>
          </cell>
          <cell r="O389">
            <v>0</v>
          </cell>
        </row>
        <row r="390">
          <cell r="K390">
            <v>0</v>
          </cell>
          <cell r="O390">
            <v>0</v>
          </cell>
        </row>
        <row r="391">
          <cell r="K391">
            <v>0</v>
          </cell>
          <cell r="O391">
            <v>0</v>
          </cell>
        </row>
        <row r="392">
          <cell r="K392">
            <v>0</v>
          </cell>
          <cell r="O392">
            <v>0</v>
          </cell>
        </row>
        <row r="393">
          <cell r="K393">
            <v>0</v>
          </cell>
          <cell r="O393">
            <v>0</v>
          </cell>
        </row>
        <row r="394">
          <cell r="K394">
            <v>0</v>
          </cell>
          <cell r="O394">
            <v>0</v>
          </cell>
        </row>
        <row r="395">
          <cell r="K395">
            <v>0</v>
          </cell>
          <cell r="O395">
            <v>0</v>
          </cell>
        </row>
        <row r="396">
          <cell r="K396">
            <v>0</v>
          </cell>
          <cell r="O396">
            <v>0</v>
          </cell>
        </row>
        <row r="397">
          <cell r="K397">
            <v>0</v>
          </cell>
          <cell r="O397">
            <v>0</v>
          </cell>
        </row>
        <row r="398">
          <cell r="K398">
            <v>0</v>
          </cell>
          <cell r="O398">
            <v>0</v>
          </cell>
        </row>
        <row r="399">
          <cell r="K399">
            <v>0</v>
          </cell>
          <cell r="O399">
            <v>0</v>
          </cell>
        </row>
        <row r="400">
          <cell r="K400">
            <v>0</v>
          </cell>
          <cell r="O400">
            <v>0</v>
          </cell>
        </row>
        <row r="401">
          <cell r="K401">
            <v>0</v>
          </cell>
          <cell r="O401">
            <v>0</v>
          </cell>
        </row>
        <row r="402">
          <cell r="K402">
            <v>2106</v>
          </cell>
          <cell r="O402">
            <v>0</v>
          </cell>
        </row>
        <row r="403">
          <cell r="K403">
            <v>0</v>
          </cell>
          <cell r="O403">
            <v>0</v>
          </cell>
        </row>
        <row r="404">
          <cell r="K404">
            <v>0</v>
          </cell>
          <cell r="O404">
            <v>0</v>
          </cell>
        </row>
        <row r="405">
          <cell r="K405">
            <v>0</v>
          </cell>
          <cell r="O405">
            <v>0</v>
          </cell>
        </row>
        <row r="406">
          <cell r="K406">
            <v>3811</v>
          </cell>
          <cell r="O406">
            <v>1</v>
          </cell>
        </row>
        <row r="407">
          <cell r="K407">
            <v>0</v>
          </cell>
          <cell r="O407">
            <v>0</v>
          </cell>
        </row>
        <row r="408">
          <cell r="K408">
            <v>0</v>
          </cell>
          <cell r="O408">
            <v>0</v>
          </cell>
        </row>
        <row r="409">
          <cell r="K409">
            <v>0</v>
          </cell>
          <cell r="O409">
            <v>0</v>
          </cell>
        </row>
        <row r="410">
          <cell r="K410">
            <v>0</v>
          </cell>
          <cell r="O410">
            <v>0</v>
          </cell>
        </row>
        <row r="411">
          <cell r="K411">
            <v>0</v>
          </cell>
          <cell r="O411">
            <v>0</v>
          </cell>
        </row>
        <row r="412">
          <cell r="K412">
            <v>0</v>
          </cell>
          <cell r="O412">
            <v>0</v>
          </cell>
        </row>
        <row r="413">
          <cell r="K413">
            <v>0</v>
          </cell>
          <cell r="O413">
            <v>0</v>
          </cell>
        </row>
        <row r="414">
          <cell r="K414">
            <v>0</v>
          </cell>
          <cell r="O414">
            <v>0</v>
          </cell>
        </row>
        <row r="415">
          <cell r="K415">
            <v>0</v>
          </cell>
          <cell r="O415">
            <v>0</v>
          </cell>
        </row>
        <row r="416">
          <cell r="K416">
            <v>0</v>
          </cell>
          <cell r="O416">
            <v>0</v>
          </cell>
        </row>
        <row r="417">
          <cell r="K417">
            <v>0</v>
          </cell>
          <cell r="O417">
            <v>0</v>
          </cell>
        </row>
        <row r="418">
          <cell r="K418">
            <v>0</v>
          </cell>
          <cell r="O418">
            <v>0</v>
          </cell>
        </row>
        <row r="419">
          <cell r="K419">
            <v>0</v>
          </cell>
          <cell r="O419">
            <v>0</v>
          </cell>
        </row>
        <row r="420">
          <cell r="K420">
            <v>0</v>
          </cell>
          <cell r="O420">
            <v>0</v>
          </cell>
        </row>
        <row r="421">
          <cell r="K421">
            <v>0</v>
          </cell>
          <cell r="O421">
            <v>0</v>
          </cell>
        </row>
        <row r="422">
          <cell r="K422">
            <v>0</v>
          </cell>
          <cell r="O422">
            <v>0</v>
          </cell>
        </row>
        <row r="423">
          <cell r="K423">
            <v>0</v>
          </cell>
          <cell r="O423">
            <v>0</v>
          </cell>
        </row>
        <row r="424">
          <cell r="K424">
            <v>0</v>
          </cell>
          <cell r="O424">
            <v>0</v>
          </cell>
        </row>
        <row r="425">
          <cell r="K425">
            <v>0</v>
          </cell>
          <cell r="O425">
            <v>0</v>
          </cell>
        </row>
        <row r="426">
          <cell r="K426">
            <v>0</v>
          </cell>
          <cell r="O426">
            <v>0</v>
          </cell>
        </row>
        <row r="427">
          <cell r="K427">
            <v>0</v>
          </cell>
          <cell r="O427">
            <v>0</v>
          </cell>
        </row>
        <row r="428">
          <cell r="K428">
            <v>0</v>
          </cell>
          <cell r="O428">
            <v>0</v>
          </cell>
        </row>
        <row r="429">
          <cell r="K429">
            <v>0</v>
          </cell>
          <cell r="O429">
            <v>0</v>
          </cell>
        </row>
        <row r="430">
          <cell r="K430">
            <v>0</v>
          </cell>
          <cell r="O430">
            <v>0</v>
          </cell>
        </row>
        <row r="431">
          <cell r="K431">
            <v>0</v>
          </cell>
          <cell r="O431">
            <v>0</v>
          </cell>
        </row>
        <row r="432">
          <cell r="K432">
            <v>0</v>
          </cell>
          <cell r="O432">
            <v>0</v>
          </cell>
        </row>
        <row r="433">
          <cell r="K433">
            <v>0</v>
          </cell>
          <cell r="O433">
            <v>0</v>
          </cell>
        </row>
        <row r="434">
          <cell r="K434">
            <v>0</v>
          </cell>
          <cell r="O434">
            <v>0</v>
          </cell>
        </row>
        <row r="435">
          <cell r="K435">
            <v>0</v>
          </cell>
          <cell r="O435">
            <v>0</v>
          </cell>
        </row>
        <row r="436">
          <cell r="K436">
            <v>0</v>
          </cell>
          <cell r="O436">
            <v>0</v>
          </cell>
        </row>
        <row r="437">
          <cell r="K437">
            <v>0</v>
          </cell>
          <cell r="O437">
            <v>0</v>
          </cell>
        </row>
        <row r="438">
          <cell r="K438">
            <v>0</v>
          </cell>
          <cell r="O438">
            <v>0</v>
          </cell>
        </row>
        <row r="439">
          <cell r="K439">
            <v>0</v>
          </cell>
          <cell r="O439">
            <v>0</v>
          </cell>
        </row>
        <row r="440">
          <cell r="K440">
            <v>0</v>
          </cell>
          <cell r="O440">
            <v>0</v>
          </cell>
        </row>
        <row r="441">
          <cell r="K441">
            <v>0</v>
          </cell>
          <cell r="O441">
            <v>0</v>
          </cell>
        </row>
        <row r="442">
          <cell r="K442">
            <v>2101</v>
          </cell>
          <cell r="O442">
            <v>1</v>
          </cell>
        </row>
        <row r="443">
          <cell r="K443">
            <v>2105</v>
          </cell>
          <cell r="O443">
            <v>1</v>
          </cell>
        </row>
        <row r="444">
          <cell r="K444">
            <v>2602</v>
          </cell>
          <cell r="O444">
            <v>1</v>
          </cell>
        </row>
        <row r="445">
          <cell r="K445">
            <v>2106</v>
          </cell>
          <cell r="O445">
            <v>1</v>
          </cell>
        </row>
        <row r="446">
          <cell r="K446">
            <v>3103</v>
          </cell>
          <cell r="O446">
            <v>1</v>
          </cell>
        </row>
        <row r="447">
          <cell r="K447">
            <v>3106</v>
          </cell>
          <cell r="O447">
            <v>1</v>
          </cell>
        </row>
        <row r="448">
          <cell r="K448">
            <v>3107</v>
          </cell>
          <cell r="O448">
            <v>0</v>
          </cell>
        </row>
        <row r="449">
          <cell r="K449">
            <v>0</v>
          </cell>
          <cell r="O449">
            <v>0</v>
          </cell>
        </row>
        <row r="450">
          <cell r="K450">
            <v>0</v>
          </cell>
          <cell r="O450">
            <v>0</v>
          </cell>
        </row>
        <row r="451">
          <cell r="K451">
            <v>0</v>
          </cell>
          <cell r="O451">
            <v>0</v>
          </cell>
        </row>
        <row r="452">
          <cell r="K452">
            <v>0</v>
          </cell>
          <cell r="O452">
            <v>0</v>
          </cell>
        </row>
        <row r="453">
          <cell r="K453">
            <v>0</v>
          </cell>
          <cell r="O453">
            <v>0</v>
          </cell>
        </row>
        <row r="454">
          <cell r="K454">
            <v>3811</v>
          </cell>
          <cell r="O454">
            <v>1</v>
          </cell>
        </row>
        <row r="455">
          <cell r="K455">
            <v>3817</v>
          </cell>
          <cell r="O455">
            <v>0</v>
          </cell>
        </row>
        <row r="456">
          <cell r="K456">
            <v>3305</v>
          </cell>
          <cell r="O456">
            <v>0</v>
          </cell>
        </row>
        <row r="457">
          <cell r="K457">
            <v>3505</v>
          </cell>
          <cell r="O457">
            <v>0</v>
          </cell>
        </row>
        <row r="458">
          <cell r="K458">
            <v>0</v>
          </cell>
          <cell r="O458">
            <v>0</v>
          </cell>
        </row>
        <row r="459">
          <cell r="K459">
            <v>0</v>
          </cell>
          <cell r="O459">
            <v>0</v>
          </cell>
        </row>
        <row r="460">
          <cell r="K460">
            <v>0</v>
          </cell>
          <cell r="O460">
            <v>0</v>
          </cell>
        </row>
        <row r="461">
          <cell r="K461">
            <v>0</v>
          </cell>
          <cell r="O461">
            <v>0</v>
          </cell>
        </row>
        <row r="462">
          <cell r="K462">
            <v>0</v>
          </cell>
          <cell r="O462">
            <v>0</v>
          </cell>
        </row>
        <row r="463">
          <cell r="K463">
            <v>0</v>
          </cell>
          <cell r="O463">
            <v>0</v>
          </cell>
        </row>
        <row r="464">
          <cell r="K464">
            <v>0</v>
          </cell>
          <cell r="O464">
            <v>0</v>
          </cell>
        </row>
        <row r="465">
          <cell r="K465">
            <v>0</v>
          </cell>
          <cell r="O465">
            <v>0</v>
          </cell>
        </row>
        <row r="466">
          <cell r="K466">
            <v>0</v>
          </cell>
          <cell r="O466">
            <v>0</v>
          </cell>
        </row>
        <row r="467">
          <cell r="K467">
            <v>0</v>
          </cell>
          <cell r="O467">
            <v>0</v>
          </cell>
        </row>
        <row r="468">
          <cell r="K468">
            <v>0</v>
          </cell>
          <cell r="O468">
            <v>0</v>
          </cell>
        </row>
        <row r="469">
          <cell r="K469">
            <v>0</v>
          </cell>
          <cell r="O469">
            <v>0</v>
          </cell>
        </row>
        <row r="470">
          <cell r="K470">
            <v>0</v>
          </cell>
          <cell r="O470">
            <v>0</v>
          </cell>
        </row>
        <row r="471">
          <cell r="K471">
            <v>0</v>
          </cell>
          <cell r="O471">
            <v>0</v>
          </cell>
        </row>
        <row r="472">
          <cell r="K472">
            <v>0</v>
          </cell>
          <cell r="O472">
            <v>0</v>
          </cell>
        </row>
        <row r="473">
          <cell r="K473">
            <v>0</v>
          </cell>
          <cell r="O473">
            <v>0</v>
          </cell>
        </row>
        <row r="474">
          <cell r="K474">
            <v>0</v>
          </cell>
          <cell r="O474">
            <v>0</v>
          </cell>
        </row>
        <row r="475">
          <cell r="K475">
            <v>0</v>
          </cell>
          <cell r="O475">
            <v>0</v>
          </cell>
        </row>
        <row r="476">
          <cell r="K476">
            <v>0</v>
          </cell>
          <cell r="O476">
            <v>0</v>
          </cell>
        </row>
        <row r="477">
          <cell r="K477">
            <v>0</v>
          </cell>
          <cell r="O477">
            <v>0</v>
          </cell>
        </row>
        <row r="478">
          <cell r="K478">
            <v>0</v>
          </cell>
          <cell r="O478">
            <v>0</v>
          </cell>
        </row>
        <row r="479">
          <cell r="K479">
            <v>0</v>
          </cell>
          <cell r="O479">
            <v>0</v>
          </cell>
        </row>
        <row r="480">
          <cell r="K480">
            <v>0</v>
          </cell>
          <cell r="O480">
            <v>0</v>
          </cell>
        </row>
        <row r="481">
          <cell r="K481">
            <v>0</v>
          </cell>
          <cell r="O481">
            <v>0</v>
          </cell>
        </row>
        <row r="482">
          <cell r="K482">
            <v>2101</v>
          </cell>
          <cell r="O482">
            <v>1</v>
          </cell>
        </row>
        <row r="483">
          <cell r="K483">
            <v>2105</v>
          </cell>
          <cell r="O483">
            <v>1</v>
          </cell>
        </row>
        <row r="484">
          <cell r="K484">
            <v>2602</v>
          </cell>
          <cell r="O484">
            <v>1</v>
          </cell>
        </row>
        <row r="485">
          <cell r="K485">
            <v>2106</v>
          </cell>
          <cell r="O485">
            <v>0</v>
          </cell>
        </row>
        <row r="486">
          <cell r="K486">
            <v>3103</v>
          </cell>
          <cell r="O486">
            <v>0</v>
          </cell>
        </row>
        <row r="487">
          <cell r="K487">
            <v>3106</v>
          </cell>
          <cell r="O487">
            <v>0</v>
          </cell>
        </row>
        <row r="488">
          <cell r="K488">
            <v>3107</v>
          </cell>
          <cell r="O488">
            <v>0</v>
          </cell>
        </row>
        <row r="489">
          <cell r="K489">
            <v>3305</v>
          </cell>
          <cell r="O489">
            <v>0</v>
          </cell>
        </row>
        <row r="490">
          <cell r="K490">
            <v>0</v>
          </cell>
          <cell r="O490">
            <v>0</v>
          </cell>
        </row>
        <row r="491">
          <cell r="K491">
            <v>0</v>
          </cell>
          <cell r="O491">
            <v>0</v>
          </cell>
        </row>
        <row r="492">
          <cell r="K492">
            <v>0</v>
          </cell>
          <cell r="O492">
            <v>0</v>
          </cell>
        </row>
        <row r="493">
          <cell r="K493">
            <v>0</v>
          </cell>
          <cell r="O493">
            <v>0</v>
          </cell>
        </row>
        <row r="494">
          <cell r="K494">
            <v>0</v>
          </cell>
          <cell r="O494">
            <v>0</v>
          </cell>
        </row>
        <row r="495">
          <cell r="K495">
            <v>3811</v>
          </cell>
          <cell r="O495">
            <v>0</v>
          </cell>
        </row>
        <row r="496">
          <cell r="K496">
            <v>3505</v>
          </cell>
          <cell r="O496">
            <v>0</v>
          </cell>
        </row>
        <row r="497">
          <cell r="K497">
            <v>0</v>
          </cell>
          <cell r="O497">
            <v>0</v>
          </cell>
        </row>
        <row r="498">
          <cell r="K498">
            <v>0</v>
          </cell>
          <cell r="O498">
            <v>0</v>
          </cell>
        </row>
        <row r="499">
          <cell r="K499">
            <v>0</v>
          </cell>
          <cell r="O499">
            <v>0</v>
          </cell>
        </row>
        <row r="500">
          <cell r="K500">
            <v>0</v>
          </cell>
          <cell r="O500">
            <v>0</v>
          </cell>
        </row>
        <row r="501">
          <cell r="K501">
            <v>0</v>
          </cell>
          <cell r="O501">
            <v>0</v>
          </cell>
        </row>
        <row r="502">
          <cell r="K502">
            <v>0</v>
          </cell>
          <cell r="O502">
            <v>0</v>
          </cell>
        </row>
        <row r="503">
          <cell r="K503">
            <v>0</v>
          </cell>
          <cell r="O503">
            <v>0</v>
          </cell>
        </row>
        <row r="504">
          <cell r="K504">
            <v>0</v>
          </cell>
          <cell r="O504">
            <v>0</v>
          </cell>
        </row>
        <row r="505">
          <cell r="K505">
            <v>0</v>
          </cell>
          <cell r="O505">
            <v>0</v>
          </cell>
        </row>
        <row r="506">
          <cell r="K506">
            <v>0</v>
          </cell>
          <cell r="O506">
            <v>0</v>
          </cell>
        </row>
        <row r="507">
          <cell r="K507">
            <v>0</v>
          </cell>
          <cell r="O507">
            <v>0</v>
          </cell>
        </row>
        <row r="508">
          <cell r="K508">
            <v>0</v>
          </cell>
          <cell r="O508">
            <v>0</v>
          </cell>
        </row>
        <row r="509">
          <cell r="K509">
            <v>0</v>
          </cell>
          <cell r="O509">
            <v>0</v>
          </cell>
        </row>
        <row r="510">
          <cell r="K510">
            <v>0</v>
          </cell>
          <cell r="O510">
            <v>0</v>
          </cell>
        </row>
        <row r="511">
          <cell r="K511">
            <v>0</v>
          </cell>
          <cell r="O511">
            <v>0</v>
          </cell>
        </row>
        <row r="512">
          <cell r="K512">
            <v>0</v>
          </cell>
          <cell r="O512">
            <v>0</v>
          </cell>
        </row>
        <row r="513">
          <cell r="K513">
            <v>0</v>
          </cell>
          <cell r="O513">
            <v>0</v>
          </cell>
        </row>
        <row r="514">
          <cell r="K514">
            <v>0</v>
          </cell>
          <cell r="O514">
            <v>0</v>
          </cell>
        </row>
        <row r="515">
          <cell r="K515">
            <v>0</v>
          </cell>
          <cell r="O515">
            <v>0</v>
          </cell>
        </row>
        <row r="516">
          <cell r="K516">
            <v>0</v>
          </cell>
          <cell r="O516">
            <v>0</v>
          </cell>
        </row>
        <row r="517">
          <cell r="K517">
            <v>0</v>
          </cell>
          <cell r="O517">
            <v>0</v>
          </cell>
        </row>
        <row r="518">
          <cell r="K518">
            <v>0</v>
          </cell>
          <cell r="O518">
            <v>0</v>
          </cell>
        </row>
        <row r="519">
          <cell r="K519">
            <v>0</v>
          </cell>
          <cell r="O519">
            <v>0</v>
          </cell>
        </row>
        <row r="520">
          <cell r="K520">
            <v>0</v>
          </cell>
          <cell r="O520">
            <v>0</v>
          </cell>
        </row>
        <row r="521">
          <cell r="K521">
            <v>0</v>
          </cell>
          <cell r="O521">
            <v>0</v>
          </cell>
        </row>
        <row r="522">
          <cell r="K522">
            <v>2101</v>
          </cell>
          <cell r="O522">
            <v>0</v>
          </cell>
        </row>
        <row r="523">
          <cell r="K523">
            <v>0</v>
          </cell>
          <cell r="O523">
            <v>0</v>
          </cell>
        </row>
        <row r="524">
          <cell r="K524">
            <v>0</v>
          </cell>
          <cell r="O524">
            <v>0</v>
          </cell>
        </row>
        <row r="525">
          <cell r="K525">
            <v>0</v>
          </cell>
          <cell r="O525">
            <v>0</v>
          </cell>
        </row>
        <row r="526">
          <cell r="K526">
            <v>3103</v>
          </cell>
          <cell r="O526">
            <v>2</v>
          </cell>
        </row>
        <row r="527">
          <cell r="K527">
            <v>0</v>
          </cell>
          <cell r="O527">
            <v>0</v>
          </cell>
        </row>
        <row r="528">
          <cell r="K528">
            <v>0</v>
          </cell>
          <cell r="O528">
            <v>0</v>
          </cell>
        </row>
        <row r="529">
          <cell r="K529">
            <v>0</v>
          </cell>
          <cell r="O529">
            <v>0</v>
          </cell>
        </row>
        <row r="530">
          <cell r="K530">
            <v>0</v>
          </cell>
          <cell r="O530">
            <v>0</v>
          </cell>
        </row>
        <row r="531">
          <cell r="K531">
            <v>0</v>
          </cell>
          <cell r="O531">
            <v>0</v>
          </cell>
        </row>
        <row r="532">
          <cell r="K532">
            <v>0</v>
          </cell>
          <cell r="O532">
            <v>0</v>
          </cell>
        </row>
        <row r="533">
          <cell r="K533">
            <v>0</v>
          </cell>
          <cell r="O533">
            <v>0</v>
          </cell>
        </row>
        <row r="534">
          <cell r="K534">
            <v>0</v>
          </cell>
          <cell r="O534">
            <v>0</v>
          </cell>
        </row>
        <row r="535">
          <cell r="K535">
            <v>0</v>
          </cell>
          <cell r="O535">
            <v>0</v>
          </cell>
        </row>
        <row r="536">
          <cell r="K536">
            <v>0</v>
          </cell>
          <cell r="O536">
            <v>0</v>
          </cell>
        </row>
        <row r="537">
          <cell r="K537">
            <v>0</v>
          </cell>
          <cell r="O537">
            <v>0</v>
          </cell>
        </row>
        <row r="538">
          <cell r="K538">
            <v>0</v>
          </cell>
          <cell r="O538">
            <v>0</v>
          </cell>
        </row>
        <row r="539">
          <cell r="K539">
            <v>0</v>
          </cell>
          <cell r="O539">
            <v>0</v>
          </cell>
        </row>
        <row r="540">
          <cell r="K540">
            <v>0</v>
          </cell>
          <cell r="O540">
            <v>0</v>
          </cell>
        </row>
        <row r="541">
          <cell r="K541">
            <v>0</v>
          </cell>
          <cell r="O541">
            <v>0</v>
          </cell>
        </row>
        <row r="542">
          <cell r="K542">
            <v>0</v>
          </cell>
          <cell r="O542">
            <v>0</v>
          </cell>
        </row>
        <row r="543">
          <cell r="K543">
            <v>0</v>
          </cell>
          <cell r="O543">
            <v>0</v>
          </cell>
        </row>
        <row r="544">
          <cell r="K544">
            <v>0</v>
          </cell>
          <cell r="O544">
            <v>0</v>
          </cell>
        </row>
        <row r="545">
          <cell r="K545">
            <v>0</v>
          </cell>
          <cell r="O545">
            <v>0</v>
          </cell>
        </row>
        <row r="546">
          <cell r="K546">
            <v>0</v>
          </cell>
          <cell r="O546">
            <v>0</v>
          </cell>
        </row>
        <row r="547">
          <cell r="K547">
            <v>0</v>
          </cell>
          <cell r="O547">
            <v>0</v>
          </cell>
        </row>
        <row r="548">
          <cell r="K548">
            <v>0</v>
          </cell>
          <cell r="O548">
            <v>0</v>
          </cell>
        </row>
        <row r="549">
          <cell r="K549">
            <v>0</v>
          </cell>
          <cell r="O549">
            <v>0</v>
          </cell>
        </row>
        <row r="550">
          <cell r="K550">
            <v>0</v>
          </cell>
          <cell r="O550">
            <v>0</v>
          </cell>
        </row>
        <row r="551">
          <cell r="K551">
            <v>0</v>
          </cell>
          <cell r="O551">
            <v>0</v>
          </cell>
        </row>
        <row r="552">
          <cell r="K552">
            <v>0</v>
          </cell>
          <cell r="O552">
            <v>0</v>
          </cell>
        </row>
        <row r="553">
          <cell r="K553">
            <v>0</v>
          </cell>
          <cell r="O553">
            <v>0</v>
          </cell>
        </row>
        <row r="554">
          <cell r="K554">
            <v>0</v>
          </cell>
          <cell r="O554">
            <v>0</v>
          </cell>
        </row>
        <row r="555">
          <cell r="K555">
            <v>0</v>
          </cell>
          <cell r="O555">
            <v>0</v>
          </cell>
        </row>
        <row r="556">
          <cell r="K556">
            <v>0</v>
          </cell>
          <cell r="O556">
            <v>0</v>
          </cell>
        </row>
        <row r="557">
          <cell r="K557">
            <v>0</v>
          </cell>
          <cell r="O557">
            <v>0</v>
          </cell>
        </row>
        <row r="558">
          <cell r="K558">
            <v>0</v>
          </cell>
          <cell r="O558">
            <v>0</v>
          </cell>
        </row>
        <row r="559">
          <cell r="K559">
            <v>0</v>
          </cell>
          <cell r="O559">
            <v>0</v>
          </cell>
        </row>
        <row r="560">
          <cell r="K560">
            <v>0</v>
          </cell>
          <cell r="O560">
            <v>0</v>
          </cell>
        </row>
        <row r="561">
          <cell r="K561">
            <v>0</v>
          </cell>
          <cell r="O561">
            <v>0</v>
          </cell>
        </row>
        <row r="562">
          <cell r="K562">
            <v>2101</v>
          </cell>
          <cell r="O562">
            <v>1</v>
          </cell>
        </row>
        <row r="563">
          <cell r="K563">
            <v>0</v>
          </cell>
          <cell r="O563">
            <v>0</v>
          </cell>
        </row>
        <row r="564">
          <cell r="K564">
            <v>0</v>
          </cell>
          <cell r="O564">
            <v>0</v>
          </cell>
        </row>
        <row r="565">
          <cell r="K565">
            <v>0</v>
          </cell>
          <cell r="O565">
            <v>0</v>
          </cell>
        </row>
        <row r="566">
          <cell r="K566">
            <v>3502</v>
          </cell>
          <cell r="O566">
            <v>1</v>
          </cell>
        </row>
        <row r="567">
          <cell r="K567">
            <v>0</v>
          </cell>
          <cell r="O567">
            <v>0</v>
          </cell>
        </row>
        <row r="568">
          <cell r="K568">
            <v>0</v>
          </cell>
          <cell r="O568">
            <v>0</v>
          </cell>
        </row>
        <row r="569">
          <cell r="K569">
            <v>0</v>
          </cell>
          <cell r="O569">
            <v>0</v>
          </cell>
        </row>
        <row r="570">
          <cell r="K570">
            <v>0</v>
          </cell>
          <cell r="O570">
            <v>0</v>
          </cell>
        </row>
        <row r="571">
          <cell r="K571">
            <v>0</v>
          </cell>
          <cell r="O571">
            <v>0</v>
          </cell>
        </row>
        <row r="572">
          <cell r="K572">
            <v>0</v>
          </cell>
          <cell r="O572">
            <v>0</v>
          </cell>
        </row>
        <row r="573">
          <cell r="K573">
            <v>0</v>
          </cell>
          <cell r="O573">
            <v>0</v>
          </cell>
        </row>
        <row r="574">
          <cell r="K574">
            <v>0</v>
          </cell>
          <cell r="O574">
            <v>0</v>
          </cell>
        </row>
        <row r="575">
          <cell r="K575">
            <v>0</v>
          </cell>
          <cell r="O575">
            <v>0</v>
          </cell>
        </row>
        <row r="576">
          <cell r="K576">
            <v>0</v>
          </cell>
          <cell r="O576">
            <v>0</v>
          </cell>
        </row>
        <row r="577">
          <cell r="K577">
            <v>0</v>
          </cell>
          <cell r="O577">
            <v>0</v>
          </cell>
        </row>
        <row r="578">
          <cell r="K578">
            <v>0</v>
          </cell>
          <cell r="O578">
            <v>0</v>
          </cell>
        </row>
        <row r="579">
          <cell r="K579">
            <v>0</v>
          </cell>
          <cell r="O579">
            <v>0</v>
          </cell>
        </row>
        <row r="580">
          <cell r="K580">
            <v>0</v>
          </cell>
          <cell r="O580">
            <v>0</v>
          </cell>
        </row>
        <row r="581">
          <cell r="K581">
            <v>0</v>
          </cell>
          <cell r="O581">
            <v>0</v>
          </cell>
        </row>
        <row r="582">
          <cell r="K582">
            <v>0</v>
          </cell>
          <cell r="O582">
            <v>0</v>
          </cell>
        </row>
        <row r="583">
          <cell r="K583">
            <v>0</v>
          </cell>
          <cell r="O583">
            <v>0</v>
          </cell>
        </row>
        <row r="584">
          <cell r="K584">
            <v>0</v>
          </cell>
          <cell r="O584">
            <v>0</v>
          </cell>
        </row>
        <row r="585">
          <cell r="K585">
            <v>0</v>
          </cell>
          <cell r="O585">
            <v>0</v>
          </cell>
        </row>
        <row r="586">
          <cell r="K586">
            <v>0</v>
          </cell>
          <cell r="O586">
            <v>0</v>
          </cell>
        </row>
        <row r="587">
          <cell r="K587">
            <v>0</v>
          </cell>
          <cell r="O587">
            <v>0</v>
          </cell>
        </row>
        <row r="588">
          <cell r="K588">
            <v>0</v>
          </cell>
          <cell r="O588">
            <v>0</v>
          </cell>
        </row>
        <row r="589">
          <cell r="K589">
            <v>0</v>
          </cell>
          <cell r="O589">
            <v>0</v>
          </cell>
        </row>
        <row r="590">
          <cell r="K590">
            <v>0</v>
          </cell>
          <cell r="O590">
            <v>0</v>
          </cell>
        </row>
        <row r="591">
          <cell r="K591">
            <v>0</v>
          </cell>
          <cell r="O591">
            <v>0</v>
          </cell>
        </row>
        <row r="592">
          <cell r="K592">
            <v>0</v>
          </cell>
          <cell r="O592">
            <v>0</v>
          </cell>
        </row>
        <row r="593">
          <cell r="K593">
            <v>0</v>
          </cell>
          <cell r="O593">
            <v>0</v>
          </cell>
        </row>
        <row r="594">
          <cell r="K594">
            <v>0</v>
          </cell>
          <cell r="O594">
            <v>0</v>
          </cell>
        </row>
        <row r="595">
          <cell r="K595">
            <v>0</v>
          </cell>
          <cell r="O595">
            <v>0</v>
          </cell>
        </row>
        <row r="596">
          <cell r="K596">
            <v>0</v>
          </cell>
          <cell r="O596">
            <v>0</v>
          </cell>
        </row>
        <row r="597">
          <cell r="K597">
            <v>0</v>
          </cell>
          <cell r="O597">
            <v>0</v>
          </cell>
        </row>
        <row r="598">
          <cell r="K598">
            <v>0</v>
          </cell>
          <cell r="O598">
            <v>0</v>
          </cell>
        </row>
        <row r="599">
          <cell r="K599">
            <v>0</v>
          </cell>
          <cell r="O599">
            <v>0</v>
          </cell>
        </row>
        <row r="600">
          <cell r="K600">
            <v>0</v>
          </cell>
          <cell r="O600">
            <v>0</v>
          </cell>
        </row>
        <row r="601">
          <cell r="K601">
            <v>0</v>
          </cell>
          <cell r="O601">
            <v>0</v>
          </cell>
        </row>
        <row r="602">
          <cell r="K602">
            <v>2101</v>
          </cell>
          <cell r="O602">
            <v>3</v>
          </cell>
        </row>
        <row r="603">
          <cell r="K603">
            <v>2102</v>
          </cell>
          <cell r="O603">
            <v>0</v>
          </cell>
        </row>
        <row r="604">
          <cell r="K604">
            <v>2105</v>
          </cell>
          <cell r="O604">
            <v>1</v>
          </cell>
        </row>
        <row r="605">
          <cell r="K605">
            <v>2106</v>
          </cell>
          <cell r="O605">
            <v>0</v>
          </cell>
        </row>
        <row r="606">
          <cell r="K606">
            <v>3403</v>
          </cell>
          <cell r="O606">
            <v>0</v>
          </cell>
        </row>
        <row r="607">
          <cell r="K607">
            <v>3305</v>
          </cell>
          <cell r="O607">
            <v>1</v>
          </cell>
        </row>
        <row r="608">
          <cell r="K608">
            <v>0</v>
          </cell>
          <cell r="O608">
            <v>0</v>
          </cell>
        </row>
        <row r="609">
          <cell r="K609">
            <v>0</v>
          </cell>
          <cell r="O609">
            <v>0</v>
          </cell>
        </row>
        <row r="610">
          <cell r="K610">
            <v>2404</v>
          </cell>
          <cell r="O610">
            <v>1</v>
          </cell>
        </row>
        <row r="611">
          <cell r="K611">
            <v>2301</v>
          </cell>
          <cell r="O611">
            <v>4</v>
          </cell>
        </row>
        <row r="612">
          <cell r="K612">
            <v>2602</v>
          </cell>
          <cell r="O612">
            <v>1</v>
          </cell>
        </row>
        <row r="613">
          <cell r="K613">
            <v>0</v>
          </cell>
          <cell r="O613">
            <v>0</v>
          </cell>
        </row>
        <row r="614">
          <cell r="K614">
            <v>3505</v>
          </cell>
          <cell r="O614">
            <v>9</v>
          </cell>
        </row>
        <row r="615">
          <cell r="K615">
            <v>0</v>
          </cell>
          <cell r="O615">
            <v>0</v>
          </cell>
        </row>
        <row r="616">
          <cell r="K616">
            <v>0</v>
          </cell>
          <cell r="O616">
            <v>0</v>
          </cell>
        </row>
        <row r="617">
          <cell r="K617">
            <v>0</v>
          </cell>
          <cell r="O617">
            <v>0</v>
          </cell>
        </row>
        <row r="618">
          <cell r="K618">
            <v>2301</v>
          </cell>
          <cell r="O618">
            <v>1</v>
          </cell>
        </row>
        <row r="619">
          <cell r="K619">
            <v>2403</v>
          </cell>
          <cell r="O619">
            <v>3</v>
          </cell>
        </row>
        <row r="620">
          <cell r="K620">
            <v>0</v>
          </cell>
          <cell r="O620">
            <v>0</v>
          </cell>
        </row>
        <row r="621">
          <cell r="K621">
            <v>0</v>
          </cell>
          <cell r="O621">
            <v>0</v>
          </cell>
        </row>
        <row r="622">
          <cell r="K622">
            <v>3502</v>
          </cell>
          <cell r="O622">
            <v>0</v>
          </cell>
        </row>
        <row r="623">
          <cell r="K623">
            <v>0</v>
          </cell>
          <cell r="O623">
            <v>0</v>
          </cell>
        </row>
        <row r="624">
          <cell r="K624">
            <v>0</v>
          </cell>
          <cell r="O624">
            <v>0</v>
          </cell>
        </row>
        <row r="625">
          <cell r="K625">
            <v>0</v>
          </cell>
          <cell r="O625">
            <v>0</v>
          </cell>
        </row>
        <row r="626">
          <cell r="K626">
            <v>0</v>
          </cell>
          <cell r="O626">
            <v>0</v>
          </cell>
        </row>
        <row r="627">
          <cell r="K627">
            <v>0</v>
          </cell>
          <cell r="O627">
            <v>0</v>
          </cell>
        </row>
        <row r="628">
          <cell r="K628">
            <v>0</v>
          </cell>
          <cell r="O628">
            <v>0</v>
          </cell>
        </row>
        <row r="629">
          <cell r="K629">
            <v>0</v>
          </cell>
          <cell r="O629">
            <v>0</v>
          </cell>
        </row>
        <row r="630">
          <cell r="K630">
            <v>0</v>
          </cell>
          <cell r="O630">
            <v>0</v>
          </cell>
        </row>
        <row r="631">
          <cell r="K631">
            <v>0</v>
          </cell>
          <cell r="O631">
            <v>0</v>
          </cell>
        </row>
        <row r="632">
          <cell r="K632">
            <v>0</v>
          </cell>
          <cell r="O632">
            <v>0</v>
          </cell>
        </row>
        <row r="633">
          <cell r="K633">
            <v>0</v>
          </cell>
          <cell r="O633">
            <v>0</v>
          </cell>
        </row>
        <row r="634">
          <cell r="K634">
            <v>0</v>
          </cell>
          <cell r="O634">
            <v>0</v>
          </cell>
        </row>
        <row r="635">
          <cell r="K635">
            <v>0</v>
          </cell>
          <cell r="O635">
            <v>0</v>
          </cell>
        </row>
        <row r="636">
          <cell r="K636">
            <v>0</v>
          </cell>
          <cell r="O636">
            <v>0</v>
          </cell>
        </row>
        <row r="637">
          <cell r="K637">
            <v>0</v>
          </cell>
          <cell r="O637">
            <v>0</v>
          </cell>
        </row>
        <row r="638">
          <cell r="K638">
            <v>0</v>
          </cell>
          <cell r="O638">
            <v>0</v>
          </cell>
        </row>
        <row r="639">
          <cell r="K639">
            <v>0</v>
          </cell>
          <cell r="O639">
            <v>0</v>
          </cell>
        </row>
        <row r="640">
          <cell r="K640">
            <v>0</v>
          </cell>
          <cell r="O640">
            <v>0</v>
          </cell>
        </row>
        <row r="641">
          <cell r="K641">
            <v>0</v>
          </cell>
          <cell r="O641">
            <v>0</v>
          </cell>
        </row>
        <row r="642">
          <cell r="K642">
            <v>2101</v>
          </cell>
          <cell r="O642">
            <v>2.7970000000000002</v>
          </cell>
        </row>
        <row r="643">
          <cell r="K643">
            <v>2102</v>
          </cell>
          <cell r="O643">
            <v>2.3210000000000002</v>
          </cell>
        </row>
        <row r="644">
          <cell r="K644">
            <v>2103</v>
          </cell>
          <cell r="O644">
            <v>0</v>
          </cell>
        </row>
        <row r="645">
          <cell r="K645">
            <v>2105</v>
          </cell>
          <cell r="O645">
            <v>0</v>
          </cell>
        </row>
        <row r="646">
          <cell r="K646">
            <v>3101</v>
          </cell>
          <cell r="O646">
            <v>0</v>
          </cell>
        </row>
        <row r="647">
          <cell r="K647">
            <v>3103</v>
          </cell>
          <cell r="O647">
            <v>2.5819999999999999</v>
          </cell>
        </row>
        <row r="648">
          <cell r="K648">
            <v>3106</v>
          </cell>
          <cell r="O648">
            <v>12.11</v>
          </cell>
        </row>
        <row r="649">
          <cell r="K649">
            <v>3107</v>
          </cell>
          <cell r="O649">
            <v>0</v>
          </cell>
        </row>
        <row r="650">
          <cell r="K650">
            <v>2203</v>
          </cell>
          <cell r="O650">
            <v>0</v>
          </cell>
        </row>
        <row r="651">
          <cell r="K651">
            <v>2204</v>
          </cell>
          <cell r="O651">
            <v>0</v>
          </cell>
        </row>
        <row r="652">
          <cell r="K652">
            <v>0</v>
          </cell>
          <cell r="O652">
            <v>0</v>
          </cell>
        </row>
        <row r="653">
          <cell r="K653">
            <v>0</v>
          </cell>
          <cell r="O653">
            <v>0</v>
          </cell>
        </row>
        <row r="654">
          <cell r="K654">
            <v>0</v>
          </cell>
          <cell r="O654">
            <v>0</v>
          </cell>
        </row>
        <row r="655">
          <cell r="K655">
            <v>0</v>
          </cell>
          <cell r="O655">
            <v>0</v>
          </cell>
        </row>
        <row r="656">
          <cell r="K656">
            <v>0</v>
          </cell>
          <cell r="O656">
            <v>0</v>
          </cell>
        </row>
        <row r="657">
          <cell r="K657">
            <v>0</v>
          </cell>
          <cell r="O657">
            <v>0</v>
          </cell>
        </row>
        <row r="658">
          <cell r="K658">
            <v>2301</v>
          </cell>
          <cell r="O658">
            <v>0</v>
          </cell>
        </row>
        <row r="659">
          <cell r="K659">
            <v>2302</v>
          </cell>
          <cell r="O659">
            <v>1.2</v>
          </cell>
        </row>
        <row r="660">
          <cell r="K660">
            <v>0</v>
          </cell>
          <cell r="O660">
            <v>0</v>
          </cell>
        </row>
        <row r="661">
          <cell r="K661">
            <v>0</v>
          </cell>
          <cell r="O661">
            <v>0</v>
          </cell>
        </row>
        <row r="662">
          <cell r="K662">
            <v>3402</v>
          </cell>
          <cell r="O662">
            <v>0</v>
          </cell>
        </row>
        <row r="663">
          <cell r="K663">
            <v>0</v>
          </cell>
          <cell r="O663">
            <v>0</v>
          </cell>
        </row>
        <row r="664">
          <cell r="K664">
            <v>0</v>
          </cell>
          <cell r="O664">
            <v>0</v>
          </cell>
        </row>
        <row r="665">
          <cell r="K665">
            <v>0</v>
          </cell>
          <cell r="O665">
            <v>0</v>
          </cell>
        </row>
        <row r="666">
          <cell r="K666">
            <v>2401</v>
          </cell>
          <cell r="O666">
            <v>0.996</v>
          </cell>
        </row>
        <row r="667">
          <cell r="K667">
            <v>2403</v>
          </cell>
          <cell r="O667">
            <v>0</v>
          </cell>
        </row>
        <row r="668">
          <cell r="K668">
            <v>2404</v>
          </cell>
          <cell r="O668">
            <v>1.0449999999999999</v>
          </cell>
        </row>
        <row r="669">
          <cell r="K669">
            <v>0</v>
          </cell>
          <cell r="O669">
            <v>0</v>
          </cell>
        </row>
        <row r="670">
          <cell r="K670">
            <v>3501</v>
          </cell>
          <cell r="O670">
            <v>0</v>
          </cell>
        </row>
        <row r="671">
          <cell r="K671">
            <v>3502</v>
          </cell>
          <cell r="O671">
            <v>0</v>
          </cell>
        </row>
        <row r="672">
          <cell r="K672">
            <v>3504</v>
          </cell>
          <cell r="O672">
            <v>0</v>
          </cell>
        </row>
        <row r="673">
          <cell r="K673">
            <v>3505</v>
          </cell>
          <cell r="O673">
            <v>15.423999999999999</v>
          </cell>
        </row>
        <row r="674">
          <cell r="K674">
            <v>2504</v>
          </cell>
          <cell r="O674">
            <v>0</v>
          </cell>
        </row>
        <row r="675">
          <cell r="K675">
            <v>0</v>
          </cell>
          <cell r="O675">
            <v>0</v>
          </cell>
        </row>
        <row r="676">
          <cell r="K676">
            <v>0</v>
          </cell>
          <cell r="O676">
            <v>0</v>
          </cell>
        </row>
        <row r="677">
          <cell r="K677">
            <v>0</v>
          </cell>
          <cell r="O677">
            <v>0</v>
          </cell>
        </row>
        <row r="678">
          <cell r="K678">
            <v>0</v>
          </cell>
          <cell r="O678">
            <v>0</v>
          </cell>
        </row>
        <row r="679">
          <cell r="K679">
            <v>3811</v>
          </cell>
          <cell r="O679">
            <v>1.361</v>
          </cell>
        </row>
        <row r="680">
          <cell r="K680">
            <v>3814</v>
          </cell>
          <cell r="O680">
            <v>0.128</v>
          </cell>
        </row>
        <row r="681">
          <cell r="K681">
            <v>0</v>
          </cell>
          <cell r="O681">
            <v>0</v>
          </cell>
        </row>
        <row r="682">
          <cell r="K682">
            <v>2602</v>
          </cell>
          <cell r="O682">
            <v>0</v>
          </cell>
        </row>
        <row r="683">
          <cell r="K683">
            <v>0</v>
          </cell>
          <cell r="O683">
            <v>0</v>
          </cell>
        </row>
        <row r="684">
          <cell r="K684">
            <v>0</v>
          </cell>
          <cell r="O684">
            <v>0</v>
          </cell>
        </row>
        <row r="685">
          <cell r="K685">
            <v>0</v>
          </cell>
          <cell r="O685">
            <v>0</v>
          </cell>
        </row>
        <row r="686">
          <cell r="K686">
            <v>0</v>
          </cell>
          <cell r="O686">
            <v>0</v>
          </cell>
        </row>
        <row r="687">
          <cell r="K687">
            <v>0</v>
          </cell>
          <cell r="O687">
            <v>0</v>
          </cell>
        </row>
        <row r="688">
          <cell r="K688">
            <v>0</v>
          </cell>
          <cell r="O688">
            <v>0</v>
          </cell>
        </row>
        <row r="689">
          <cell r="K689">
            <v>0</v>
          </cell>
          <cell r="O689">
            <v>0</v>
          </cell>
        </row>
        <row r="690">
          <cell r="K690">
            <v>2703</v>
          </cell>
          <cell r="O690">
            <v>1.125</v>
          </cell>
        </row>
        <row r="691">
          <cell r="K691">
            <v>0</v>
          </cell>
          <cell r="O691">
            <v>0</v>
          </cell>
        </row>
        <row r="692">
          <cell r="K692">
            <v>0</v>
          </cell>
          <cell r="O692">
            <v>0</v>
          </cell>
        </row>
        <row r="693">
          <cell r="K693">
            <v>0</v>
          </cell>
          <cell r="O693">
            <v>0</v>
          </cell>
        </row>
        <row r="694">
          <cell r="K694">
            <v>0</v>
          </cell>
          <cell r="O694">
            <v>0</v>
          </cell>
        </row>
        <row r="695">
          <cell r="K695">
            <v>0</v>
          </cell>
          <cell r="O695">
            <v>0</v>
          </cell>
        </row>
        <row r="696">
          <cell r="K696">
            <v>0</v>
          </cell>
          <cell r="O696">
            <v>0</v>
          </cell>
        </row>
        <row r="697">
          <cell r="K697">
            <v>0</v>
          </cell>
          <cell r="O697">
            <v>0</v>
          </cell>
        </row>
        <row r="698">
          <cell r="K698">
            <v>0</v>
          </cell>
          <cell r="O698">
            <v>0</v>
          </cell>
        </row>
        <row r="699">
          <cell r="K699">
            <v>0</v>
          </cell>
          <cell r="O699">
            <v>0</v>
          </cell>
        </row>
        <row r="700">
          <cell r="K700">
            <v>0</v>
          </cell>
          <cell r="O700">
            <v>0</v>
          </cell>
        </row>
        <row r="701">
          <cell r="K701">
            <v>0</v>
          </cell>
          <cell r="O701">
            <v>0</v>
          </cell>
        </row>
        <row r="702">
          <cell r="K702">
            <v>0</v>
          </cell>
          <cell r="O702">
            <v>0</v>
          </cell>
        </row>
        <row r="703">
          <cell r="K703">
            <v>0</v>
          </cell>
          <cell r="O703">
            <v>0</v>
          </cell>
        </row>
        <row r="704">
          <cell r="K704">
            <v>0</v>
          </cell>
          <cell r="O704">
            <v>0</v>
          </cell>
        </row>
        <row r="705">
          <cell r="K705">
            <v>0</v>
          </cell>
          <cell r="O705">
            <v>0</v>
          </cell>
        </row>
        <row r="706">
          <cell r="K706">
            <v>0</v>
          </cell>
          <cell r="O706">
            <v>0</v>
          </cell>
        </row>
        <row r="707">
          <cell r="K707">
            <v>0</v>
          </cell>
          <cell r="O707">
            <v>0</v>
          </cell>
        </row>
        <row r="708">
          <cell r="K708">
            <v>0</v>
          </cell>
          <cell r="O708">
            <v>0</v>
          </cell>
        </row>
        <row r="709">
          <cell r="K709">
            <v>0</v>
          </cell>
          <cell r="O709">
            <v>0</v>
          </cell>
        </row>
        <row r="710">
          <cell r="K710">
            <v>0</v>
          </cell>
          <cell r="O710">
            <v>0</v>
          </cell>
        </row>
        <row r="711">
          <cell r="K711">
            <v>0</v>
          </cell>
          <cell r="O711">
            <v>0</v>
          </cell>
        </row>
        <row r="712">
          <cell r="K712">
            <v>0</v>
          </cell>
          <cell r="O712">
            <v>0</v>
          </cell>
        </row>
        <row r="713">
          <cell r="K713">
            <v>0</v>
          </cell>
          <cell r="O713">
            <v>0</v>
          </cell>
        </row>
        <row r="714">
          <cell r="K714">
            <v>0</v>
          </cell>
          <cell r="O714">
            <v>0</v>
          </cell>
        </row>
        <row r="715">
          <cell r="K715">
            <v>0</v>
          </cell>
          <cell r="O715">
            <v>0</v>
          </cell>
        </row>
        <row r="716">
          <cell r="K716">
            <v>0</v>
          </cell>
          <cell r="O716">
            <v>0</v>
          </cell>
        </row>
        <row r="717">
          <cell r="K717">
            <v>0</v>
          </cell>
          <cell r="O717">
            <v>0</v>
          </cell>
        </row>
        <row r="718">
          <cell r="K718">
            <v>0</v>
          </cell>
          <cell r="O718">
            <v>0</v>
          </cell>
        </row>
        <row r="719">
          <cell r="K719">
            <v>0</v>
          </cell>
          <cell r="O719">
            <v>0</v>
          </cell>
        </row>
        <row r="720">
          <cell r="K720">
            <v>0</v>
          </cell>
          <cell r="O720">
            <v>0</v>
          </cell>
        </row>
        <row r="721">
          <cell r="K721">
            <v>0</v>
          </cell>
          <cell r="O721">
            <v>0</v>
          </cell>
        </row>
        <row r="722">
          <cell r="K722">
            <v>2101</v>
          </cell>
          <cell r="O722">
            <v>0</v>
          </cell>
        </row>
        <row r="723">
          <cell r="K723">
            <v>2102</v>
          </cell>
          <cell r="O723">
            <v>0</v>
          </cell>
        </row>
        <row r="724">
          <cell r="K724">
            <v>2105</v>
          </cell>
          <cell r="O724">
            <v>0</v>
          </cell>
        </row>
        <row r="725">
          <cell r="K725">
            <v>0</v>
          </cell>
          <cell r="O725">
            <v>0</v>
          </cell>
        </row>
        <row r="726">
          <cell r="K726">
            <v>3103</v>
          </cell>
          <cell r="O726">
            <v>0.30399999999999999</v>
          </cell>
        </row>
        <row r="727">
          <cell r="K727">
            <v>3106</v>
          </cell>
          <cell r="O727">
            <v>1.542</v>
          </cell>
        </row>
        <row r="728">
          <cell r="K728">
            <v>3107</v>
          </cell>
          <cell r="O728">
            <v>0</v>
          </cell>
        </row>
        <row r="729">
          <cell r="K729">
            <v>0</v>
          </cell>
          <cell r="O729">
            <v>0</v>
          </cell>
        </row>
        <row r="730">
          <cell r="K730">
            <v>2302</v>
          </cell>
          <cell r="O730">
            <v>0.39800000000000002</v>
          </cell>
        </row>
        <row r="731">
          <cell r="K731">
            <v>0</v>
          </cell>
          <cell r="O731">
            <v>0</v>
          </cell>
        </row>
        <row r="732">
          <cell r="K732">
            <v>0</v>
          </cell>
          <cell r="O732">
            <v>0</v>
          </cell>
        </row>
        <row r="733">
          <cell r="K733">
            <v>0</v>
          </cell>
          <cell r="O733">
            <v>0</v>
          </cell>
        </row>
        <row r="734">
          <cell r="K734">
            <v>3501</v>
          </cell>
          <cell r="O734">
            <v>0</v>
          </cell>
        </row>
        <row r="735">
          <cell r="K735">
            <v>3502</v>
          </cell>
          <cell r="O735">
            <v>0</v>
          </cell>
        </row>
        <row r="736">
          <cell r="K736">
            <v>3504</v>
          </cell>
          <cell r="O736">
            <v>0</v>
          </cell>
        </row>
        <row r="737">
          <cell r="K737">
            <v>3505</v>
          </cell>
          <cell r="O737">
            <v>0.58599999999999997</v>
          </cell>
        </row>
        <row r="738">
          <cell r="K738">
            <v>2403</v>
          </cell>
          <cell r="O738">
            <v>0</v>
          </cell>
        </row>
        <row r="739">
          <cell r="K739">
            <v>0</v>
          </cell>
          <cell r="O739">
            <v>0</v>
          </cell>
        </row>
        <row r="740">
          <cell r="K740">
            <v>0</v>
          </cell>
          <cell r="O740">
            <v>0</v>
          </cell>
        </row>
        <row r="741">
          <cell r="K741">
            <v>0</v>
          </cell>
          <cell r="O741">
            <v>0</v>
          </cell>
        </row>
        <row r="742">
          <cell r="K742">
            <v>3811</v>
          </cell>
          <cell r="O742">
            <v>0.218</v>
          </cell>
        </row>
        <row r="743">
          <cell r="K743">
            <v>0</v>
          </cell>
          <cell r="O743">
            <v>0</v>
          </cell>
        </row>
        <row r="744">
          <cell r="K744">
            <v>0</v>
          </cell>
          <cell r="O744">
            <v>0</v>
          </cell>
        </row>
        <row r="745">
          <cell r="K745">
            <v>0</v>
          </cell>
          <cell r="O745">
            <v>0</v>
          </cell>
        </row>
        <row r="746">
          <cell r="K746">
            <v>0</v>
          </cell>
          <cell r="O746">
            <v>0</v>
          </cell>
        </row>
        <row r="747">
          <cell r="K747">
            <v>0</v>
          </cell>
          <cell r="O747">
            <v>0</v>
          </cell>
        </row>
        <row r="748">
          <cell r="K748">
            <v>0</v>
          </cell>
          <cell r="O748">
            <v>0</v>
          </cell>
        </row>
        <row r="749">
          <cell r="K749">
            <v>0</v>
          </cell>
          <cell r="O749">
            <v>0</v>
          </cell>
        </row>
        <row r="750">
          <cell r="K750">
            <v>0</v>
          </cell>
          <cell r="O750">
            <v>0</v>
          </cell>
        </row>
        <row r="751">
          <cell r="K751">
            <v>0</v>
          </cell>
          <cell r="O751">
            <v>0</v>
          </cell>
        </row>
        <row r="752">
          <cell r="K752">
            <v>0</v>
          </cell>
          <cell r="O752">
            <v>0</v>
          </cell>
        </row>
        <row r="753">
          <cell r="K753">
            <v>0</v>
          </cell>
          <cell r="O753">
            <v>0</v>
          </cell>
        </row>
        <row r="754">
          <cell r="K754">
            <v>0</v>
          </cell>
          <cell r="O754">
            <v>0</v>
          </cell>
        </row>
        <row r="755">
          <cell r="K755">
            <v>0</v>
          </cell>
          <cell r="O755">
            <v>0</v>
          </cell>
        </row>
        <row r="756">
          <cell r="K756">
            <v>0</v>
          </cell>
          <cell r="O756">
            <v>0</v>
          </cell>
        </row>
        <row r="757">
          <cell r="K757">
            <v>0</v>
          </cell>
          <cell r="O757">
            <v>0</v>
          </cell>
        </row>
        <row r="758">
          <cell r="K758">
            <v>0</v>
          </cell>
          <cell r="O758">
            <v>0</v>
          </cell>
        </row>
        <row r="759">
          <cell r="K759">
            <v>0</v>
          </cell>
          <cell r="O759">
            <v>0</v>
          </cell>
        </row>
        <row r="760">
          <cell r="K760">
            <v>0</v>
          </cell>
          <cell r="O760">
            <v>0</v>
          </cell>
        </row>
        <row r="761">
          <cell r="K761">
            <v>0</v>
          </cell>
          <cell r="O761">
            <v>0</v>
          </cell>
        </row>
        <row r="762">
          <cell r="K762">
            <v>2101</v>
          </cell>
          <cell r="O762">
            <v>0</v>
          </cell>
        </row>
        <row r="763">
          <cell r="K763">
            <v>0</v>
          </cell>
          <cell r="O763">
            <v>0</v>
          </cell>
        </row>
        <row r="764">
          <cell r="K764">
            <v>0</v>
          </cell>
          <cell r="O764">
            <v>0</v>
          </cell>
        </row>
        <row r="765">
          <cell r="K765">
            <v>0</v>
          </cell>
          <cell r="O765">
            <v>0</v>
          </cell>
        </row>
        <row r="766">
          <cell r="K766">
            <v>3103</v>
          </cell>
          <cell r="O766">
            <v>0</v>
          </cell>
        </row>
        <row r="767">
          <cell r="K767">
            <v>3106</v>
          </cell>
          <cell r="O767">
            <v>0</v>
          </cell>
        </row>
        <row r="768">
          <cell r="K768">
            <v>3107</v>
          </cell>
          <cell r="O768">
            <v>0</v>
          </cell>
        </row>
        <row r="769">
          <cell r="K769">
            <v>0</v>
          </cell>
          <cell r="O769">
            <v>0</v>
          </cell>
        </row>
        <row r="770">
          <cell r="K770">
            <v>2204</v>
          </cell>
          <cell r="O770">
            <v>0.63500000000000001</v>
          </cell>
        </row>
        <row r="771">
          <cell r="K771">
            <v>0</v>
          </cell>
          <cell r="O771">
            <v>0</v>
          </cell>
        </row>
        <row r="772">
          <cell r="K772">
            <v>0</v>
          </cell>
          <cell r="O772">
            <v>0</v>
          </cell>
        </row>
        <row r="773">
          <cell r="K773">
            <v>0</v>
          </cell>
          <cell r="O773">
            <v>0</v>
          </cell>
        </row>
        <row r="774">
          <cell r="K774">
            <v>3501</v>
          </cell>
          <cell r="O774">
            <v>0</v>
          </cell>
        </row>
        <row r="775">
          <cell r="K775">
            <v>3502</v>
          </cell>
          <cell r="O775">
            <v>0</v>
          </cell>
        </row>
        <row r="776">
          <cell r="K776">
            <v>3504</v>
          </cell>
          <cell r="O776">
            <v>0</v>
          </cell>
        </row>
        <row r="777">
          <cell r="K777">
            <v>3505</v>
          </cell>
          <cell r="O777">
            <v>0.39</v>
          </cell>
        </row>
        <row r="778">
          <cell r="K778">
            <v>2401</v>
          </cell>
          <cell r="O778">
            <v>0</v>
          </cell>
        </row>
        <row r="779">
          <cell r="K779">
            <v>0</v>
          </cell>
          <cell r="O779">
            <v>0</v>
          </cell>
        </row>
        <row r="780">
          <cell r="K780">
            <v>0</v>
          </cell>
          <cell r="O780">
            <v>0</v>
          </cell>
        </row>
        <row r="781">
          <cell r="K781">
            <v>0</v>
          </cell>
          <cell r="O781">
            <v>0</v>
          </cell>
        </row>
        <row r="782">
          <cell r="K782">
            <v>3811</v>
          </cell>
          <cell r="O782">
            <v>0</v>
          </cell>
        </row>
        <row r="783">
          <cell r="K783">
            <v>0</v>
          </cell>
          <cell r="O783">
            <v>0</v>
          </cell>
        </row>
        <row r="784">
          <cell r="K784">
            <v>0</v>
          </cell>
          <cell r="O784">
            <v>0</v>
          </cell>
        </row>
        <row r="785">
          <cell r="K785">
            <v>0</v>
          </cell>
          <cell r="O785">
            <v>0</v>
          </cell>
        </row>
        <row r="786">
          <cell r="K786">
            <v>0</v>
          </cell>
          <cell r="O786">
            <v>0</v>
          </cell>
        </row>
        <row r="787">
          <cell r="K787">
            <v>0</v>
          </cell>
          <cell r="O787">
            <v>0</v>
          </cell>
        </row>
        <row r="788">
          <cell r="K788">
            <v>0</v>
          </cell>
          <cell r="O788">
            <v>0</v>
          </cell>
        </row>
        <row r="789">
          <cell r="K789">
            <v>0</v>
          </cell>
          <cell r="O789">
            <v>0</v>
          </cell>
        </row>
        <row r="790">
          <cell r="K790">
            <v>0</v>
          </cell>
          <cell r="O790">
            <v>0</v>
          </cell>
        </row>
        <row r="791">
          <cell r="K791">
            <v>0</v>
          </cell>
          <cell r="O791">
            <v>0</v>
          </cell>
        </row>
        <row r="792">
          <cell r="K792">
            <v>0</v>
          </cell>
          <cell r="O792">
            <v>0</v>
          </cell>
        </row>
        <row r="793">
          <cell r="K793">
            <v>0</v>
          </cell>
          <cell r="O793">
            <v>0</v>
          </cell>
        </row>
        <row r="794">
          <cell r="K794">
            <v>0</v>
          </cell>
          <cell r="O794">
            <v>0</v>
          </cell>
        </row>
        <row r="795">
          <cell r="K795">
            <v>0</v>
          </cell>
          <cell r="O795">
            <v>0</v>
          </cell>
        </row>
        <row r="796">
          <cell r="K796">
            <v>0</v>
          </cell>
          <cell r="O796">
            <v>0</v>
          </cell>
        </row>
        <row r="797">
          <cell r="K797">
            <v>0</v>
          </cell>
          <cell r="O797">
            <v>0</v>
          </cell>
        </row>
        <row r="798">
          <cell r="K798">
            <v>0</v>
          </cell>
          <cell r="O798">
            <v>0</v>
          </cell>
        </row>
        <row r="799">
          <cell r="K799">
            <v>0</v>
          </cell>
          <cell r="O799">
            <v>0</v>
          </cell>
        </row>
        <row r="800">
          <cell r="K800">
            <v>0</v>
          </cell>
          <cell r="O800">
            <v>0</v>
          </cell>
        </row>
        <row r="801">
          <cell r="K801">
            <v>0</v>
          </cell>
          <cell r="O801">
            <v>0</v>
          </cell>
        </row>
        <row r="802">
          <cell r="K802">
            <v>2101</v>
          </cell>
          <cell r="O802">
            <v>0</v>
          </cell>
        </row>
        <row r="803">
          <cell r="K803">
            <v>0</v>
          </cell>
          <cell r="O803">
            <v>0</v>
          </cell>
        </row>
        <row r="804">
          <cell r="K804">
            <v>0</v>
          </cell>
          <cell r="O804">
            <v>0</v>
          </cell>
        </row>
        <row r="805">
          <cell r="K805">
            <v>0</v>
          </cell>
          <cell r="O805">
            <v>0</v>
          </cell>
        </row>
        <row r="806">
          <cell r="K806">
            <v>3103</v>
          </cell>
          <cell r="O806">
            <v>0</v>
          </cell>
        </row>
        <row r="807">
          <cell r="K807">
            <v>3106</v>
          </cell>
          <cell r="O807">
            <v>0</v>
          </cell>
        </row>
        <row r="808">
          <cell r="K808">
            <v>3107</v>
          </cell>
          <cell r="O808">
            <v>0</v>
          </cell>
        </row>
        <row r="809">
          <cell r="K809">
            <v>0</v>
          </cell>
          <cell r="O809">
            <v>0</v>
          </cell>
        </row>
        <row r="810">
          <cell r="K810">
            <v>2401</v>
          </cell>
          <cell r="O810">
            <v>0</v>
          </cell>
        </row>
        <row r="811">
          <cell r="K811">
            <v>0</v>
          </cell>
          <cell r="O811">
            <v>0</v>
          </cell>
        </row>
        <row r="812">
          <cell r="K812">
            <v>0</v>
          </cell>
          <cell r="O812">
            <v>0</v>
          </cell>
        </row>
        <row r="813">
          <cell r="K813">
            <v>0</v>
          </cell>
          <cell r="O813">
            <v>0</v>
          </cell>
        </row>
        <row r="814">
          <cell r="K814">
            <v>3811</v>
          </cell>
          <cell r="O814">
            <v>0.105</v>
          </cell>
        </row>
        <row r="815">
          <cell r="K815">
            <v>0</v>
          </cell>
          <cell r="O815">
            <v>0</v>
          </cell>
        </row>
        <row r="816">
          <cell r="K816">
            <v>0</v>
          </cell>
          <cell r="O816">
            <v>0</v>
          </cell>
        </row>
        <row r="817">
          <cell r="K817">
            <v>0</v>
          </cell>
          <cell r="O817">
            <v>0</v>
          </cell>
        </row>
        <row r="818">
          <cell r="K818">
            <v>0</v>
          </cell>
          <cell r="O818">
            <v>0</v>
          </cell>
        </row>
        <row r="819">
          <cell r="K819">
            <v>0</v>
          </cell>
          <cell r="O819">
            <v>0</v>
          </cell>
        </row>
        <row r="820">
          <cell r="K820">
            <v>0</v>
          </cell>
          <cell r="O820">
            <v>0</v>
          </cell>
        </row>
        <row r="821">
          <cell r="K821">
            <v>0</v>
          </cell>
          <cell r="O821">
            <v>0</v>
          </cell>
        </row>
        <row r="822">
          <cell r="K822">
            <v>0</v>
          </cell>
          <cell r="O822">
            <v>0</v>
          </cell>
        </row>
        <row r="823">
          <cell r="K823">
            <v>0</v>
          </cell>
          <cell r="O823">
            <v>0</v>
          </cell>
        </row>
        <row r="824">
          <cell r="K824">
            <v>0</v>
          </cell>
          <cell r="O824">
            <v>0</v>
          </cell>
        </row>
        <row r="825">
          <cell r="K825">
            <v>0</v>
          </cell>
          <cell r="O825">
            <v>0</v>
          </cell>
        </row>
        <row r="826">
          <cell r="K826">
            <v>0</v>
          </cell>
          <cell r="O826">
            <v>0</v>
          </cell>
        </row>
        <row r="827">
          <cell r="K827">
            <v>0</v>
          </cell>
          <cell r="O827">
            <v>0</v>
          </cell>
        </row>
        <row r="828">
          <cell r="K828">
            <v>0</v>
          </cell>
          <cell r="O828">
            <v>0</v>
          </cell>
        </row>
        <row r="829">
          <cell r="K829">
            <v>0</v>
          </cell>
          <cell r="O829">
            <v>0</v>
          </cell>
        </row>
        <row r="830">
          <cell r="K830">
            <v>0</v>
          </cell>
          <cell r="O830">
            <v>0</v>
          </cell>
        </row>
        <row r="831">
          <cell r="K831">
            <v>0</v>
          </cell>
          <cell r="O831">
            <v>0</v>
          </cell>
        </row>
        <row r="832">
          <cell r="K832">
            <v>0</v>
          </cell>
          <cell r="O832">
            <v>0</v>
          </cell>
        </row>
        <row r="833">
          <cell r="K833">
            <v>0</v>
          </cell>
          <cell r="O833">
            <v>0</v>
          </cell>
        </row>
        <row r="834">
          <cell r="K834">
            <v>0</v>
          </cell>
          <cell r="O834">
            <v>0</v>
          </cell>
        </row>
        <row r="835">
          <cell r="K835">
            <v>0</v>
          </cell>
          <cell r="O835">
            <v>0</v>
          </cell>
        </row>
        <row r="836">
          <cell r="K836">
            <v>0</v>
          </cell>
          <cell r="O836">
            <v>0</v>
          </cell>
        </row>
        <row r="837">
          <cell r="K837">
            <v>0</v>
          </cell>
          <cell r="O837">
            <v>0</v>
          </cell>
        </row>
        <row r="838">
          <cell r="K838">
            <v>0</v>
          </cell>
          <cell r="O838">
            <v>0</v>
          </cell>
        </row>
        <row r="839">
          <cell r="K839">
            <v>0</v>
          </cell>
          <cell r="O839">
            <v>0</v>
          </cell>
        </row>
        <row r="840">
          <cell r="K840">
            <v>0</v>
          </cell>
          <cell r="O840">
            <v>0</v>
          </cell>
        </row>
        <row r="841">
          <cell r="K841">
            <v>0</v>
          </cell>
          <cell r="O841">
            <v>0</v>
          </cell>
        </row>
        <row r="842">
          <cell r="K842">
            <v>2101</v>
          </cell>
          <cell r="O842">
            <v>0</v>
          </cell>
        </row>
        <row r="843">
          <cell r="K843">
            <v>2102</v>
          </cell>
          <cell r="O843">
            <v>0</v>
          </cell>
        </row>
        <row r="844">
          <cell r="K844">
            <v>0</v>
          </cell>
          <cell r="O844">
            <v>0</v>
          </cell>
        </row>
        <row r="845">
          <cell r="K845">
            <v>0</v>
          </cell>
          <cell r="O845">
            <v>0</v>
          </cell>
        </row>
        <row r="846">
          <cell r="K846">
            <v>3103</v>
          </cell>
          <cell r="O846">
            <v>0.19</v>
          </cell>
        </row>
        <row r="847">
          <cell r="K847">
            <v>3106</v>
          </cell>
          <cell r="O847">
            <v>0</v>
          </cell>
        </row>
        <row r="848">
          <cell r="K848">
            <v>3107</v>
          </cell>
          <cell r="O848">
            <v>0.20300000000000001</v>
          </cell>
        </row>
        <row r="849">
          <cell r="K849">
            <v>0</v>
          </cell>
          <cell r="O849">
            <v>0</v>
          </cell>
        </row>
        <row r="850">
          <cell r="K850">
            <v>2204</v>
          </cell>
          <cell r="O850">
            <v>0</v>
          </cell>
        </row>
        <row r="851">
          <cell r="K851">
            <v>0</v>
          </cell>
          <cell r="O851">
            <v>0</v>
          </cell>
        </row>
        <row r="852">
          <cell r="K852">
            <v>0</v>
          </cell>
          <cell r="O852">
            <v>0</v>
          </cell>
        </row>
        <row r="853">
          <cell r="K853">
            <v>0</v>
          </cell>
          <cell r="O853">
            <v>0</v>
          </cell>
        </row>
        <row r="854">
          <cell r="K854">
            <v>0</v>
          </cell>
          <cell r="O854">
            <v>0</v>
          </cell>
        </row>
        <row r="855">
          <cell r="K855">
            <v>0</v>
          </cell>
          <cell r="O855">
            <v>0</v>
          </cell>
        </row>
        <row r="856">
          <cell r="K856">
            <v>0</v>
          </cell>
          <cell r="O856">
            <v>0</v>
          </cell>
        </row>
        <row r="857">
          <cell r="K857">
            <v>0</v>
          </cell>
          <cell r="O857">
            <v>0</v>
          </cell>
        </row>
        <row r="858">
          <cell r="K858">
            <v>2302</v>
          </cell>
          <cell r="O858">
            <v>0</v>
          </cell>
        </row>
        <row r="859">
          <cell r="K859">
            <v>0</v>
          </cell>
          <cell r="O859">
            <v>0</v>
          </cell>
        </row>
        <row r="860">
          <cell r="K860">
            <v>0</v>
          </cell>
          <cell r="O860">
            <v>0</v>
          </cell>
        </row>
        <row r="861">
          <cell r="K861">
            <v>0</v>
          </cell>
          <cell r="O861">
            <v>0</v>
          </cell>
        </row>
        <row r="862">
          <cell r="K862">
            <v>3501</v>
          </cell>
          <cell r="O862">
            <v>0</v>
          </cell>
        </row>
        <row r="863">
          <cell r="K863">
            <v>3502</v>
          </cell>
          <cell r="O863">
            <v>0</v>
          </cell>
        </row>
        <row r="864">
          <cell r="K864">
            <v>3504</v>
          </cell>
          <cell r="O864">
            <v>0</v>
          </cell>
        </row>
        <row r="865">
          <cell r="K865">
            <v>3505</v>
          </cell>
          <cell r="O865">
            <v>0.58599999999999997</v>
          </cell>
        </row>
        <row r="866">
          <cell r="K866">
            <v>2404</v>
          </cell>
          <cell r="O866">
            <v>0</v>
          </cell>
        </row>
        <row r="867">
          <cell r="K867">
            <v>0</v>
          </cell>
          <cell r="O867">
            <v>0</v>
          </cell>
        </row>
        <row r="868">
          <cell r="K868">
            <v>0</v>
          </cell>
          <cell r="O868">
            <v>0</v>
          </cell>
        </row>
        <row r="869">
          <cell r="K869">
            <v>0</v>
          </cell>
          <cell r="O869">
            <v>0</v>
          </cell>
        </row>
        <row r="870">
          <cell r="K870">
            <v>0</v>
          </cell>
          <cell r="O870">
            <v>0</v>
          </cell>
        </row>
        <row r="871">
          <cell r="K871">
            <v>0</v>
          </cell>
          <cell r="O871">
            <v>0</v>
          </cell>
        </row>
        <row r="872">
          <cell r="K872">
            <v>0</v>
          </cell>
          <cell r="O872">
            <v>0</v>
          </cell>
        </row>
        <row r="873">
          <cell r="K873">
            <v>0</v>
          </cell>
          <cell r="O873">
            <v>0</v>
          </cell>
        </row>
        <row r="874">
          <cell r="K874">
            <v>0</v>
          </cell>
          <cell r="O874">
            <v>0</v>
          </cell>
        </row>
        <row r="875">
          <cell r="K875">
            <v>0</v>
          </cell>
          <cell r="O875">
            <v>0</v>
          </cell>
        </row>
        <row r="876">
          <cell r="K876">
            <v>0</v>
          </cell>
          <cell r="O876">
            <v>0</v>
          </cell>
        </row>
        <row r="877">
          <cell r="K877">
            <v>0</v>
          </cell>
          <cell r="O877">
            <v>0</v>
          </cell>
        </row>
        <row r="878">
          <cell r="K878">
            <v>3811</v>
          </cell>
          <cell r="O878">
            <v>0.218</v>
          </cell>
        </row>
        <row r="879">
          <cell r="K879">
            <v>0</v>
          </cell>
          <cell r="O879">
            <v>0</v>
          </cell>
        </row>
        <row r="880">
          <cell r="K880">
            <v>0</v>
          </cell>
          <cell r="O880">
            <v>0</v>
          </cell>
        </row>
        <row r="881">
          <cell r="K881">
            <v>0</v>
          </cell>
          <cell r="O881">
            <v>0</v>
          </cell>
        </row>
        <row r="882">
          <cell r="K882">
            <v>2101</v>
          </cell>
          <cell r="O882">
            <v>0.5</v>
          </cell>
        </row>
        <row r="883">
          <cell r="K883">
            <v>2103</v>
          </cell>
          <cell r="O883">
            <v>0</v>
          </cell>
        </row>
        <row r="884">
          <cell r="K884">
            <v>0</v>
          </cell>
          <cell r="O884">
            <v>0</v>
          </cell>
        </row>
        <row r="885">
          <cell r="K885">
            <v>0</v>
          </cell>
          <cell r="O885">
            <v>0</v>
          </cell>
        </row>
        <row r="886">
          <cell r="K886">
            <v>3103</v>
          </cell>
          <cell r="O886">
            <v>0</v>
          </cell>
        </row>
        <row r="887">
          <cell r="K887">
            <v>3106</v>
          </cell>
          <cell r="O887">
            <v>0</v>
          </cell>
        </row>
        <row r="888">
          <cell r="K888">
            <v>3107</v>
          </cell>
          <cell r="O888">
            <v>0</v>
          </cell>
        </row>
        <row r="889">
          <cell r="K889">
            <v>0</v>
          </cell>
          <cell r="O889">
            <v>0</v>
          </cell>
        </row>
        <row r="890">
          <cell r="K890">
            <v>2302</v>
          </cell>
          <cell r="O890">
            <v>0</v>
          </cell>
        </row>
        <row r="891">
          <cell r="K891">
            <v>0</v>
          </cell>
          <cell r="O891">
            <v>0</v>
          </cell>
        </row>
        <row r="892">
          <cell r="K892">
            <v>0</v>
          </cell>
          <cell r="O892">
            <v>0</v>
          </cell>
        </row>
        <row r="893">
          <cell r="K893">
            <v>0</v>
          </cell>
          <cell r="O893">
            <v>0</v>
          </cell>
        </row>
        <row r="894">
          <cell r="K894">
            <v>3501</v>
          </cell>
          <cell r="O894">
            <v>0</v>
          </cell>
        </row>
        <row r="895">
          <cell r="K895">
            <v>3502</v>
          </cell>
          <cell r="O895">
            <v>0</v>
          </cell>
        </row>
        <row r="896">
          <cell r="K896">
            <v>3504</v>
          </cell>
          <cell r="O896">
            <v>0</v>
          </cell>
        </row>
        <row r="897">
          <cell r="K897">
            <v>3505</v>
          </cell>
          <cell r="O897">
            <v>0.58599999999999997</v>
          </cell>
        </row>
        <row r="898">
          <cell r="K898">
            <v>2403</v>
          </cell>
          <cell r="O898">
            <v>0</v>
          </cell>
        </row>
        <row r="899">
          <cell r="K899">
            <v>0</v>
          </cell>
          <cell r="O899">
            <v>0</v>
          </cell>
        </row>
        <row r="900">
          <cell r="K900">
            <v>0</v>
          </cell>
          <cell r="O900">
            <v>0</v>
          </cell>
        </row>
        <row r="901">
          <cell r="K901">
            <v>0</v>
          </cell>
          <cell r="O901">
            <v>0</v>
          </cell>
        </row>
        <row r="902">
          <cell r="K902">
            <v>3811</v>
          </cell>
          <cell r="O902">
            <v>0.218</v>
          </cell>
        </row>
        <row r="903">
          <cell r="K903">
            <v>0</v>
          </cell>
          <cell r="O903">
            <v>0</v>
          </cell>
        </row>
        <row r="904">
          <cell r="K904">
            <v>0</v>
          </cell>
          <cell r="O904">
            <v>0</v>
          </cell>
        </row>
        <row r="905">
          <cell r="K905">
            <v>0</v>
          </cell>
          <cell r="O905">
            <v>0</v>
          </cell>
        </row>
        <row r="906">
          <cell r="K906">
            <v>0</v>
          </cell>
          <cell r="O906">
            <v>0</v>
          </cell>
        </row>
        <row r="907">
          <cell r="K907">
            <v>0</v>
          </cell>
          <cell r="O907">
            <v>0</v>
          </cell>
        </row>
        <row r="908">
          <cell r="K908">
            <v>0</v>
          </cell>
          <cell r="O908">
            <v>0</v>
          </cell>
        </row>
        <row r="909">
          <cell r="K909">
            <v>0</v>
          </cell>
          <cell r="O909">
            <v>0</v>
          </cell>
        </row>
        <row r="910">
          <cell r="K910">
            <v>0</v>
          </cell>
          <cell r="O910">
            <v>0</v>
          </cell>
        </row>
        <row r="911">
          <cell r="K911">
            <v>0</v>
          </cell>
          <cell r="O911">
            <v>0</v>
          </cell>
        </row>
        <row r="912">
          <cell r="K912">
            <v>0</v>
          </cell>
          <cell r="O912">
            <v>0</v>
          </cell>
        </row>
        <row r="913">
          <cell r="K913">
            <v>0</v>
          </cell>
          <cell r="O913">
            <v>0</v>
          </cell>
        </row>
        <row r="914">
          <cell r="K914">
            <v>0</v>
          </cell>
          <cell r="O914">
            <v>0</v>
          </cell>
        </row>
        <row r="915">
          <cell r="K915">
            <v>0</v>
          </cell>
          <cell r="O915">
            <v>0</v>
          </cell>
        </row>
        <row r="916">
          <cell r="K916">
            <v>0</v>
          </cell>
          <cell r="O916">
            <v>0</v>
          </cell>
        </row>
        <row r="917">
          <cell r="K917">
            <v>0</v>
          </cell>
          <cell r="O917">
            <v>0</v>
          </cell>
        </row>
        <row r="918">
          <cell r="K918">
            <v>0</v>
          </cell>
          <cell r="O918">
            <v>0</v>
          </cell>
        </row>
        <row r="919">
          <cell r="K919">
            <v>0</v>
          </cell>
          <cell r="O919">
            <v>0</v>
          </cell>
        </row>
        <row r="920">
          <cell r="K920">
            <v>0</v>
          </cell>
          <cell r="O920">
            <v>0</v>
          </cell>
        </row>
        <row r="921">
          <cell r="K921">
            <v>0</v>
          </cell>
          <cell r="O921">
            <v>0</v>
          </cell>
        </row>
        <row r="922">
          <cell r="K922">
            <v>2101</v>
          </cell>
          <cell r="O922">
            <v>0</v>
          </cell>
        </row>
        <row r="923">
          <cell r="K923">
            <v>2102</v>
          </cell>
          <cell r="O923">
            <v>0</v>
          </cell>
        </row>
        <row r="924">
          <cell r="K924">
            <v>2103</v>
          </cell>
          <cell r="O924">
            <v>0</v>
          </cell>
        </row>
        <row r="925">
          <cell r="K925">
            <v>2105</v>
          </cell>
          <cell r="O925">
            <v>1</v>
          </cell>
        </row>
        <row r="926">
          <cell r="K926">
            <v>3103</v>
          </cell>
          <cell r="O926">
            <v>0.56999999999999995</v>
          </cell>
        </row>
        <row r="927">
          <cell r="K927">
            <v>3106</v>
          </cell>
          <cell r="O927">
            <v>0</v>
          </cell>
        </row>
        <row r="928">
          <cell r="K928">
            <v>3107</v>
          </cell>
          <cell r="O928">
            <v>0</v>
          </cell>
        </row>
        <row r="929">
          <cell r="K929">
            <v>0</v>
          </cell>
          <cell r="O929">
            <v>0</v>
          </cell>
        </row>
        <row r="930">
          <cell r="K930">
            <v>2203</v>
          </cell>
          <cell r="O930">
            <v>0</v>
          </cell>
        </row>
        <row r="931">
          <cell r="K931">
            <v>2302</v>
          </cell>
          <cell r="O931">
            <v>0.5</v>
          </cell>
        </row>
        <row r="932">
          <cell r="K932">
            <v>0</v>
          </cell>
          <cell r="O932">
            <v>0</v>
          </cell>
        </row>
        <row r="933">
          <cell r="K933">
            <v>0</v>
          </cell>
          <cell r="O933">
            <v>0</v>
          </cell>
        </row>
        <row r="934">
          <cell r="K934">
            <v>3305</v>
          </cell>
          <cell r="O934">
            <v>3</v>
          </cell>
        </row>
        <row r="935">
          <cell r="K935">
            <v>0</v>
          </cell>
          <cell r="O935">
            <v>0</v>
          </cell>
        </row>
        <row r="936">
          <cell r="K936">
            <v>0</v>
          </cell>
          <cell r="O936">
            <v>0</v>
          </cell>
        </row>
        <row r="937">
          <cell r="K937">
            <v>0</v>
          </cell>
          <cell r="O937">
            <v>0</v>
          </cell>
        </row>
        <row r="938">
          <cell r="K938">
            <v>2401</v>
          </cell>
          <cell r="O938">
            <v>0</v>
          </cell>
        </row>
        <row r="939">
          <cell r="K939">
            <v>2404</v>
          </cell>
          <cell r="O939">
            <v>1</v>
          </cell>
        </row>
        <row r="940">
          <cell r="K940">
            <v>0</v>
          </cell>
          <cell r="O940">
            <v>0</v>
          </cell>
        </row>
        <row r="941">
          <cell r="K941">
            <v>0</v>
          </cell>
          <cell r="O941">
            <v>0</v>
          </cell>
        </row>
        <row r="942">
          <cell r="K942">
            <v>3403</v>
          </cell>
          <cell r="O942">
            <v>0</v>
          </cell>
        </row>
        <row r="943">
          <cell r="K943">
            <v>0</v>
          </cell>
          <cell r="O943">
            <v>0</v>
          </cell>
        </row>
        <row r="944">
          <cell r="K944">
            <v>0</v>
          </cell>
          <cell r="O944">
            <v>0</v>
          </cell>
        </row>
        <row r="945">
          <cell r="K945">
            <v>0</v>
          </cell>
          <cell r="O945">
            <v>0</v>
          </cell>
        </row>
        <row r="946">
          <cell r="K946">
            <v>2602</v>
          </cell>
          <cell r="O946">
            <v>0</v>
          </cell>
        </row>
        <row r="947">
          <cell r="K947">
            <v>0</v>
          </cell>
          <cell r="O947">
            <v>0</v>
          </cell>
        </row>
        <row r="948">
          <cell r="K948">
            <v>0</v>
          </cell>
          <cell r="O948">
            <v>0</v>
          </cell>
        </row>
        <row r="949">
          <cell r="K949">
            <v>0</v>
          </cell>
          <cell r="O949">
            <v>0</v>
          </cell>
        </row>
        <row r="950">
          <cell r="K950">
            <v>3501</v>
          </cell>
          <cell r="O950">
            <v>0</v>
          </cell>
        </row>
        <row r="951">
          <cell r="K951">
            <v>3502</v>
          </cell>
          <cell r="O951">
            <v>0</v>
          </cell>
        </row>
        <row r="952">
          <cell r="K952">
            <v>3504</v>
          </cell>
          <cell r="O952">
            <v>0</v>
          </cell>
        </row>
        <row r="953">
          <cell r="K953">
            <v>3505</v>
          </cell>
          <cell r="O953">
            <v>1.952</v>
          </cell>
        </row>
        <row r="954">
          <cell r="K954">
            <v>0</v>
          </cell>
          <cell r="O954">
            <v>0</v>
          </cell>
        </row>
        <row r="955">
          <cell r="K955">
            <v>0</v>
          </cell>
          <cell r="O955">
            <v>0</v>
          </cell>
        </row>
        <row r="956">
          <cell r="K956">
            <v>0</v>
          </cell>
          <cell r="O956">
            <v>0</v>
          </cell>
        </row>
        <row r="957">
          <cell r="K957">
            <v>0</v>
          </cell>
          <cell r="O957">
            <v>0</v>
          </cell>
        </row>
        <row r="958">
          <cell r="K958">
            <v>3811</v>
          </cell>
          <cell r="O958">
            <v>0.57199999999999995</v>
          </cell>
        </row>
        <row r="959">
          <cell r="K959">
            <v>3814</v>
          </cell>
          <cell r="O959">
            <v>0.51200000000000001</v>
          </cell>
        </row>
        <row r="960">
          <cell r="K960">
            <v>0</v>
          </cell>
          <cell r="O960">
            <v>0</v>
          </cell>
        </row>
        <row r="961">
          <cell r="K961">
            <v>0</v>
          </cell>
          <cell r="O961">
            <v>0</v>
          </cell>
        </row>
        <row r="962">
          <cell r="K962">
            <v>2101</v>
          </cell>
          <cell r="O962">
            <v>1</v>
          </cell>
        </row>
        <row r="963">
          <cell r="K963">
            <v>2103</v>
          </cell>
          <cell r="O963">
            <v>0</v>
          </cell>
        </row>
        <row r="964">
          <cell r="K964">
            <v>2105</v>
          </cell>
          <cell r="O964">
            <v>0</v>
          </cell>
        </row>
        <row r="965">
          <cell r="K965">
            <v>2106</v>
          </cell>
          <cell r="O965">
            <v>0</v>
          </cell>
        </row>
        <row r="966">
          <cell r="K966">
            <v>3103</v>
          </cell>
          <cell r="O966">
            <v>0.3</v>
          </cell>
        </row>
        <row r="967">
          <cell r="K967">
            <v>3106</v>
          </cell>
          <cell r="O967">
            <v>1.19</v>
          </cell>
        </row>
        <row r="968">
          <cell r="K968">
            <v>3107</v>
          </cell>
          <cell r="O968">
            <v>0</v>
          </cell>
        </row>
        <row r="969">
          <cell r="K969">
            <v>3505</v>
          </cell>
          <cell r="O969">
            <v>1.43</v>
          </cell>
        </row>
        <row r="970">
          <cell r="K970">
            <v>2204</v>
          </cell>
          <cell r="O970">
            <v>0</v>
          </cell>
        </row>
        <row r="971">
          <cell r="K971">
            <v>0</v>
          </cell>
          <cell r="O971">
            <v>0</v>
          </cell>
        </row>
        <row r="972">
          <cell r="K972">
            <v>0</v>
          </cell>
          <cell r="O972">
            <v>0</v>
          </cell>
        </row>
        <row r="973">
          <cell r="K973">
            <v>0</v>
          </cell>
          <cell r="O973">
            <v>0</v>
          </cell>
        </row>
        <row r="974">
          <cell r="K974">
            <v>0</v>
          </cell>
          <cell r="O974">
            <v>0</v>
          </cell>
        </row>
        <row r="975">
          <cell r="K975">
            <v>0</v>
          </cell>
          <cell r="O975">
            <v>0</v>
          </cell>
        </row>
        <row r="976">
          <cell r="K976">
            <v>0</v>
          </cell>
          <cell r="O976">
            <v>0</v>
          </cell>
        </row>
        <row r="977">
          <cell r="K977">
            <v>0</v>
          </cell>
          <cell r="O977">
            <v>0</v>
          </cell>
        </row>
        <row r="978">
          <cell r="K978">
            <v>2101</v>
          </cell>
          <cell r="O978">
            <v>0</v>
          </cell>
        </row>
        <row r="979">
          <cell r="K979">
            <v>2105</v>
          </cell>
          <cell r="O979">
            <v>0</v>
          </cell>
        </row>
        <row r="980">
          <cell r="K980">
            <v>2106</v>
          </cell>
          <cell r="O980">
            <v>0</v>
          </cell>
        </row>
        <row r="981">
          <cell r="K981">
            <v>0</v>
          </cell>
          <cell r="O981">
            <v>0</v>
          </cell>
        </row>
        <row r="982">
          <cell r="K982">
            <v>3103</v>
          </cell>
          <cell r="O982">
            <v>0.3</v>
          </cell>
        </row>
        <row r="983">
          <cell r="K983">
            <v>3106</v>
          </cell>
          <cell r="O983">
            <v>1.19</v>
          </cell>
        </row>
        <row r="984">
          <cell r="K984">
            <v>3107</v>
          </cell>
          <cell r="O984">
            <v>0</v>
          </cell>
        </row>
        <row r="985">
          <cell r="K985">
            <v>3505</v>
          </cell>
          <cell r="O985">
            <v>1.43</v>
          </cell>
        </row>
        <row r="986">
          <cell r="K986">
            <v>2101</v>
          </cell>
          <cell r="O986">
            <v>0</v>
          </cell>
        </row>
        <row r="987">
          <cell r="K987">
            <v>2105</v>
          </cell>
          <cell r="O987">
            <v>0</v>
          </cell>
        </row>
        <row r="988">
          <cell r="K988">
            <v>2106</v>
          </cell>
          <cell r="O988">
            <v>0</v>
          </cell>
        </row>
        <row r="989">
          <cell r="K989">
            <v>0</v>
          </cell>
          <cell r="O989">
            <v>0</v>
          </cell>
        </row>
        <row r="990">
          <cell r="K990">
            <v>3103</v>
          </cell>
          <cell r="O990">
            <v>0.3</v>
          </cell>
        </row>
        <row r="991">
          <cell r="K991">
            <v>3106</v>
          </cell>
          <cell r="O991">
            <v>1.19</v>
          </cell>
        </row>
        <row r="992">
          <cell r="K992">
            <v>3107</v>
          </cell>
          <cell r="O992">
            <v>0</v>
          </cell>
        </row>
        <row r="993">
          <cell r="K993">
            <v>3505</v>
          </cell>
          <cell r="O993">
            <v>1.43</v>
          </cell>
        </row>
        <row r="994">
          <cell r="K994">
            <v>2101</v>
          </cell>
          <cell r="O994">
            <v>1</v>
          </cell>
        </row>
        <row r="995">
          <cell r="K995">
            <v>2102</v>
          </cell>
          <cell r="O995">
            <v>1</v>
          </cell>
        </row>
        <row r="996">
          <cell r="K996">
            <v>2106</v>
          </cell>
          <cell r="O996">
            <v>1</v>
          </cell>
        </row>
        <row r="997">
          <cell r="K997">
            <v>2301</v>
          </cell>
          <cell r="O997">
            <v>1</v>
          </cell>
        </row>
        <row r="998">
          <cell r="K998">
            <v>3103</v>
          </cell>
          <cell r="O998">
            <v>0.3</v>
          </cell>
        </row>
        <row r="999">
          <cell r="K999">
            <v>3106</v>
          </cell>
          <cell r="O999">
            <v>1.19</v>
          </cell>
        </row>
        <row r="1000">
          <cell r="K1000">
            <v>3107</v>
          </cell>
          <cell r="O1000">
            <v>0</v>
          </cell>
        </row>
        <row r="1001">
          <cell r="K1001">
            <v>3402</v>
          </cell>
          <cell r="O1001">
            <v>0</v>
          </cell>
        </row>
        <row r="1002">
          <cell r="K1002">
            <v>2302</v>
          </cell>
          <cell r="O1002">
            <v>0.5</v>
          </cell>
        </row>
        <row r="1003">
          <cell r="K1003">
            <v>2404</v>
          </cell>
          <cell r="O1003">
            <v>0.5</v>
          </cell>
        </row>
        <row r="1004">
          <cell r="K1004">
            <v>2505</v>
          </cell>
          <cell r="O1004">
            <v>0.5</v>
          </cell>
        </row>
        <row r="1005">
          <cell r="K1005">
            <v>2703</v>
          </cell>
          <cell r="O1005">
            <v>0</v>
          </cell>
        </row>
        <row r="1006">
          <cell r="K1006">
            <v>3403</v>
          </cell>
          <cell r="O1006">
            <v>0.4</v>
          </cell>
        </row>
        <row r="1007">
          <cell r="K1007">
            <v>3505</v>
          </cell>
          <cell r="O1007">
            <v>1.43</v>
          </cell>
        </row>
        <row r="1008">
          <cell r="K1008">
            <v>0</v>
          </cell>
          <cell r="O1008">
            <v>0</v>
          </cell>
        </row>
        <row r="1009">
          <cell r="K1009">
            <v>3811</v>
          </cell>
          <cell r="O1009">
            <v>5</v>
          </cell>
        </row>
        <row r="1010">
          <cell r="K1010">
            <v>2103</v>
          </cell>
          <cell r="O1010">
            <v>1</v>
          </cell>
        </row>
        <row r="1011">
          <cell r="K1011">
            <v>2203</v>
          </cell>
          <cell r="O1011">
            <v>0.5</v>
          </cell>
        </row>
        <row r="1012">
          <cell r="K1012">
            <v>0</v>
          </cell>
          <cell r="O1012">
            <v>0</v>
          </cell>
        </row>
        <row r="1013">
          <cell r="K1013">
            <v>0</v>
          </cell>
          <cell r="O1013">
            <v>0</v>
          </cell>
        </row>
        <row r="1014">
          <cell r="K1014">
            <v>3103</v>
          </cell>
          <cell r="O1014">
            <v>0.3</v>
          </cell>
        </row>
        <row r="1015">
          <cell r="K1015">
            <v>3106</v>
          </cell>
          <cell r="O1015">
            <v>1.19</v>
          </cell>
        </row>
        <row r="1016">
          <cell r="K1016">
            <v>3107</v>
          </cell>
          <cell r="O1016">
            <v>0</v>
          </cell>
        </row>
        <row r="1017">
          <cell r="K1017">
            <v>3505</v>
          </cell>
          <cell r="O1017">
            <v>1.43</v>
          </cell>
        </row>
        <row r="1018">
          <cell r="K1018">
            <v>0</v>
          </cell>
          <cell r="O1018">
            <v>0</v>
          </cell>
        </row>
        <row r="1019">
          <cell r="K1019">
            <v>0</v>
          </cell>
          <cell r="O1019">
            <v>0</v>
          </cell>
        </row>
        <row r="1020">
          <cell r="K1020">
            <v>0</v>
          </cell>
          <cell r="O1020">
            <v>0</v>
          </cell>
        </row>
        <row r="1021">
          <cell r="K1021">
            <v>0</v>
          </cell>
          <cell r="O1021">
            <v>0</v>
          </cell>
        </row>
        <row r="1022">
          <cell r="K1022">
            <v>3817</v>
          </cell>
          <cell r="O1022">
            <v>0.8</v>
          </cell>
        </row>
        <row r="1023">
          <cell r="K1023">
            <v>0</v>
          </cell>
          <cell r="O1023">
            <v>0</v>
          </cell>
        </row>
        <row r="1024">
          <cell r="K1024">
            <v>0</v>
          </cell>
          <cell r="O1024">
            <v>0</v>
          </cell>
        </row>
        <row r="1025">
          <cell r="K1025">
            <v>0</v>
          </cell>
          <cell r="O1025">
            <v>0</v>
          </cell>
        </row>
        <row r="1026">
          <cell r="K1026">
            <v>0</v>
          </cell>
          <cell r="O1026">
            <v>0</v>
          </cell>
        </row>
        <row r="1027">
          <cell r="K1027">
            <v>0</v>
          </cell>
          <cell r="O1027">
            <v>0</v>
          </cell>
        </row>
        <row r="1028">
          <cell r="K1028">
            <v>0</v>
          </cell>
          <cell r="O1028">
            <v>0</v>
          </cell>
        </row>
        <row r="1029">
          <cell r="K1029">
            <v>0</v>
          </cell>
          <cell r="O1029">
            <v>0</v>
          </cell>
        </row>
        <row r="1030">
          <cell r="K1030">
            <v>0</v>
          </cell>
          <cell r="O1030">
            <v>0</v>
          </cell>
        </row>
        <row r="1031">
          <cell r="K1031">
            <v>0</v>
          </cell>
          <cell r="O1031">
            <v>0</v>
          </cell>
        </row>
        <row r="1032">
          <cell r="K1032">
            <v>0</v>
          </cell>
          <cell r="O1032">
            <v>0</v>
          </cell>
        </row>
        <row r="1033">
          <cell r="K1033">
            <v>0</v>
          </cell>
          <cell r="O1033">
            <v>0</v>
          </cell>
        </row>
        <row r="1034">
          <cell r="K1034">
            <v>0</v>
          </cell>
          <cell r="O1034">
            <v>0</v>
          </cell>
        </row>
        <row r="1035">
          <cell r="K1035">
            <v>0</v>
          </cell>
          <cell r="O1035">
            <v>0</v>
          </cell>
        </row>
        <row r="1036">
          <cell r="K1036">
            <v>0</v>
          </cell>
          <cell r="O1036">
            <v>0</v>
          </cell>
        </row>
        <row r="1037">
          <cell r="K1037">
            <v>0</v>
          </cell>
          <cell r="O1037">
            <v>0</v>
          </cell>
        </row>
        <row r="1038">
          <cell r="K1038">
            <v>0</v>
          </cell>
          <cell r="O1038">
            <v>0</v>
          </cell>
        </row>
        <row r="1039">
          <cell r="K1039">
            <v>0</v>
          </cell>
          <cell r="O1039">
            <v>0</v>
          </cell>
        </row>
        <row r="1040">
          <cell r="K1040">
            <v>0</v>
          </cell>
          <cell r="O1040">
            <v>0</v>
          </cell>
        </row>
        <row r="1041">
          <cell r="K1041">
            <v>0</v>
          </cell>
          <cell r="O1041">
            <v>0</v>
          </cell>
        </row>
        <row r="1042">
          <cell r="K1042">
            <v>2101</v>
          </cell>
          <cell r="O1042">
            <v>0.75</v>
          </cell>
        </row>
        <row r="1043">
          <cell r="K1043">
            <v>0</v>
          </cell>
          <cell r="O1043">
            <v>0</v>
          </cell>
        </row>
        <row r="1044">
          <cell r="K1044">
            <v>0</v>
          </cell>
          <cell r="O1044">
            <v>0</v>
          </cell>
        </row>
        <row r="1045">
          <cell r="K1045">
            <v>0</v>
          </cell>
          <cell r="O1045">
            <v>0</v>
          </cell>
        </row>
        <row r="1046">
          <cell r="K1046">
            <v>3103</v>
          </cell>
          <cell r="O1046">
            <v>0.3</v>
          </cell>
        </row>
        <row r="1047">
          <cell r="K1047">
            <v>3106</v>
          </cell>
          <cell r="O1047">
            <v>1.19</v>
          </cell>
        </row>
        <row r="1048">
          <cell r="K1048">
            <v>3107</v>
          </cell>
          <cell r="O1048">
            <v>0</v>
          </cell>
        </row>
        <row r="1049">
          <cell r="K1049">
            <v>3505</v>
          </cell>
          <cell r="O1049">
            <v>1.43</v>
          </cell>
        </row>
        <row r="1050">
          <cell r="K1050">
            <v>2101</v>
          </cell>
          <cell r="O1050">
            <v>0.75</v>
          </cell>
        </row>
        <row r="1051">
          <cell r="K1051">
            <v>0</v>
          </cell>
          <cell r="O1051">
            <v>0</v>
          </cell>
        </row>
        <row r="1052">
          <cell r="K1052">
            <v>0</v>
          </cell>
          <cell r="O1052">
            <v>0</v>
          </cell>
        </row>
        <row r="1053">
          <cell r="K1053">
            <v>0</v>
          </cell>
          <cell r="O1053">
            <v>0</v>
          </cell>
        </row>
        <row r="1054">
          <cell r="K1054">
            <v>3103</v>
          </cell>
          <cell r="O1054">
            <v>0.3</v>
          </cell>
        </row>
        <row r="1055">
          <cell r="K1055">
            <v>3106</v>
          </cell>
          <cell r="O1055">
            <v>1.19</v>
          </cell>
        </row>
        <row r="1056">
          <cell r="K1056">
            <v>3107</v>
          </cell>
          <cell r="O1056">
            <v>0</v>
          </cell>
        </row>
        <row r="1057">
          <cell r="K1057">
            <v>3305</v>
          </cell>
          <cell r="O1057">
            <v>4.5</v>
          </cell>
        </row>
        <row r="1058">
          <cell r="K1058">
            <v>0</v>
          </cell>
          <cell r="O1058">
            <v>0</v>
          </cell>
        </row>
        <row r="1059">
          <cell r="K1059">
            <v>0</v>
          </cell>
          <cell r="O1059">
            <v>0</v>
          </cell>
        </row>
        <row r="1060">
          <cell r="K1060">
            <v>0</v>
          </cell>
          <cell r="O1060">
            <v>0</v>
          </cell>
        </row>
        <row r="1061">
          <cell r="K1061">
            <v>0</v>
          </cell>
          <cell r="O1061">
            <v>0</v>
          </cell>
        </row>
        <row r="1062">
          <cell r="K1062">
            <v>3505</v>
          </cell>
          <cell r="O1062">
            <v>1.43</v>
          </cell>
        </row>
        <row r="1063">
          <cell r="K1063">
            <v>0</v>
          </cell>
          <cell r="O1063">
            <v>0</v>
          </cell>
        </row>
        <row r="1064">
          <cell r="K1064">
            <v>0</v>
          </cell>
          <cell r="O1064">
            <v>0</v>
          </cell>
        </row>
        <row r="1065">
          <cell r="K1065">
            <v>0</v>
          </cell>
          <cell r="O1065">
            <v>0</v>
          </cell>
        </row>
        <row r="1066">
          <cell r="K1066">
            <v>0</v>
          </cell>
          <cell r="O1066">
            <v>0</v>
          </cell>
        </row>
        <row r="1067">
          <cell r="K1067">
            <v>0</v>
          </cell>
          <cell r="O1067">
            <v>0</v>
          </cell>
        </row>
        <row r="1068">
          <cell r="K1068">
            <v>0</v>
          </cell>
          <cell r="O1068">
            <v>0</v>
          </cell>
        </row>
        <row r="1069">
          <cell r="K1069">
            <v>0</v>
          </cell>
          <cell r="O1069">
            <v>0</v>
          </cell>
        </row>
        <row r="1070">
          <cell r="K1070">
            <v>0</v>
          </cell>
          <cell r="O1070">
            <v>0</v>
          </cell>
        </row>
        <row r="1071">
          <cell r="K1071">
            <v>0</v>
          </cell>
          <cell r="O1071">
            <v>0</v>
          </cell>
        </row>
        <row r="1072">
          <cell r="K1072">
            <v>0</v>
          </cell>
          <cell r="O1072">
            <v>0</v>
          </cell>
        </row>
        <row r="1073">
          <cell r="K1073">
            <v>0</v>
          </cell>
          <cell r="O1073">
            <v>0</v>
          </cell>
        </row>
        <row r="1074">
          <cell r="K1074">
            <v>0</v>
          </cell>
          <cell r="O1074">
            <v>0</v>
          </cell>
        </row>
        <row r="1075">
          <cell r="K1075">
            <v>0</v>
          </cell>
          <cell r="O1075">
            <v>0</v>
          </cell>
        </row>
        <row r="1076">
          <cell r="K1076">
            <v>0</v>
          </cell>
          <cell r="O1076">
            <v>0</v>
          </cell>
        </row>
        <row r="1077">
          <cell r="K1077">
            <v>0</v>
          </cell>
          <cell r="O1077">
            <v>0</v>
          </cell>
        </row>
        <row r="1078">
          <cell r="K1078">
            <v>0</v>
          </cell>
          <cell r="O1078">
            <v>0</v>
          </cell>
        </row>
        <row r="1079">
          <cell r="K1079">
            <v>0</v>
          </cell>
          <cell r="O1079">
            <v>0</v>
          </cell>
        </row>
        <row r="1080">
          <cell r="K1080">
            <v>0</v>
          </cell>
          <cell r="O1080">
            <v>0</v>
          </cell>
        </row>
        <row r="1081">
          <cell r="K1081">
            <v>0</v>
          </cell>
          <cell r="O1081">
            <v>0</v>
          </cell>
        </row>
        <row r="1082">
          <cell r="K1082">
            <v>2101</v>
          </cell>
          <cell r="O1082">
            <v>0</v>
          </cell>
        </row>
        <row r="1083">
          <cell r="K1083">
            <v>0</v>
          </cell>
          <cell r="O1083">
            <v>0</v>
          </cell>
        </row>
        <row r="1084">
          <cell r="K1084">
            <v>0</v>
          </cell>
          <cell r="O1084">
            <v>0</v>
          </cell>
        </row>
        <row r="1085">
          <cell r="K1085">
            <v>0</v>
          </cell>
          <cell r="O1085">
            <v>0</v>
          </cell>
        </row>
        <row r="1086">
          <cell r="K1086">
            <v>3103</v>
          </cell>
          <cell r="O1086">
            <v>0.3</v>
          </cell>
        </row>
        <row r="1087">
          <cell r="K1087">
            <v>3106</v>
          </cell>
          <cell r="O1087">
            <v>1.19</v>
          </cell>
        </row>
        <row r="1088">
          <cell r="K1088">
            <v>3107</v>
          </cell>
          <cell r="O1088">
            <v>0</v>
          </cell>
        </row>
        <row r="1089">
          <cell r="K1089">
            <v>3505</v>
          </cell>
          <cell r="O1089">
            <v>1.43</v>
          </cell>
        </row>
        <row r="1090">
          <cell r="K1090">
            <v>2106</v>
          </cell>
          <cell r="O1090">
            <v>0</v>
          </cell>
        </row>
        <row r="1091">
          <cell r="K1091">
            <v>0</v>
          </cell>
          <cell r="O1091">
            <v>0</v>
          </cell>
        </row>
        <row r="1092">
          <cell r="K1092">
            <v>0</v>
          </cell>
          <cell r="O1092">
            <v>0</v>
          </cell>
        </row>
        <row r="1093">
          <cell r="K1093">
            <v>0</v>
          </cell>
          <cell r="O1093">
            <v>0</v>
          </cell>
        </row>
        <row r="1094">
          <cell r="K1094">
            <v>3103</v>
          </cell>
          <cell r="O1094">
            <v>0.3</v>
          </cell>
        </row>
        <row r="1095">
          <cell r="K1095">
            <v>3106</v>
          </cell>
          <cell r="O1095">
            <v>1.19</v>
          </cell>
        </row>
        <row r="1096">
          <cell r="K1096">
            <v>3107</v>
          </cell>
          <cell r="O1096">
            <v>0</v>
          </cell>
        </row>
        <row r="1097">
          <cell r="K1097">
            <v>3505</v>
          </cell>
          <cell r="O1097">
            <v>1.43</v>
          </cell>
        </row>
        <row r="1098">
          <cell r="K1098">
            <v>0</v>
          </cell>
          <cell r="O1098">
            <v>0</v>
          </cell>
        </row>
        <row r="1099">
          <cell r="K1099">
            <v>0</v>
          </cell>
          <cell r="O1099">
            <v>0</v>
          </cell>
        </row>
        <row r="1100">
          <cell r="K1100">
            <v>0</v>
          </cell>
          <cell r="O1100">
            <v>0</v>
          </cell>
        </row>
        <row r="1101">
          <cell r="K1101">
            <v>0</v>
          </cell>
          <cell r="O1101">
            <v>0</v>
          </cell>
        </row>
        <row r="1102">
          <cell r="K1102">
            <v>0</v>
          </cell>
          <cell r="O1102">
            <v>0</v>
          </cell>
        </row>
        <row r="1103">
          <cell r="K1103">
            <v>0</v>
          </cell>
          <cell r="O1103">
            <v>0</v>
          </cell>
        </row>
        <row r="1104">
          <cell r="K1104">
            <v>0</v>
          </cell>
          <cell r="O1104">
            <v>0</v>
          </cell>
        </row>
        <row r="1105">
          <cell r="K1105">
            <v>0</v>
          </cell>
          <cell r="O1105">
            <v>0</v>
          </cell>
        </row>
        <row r="1106">
          <cell r="K1106">
            <v>0</v>
          </cell>
          <cell r="O1106">
            <v>0</v>
          </cell>
        </row>
        <row r="1107">
          <cell r="K1107">
            <v>0</v>
          </cell>
          <cell r="O1107">
            <v>0</v>
          </cell>
        </row>
        <row r="1108">
          <cell r="K1108">
            <v>0</v>
          </cell>
          <cell r="O1108">
            <v>0</v>
          </cell>
        </row>
        <row r="1109">
          <cell r="K1109">
            <v>0</v>
          </cell>
          <cell r="O1109">
            <v>0</v>
          </cell>
        </row>
        <row r="1110">
          <cell r="K1110">
            <v>0</v>
          </cell>
          <cell r="O1110">
            <v>0</v>
          </cell>
        </row>
        <row r="1111">
          <cell r="K1111">
            <v>0</v>
          </cell>
          <cell r="O1111">
            <v>0</v>
          </cell>
        </row>
        <row r="1112">
          <cell r="K1112">
            <v>0</v>
          </cell>
          <cell r="O1112">
            <v>0</v>
          </cell>
        </row>
        <row r="1113">
          <cell r="K1113">
            <v>0</v>
          </cell>
          <cell r="O1113">
            <v>0</v>
          </cell>
        </row>
        <row r="1114">
          <cell r="K1114">
            <v>0</v>
          </cell>
          <cell r="O1114">
            <v>0</v>
          </cell>
        </row>
        <row r="1115">
          <cell r="K1115">
            <v>0</v>
          </cell>
          <cell r="O1115">
            <v>0</v>
          </cell>
        </row>
        <row r="1116">
          <cell r="K1116">
            <v>0</v>
          </cell>
          <cell r="O1116">
            <v>0</v>
          </cell>
        </row>
        <row r="1117">
          <cell r="K1117">
            <v>0</v>
          </cell>
          <cell r="O1117">
            <v>0</v>
          </cell>
        </row>
        <row r="1118">
          <cell r="K1118">
            <v>0</v>
          </cell>
          <cell r="O1118">
            <v>0</v>
          </cell>
        </row>
        <row r="1119">
          <cell r="K1119">
            <v>0</v>
          </cell>
          <cell r="O1119">
            <v>0</v>
          </cell>
        </row>
        <row r="1120">
          <cell r="K1120">
            <v>0</v>
          </cell>
          <cell r="O1120">
            <v>0</v>
          </cell>
        </row>
        <row r="1121">
          <cell r="K1121">
            <v>0</v>
          </cell>
          <cell r="O1121">
            <v>0</v>
          </cell>
        </row>
        <row r="1122">
          <cell r="K1122">
            <v>2101</v>
          </cell>
          <cell r="O1122">
            <v>1</v>
          </cell>
        </row>
        <row r="1123">
          <cell r="K1123">
            <v>2102</v>
          </cell>
          <cell r="O1123">
            <v>0.5</v>
          </cell>
        </row>
        <row r="1124">
          <cell r="K1124">
            <v>2103</v>
          </cell>
          <cell r="O1124">
            <v>0.3</v>
          </cell>
        </row>
        <row r="1125">
          <cell r="K1125">
            <v>2106</v>
          </cell>
          <cell r="O1125">
            <v>1</v>
          </cell>
        </row>
        <row r="1126">
          <cell r="K1126">
            <v>3103</v>
          </cell>
          <cell r="O1126">
            <v>0.3</v>
          </cell>
        </row>
        <row r="1127">
          <cell r="K1127">
            <v>3106</v>
          </cell>
          <cell r="O1127">
            <v>1.19</v>
          </cell>
        </row>
        <row r="1128">
          <cell r="K1128">
            <v>3107</v>
          </cell>
          <cell r="O1128">
            <v>0</v>
          </cell>
        </row>
        <row r="1129">
          <cell r="K1129">
            <v>3505</v>
          </cell>
          <cell r="O1129">
            <v>1.43</v>
          </cell>
        </row>
        <row r="1130">
          <cell r="K1130">
            <v>2105</v>
          </cell>
          <cell r="O1130">
            <v>0.5</v>
          </cell>
        </row>
        <row r="1131">
          <cell r="K1131">
            <v>2106</v>
          </cell>
          <cell r="O1131">
            <v>0.8</v>
          </cell>
        </row>
        <row r="1132">
          <cell r="K1132">
            <v>0</v>
          </cell>
          <cell r="O1132">
            <v>0</v>
          </cell>
        </row>
        <row r="1133">
          <cell r="K1133">
            <v>0</v>
          </cell>
          <cell r="O1133">
            <v>0</v>
          </cell>
        </row>
        <row r="1134">
          <cell r="K1134">
            <v>3103</v>
          </cell>
          <cell r="O1134">
            <v>0.3</v>
          </cell>
        </row>
        <row r="1135">
          <cell r="K1135">
            <v>3106</v>
          </cell>
          <cell r="O1135">
            <v>1.19</v>
          </cell>
        </row>
        <row r="1136">
          <cell r="K1136">
            <v>3107</v>
          </cell>
          <cell r="O1136">
            <v>0</v>
          </cell>
        </row>
        <row r="1137">
          <cell r="K1137">
            <v>3505</v>
          </cell>
          <cell r="O1137">
            <v>1.43</v>
          </cell>
        </row>
        <row r="1138">
          <cell r="K1138">
            <v>0</v>
          </cell>
          <cell r="O1138">
            <v>0</v>
          </cell>
        </row>
        <row r="1139">
          <cell r="K1139">
            <v>0</v>
          </cell>
          <cell r="O1139">
            <v>0</v>
          </cell>
        </row>
        <row r="1140">
          <cell r="K1140">
            <v>0</v>
          </cell>
          <cell r="O1140">
            <v>0</v>
          </cell>
        </row>
        <row r="1141">
          <cell r="K1141">
            <v>0</v>
          </cell>
          <cell r="O1141">
            <v>0</v>
          </cell>
        </row>
        <row r="1142">
          <cell r="K1142">
            <v>0</v>
          </cell>
          <cell r="O1142">
            <v>0</v>
          </cell>
        </row>
        <row r="1143">
          <cell r="K1143">
            <v>0</v>
          </cell>
          <cell r="O1143">
            <v>0</v>
          </cell>
        </row>
        <row r="1144">
          <cell r="K1144">
            <v>0</v>
          </cell>
          <cell r="O1144">
            <v>0</v>
          </cell>
        </row>
        <row r="1145">
          <cell r="K1145">
            <v>0</v>
          </cell>
          <cell r="O1145">
            <v>0</v>
          </cell>
        </row>
        <row r="1146">
          <cell r="K1146">
            <v>0</v>
          </cell>
          <cell r="O1146">
            <v>0</v>
          </cell>
        </row>
        <row r="1147">
          <cell r="K1147">
            <v>0</v>
          </cell>
          <cell r="O1147">
            <v>0</v>
          </cell>
        </row>
        <row r="1148">
          <cell r="K1148">
            <v>0</v>
          </cell>
          <cell r="O1148">
            <v>0</v>
          </cell>
        </row>
        <row r="1149">
          <cell r="K1149">
            <v>0</v>
          </cell>
          <cell r="O1149">
            <v>0</v>
          </cell>
        </row>
        <row r="1150">
          <cell r="K1150">
            <v>0</v>
          </cell>
          <cell r="O1150">
            <v>0</v>
          </cell>
        </row>
        <row r="1151">
          <cell r="K1151">
            <v>0</v>
          </cell>
          <cell r="O1151">
            <v>0</v>
          </cell>
        </row>
        <row r="1152">
          <cell r="K1152">
            <v>0</v>
          </cell>
          <cell r="O1152">
            <v>0</v>
          </cell>
        </row>
        <row r="1153">
          <cell r="K1153">
            <v>0</v>
          </cell>
          <cell r="O1153">
            <v>0</v>
          </cell>
        </row>
        <row r="1154">
          <cell r="K1154">
            <v>0</v>
          </cell>
          <cell r="O1154">
            <v>0</v>
          </cell>
        </row>
        <row r="1155">
          <cell r="K1155">
            <v>0</v>
          </cell>
          <cell r="O1155">
            <v>0</v>
          </cell>
        </row>
        <row r="1156">
          <cell r="K1156">
            <v>0</v>
          </cell>
          <cell r="O1156">
            <v>0</v>
          </cell>
        </row>
        <row r="1157">
          <cell r="K1157">
            <v>0</v>
          </cell>
          <cell r="O1157">
            <v>0</v>
          </cell>
        </row>
        <row r="1158">
          <cell r="K1158">
            <v>0</v>
          </cell>
          <cell r="O1158">
            <v>0</v>
          </cell>
        </row>
        <row r="1159">
          <cell r="K1159">
            <v>0</v>
          </cell>
          <cell r="O1159">
            <v>0</v>
          </cell>
        </row>
        <row r="1160">
          <cell r="K1160">
            <v>0</v>
          </cell>
          <cell r="O1160">
            <v>0</v>
          </cell>
        </row>
        <row r="1161">
          <cell r="K1161">
            <v>0</v>
          </cell>
          <cell r="O1161">
            <v>0</v>
          </cell>
        </row>
        <row r="1162">
          <cell r="K1162">
            <v>2101</v>
          </cell>
          <cell r="O1162">
            <v>0.3</v>
          </cell>
        </row>
        <row r="1163">
          <cell r="K1163">
            <v>2102</v>
          </cell>
          <cell r="O1163">
            <v>0.2</v>
          </cell>
        </row>
        <row r="1164">
          <cell r="K1164">
            <v>2106</v>
          </cell>
          <cell r="O1164">
            <v>0.2</v>
          </cell>
        </row>
        <row r="1165">
          <cell r="K1165">
            <v>0</v>
          </cell>
          <cell r="O1165">
            <v>0</v>
          </cell>
        </row>
        <row r="1166">
          <cell r="K1166">
            <v>3103</v>
          </cell>
          <cell r="O1166">
            <v>0.3</v>
          </cell>
        </row>
        <row r="1167">
          <cell r="K1167">
            <v>3106</v>
          </cell>
          <cell r="O1167">
            <v>1.19</v>
          </cell>
        </row>
        <row r="1168">
          <cell r="K1168">
            <v>3107</v>
          </cell>
          <cell r="O1168">
            <v>0</v>
          </cell>
        </row>
        <row r="1169">
          <cell r="K1169">
            <v>3505</v>
          </cell>
          <cell r="O1169">
            <v>1.43</v>
          </cell>
        </row>
        <row r="1170">
          <cell r="K1170">
            <v>2101</v>
          </cell>
          <cell r="O1170">
            <v>0.1</v>
          </cell>
        </row>
        <row r="1171">
          <cell r="K1171">
            <v>0</v>
          </cell>
          <cell r="O1171">
            <v>0</v>
          </cell>
        </row>
        <row r="1172">
          <cell r="K1172">
            <v>0</v>
          </cell>
          <cell r="O1172">
            <v>0</v>
          </cell>
        </row>
        <row r="1173">
          <cell r="K1173">
            <v>0</v>
          </cell>
          <cell r="O1173">
            <v>0</v>
          </cell>
        </row>
        <row r="1174">
          <cell r="K1174">
            <v>3103</v>
          </cell>
          <cell r="O1174">
            <v>0.3</v>
          </cell>
        </row>
        <row r="1175">
          <cell r="K1175">
            <v>3106</v>
          </cell>
          <cell r="O1175">
            <v>1.19</v>
          </cell>
        </row>
        <row r="1176">
          <cell r="K1176">
            <v>3107</v>
          </cell>
          <cell r="O1176">
            <v>0</v>
          </cell>
        </row>
        <row r="1177">
          <cell r="K1177">
            <v>3505</v>
          </cell>
          <cell r="O1177">
            <v>1.43</v>
          </cell>
        </row>
        <row r="1178">
          <cell r="K1178">
            <v>2101</v>
          </cell>
          <cell r="O1178">
            <v>0</v>
          </cell>
        </row>
        <row r="1179">
          <cell r="K1179">
            <v>0</v>
          </cell>
          <cell r="O1179">
            <v>0</v>
          </cell>
        </row>
        <row r="1180">
          <cell r="K1180">
            <v>0</v>
          </cell>
          <cell r="O1180">
            <v>0</v>
          </cell>
        </row>
        <row r="1181">
          <cell r="K1181">
            <v>0</v>
          </cell>
          <cell r="O1181">
            <v>0</v>
          </cell>
        </row>
        <row r="1182">
          <cell r="K1182">
            <v>3103</v>
          </cell>
          <cell r="O1182">
            <v>0.3</v>
          </cell>
        </row>
        <row r="1183">
          <cell r="K1183">
            <v>3106</v>
          </cell>
          <cell r="O1183">
            <v>1.19</v>
          </cell>
        </row>
        <row r="1184">
          <cell r="K1184">
            <v>3107</v>
          </cell>
          <cell r="O1184">
            <v>0</v>
          </cell>
        </row>
        <row r="1185">
          <cell r="K1185">
            <v>3505</v>
          </cell>
          <cell r="O1185">
            <v>1.43</v>
          </cell>
        </row>
        <row r="1186">
          <cell r="K1186">
            <v>2203</v>
          </cell>
          <cell r="O1186">
            <v>0</v>
          </cell>
        </row>
        <row r="1187">
          <cell r="K1187">
            <v>0</v>
          </cell>
          <cell r="O1187">
            <v>0</v>
          </cell>
        </row>
        <row r="1188">
          <cell r="K1188">
            <v>0</v>
          </cell>
          <cell r="O1188">
            <v>0</v>
          </cell>
        </row>
        <row r="1189">
          <cell r="K1189">
            <v>0</v>
          </cell>
          <cell r="O1189">
            <v>0</v>
          </cell>
        </row>
        <row r="1190">
          <cell r="K1190">
            <v>3103</v>
          </cell>
          <cell r="O1190">
            <v>0.3</v>
          </cell>
        </row>
        <row r="1191">
          <cell r="K1191">
            <v>3106</v>
          </cell>
          <cell r="O1191">
            <v>1.19</v>
          </cell>
        </row>
        <row r="1192">
          <cell r="K1192">
            <v>3107</v>
          </cell>
          <cell r="O1192">
            <v>0</v>
          </cell>
        </row>
        <row r="1193">
          <cell r="K1193">
            <v>3505</v>
          </cell>
          <cell r="O1193">
            <v>1.43</v>
          </cell>
        </row>
        <row r="1194">
          <cell r="K1194">
            <v>0</v>
          </cell>
          <cell r="O1194">
            <v>0</v>
          </cell>
        </row>
        <row r="1195">
          <cell r="K1195">
            <v>0</v>
          </cell>
          <cell r="O1195">
            <v>0</v>
          </cell>
        </row>
        <row r="1196">
          <cell r="K1196">
            <v>0</v>
          </cell>
          <cell r="O1196">
            <v>0</v>
          </cell>
        </row>
        <row r="1197">
          <cell r="K1197">
            <v>0</v>
          </cell>
          <cell r="O1197">
            <v>0</v>
          </cell>
        </row>
        <row r="1198">
          <cell r="K1198">
            <v>0</v>
          </cell>
          <cell r="O1198">
            <v>0</v>
          </cell>
        </row>
        <row r="1199">
          <cell r="K1199">
            <v>0</v>
          </cell>
          <cell r="O1199">
            <v>0</v>
          </cell>
        </row>
        <row r="1200">
          <cell r="K1200">
            <v>0</v>
          </cell>
          <cell r="O1200">
            <v>0</v>
          </cell>
        </row>
        <row r="1201">
          <cell r="K1201">
            <v>0</v>
          </cell>
          <cell r="O1201">
            <v>0</v>
          </cell>
        </row>
        <row r="1202">
          <cell r="K1202">
            <v>2101</v>
          </cell>
          <cell r="O1202">
            <v>0.5</v>
          </cell>
        </row>
        <row r="1203">
          <cell r="K1203">
            <v>2102</v>
          </cell>
          <cell r="O1203">
            <v>0</v>
          </cell>
        </row>
        <row r="1204">
          <cell r="K1204">
            <v>2105</v>
          </cell>
          <cell r="O1204">
            <v>0.5</v>
          </cell>
        </row>
        <row r="1205">
          <cell r="K1205">
            <v>2203</v>
          </cell>
          <cell r="O1205">
            <v>0</v>
          </cell>
        </row>
        <row r="1206">
          <cell r="K1206">
            <v>3103</v>
          </cell>
          <cell r="O1206">
            <v>0.3</v>
          </cell>
        </row>
        <row r="1207">
          <cell r="K1207">
            <v>3106</v>
          </cell>
          <cell r="O1207">
            <v>1.19</v>
          </cell>
        </row>
        <row r="1208">
          <cell r="K1208">
            <v>3107</v>
          </cell>
          <cell r="O1208">
            <v>0</v>
          </cell>
        </row>
        <row r="1209">
          <cell r="K1209">
            <v>3505</v>
          </cell>
          <cell r="O1209">
            <v>1.43</v>
          </cell>
        </row>
        <row r="1210">
          <cell r="K1210">
            <v>2101</v>
          </cell>
          <cell r="O1210">
            <v>0.5</v>
          </cell>
        </row>
        <row r="1211">
          <cell r="K1211">
            <v>0</v>
          </cell>
          <cell r="O1211">
            <v>0</v>
          </cell>
        </row>
        <row r="1212">
          <cell r="K1212">
            <v>0</v>
          </cell>
          <cell r="O1212">
            <v>0</v>
          </cell>
        </row>
        <row r="1213">
          <cell r="K1213">
            <v>0</v>
          </cell>
          <cell r="O1213">
            <v>0</v>
          </cell>
        </row>
        <row r="1214">
          <cell r="K1214">
            <v>3103</v>
          </cell>
          <cell r="O1214">
            <v>0.3</v>
          </cell>
        </row>
        <row r="1215">
          <cell r="K1215">
            <v>3106</v>
          </cell>
          <cell r="O1215">
            <v>1.19</v>
          </cell>
        </row>
        <row r="1216">
          <cell r="K1216">
            <v>3107</v>
          </cell>
          <cell r="O1216">
            <v>0</v>
          </cell>
        </row>
        <row r="1217">
          <cell r="K1217">
            <v>3505</v>
          </cell>
          <cell r="O1217">
            <v>1.43</v>
          </cell>
        </row>
        <row r="1218">
          <cell r="K1218">
            <v>0</v>
          </cell>
          <cell r="O1218">
            <v>0</v>
          </cell>
        </row>
        <row r="1219">
          <cell r="K1219">
            <v>0</v>
          </cell>
          <cell r="O1219">
            <v>0</v>
          </cell>
        </row>
        <row r="1220">
          <cell r="K1220">
            <v>0</v>
          </cell>
          <cell r="O1220">
            <v>0</v>
          </cell>
        </row>
        <row r="1221">
          <cell r="K1221">
            <v>0</v>
          </cell>
          <cell r="O1221">
            <v>0</v>
          </cell>
        </row>
        <row r="1222">
          <cell r="K1222">
            <v>0</v>
          </cell>
          <cell r="O1222">
            <v>0</v>
          </cell>
        </row>
        <row r="1223">
          <cell r="K1223">
            <v>0</v>
          </cell>
          <cell r="O1223">
            <v>0</v>
          </cell>
        </row>
        <row r="1224">
          <cell r="K1224">
            <v>0</v>
          </cell>
          <cell r="O1224">
            <v>0</v>
          </cell>
        </row>
        <row r="1225">
          <cell r="K1225">
            <v>0</v>
          </cell>
          <cell r="O1225">
            <v>0</v>
          </cell>
        </row>
        <row r="1226">
          <cell r="K1226">
            <v>0</v>
          </cell>
          <cell r="O1226">
            <v>0</v>
          </cell>
        </row>
        <row r="1227">
          <cell r="K1227">
            <v>0</v>
          </cell>
          <cell r="O1227">
            <v>0</v>
          </cell>
        </row>
        <row r="1228">
          <cell r="K1228">
            <v>0</v>
          </cell>
          <cell r="O1228">
            <v>0</v>
          </cell>
        </row>
        <row r="1229">
          <cell r="K1229">
            <v>0</v>
          </cell>
          <cell r="O1229">
            <v>0</v>
          </cell>
        </row>
        <row r="1230">
          <cell r="K1230">
            <v>0</v>
          </cell>
          <cell r="O1230">
            <v>0</v>
          </cell>
        </row>
        <row r="1231">
          <cell r="K1231">
            <v>0</v>
          </cell>
          <cell r="O1231">
            <v>0</v>
          </cell>
        </row>
        <row r="1232">
          <cell r="K1232">
            <v>0</v>
          </cell>
          <cell r="O1232">
            <v>0</v>
          </cell>
        </row>
        <row r="1233">
          <cell r="K1233">
            <v>0</v>
          </cell>
          <cell r="O1233">
            <v>0</v>
          </cell>
        </row>
        <row r="1234">
          <cell r="K1234">
            <v>0</v>
          </cell>
          <cell r="O1234">
            <v>0</v>
          </cell>
        </row>
        <row r="1235">
          <cell r="K1235">
            <v>0</v>
          </cell>
          <cell r="O1235">
            <v>0</v>
          </cell>
        </row>
        <row r="1236">
          <cell r="K1236">
            <v>0</v>
          </cell>
          <cell r="O1236">
            <v>0</v>
          </cell>
        </row>
        <row r="1237">
          <cell r="K1237">
            <v>0</v>
          </cell>
          <cell r="O1237">
            <v>0</v>
          </cell>
        </row>
        <row r="1238">
          <cell r="K1238">
            <v>0</v>
          </cell>
          <cell r="O1238">
            <v>0</v>
          </cell>
        </row>
        <row r="1239">
          <cell r="K1239">
            <v>0</v>
          </cell>
          <cell r="O1239">
            <v>0</v>
          </cell>
        </row>
        <row r="1240">
          <cell r="K1240">
            <v>0</v>
          </cell>
          <cell r="O1240">
            <v>0</v>
          </cell>
        </row>
        <row r="1241">
          <cell r="K1241">
            <v>0</v>
          </cell>
          <cell r="O1241">
            <v>0</v>
          </cell>
        </row>
        <row r="1242">
          <cell r="K1242">
            <v>2101</v>
          </cell>
          <cell r="O1242">
            <v>0.3</v>
          </cell>
        </row>
        <row r="1243">
          <cell r="K1243">
            <v>2106</v>
          </cell>
          <cell r="O1243">
            <v>0.3</v>
          </cell>
        </row>
        <row r="1244">
          <cell r="K1244">
            <v>0</v>
          </cell>
          <cell r="O1244">
            <v>0</v>
          </cell>
        </row>
        <row r="1245">
          <cell r="K1245">
            <v>0</v>
          </cell>
          <cell r="O1245">
            <v>0</v>
          </cell>
        </row>
        <row r="1246">
          <cell r="K1246">
            <v>3103</v>
          </cell>
          <cell r="O1246">
            <v>0.3</v>
          </cell>
        </row>
        <row r="1247">
          <cell r="K1247">
            <v>3106</v>
          </cell>
          <cell r="O1247">
            <v>1.19</v>
          </cell>
        </row>
        <row r="1248">
          <cell r="K1248">
            <v>3107</v>
          </cell>
          <cell r="O1248">
            <v>0</v>
          </cell>
        </row>
        <row r="1249">
          <cell r="K1249">
            <v>3505</v>
          </cell>
          <cell r="O1249">
            <v>1.43</v>
          </cell>
        </row>
        <row r="1250">
          <cell r="K1250">
            <v>2101</v>
          </cell>
          <cell r="O1250">
            <v>0.3</v>
          </cell>
        </row>
        <row r="1251">
          <cell r="K1251">
            <v>2106</v>
          </cell>
          <cell r="O1251">
            <v>0.3</v>
          </cell>
        </row>
        <row r="1252">
          <cell r="K1252">
            <v>0</v>
          </cell>
          <cell r="O1252">
            <v>0</v>
          </cell>
        </row>
        <row r="1253">
          <cell r="K1253">
            <v>0</v>
          </cell>
          <cell r="O1253">
            <v>0</v>
          </cell>
        </row>
        <row r="1254">
          <cell r="K1254">
            <v>3103</v>
          </cell>
          <cell r="O1254">
            <v>0.3</v>
          </cell>
        </row>
        <row r="1255">
          <cell r="K1255">
            <v>3106</v>
          </cell>
          <cell r="O1255">
            <v>1.19</v>
          </cell>
        </row>
        <row r="1256">
          <cell r="K1256">
            <v>3107</v>
          </cell>
          <cell r="O1256">
            <v>0</v>
          </cell>
        </row>
        <row r="1257">
          <cell r="K1257">
            <v>3505</v>
          </cell>
          <cell r="O1257">
            <v>1.43</v>
          </cell>
        </row>
        <row r="1258">
          <cell r="K1258">
            <v>2101</v>
          </cell>
          <cell r="O1258">
            <v>0.5</v>
          </cell>
        </row>
        <row r="1259">
          <cell r="K1259">
            <v>2102</v>
          </cell>
          <cell r="O1259">
            <v>0.5</v>
          </cell>
        </row>
        <row r="1260">
          <cell r="K1260">
            <v>2106</v>
          </cell>
          <cell r="O1260">
            <v>0.5</v>
          </cell>
        </row>
        <row r="1261">
          <cell r="K1261">
            <v>2301</v>
          </cell>
          <cell r="O1261">
            <v>0.5</v>
          </cell>
        </row>
        <row r="1262">
          <cell r="K1262">
            <v>3103</v>
          </cell>
          <cell r="O1262">
            <v>0.3</v>
          </cell>
        </row>
        <row r="1263">
          <cell r="K1263">
            <v>3106</v>
          </cell>
          <cell r="O1263">
            <v>1.19</v>
          </cell>
        </row>
        <row r="1264">
          <cell r="K1264">
            <v>3107</v>
          </cell>
          <cell r="O1264">
            <v>0</v>
          </cell>
        </row>
        <row r="1265">
          <cell r="K1265">
            <v>3504</v>
          </cell>
          <cell r="O1265">
            <v>4</v>
          </cell>
        </row>
        <row r="1266">
          <cell r="K1266">
            <v>2401</v>
          </cell>
          <cell r="O1266">
            <v>0.3</v>
          </cell>
        </row>
        <row r="1267">
          <cell r="K1267">
            <v>2402</v>
          </cell>
          <cell r="O1267">
            <v>0.5</v>
          </cell>
        </row>
        <row r="1268">
          <cell r="K1268">
            <v>2404</v>
          </cell>
          <cell r="O1268">
            <v>0.5</v>
          </cell>
        </row>
        <row r="1269">
          <cell r="K1269">
            <v>2605</v>
          </cell>
          <cell r="O1269">
            <v>0.2</v>
          </cell>
        </row>
        <row r="1270">
          <cell r="K1270">
            <v>3505</v>
          </cell>
          <cell r="O1270">
            <v>1.43</v>
          </cell>
        </row>
        <row r="1271">
          <cell r="K1271">
            <v>3501</v>
          </cell>
          <cell r="O1271">
            <v>2</v>
          </cell>
        </row>
        <row r="1272">
          <cell r="K1272">
            <v>3502</v>
          </cell>
          <cell r="O1272">
            <v>2</v>
          </cell>
        </row>
        <row r="1273">
          <cell r="K1273">
            <v>3503</v>
          </cell>
          <cell r="O1273">
            <v>3</v>
          </cell>
        </row>
        <row r="1274">
          <cell r="K1274">
            <v>2101</v>
          </cell>
          <cell r="O1274">
            <v>0.5</v>
          </cell>
        </row>
        <row r="1275">
          <cell r="K1275">
            <v>2106</v>
          </cell>
          <cell r="O1275">
            <v>0.5</v>
          </cell>
        </row>
        <row r="1276">
          <cell r="K1276">
            <v>2301</v>
          </cell>
          <cell r="O1276">
            <v>0.5</v>
          </cell>
        </row>
        <row r="1277">
          <cell r="K1277">
            <v>2302</v>
          </cell>
          <cell r="O1277">
            <v>0.5</v>
          </cell>
        </row>
        <row r="1278">
          <cell r="K1278">
            <v>3103</v>
          </cell>
          <cell r="O1278">
            <v>0.3</v>
          </cell>
        </row>
        <row r="1279">
          <cell r="K1279">
            <v>3106</v>
          </cell>
          <cell r="O1279">
            <v>1.19</v>
          </cell>
        </row>
        <row r="1280">
          <cell r="K1280">
            <v>3107</v>
          </cell>
          <cell r="O1280">
            <v>0</v>
          </cell>
        </row>
        <row r="1281">
          <cell r="K1281">
            <v>3505</v>
          </cell>
          <cell r="O1281">
            <v>1.43</v>
          </cell>
        </row>
        <row r="1282">
          <cell r="K1282">
            <v>2101</v>
          </cell>
          <cell r="O1282">
            <v>1</v>
          </cell>
        </row>
        <row r="1283">
          <cell r="K1283">
            <v>2105</v>
          </cell>
          <cell r="O1283">
            <v>1</v>
          </cell>
        </row>
        <row r="1284">
          <cell r="K1284">
            <v>0</v>
          </cell>
          <cell r="O1284">
            <v>0</v>
          </cell>
        </row>
        <row r="1285">
          <cell r="K1285">
            <v>0</v>
          </cell>
          <cell r="O1285">
            <v>0</v>
          </cell>
        </row>
        <row r="1286">
          <cell r="K1286">
            <v>0</v>
          </cell>
          <cell r="O1286">
            <v>0</v>
          </cell>
        </row>
        <row r="1287">
          <cell r="K1287">
            <v>0</v>
          </cell>
          <cell r="O1287">
            <v>0</v>
          </cell>
        </row>
        <row r="1288">
          <cell r="K1288">
            <v>0</v>
          </cell>
          <cell r="O1288">
            <v>0</v>
          </cell>
        </row>
        <row r="1289">
          <cell r="K1289">
            <v>0</v>
          </cell>
          <cell r="O1289">
            <v>0</v>
          </cell>
        </row>
        <row r="1290">
          <cell r="K1290">
            <v>0</v>
          </cell>
          <cell r="O1290">
            <v>0</v>
          </cell>
        </row>
        <row r="1291">
          <cell r="K1291">
            <v>2105</v>
          </cell>
          <cell r="O1291">
            <v>1</v>
          </cell>
        </row>
        <row r="1292">
          <cell r="K1292">
            <v>0</v>
          </cell>
          <cell r="O1292">
            <v>0</v>
          </cell>
        </row>
        <row r="1293">
          <cell r="K1293">
            <v>0</v>
          </cell>
          <cell r="O1293">
            <v>0</v>
          </cell>
        </row>
        <row r="1294">
          <cell r="K1294">
            <v>3811</v>
          </cell>
          <cell r="O1294">
            <v>1</v>
          </cell>
        </row>
        <row r="1295">
          <cell r="K1295">
            <v>0</v>
          </cell>
          <cell r="O1295">
            <v>0</v>
          </cell>
        </row>
        <row r="1296">
          <cell r="K1296">
            <v>0</v>
          </cell>
          <cell r="O1296">
            <v>0</v>
          </cell>
        </row>
        <row r="1297">
          <cell r="K1297">
            <v>0</v>
          </cell>
          <cell r="O1297">
            <v>0</v>
          </cell>
        </row>
        <row r="1298">
          <cell r="K1298">
            <v>0</v>
          </cell>
          <cell r="O1298">
            <v>0</v>
          </cell>
        </row>
        <row r="1299">
          <cell r="K1299">
            <v>2105</v>
          </cell>
          <cell r="O1299">
            <v>2</v>
          </cell>
        </row>
        <row r="1300">
          <cell r="K1300">
            <v>0</v>
          </cell>
          <cell r="O1300">
            <v>0</v>
          </cell>
        </row>
        <row r="1301">
          <cell r="K1301">
            <v>0</v>
          </cell>
          <cell r="O1301">
            <v>0</v>
          </cell>
        </row>
        <row r="1302">
          <cell r="K1302">
            <v>3811</v>
          </cell>
          <cell r="O1302">
            <v>1</v>
          </cell>
        </row>
        <row r="1303">
          <cell r="K1303">
            <v>0</v>
          </cell>
          <cell r="O1303">
            <v>0</v>
          </cell>
        </row>
        <row r="1304">
          <cell r="K1304">
            <v>0</v>
          </cell>
          <cell r="O1304">
            <v>0</v>
          </cell>
        </row>
        <row r="1305">
          <cell r="K1305">
            <v>0</v>
          </cell>
          <cell r="O1305">
            <v>0</v>
          </cell>
        </row>
        <row r="1306">
          <cell r="K1306">
            <v>0</v>
          </cell>
          <cell r="O1306">
            <v>0</v>
          </cell>
        </row>
        <row r="1307">
          <cell r="K1307">
            <v>2105</v>
          </cell>
          <cell r="O1307">
            <v>2</v>
          </cell>
        </row>
        <row r="1308">
          <cell r="K1308">
            <v>0</v>
          </cell>
          <cell r="O1308">
            <v>0</v>
          </cell>
        </row>
        <row r="1309">
          <cell r="K1309">
            <v>0</v>
          </cell>
          <cell r="O1309">
            <v>0</v>
          </cell>
        </row>
        <row r="1310">
          <cell r="K1310">
            <v>3811</v>
          </cell>
          <cell r="O1310">
            <v>1</v>
          </cell>
        </row>
        <row r="1311">
          <cell r="K1311">
            <v>0</v>
          </cell>
          <cell r="O1311">
            <v>0</v>
          </cell>
        </row>
        <row r="1312">
          <cell r="K1312">
            <v>0</v>
          </cell>
          <cell r="O1312">
            <v>0</v>
          </cell>
        </row>
        <row r="1313">
          <cell r="K1313">
            <v>0</v>
          </cell>
          <cell r="O1313">
            <v>0</v>
          </cell>
        </row>
        <row r="1314">
          <cell r="K1314">
            <v>2101</v>
          </cell>
          <cell r="O1314">
            <v>1</v>
          </cell>
        </row>
        <row r="1315">
          <cell r="K1315">
            <v>0</v>
          </cell>
          <cell r="O1315">
            <v>0</v>
          </cell>
        </row>
        <row r="1316">
          <cell r="K1316">
            <v>0</v>
          </cell>
          <cell r="O1316">
            <v>0</v>
          </cell>
        </row>
        <row r="1317">
          <cell r="K1317">
            <v>0</v>
          </cell>
          <cell r="O1317">
            <v>0</v>
          </cell>
        </row>
        <row r="1318">
          <cell r="K1318">
            <v>0</v>
          </cell>
          <cell r="O1318">
            <v>0</v>
          </cell>
        </row>
        <row r="1319">
          <cell r="K1319">
            <v>0</v>
          </cell>
          <cell r="O1319">
            <v>0</v>
          </cell>
        </row>
        <row r="1320">
          <cell r="K1320">
            <v>0</v>
          </cell>
          <cell r="O1320">
            <v>0</v>
          </cell>
        </row>
        <row r="1321">
          <cell r="K1321">
            <v>0</v>
          </cell>
          <cell r="O1321">
            <v>0</v>
          </cell>
        </row>
        <row r="1322">
          <cell r="K1322">
            <v>0</v>
          </cell>
          <cell r="O1322">
            <v>0</v>
          </cell>
        </row>
        <row r="1323">
          <cell r="K1323">
            <v>0</v>
          </cell>
          <cell r="O1323">
            <v>0</v>
          </cell>
        </row>
        <row r="1324">
          <cell r="K1324">
            <v>0</v>
          </cell>
          <cell r="O1324">
            <v>0</v>
          </cell>
        </row>
        <row r="1325">
          <cell r="K1325">
            <v>0</v>
          </cell>
          <cell r="O1325">
            <v>0</v>
          </cell>
        </row>
        <row r="1326">
          <cell r="K1326">
            <v>0</v>
          </cell>
          <cell r="O1326">
            <v>0</v>
          </cell>
        </row>
        <row r="1327">
          <cell r="K1327">
            <v>0</v>
          </cell>
          <cell r="O1327">
            <v>0</v>
          </cell>
        </row>
        <row r="1328">
          <cell r="K1328">
            <v>0</v>
          </cell>
          <cell r="O1328">
            <v>0</v>
          </cell>
        </row>
        <row r="1329">
          <cell r="K1329">
            <v>0</v>
          </cell>
          <cell r="O1329">
            <v>0</v>
          </cell>
        </row>
        <row r="1330">
          <cell r="K1330">
            <v>0</v>
          </cell>
          <cell r="O1330">
            <v>0</v>
          </cell>
        </row>
        <row r="1331">
          <cell r="K1331">
            <v>0</v>
          </cell>
          <cell r="O1331">
            <v>0</v>
          </cell>
        </row>
        <row r="1332">
          <cell r="K1332">
            <v>0</v>
          </cell>
          <cell r="O1332">
            <v>0</v>
          </cell>
        </row>
        <row r="1333">
          <cell r="K1333">
            <v>0</v>
          </cell>
          <cell r="O1333">
            <v>0</v>
          </cell>
        </row>
        <row r="1334">
          <cell r="K1334">
            <v>0</v>
          </cell>
          <cell r="O1334">
            <v>0</v>
          </cell>
        </row>
        <row r="1335">
          <cell r="K1335">
            <v>0</v>
          </cell>
          <cell r="O1335">
            <v>0</v>
          </cell>
        </row>
        <row r="1336">
          <cell r="K1336">
            <v>0</v>
          </cell>
          <cell r="O1336">
            <v>0</v>
          </cell>
        </row>
        <row r="1337">
          <cell r="K1337">
            <v>0</v>
          </cell>
          <cell r="O1337">
            <v>0</v>
          </cell>
        </row>
        <row r="1338">
          <cell r="K1338">
            <v>0</v>
          </cell>
          <cell r="O1338">
            <v>0</v>
          </cell>
        </row>
        <row r="1339">
          <cell r="K1339">
            <v>0</v>
          </cell>
          <cell r="O1339">
            <v>0</v>
          </cell>
        </row>
        <row r="1340">
          <cell r="K1340">
            <v>0</v>
          </cell>
          <cell r="O1340">
            <v>0</v>
          </cell>
        </row>
        <row r="1341">
          <cell r="K1341">
            <v>0</v>
          </cell>
          <cell r="O1341">
            <v>0</v>
          </cell>
        </row>
        <row r="1342">
          <cell r="K1342">
            <v>0</v>
          </cell>
          <cell r="O1342">
            <v>0</v>
          </cell>
        </row>
        <row r="1343">
          <cell r="K1343">
            <v>0</v>
          </cell>
          <cell r="O1343">
            <v>0</v>
          </cell>
        </row>
        <row r="1344">
          <cell r="K1344">
            <v>0</v>
          </cell>
          <cell r="O1344">
            <v>0</v>
          </cell>
        </row>
        <row r="1345">
          <cell r="K1345">
            <v>0</v>
          </cell>
          <cell r="O1345">
            <v>0</v>
          </cell>
        </row>
        <row r="1346">
          <cell r="K1346">
            <v>0</v>
          </cell>
          <cell r="O1346">
            <v>0</v>
          </cell>
        </row>
        <row r="1347">
          <cell r="K1347">
            <v>0</v>
          </cell>
          <cell r="O1347">
            <v>0</v>
          </cell>
        </row>
        <row r="1348">
          <cell r="K1348">
            <v>0</v>
          </cell>
          <cell r="O1348">
            <v>0</v>
          </cell>
        </row>
        <row r="1349">
          <cell r="K1349">
            <v>0</v>
          </cell>
          <cell r="O1349">
            <v>0</v>
          </cell>
        </row>
        <row r="1350">
          <cell r="K1350">
            <v>0</v>
          </cell>
          <cell r="O1350">
            <v>0</v>
          </cell>
        </row>
        <row r="1351">
          <cell r="K1351">
            <v>0</v>
          </cell>
          <cell r="O1351">
            <v>0</v>
          </cell>
        </row>
        <row r="1352">
          <cell r="K1352">
            <v>0</v>
          </cell>
          <cell r="O1352">
            <v>0</v>
          </cell>
        </row>
        <row r="1353">
          <cell r="K1353">
            <v>0</v>
          </cell>
          <cell r="O1353">
            <v>0</v>
          </cell>
        </row>
        <row r="1354">
          <cell r="K1354">
            <v>0</v>
          </cell>
          <cell r="O1354">
            <v>0</v>
          </cell>
        </row>
        <row r="1355">
          <cell r="K1355">
            <v>0</v>
          </cell>
          <cell r="O1355">
            <v>0</v>
          </cell>
        </row>
        <row r="1356">
          <cell r="K1356">
            <v>0</v>
          </cell>
          <cell r="O1356">
            <v>0</v>
          </cell>
        </row>
        <row r="1357">
          <cell r="K1357">
            <v>0</v>
          </cell>
          <cell r="O1357">
            <v>0</v>
          </cell>
        </row>
        <row r="1358">
          <cell r="K1358">
            <v>0</v>
          </cell>
          <cell r="O1358">
            <v>0</v>
          </cell>
        </row>
        <row r="1359">
          <cell r="K1359">
            <v>0</v>
          </cell>
          <cell r="O1359">
            <v>0</v>
          </cell>
        </row>
        <row r="1360">
          <cell r="K1360">
            <v>0</v>
          </cell>
          <cell r="O1360">
            <v>0</v>
          </cell>
        </row>
        <row r="1361">
          <cell r="K1361">
            <v>0</v>
          </cell>
          <cell r="O1361">
            <v>0</v>
          </cell>
        </row>
        <row r="1362">
          <cell r="K1362">
            <v>2101</v>
          </cell>
          <cell r="O1362">
            <v>1</v>
          </cell>
        </row>
        <row r="1363">
          <cell r="K1363">
            <v>2103</v>
          </cell>
          <cell r="O1363">
            <v>1</v>
          </cell>
        </row>
        <row r="1364">
          <cell r="K1364">
            <v>2105</v>
          </cell>
          <cell r="O1364">
            <v>1</v>
          </cell>
        </row>
        <row r="1365">
          <cell r="K1365">
            <v>0</v>
          </cell>
          <cell r="O1365">
            <v>0</v>
          </cell>
        </row>
        <row r="1366">
          <cell r="K1366">
            <v>0</v>
          </cell>
          <cell r="O1366">
            <v>0</v>
          </cell>
        </row>
        <row r="1367">
          <cell r="K1367">
            <v>3808</v>
          </cell>
          <cell r="O1367">
            <v>1</v>
          </cell>
        </row>
        <row r="1368">
          <cell r="K1368">
            <v>3814</v>
          </cell>
          <cell r="O1368">
            <v>1</v>
          </cell>
        </row>
        <row r="1369">
          <cell r="K1369">
            <v>0</v>
          </cell>
          <cell r="O1369">
            <v>0</v>
          </cell>
        </row>
        <row r="1370">
          <cell r="K1370">
            <v>0</v>
          </cell>
          <cell r="O1370">
            <v>0</v>
          </cell>
        </row>
        <row r="1371">
          <cell r="K1371">
            <v>0</v>
          </cell>
          <cell r="O1371">
            <v>0</v>
          </cell>
        </row>
        <row r="1372">
          <cell r="K1372">
            <v>0</v>
          </cell>
          <cell r="O1372">
            <v>0</v>
          </cell>
        </row>
        <row r="1373">
          <cell r="K1373">
            <v>0</v>
          </cell>
          <cell r="O1373">
            <v>0</v>
          </cell>
        </row>
        <row r="1374">
          <cell r="K1374">
            <v>0</v>
          </cell>
          <cell r="O1374">
            <v>0</v>
          </cell>
        </row>
        <row r="1375">
          <cell r="K1375">
            <v>0</v>
          </cell>
          <cell r="O1375">
            <v>0</v>
          </cell>
        </row>
        <row r="1376">
          <cell r="K1376">
            <v>0</v>
          </cell>
          <cell r="O1376">
            <v>0</v>
          </cell>
        </row>
        <row r="1377">
          <cell r="K1377">
            <v>0</v>
          </cell>
          <cell r="O1377">
            <v>0</v>
          </cell>
        </row>
        <row r="1378">
          <cell r="K1378">
            <v>0</v>
          </cell>
          <cell r="O1378">
            <v>0</v>
          </cell>
        </row>
        <row r="1379">
          <cell r="K1379">
            <v>0</v>
          </cell>
          <cell r="O1379">
            <v>0</v>
          </cell>
        </row>
        <row r="1380">
          <cell r="K1380">
            <v>0</v>
          </cell>
          <cell r="O1380">
            <v>0</v>
          </cell>
        </row>
        <row r="1381">
          <cell r="K1381">
            <v>0</v>
          </cell>
          <cell r="O1381">
            <v>0</v>
          </cell>
        </row>
        <row r="1382">
          <cell r="K1382">
            <v>0</v>
          </cell>
          <cell r="O1382">
            <v>0</v>
          </cell>
        </row>
        <row r="1383">
          <cell r="K1383">
            <v>0</v>
          </cell>
          <cell r="O1383">
            <v>0</v>
          </cell>
        </row>
        <row r="1384">
          <cell r="K1384">
            <v>0</v>
          </cell>
          <cell r="O1384">
            <v>0</v>
          </cell>
        </row>
        <row r="1385">
          <cell r="K1385">
            <v>0</v>
          </cell>
          <cell r="O1385">
            <v>0</v>
          </cell>
        </row>
        <row r="1386">
          <cell r="K1386">
            <v>0</v>
          </cell>
          <cell r="O1386">
            <v>0</v>
          </cell>
        </row>
        <row r="1387">
          <cell r="K1387">
            <v>0</v>
          </cell>
          <cell r="O1387">
            <v>0</v>
          </cell>
        </row>
        <row r="1388">
          <cell r="K1388">
            <v>0</v>
          </cell>
          <cell r="O1388">
            <v>0</v>
          </cell>
        </row>
        <row r="1389">
          <cell r="K1389">
            <v>0</v>
          </cell>
          <cell r="O1389">
            <v>0</v>
          </cell>
        </row>
        <row r="1390">
          <cell r="K1390">
            <v>0</v>
          </cell>
          <cell r="O1390">
            <v>0</v>
          </cell>
        </row>
        <row r="1391">
          <cell r="K1391">
            <v>0</v>
          </cell>
          <cell r="O1391">
            <v>0</v>
          </cell>
        </row>
        <row r="1392">
          <cell r="K1392">
            <v>0</v>
          </cell>
          <cell r="O1392">
            <v>0</v>
          </cell>
        </row>
        <row r="1393">
          <cell r="K1393">
            <v>0</v>
          </cell>
          <cell r="O1393">
            <v>0</v>
          </cell>
        </row>
        <row r="1394">
          <cell r="K1394">
            <v>0</v>
          </cell>
          <cell r="O1394">
            <v>0</v>
          </cell>
        </row>
        <row r="1395">
          <cell r="K1395">
            <v>0</v>
          </cell>
          <cell r="O1395">
            <v>0</v>
          </cell>
        </row>
        <row r="1396">
          <cell r="K1396">
            <v>0</v>
          </cell>
          <cell r="O1396">
            <v>0</v>
          </cell>
        </row>
        <row r="1397">
          <cell r="K1397">
            <v>0</v>
          </cell>
          <cell r="O1397">
            <v>0</v>
          </cell>
        </row>
        <row r="1398">
          <cell r="K1398">
            <v>0</v>
          </cell>
          <cell r="O1398">
            <v>0</v>
          </cell>
        </row>
        <row r="1399">
          <cell r="K1399">
            <v>0</v>
          </cell>
          <cell r="O1399">
            <v>0</v>
          </cell>
        </row>
        <row r="1400">
          <cell r="K1400">
            <v>0</v>
          </cell>
          <cell r="O1400">
            <v>0</v>
          </cell>
        </row>
        <row r="1401">
          <cell r="K1401">
            <v>0</v>
          </cell>
          <cell r="O1401">
            <v>0</v>
          </cell>
        </row>
        <row r="1402">
          <cell r="K1402">
            <v>2101</v>
          </cell>
          <cell r="O1402">
            <v>1</v>
          </cell>
        </row>
        <row r="1403">
          <cell r="K1403">
            <v>2103</v>
          </cell>
          <cell r="O1403">
            <v>1</v>
          </cell>
        </row>
        <row r="1404">
          <cell r="K1404">
            <v>0</v>
          </cell>
          <cell r="O1404">
            <v>0</v>
          </cell>
        </row>
        <row r="1405">
          <cell r="K1405">
            <v>0</v>
          </cell>
          <cell r="O1405">
            <v>0</v>
          </cell>
        </row>
        <row r="1406">
          <cell r="K1406">
            <v>0</v>
          </cell>
          <cell r="O1406">
            <v>0</v>
          </cell>
        </row>
        <row r="1407">
          <cell r="K1407">
            <v>0</v>
          </cell>
          <cell r="O1407">
            <v>0</v>
          </cell>
        </row>
        <row r="1408">
          <cell r="K1408">
            <v>0</v>
          </cell>
          <cell r="O1408">
            <v>0</v>
          </cell>
        </row>
        <row r="1409">
          <cell r="K1409">
            <v>0</v>
          </cell>
          <cell r="O1409">
            <v>0</v>
          </cell>
        </row>
        <row r="1410">
          <cell r="K1410">
            <v>0</v>
          </cell>
          <cell r="O1410">
            <v>0</v>
          </cell>
        </row>
        <row r="1411">
          <cell r="K1411">
            <v>0</v>
          </cell>
          <cell r="O1411">
            <v>0</v>
          </cell>
        </row>
        <row r="1412">
          <cell r="K1412">
            <v>0</v>
          </cell>
          <cell r="O1412">
            <v>0</v>
          </cell>
        </row>
        <row r="1413">
          <cell r="K1413">
            <v>0</v>
          </cell>
          <cell r="O1413">
            <v>0</v>
          </cell>
        </row>
        <row r="1414">
          <cell r="K1414">
            <v>0</v>
          </cell>
          <cell r="O1414">
            <v>0</v>
          </cell>
        </row>
        <row r="1415">
          <cell r="K1415">
            <v>0</v>
          </cell>
          <cell r="O1415">
            <v>0</v>
          </cell>
        </row>
        <row r="1416">
          <cell r="K1416">
            <v>0</v>
          </cell>
          <cell r="O1416">
            <v>0</v>
          </cell>
        </row>
        <row r="1417">
          <cell r="K1417">
            <v>0</v>
          </cell>
          <cell r="O1417">
            <v>0</v>
          </cell>
        </row>
        <row r="1418">
          <cell r="K1418">
            <v>0</v>
          </cell>
          <cell r="O1418">
            <v>0</v>
          </cell>
        </row>
        <row r="1419">
          <cell r="K1419">
            <v>0</v>
          </cell>
          <cell r="O1419">
            <v>0</v>
          </cell>
        </row>
        <row r="1420">
          <cell r="K1420">
            <v>0</v>
          </cell>
          <cell r="O1420">
            <v>0</v>
          </cell>
        </row>
        <row r="1421">
          <cell r="K1421">
            <v>0</v>
          </cell>
          <cell r="O1421">
            <v>0</v>
          </cell>
        </row>
        <row r="1422">
          <cell r="K1422">
            <v>0</v>
          </cell>
          <cell r="O1422">
            <v>0</v>
          </cell>
        </row>
        <row r="1423">
          <cell r="K1423">
            <v>0</v>
          </cell>
          <cell r="O1423">
            <v>0</v>
          </cell>
        </row>
        <row r="1424">
          <cell r="K1424">
            <v>0</v>
          </cell>
          <cell r="O1424">
            <v>0</v>
          </cell>
        </row>
        <row r="1425">
          <cell r="K1425">
            <v>0</v>
          </cell>
          <cell r="O1425">
            <v>0</v>
          </cell>
        </row>
        <row r="1426">
          <cell r="K1426">
            <v>0</v>
          </cell>
          <cell r="O1426">
            <v>0</v>
          </cell>
        </row>
        <row r="1427">
          <cell r="K1427">
            <v>0</v>
          </cell>
          <cell r="O1427">
            <v>0</v>
          </cell>
        </row>
        <row r="1428">
          <cell r="K1428">
            <v>0</v>
          </cell>
          <cell r="O1428">
            <v>0</v>
          </cell>
        </row>
        <row r="1429">
          <cell r="K1429">
            <v>0</v>
          </cell>
          <cell r="O1429">
            <v>0</v>
          </cell>
        </row>
        <row r="1430">
          <cell r="K1430">
            <v>0</v>
          </cell>
          <cell r="O1430">
            <v>0</v>
          </cell>
        </row>
        <row r="1431">
          <cell r="K1431">
            <v>0</v>
          </cell>
          <cell r="O1431">
            <v>0</v>
          </cell>
        </row>
        <row r="1432">
          <cell r="K1432">
            <v>0</v>
          </cell>
          <cell r="O1432">
            <v>0</v>
          </cell>
        </row>
        <row r="1433">
          <cell r="K1433">
            <v>0</v>
          </cell>
          <cell r="O1433">
            <v>0</v>
          </cell>
        </row>
        <row r="1434">
          <cell r="K1434">
            <v>0</v>
          </cell>
          <cell r="O1434">
            <v>0</v>
          </cell>
        </row>
        <row r="1435">
          <cell r="K1435">
            <v>0</v>
          </cell>
          <cell r="O1435">
            <v>0</v>
          </cell>
        </row>
        <row r="1436">
          <cell r="K1436">
            <v>0</v>
          </cell>
          <cell r="O1436">
            <v>0</v>
          </cell>
        </row>
        <row r="1437">
          <cell r="K1437">
            <v>0</v>
          </cell>
          <cell r="O1437">
            <v>0</v>
          </cell>
        </row>
        <row r="1438">
          <cell r="K1438">
            <v>0</v>
          </cell>
          <cell r="O1438">
            <v>0</v>
          </cell>
        </row>
        <row r="1439">
          <cell r="K1439">
            <v>0</v>
          </cell>
          <cell r="O1439">
            <v>0</v>
          </cell>
        </row>
        <row r="1440">
          <cell r="K1440">
            <v>0</v>
          </cell>
          <cell r="O1440">
            <v>0</v>
          </cell>
        </row>
        <row r="1441">
          <cell r="K1441">
            <v>0</v>
          </cell>
          <cell r="O1441">
            <v>0</v>
          </cell>
        </row>
        <row r="1442">
          <cell r="K1442">
            <v>2101</v>
          </cell>
          <cell r="O1442">
            <v>1</v>
          </cell>
        </row>
        <row r="1443">
          <cell r="K1443">
            <v>2103</v>
          </cell>
          <cell r="O1443">
            <v>1</v>
          </cell>
        </row>
        <row r="1444">
          <cell r="K1444">
            <v>2105</v>
          </cell>
          <cell r="O1444">
            <v>1</v>
          </cell>
        </row>
        <row r="1445">
          <cell r="K1445">
            <v>0</v>
          </cell>
          <cell r="O1445">
            <v>0</v>
          </cell>
        </row>
        <row r="1446">
          <cell r="K1446">
            <v>0</v>
          </cell>
          <cell r="O1446">
            <v>0</v>
          </cell>
        </row>
        <row r="1447">
          <cell r="K1447">
            <v>0</v>
          </cell>
          <cell r="O1447">
            <v>0</v>
          </cell>
        </row>
        <row r="1448">
          <cell r="K1448">
            <v>0</v>
          </cell>
          <cell r="O1448">
            <v>0</v>
          </cell>
        </row>
        <row r="1449">
          <cell r="K1449">
            <v>0</v>
          </cell>
          <cell r="O1449">
            <v>0</v>
          </cell>
        </row>
        <row r="1450">
          <cell r="K1450">
            <v>0</v>
          </cell>
          <cell r="O1450">
            <v>0</v>
          </cell>
        </row>
        <row r="1451">
          <cell r="K1451">
            <v>0</v>
          </cell>
          <cell r="O1451">
            <v>0</v>
          </cell>
        </row>
        <row r="1452">
          <cell r="K1452">
            <v>0</v>
          </cell>
          <cell r="O1452">
            <v>0</v>
          </cell>
        </row>
        <row r="1453">
          <cell r="K1453">
            <v>0</v>
          </cell>
          <cell r="O1453">
            <v>0</v>
          </cell>
        </row>
        <row r="1454">
          <cell r="K1454">
            <v>0</v>
          </cell>
          <cell r="O1454">
            <v>0</v>
          </cell>
        </row>
        <row r="1455">
          <cell r="K1455">
            <v>0</v>
          </cell>
          <cell r="O1455">
            <v>0</v>
          </cell>
        </row>
        <row r="1456">
          <cell r="K1456">
            <v>0</v>
          </cell>
          <cell r="O1456">
            <v>0</v>
          </cell>
        </row>
        <row r="1457">
          <cell r="K1457">
            <v>0</v>
          </cell>
          <cell r="O1457">
            <v>0</v>
          </cell>
        </row>
        <row r="1458">
          <cell r="K1458">
            <v>0</v>
          </cell>
          <cell r="O1458">
            <v>0</v>
          </cell>
        </row>
        <row r="1459">
          <cell r="K1459">
            <v>0</v>
          </cell>
          <cell r="O1459">
            <v>0</v>
          </cell>
        </row>
        <row r="1460">
          <cell r="K1460">
            <v>0</v>
          </cell>
          <cell r="O1460">
            <v>0</v>
          </cell>
        </row>
        <row r="1461">
          <cell r="K1461">
            <v>0</v>
          </cell>
          <cell r="O1461">
            <v>0</v>
          </cell>
        </row>
        <row r="1462">
          <cell r="K1462">
            <v>0</v>
          </cell>
          <cell r="O1462">
            <v>0</v>
          </cell>
        </row>
        <row r="1463">
          <cell r="K1463">
            <v>0</v>
          </cell>
          <cell r="O1463">
            <v>0</v>
          </cell>
        </row>
        <row r="1464">
          <cell r="K1464">
            <v>0</v>
          </cell>
          <cell r="O1464">
            <v>0</v>
          </cell>
        </row>
        <row r="1465">
          <cell r="K1465">
            <v>0</v>
          </cell>
          <cell r="O1465">
            <v>0</v>
          </cell>
        </row>
        <row r="1466">
          <cell r="K1466">
            <v>0</v>
          </cell>
          <cell r="O1466">
            <v>0</v>
          </cell>
        </row>
        <row r="1467">
          <cell r="K1467">
            <v>0</v>
          </cell>
          <cell r="O1467">
            <v>0</v>
          </cell>
        </row>
        <row r="1468">
          <cell r="K1468">
            <v>0</v>
          </cell>
          <cell r="O1468">
            <v>0</v>
          </cell>
        </row>
        <row r="1469">
          <cell r="K1469">
            <v>0</v>
          </cell>
          <cell r="O1469">
            <v>0</v>
          </cell>
        </row>
        <row r="1470">
          <cell r="K1470">
            <v>0</v>
          </cell>
          <cell r="O1470">
            <v>0</v>
          </cell>
        </row>
        <row r="1471">
          <cell r="K1471">
            <v>0</v>
          </cell>
          <cell r="O1471">
            <v>0</v>
          </cell>
        </row>
        <row r="1472">
          <cell r="K1472">
            <v>0</v>
          </cell>
          <cell r="O1472">
            <v>0</v>
          </cell>
        </row>
        <row r="1473">
          <cell r="K1473">
            <v>0</v>
          </cell>
          <cell r="O1473">
            <v>0</v>
          </cell>
        </row>
        <row r="1474">
          <cell r="K1474">
            <v>0</v>
          </cell>
          <cell r="O1474">
            <v>0</v>
          </cell>
        </row>
        <row r="1475">
          <cell r="K1475">
            <v>0</v>
          </cell>
          <cell r="O1475">
            <v>0</v>
          </cell>
        </row>
        <row r="1476">
          <cell r="K1476">
            <v>0</v>
          </cell>
          <cell r="O1476">
            <v>0</v>
          </cell>
        </row>
        <row r="1477">
          <cell r="K1477">
            <v>0</v>
          </cell>
          <cell r="O1477">
            <v>0</v>
          </cell>
        </row>
        <row r="1478">
          <cell r="K1478">
            <v>0</v>
          </cell>
          <cell r="O1478">
            <v>0</v>
          </cell>
        </row>
        <row r="1479">
          <cell r="K1479">
            <v>0</v>
          </cell>
          <cell r="O1479">
            <v>0</v>
          </cell>
        </row>
        <row r="1480">
          <cell r="K1480">
            <v>0</v>
          </cell>
          <cell r="O1480">
            <v>0</v>
          </cell>
        </row>
        <row r="1481">
          <cell r="K1481">
            <v>0</v>
          </cell>
          <cell r="O1481">
            <v>0</v>
          </cell>
        </row>
        <row r="1482">
          <cell r="K1482">
            <v>2403</v>
          </cell>
          <cell r="O1482">
            <v>1</v>
          </cell>
        </row>
        <row r="1483">
          <cell r="K1483">
            <v>2404</v>
          </cell>
          <cell r="O1483">
            <v>1</v>
          </cell>
        </row>
        <row r="1484">
          <cell r="K1484">
            <v>2301</v>
          </cell>
          <cell r="O1484">
            <v>1</v>
          </cell>
        </row>
        <row r="1485">
          <cell r="K1485">
            <v>0</v>
          </cell>
          <cell r="O1485">
            <v>0</v>
          </cell>
        </row>
        <row r="1486">
          <cell r="K1486">
            <v>0</v>
          </cell>
          <cell r="O1486">
            <v>0</v>
          </cell>
        </row>
        <row r="1487">
          <cell r="K1487">
            <v>0</v>
          </cell>
          <cell r="O1487">
            <v>0</v>
          </cell>
        </row>
        <row r="1488">
          <cell r="K1488">
            <v>0</v>
          </cell>
          <cell r="O1488">
            <v>0</v>
          </cell>
        </row>
        <row r="1489">
          <cell r="K1489">
            <v>0</v>
          </cell>
          <cell r="O1489">
            <v>0</v>
          </cell>
        </row>
        <row r="1490">
          <cell r="K1490">
            <v>0</v>
          </cell>
          <cell r="O1490">
            <v>0</v>
          </cell>
        </row>
        <row r="1491">
          <cell r="K1491">
            <v>0</v>
          </cell>
          <cell r="O1491">
            <v>0</v>
          </cell>
        </row>
        <row r="1492">
          <cell r="K1492">
            <v>0</v>
          </cell>
          <cell r="O1492">
            <v>0</v>
          </cell>
        </row>
        <row r="1493">
          <cell r="K1493">
            <v>0</v>
          </cell>
          <cell r="O1493">
            <v>0</v>
          </cell>
        </row>
        <row r="1494">
          <cell r="K1494">
            <v>0</v>
          </cell>
          <cell r="O1494">
            <v>0</v>
          </cell>
        </row>
        <row r="1495">
          <cell r="K1495">
            <v>0</v>
          </cell>
          <cell r="O1495">
            <v>0</v>
          </cell>
        </row>
        <row r="1496">
          <cell r="K1496">
            <v>0</v>
          </cell>
          <cell r="O1496">
            <v>0</v>
          </cell>
        </row>
        <row r="1497">
          <cell r="K1497">
            <v>0</v>
          </cell>
          <cell r="O1497">
            <v>0</v>
          </cell>
        </row>
        <row r="1498">
          <cell r="K1498">
            <v>0</v>
          </cell>
          <cell r="O1498">
            <v>0</v>
          </cell>
        </row>
        <row r="1499">
          <cell r="K1499">
            <v>0</v>
          </cell>
          <cell r="O1499">
            <v>0</v>
          </cell>
        </row>
        <row r="1500">
          <cell r="K1500">
            <v>0</v>
          </cell>
          <cell r="O1500">
            <v>0</v>
          </cell>
        </row>
        <row r="1501">
          <cell r="K1501">
            <v>0</v>
          </cell>
          <cell r="O1501">
            <v>0</v>
          </cell>
        </row>
        <row r="1502">
          <cell r="K1502">
            <v>0</v>
          </cell>
          <cell r="O1502">
            <v>0</v>
          </cell>
        </row>
        <row r="1503">
          <cell r="K1503">
            <v>0</v>
          </cell>
          <cell r="O1503">
            <v>0</v>
          </cell>
        </row>
        <row r="1504">
          <cell r="K1504">
            <v>0</v>
          </cell>
          <cell r="O1504">
            <v>0</v>
          </cell>
        </row>
        <row r="1505">
          <cell r="K1505">
            <v>0</v>
          </cell>
          <cell r="O1505">
            <v>0</v>
          </cell>
        </row>
        <row r="1506">
          <cell r="K1506">
            <v>0</v>
          </cell>
          <cell r="O1506">
            <v>0</v>
          </cell>
        </row>
        <row r="1507">
          <cell r="K1507">
            <v>0</v>
          </cell>
          <cell r="O1507">
            <v>0</v>
          </cell>
        </row>
        <row r="1508">
          <cell r="K1508">
            <v>0</v>
          </cell>
          <cell r="O1508">
            <v>0</v>
          </cell>
        </row>
        <row r="1509">
          <cell r="K1509">
            <v>0</v>
          </cell>
          <cell r="O1509">
            <v>0</v>
          </cell>
        </row>
        <row r="1510">
          <cell r="K1510">
            <v>0</v>
          </cell>
          <cell r="O1510">
            <v>0</v>
          </cell>
        </row>
        <row r="1511">
          <cell r="K1511">
            <v>0</v>
          </cell>
          <cell r="O1511">
            <v>0</v>
          </cell>
        </row>
        <row r="1512">
          <cell r="K1512">
            <v>0</v>
          </cell>
          <cell r="O1512">
            <v>0</v>
          </cell>
        </row>
        <row r="1513">
          <cell r="K1513">
            <v>0</v>
          </cell>
          <cell r="O1513">
            <v>0</v>
          </cell>
        </row>
        <row r="1514">
          <cell r="K1514">
            <v>0</v>
          </cell>
          <cell r="O1514">
            <v>0</v>
          </cell>
        </row>
        <row r="1515">
          <cell r="K1515">
            <v>0</v>
          </cell>
          <cell r="O1515">
            <v>0</v>
          </cell>
        </row>
        <row r="1516">
          <cell r="K1516">
            <v>0</v>
          </cell>
          <cell r="O1516">
            <v>0</v>
          </cell>
        </row>
        <row r="1517">
          <cell r="K1517">
            <v>0</v>
          </cell>
          <cell r="O1517">
            <v>0</v>
          </cell>
        </row>
        <row r="1518">
          <cell r="K1518">
            <v>0</v>
          </cell>
          <cell r="O1518">
            <v>0</v>
          </cell>
        </row>
        <row r="1519">
          <cell r="K1519">
            <v>0</v>
          </cell>
          <cell r="O1519">
            <v>0</v>
          </cell>
        </row>
        <row r="1520">
          <cell r="K1520">
            <v>0</v>
          </cell>
          <cell r="O1520">
            <v>0</v>
          </cell>
        </row>
        <row r="1521">
          <cell r="K1521">
            <v>0</v>
          </cell>
          <cell r="O1521">
            <v>0</v>
          </cell>
        </row>
        <row r="1522">
          <cell r="K1522">
            <v>2301</v>
          </cell>
          <cell r="O1522">
            <v>1</v>
          </cell>
        </row>
        <row r="1523">
          <cell r="K1523">
            <v>0</v>
          </cell>
          <cell r="O1523">
            <v>0</v>
          </cell>
        </row>
        <row r="1524">
          <cell r="K1524">
            <v>0</v>
          </cell>
          <cell r="O1524">
            <v>0</v>
          </cell>
        </row>
        <row r="1525">
          <cell r="K1525">
            <v>0</v>
          </cell>
          <cell r="O1525">
            <v>0</v>
          </cell>
        </row>
        <row r="1526">
          <cell r="K1526">
            <v>0</v>
          </cell>
          <cell r="O1526">
            <v>0</v>
          </cell>
        </row>
        <row r="1527">
          <cell r="K1527">
            <v>0</v>
          </cell>
          <cell r="O1527">
            <v>0</v>
          </cell>
        </row>
        <row r="1528">
          <cell r="K1528">
            <v>0</v>
          </cell>
          <cell r="O1528">
            <v>0</v>
          </cell>
        </row>
        <row r="1529">
          <cell r="K1529">
            <v>0</v>
          </cell>
          <cell r="O1529">
            <v>0</v>
          </cell>
        </row>
        <row r="1530">
          <cell r="K1530">
            <v>0</v>
          </cell>
          <cell r="O1530">
            <v>0</v>
          </cell>
        </row>
        <row r="1531">
          <cell r="K1531">
            <v>0</v>
          </cell>
          <cell r="O1531">
            <v>0</v>
          </cell>
        </row>
        <row r="1532">
          <cell r="K1532">
            <v>0</v>
          </cell>
          <cell r="O1532">
            <v>0</v>
          </cell>
        </row>
        <row r="1533">
          <cell r="K1533">
            <v>0</v>
          </cell>
          <cell r="O1533">
            <v>0</v>
          </cell>
        </row>
        <row r="1534">
          <cell r="K1534">
            <v>0</v>
          </cell>
          <cell r="O1534">
            <v>0</v>
          </cell>
        </row>
        <row r="1535">
          <cell r="K1535">
            <v>0</v>
          </cell>
          <cell r="O1535">
            <v>0</v>
          </cell>
        </row>
        <row r="1536">
          <cell r="K1536">
            <v>0</v>
          </cell>
          <cell r="O1536">
            <v>0</v>
          </cell>
        </row>
        <row r="1537">
          <cell r="K1537">
            <v>0</v>
          </cell>
          <cell r="O1537">
            <v>0</v>
          </cell>
        </row>
        <row r="1538">
          <cell r="K1538">
            <v>0</v>
          </cell>
          <cell r="O1538">
            <v>0</v>
          </cell>
        </row>
        <row r="1539">
          <cell r="K1539">
            <v>0</v>
          </cell>
          <cell r="O1539">
            <v>0</v>
          </cell>
        </row>
        <row r="1540">
          <cell r="K1540">
            <v>0</v>
          </cell>
          <cell r="O1540">
            <v>0</v>
          </cell>
        </row>
        <row r="1541">
          <cell r="K1541">
            <v>0</v>
          </cell>
          <cell r="O1541">
            <v>0</v>
          </cell>
        </row>
        <row r="1542">
          <cell r="K1542">
            <v>0</v>
          </cell>
          <cell r="O1542">
            <v>0</v>
          </cell>
        </row>
        <row r="1543">
          <cell r="K1543">
            <v>0</v>
          </cell>
          <cell r="O1543">
            <v>0</v>
          </cell>
        </row>
        <row r="1544">
          <cell r="K1544">
            <v>0</v>
          </cell>
          <cell r="O1544">
            <v>0</v>
          </cell>
        </row>
        <row r="1545">
          <cell r="K1545">
            <v>0</v>
          </cell>
          <cell r="O1545">
            <v>0</v>
          </cell>
        </row>
        <row r="1546">
          <cell r="K1546">
            <v>0</v>
          </cell>
          <cell r="O1546">
            <v>0</v>
          </cell>
        </row>
        <row r="1547">
          <cell r="K1547">
            <v>0</v>
          </cell>
          <cell r="O1547">
            <v>0</v>
          </cell>
        </row>
        <row r="1548">
          <cell r="K1548">
            <v>0</v>
          </cell>
          <cell r="O1548">
            <v>0</v>
          </cell>
        </row>
        <row r="1549">
          <cell r="K1549">
            <v>0</v>
          </cell>
          <cell r="O1549">
            <v>0</v>
          </cell>
        </row>
        <row r="1550">
          <cell r="K1550">
            <v>0</v>
          </cell>
          <cell r="O1550">
            <v>0</v>
          </cell>
        </row>
        <row r="1551">
          <cell r="K1551">
            <v>0</v>
          </cell>
          <cell r="O1551">
            <v>0</v>
          </cell>
        </row>
        <row r="1552">
          <cell r="K1552">
            <v>0</v>
          </cell>
          <cell r="O1552">
            <v>0</v>
          </cell>
        </row>
        <row r="1553">
          <cell r="K1553">
            <v>0</v>
          </cell>
          <cell r="O1553">
            <v>0</v>
          </cell>
        </row>
        <row r="1554">
          <cell r="K1554">
            <v>0</v>
          </cell>
          <cell r="O1554">
            <v>0</v>
          </cell>
        </row>
        <row r="1555">
          <cell r="K1555">
            <v>0</v>
          </cell>
          <cell r="O1555">
            <v>0</v>
          </cell>
        </row>
        <row r="1556">
          <cell r="K1556">
            <v>0</v>
          </cell>
          <cell r="O1556">
            <v>0</v>
          </cell>
        </row>
        <row r="1557">
          <cell r="K1557">
            <v>0</v>
          </cell>
          <cell r="O1557">
            <v>0</v>
          </cell>
        </row>
        <row r="1558">
          <cell r="K1558">
            <v>0</v>
          </cell>
          <cell r="O1558">
            <v>0</v>
          </cell>
        </row>
        <row r="1559">
          <cell r="K1559">
            <v>0</v>
          </cell>
          <cell r="O1559">
            <v>0</v>
          </cell>
        </row>
        <row r="1560">
          <cell r="K1560">
            <v>0</v>
          </cell>
          <cell r="O1560">
            <v>0</v>
          </cell>
        </row>
        <row r="1561">
          <cell r="K1561">
            <v>0</v>
          </cell>
          <cell r="O1561">
            <v>0</v>
          </cell>
        </row>
        <row r="1562">
          <cell r="K1562">
            <v>2101</v>
          </cell>
          <cell r="O1562">
            <v>6</v>
          </cell>
        </row>
        <row r="1563">
          <cell r="K1563">
            <v>2102</v>
          </cell>
          <cell r="O1563">
            <v>1</v>
          </cell>
        </row>
        <row r="1564">
          <cell r="K1564">
            <v>2301</v>
          </cell>
          <cell r="O1564">
            <v>2</v>
          </cell>
        </row>
        <row r="1565">
          <cell r="K1565">
            <v>2302</v>
          </cell>
          <cell r="O1565">
            <v>2</v>
          </cell>
        </row>
        <row r="1566">
          <cell r="K1566">
            <v>3103</v>
          </cell>
          <cell r="O1566">
            <v>9</v>
          </cell>
        </row>
        <row r="1567">
          <cell r="K1567">
            <v>3106</v>
          </cell>
          <cell r="O1567">
            <v>13</v>
          </cell>
        </row>
        <row r="1568">
          <cell r="K1568">
            <v>3107</v>
          </cell>
          <cell r="O1568">
            <v>0</v>
          </cell>
        </row>
        <row r="1569">
          <cell r="K1569">
            <v>3504</v>
          </cell>
          <cell r="O1569">
            <v>10</v>
          </cell>
        </row>
        <row r="1570">
          <cell r="K1570">
            <v>2403</v>
          </cell>
          <cell r="O1570">
            <v>4</v>
          </cell>
        </row>
        <row r="1571">
          <cell r="K1571">
            <v>2404</v>
          </cell>
          <cell r="O1571">
            <v>3</v>
          </cell>
        </row>
        <row r="1572">
          <cell r="K1572">
            <v>0</v>
          </cell>
          <cell r="O1572">
            <v>0</v>
          </cell>
        </row>
        <row r="1573">
          <cell r="K1573">
            <v>2106</v>
          </cell>
          <cell r="O1573">
            <v>3</v>
          </cell>
        </row>
        <row r="1574">
          <cell r="K1574">
            <v>3808</v>
          </cell>
          <cell r="O1574">
            <v>3</v>
          </cell>
        </row>
        <row r="1575">
          <cell r="K1575">
            <v>3814</v>
          </cell>
          <cell r="O1575">
            <v>1</v>
          </cell>
        </row>
        <row r="1576">
          <cell r="K1576">
            <v>0</v>
          </cell>
          <cell r="O1576">
            <v>0</v>
          </cell>
        </row>
        <row r="1577">
          <cell r="K1577">
            <v>0</v>
          </cell>
          <cell r="O1577">
            <v>0</v>
          </cell>
        </row>
        <row r="1578">
          <cell r="K1578">
            <v>0</v>
          </cell>
          <cell r="O1578">
            <v>0</v>
          </cell>
        </row>
        <row r="1579">
          <cell r="K1579">
            <v>0</v>
          </cell>
          <cell r="O1579">
            <v>0</v>
          </cell>
        </row>
        <row r="1580">
          <cell r="K1580">
            <v>0</v>
          </cell>
          <cell r="O1580">
            <v>0</v>
          </cell>
        </row>
        <row r="1581">
          <cell r="K1581">
            <v>0</v>
          </cell>
          <cell r="O1581">
            <v>0</v>
          </cell>
        </row>
        <row r="1582">
          <cell r="K1582">
            <v>3503</v>
          </cell>
          <cell r="O1582">
            <v>0</v>
          </cell>
        </row>
        <row r="1583">
          <cell r="K1583">
            <v>0</v>
          </cell>
          <cell r="O1583">
            <v>0</v>
          </cell>
        </row>
        <row r="1584">
          <cell r="K1584">
            <v>0</v>
          </cell>
          <cell r="O1584">
            <v>0</v>
          </cell>
        </row>
        <row r="1585">
          <cell r="K1585">
            <v>0</v>
          </cell>
          <cell r="O1585">
            <v>0</v>
          </cell>
        </row>
        <row r="1586">
          <cell r="K1586">
            <v>0</v>
          </cell>
          <cell r="O1586">
            <v>0</v>
          </cell>
        </row>
        <row r="1587">
          <cell r="K1587">
            <v>0</v>
          </cell>
          <cell r="O1587">
            <v>0</v>
          </cell>
        </row>
        <row r="1588">
          <cell r="K1588">
            <v>0</v>
          </cell>
          <cell r="O1588">
            <v>0</v>
          </cell>
        </row>
        <row r="1589">
          <cell r="K1589">
            <v>0</v>
          </cell>
          <cell r="O1589">
            <v>0</v>
          </cell>
        </row>
        <row r="1590">
          <cell r="K1590">
            <v>3505</v>
          </cell>
          <cell r="O1590">
            <v>10</v>
          </cell>
        </row>
        <row r="1591">
          <cell r="K1591">
            <v>0</v>
          </cell>
          <cell r="O1591">
            <v>0</v>
          </cell>
        </row>
        <row r="1592">
          <cell r="K1592">
            <v>0</v>
          </cell>
          <cell r="O1592">
            <v>0</v>
          </cell>
        </row>
        <row r="1593">
          <cell r="K1593">
            <v>0</v>
          </cell>
          <cell r="O1593">
            <v>0</v>
          </cell>
        </row>
        <row r="1594">
          <cell r="K1594">
            <v>0</v>
          </cell>
          <cell r="O1594">
            <v>0</v>
          </cell>
        </row>
        <row r="1595">
          <cell r="K1595">
            <v>0</v>
          </cell>
          <cell r="O1595">
            <v>0</v>
          </cell>
        </row>
        <row r="1596">
          <cell r="K1596">
            <v>0</v>
          </cell>
          <cell r="O1596">
            <v>0</v>
          </cell>
        </row>
        <row r="1597">
          <cell r="K1597">
            <v>0</v>
          </cell>
          <cell r="O1597">
            <v>0</v>
          </cell>
        </row>
        <row r="1598">
          <cell r="K1598">
            <v>0</v>
          </cell>
          <cell r="O1598">
            <v>0</v>
          </cell>
        </row>
        <row r="1599">
          <cell r="K1599">
            <v>0</v>
          </cell>
          <cell r="O1599">
            <v>0</v>
          </cell>
        </row>
        <row r="1600">
          <cell r="K1600">
            <v>0</v>
          </cell>
          <cell r="O1600">
            <v>0</v>
          </cell>
        </row>
        <row r="1601">
          <cell r="K1601">
            <v>0</v>
          </cell>
          <cell r="O1601">
            <v>0</v>
          </cell>
        </row>
        <row r="1602">
          <cell r="K1602">
            <v>2101</v>
          </cell>
          <cell r="O1602">
            <v>0</v>
          </cell>
        </row>
        <row r="1603">
          <cell r="K1603">
            <v>2105</v>
          </cell>
          <cell r="O1603">
            <v>0</v>
          </cell>
        </row>
        <row r="1604">
          <cell r="K1604">
            <v>2206</v>
          </cell>
          <cell r="O1604">
            <v>0</v>
          </cell>
        </row>
        <row r="1605">
          <cell r="K1605">
            <v>0</v>
          </cell>
          <cell r="O1605">
            <v>0</v>
          </cell>
        </row>
        <row r="1606">
          <cell r="K1606">
            <v>0</v>
          </cell>
          <cell r="O1606">
            <v>0</v>
          </cell>
        </row>
        <row r="1607">
          <cell r="K1607">
            <v>0</v>
          </cell>
          <cell r="O1607">
            <v>0</v>
          </cell>
        </row>
        <row r="1608">
          <cell r="K1608">
            <v>0</v>
          </cell>
          <cell r="O1608">
            <v>0</v>
          </cell>
        </row>
        <row r="1609">
          <cell r="K1609">
            <v>0</v>
          </cell>
          <cell r="O1609">
            <v>0</v>
          </cell>
        </row>
        <row r="1610">
          <cell r="K1610">
            <v>2101</v>
          </cell>
          <cell r="O1610">
            <v>0</v>
          </cell>
        </row>
        <row r="1611">
          <cell r="K1611">
            <v>2105</v>
          </cell>
          <cell r="O1611">
            <v>0</v>
          </cell>
        </row>
        <row r="1612">
          <cell r="K1612">
            <v>2206</v>
          </cell>
          <cell r="O1612">
            <v>0</v>
          </cell>
        </row>
        <row r="1613">
          <cell r="K1613">
            <v>0</v>
          </cell>
          <cell r="O1613">
            <v>0</v>
          </cell>
        </row>
        <row r="1614">
          <cell r="K1614">
            <v>0</v>
          </cell>
          <cell r="O1614">
            <v>0</v>
          </cell>
        </row>
        <row r="1615">
          <cell r="K1615">
            <v>0</v>
          </cell>
          <cell r="O1615">
            <v>0</v>
          </cell>
        </row>
        <row r="1616">
          <cell r="K1616">
            <v>0</v>
          </cell>
          <cell r="O1616">
            <v>0</v>
          </cell>
        </row>
        <row r="1617">
          <cell r="K1617">
            <v>0</v>
          </cell>
          <cell r="O1617">
            <v>0</v>
          </cell>
        </row>
        <row r="1618">
          <cell r="K1618">
            <v>2101</v>
          </cell>
          <cell r="O1618">
            <v>0</v>
          </cell>
        </row>
        <row r="1619">
          <cell r="K1619">
            <v>2105</v>
          </cell>
          <cell r="O1619">
            <v>0</v>
          </cell>
        </row>
        <row r="1620">
          <cell r="K1620">
            <v>2206</v>
          </cell>
          <cell r="O1620">
            <v>0</v>
          </cell>
        </row>
        <row r="1621">
          <cell r="K1621">
            <v>0</v>
          </cell>
          <cell r="O1621">
            <v>0</v>
          </cell>
        </row>
        <row r="1622">
          <cell r="K1622">
            <v>0</v>
          </cell>
          <cell r="O1622">
            <v>0</v>
          </cell>
        </row>
        <row r="1623">
          <cell r="K1623">
            <v>0</v>
          </cell>
          <cell r="O1623">
            <v>0</v>
          </cell>
        </row>
        <row r="1624">
          <cell r="K1624">
            <v>0</v>
          </cell>
          <cell r="O1624">
            <v>0</v>
          </cell>
        </row>
        <row r="1625">
          <cell r="K1625">
            <v>0</v>
          </cell>
          <cell r="O1625">
            <v>0</v>
          </cell>
        </row>
        <row r="1626">
          <cell r="K1626">
            <v>2101</v>
          </cell>
          <cell r="O1626">
            <v>0</v>
          </cell>
        </row>
        <row r="1627">
          <cell r="K1627">
            <v>2105</v>
          </cell>
          <cell r="O1627">
            <v>0</v>
          </cell>
        </row>
        <row r="1628">
          <cell r="K1628">
            <v>2206</v>
          </cell>
          <cell r="O1628">
            <v>0</v>
          </cell>
        </row>
        <row r="1629">
          <cell r="K1629">
            <v>0</v>
          </cell>
          <cell r="O1629">
            <v>0</v>
          </cell>
        </row>
        <row r="1630">
          <cell r="K1630">
            <v>0</v>
          </cell>
          <cell r="O1630">
            <v>0</v>
          </cell>
        </row>
        <row r="1631">
          <cell r="K1631">
            <v>0</v>
          </cell>
          <cell r="O1631">
            <v>0</v>
          </cell>
        </row>
        <row r="1632">
          <cell r="K1632">
            <v>0</v>
          </cell>
          <cell r="O1632">
            <v>0</v>
          </cell>
        </row>
        <row r="1633">
          <cell r="K1633">
            <v>0</v>
          </cell>
          <cell r="O1633">
            <v>0</v>
          </cell>
        </row>
        <row r="1634">
          <cell r="K1634">
            <v>2101</v>
          </cell>
          <cell r="O1634">
            <v>0</v>
          </cell>
        </row>
        <row r="1635">
          <cell r="K1635">
            <v>2105</v>
          </cell>
          <cell r="O1635">
            <v>0</v>
          </cell>
        </row>
        <row r="1636">
          <cell r="K1636">
            <v>2206</v>
          </cell>
          <cell r="O1636">
            <v>0</v>
          </cell>
        </row>
        <row r="1637">
          <cell r="K1637">
            <v>0</v>
          </cell>
          <cell r="O1637">
            <v>0</v>
          </cell>
        </row>
        <row r="1638">
          <cell r="K1638">
            <v>0</v>
          </cell>
          <cell r="O1638">
            <v>0</v>
          </cell>
        </row>
        <row r="1639">
          <cell r="K1639">
            <v>0</v>
          </cell>
          <cell r="O1639">
            <v>0</v>
          </cell>
        </row>
        <row r="1640">
          <cell r="K1640">
            <v>0</v>
          </cell>
          <cell r="O1640">
            <v>0</v>
          </cell>
        </row>
        <row r="1641">
          <cell r="K1641">
            <v>0</v>
          </cell>
          <cell r="O1641">
            <v>0</v>
          </cell>
        </row>
        <row r="1642">
          <cell r="K1642">
            <v>2101</v>
          </cell>
          <cell r="O1642">
            <v>0.8</v>
          </cell>
        </row>
        <row r="1643">
          <cell r="K1643">
            <v>2103</v>
          </cell>
          <cell r="O1643">
            <v>0.5</v>
          </cell>
        </row>
        <row r="1644">
          <cell r="K1644">
            <v>2105</v>
          </cell>
          <cell r="O1644">
            <v>0.7</v>
          </cell>
        </row>
        <row r="1645">
          <cell r="K1645">
            <v>0</v>
          </cell>
          <cell r="O1645">
            <v>0</v>
          </cell>
        </row>
        <row r="1646">
          <cell r="K1646">
            <v>3505</v>
          </cell>
          <cell r="O1646">
            <v>0.5</v>
          </cell>
        </row>
        <row r="1647">
          <cell r="K1647">
            <v>0</v>
          </cell>
          <cell r="O1647">
            <v>0</v>
          </cell>
        </row>
        <row r="1648">
          <cell r="K1648">
            <v>3811</v>
          </cell>
          <cell r="O1648">
            <v>0.4</v>
          </cell>
        </row>
        <row r="1649">
          <cell r="K1649">
            <v>3817</v>
          </cell>
          <cell r="O1649">
            <v>0.3</v>
          </cell>
        </row>
        <row r="1650">
          <cell r="K1650">
            <v>2101</v>
          </cell>
          <cell r="O1650">
            <v>0</v>
          </cell>
        </row>
        <row r="1651">
          <cell r="K1651">
            <v>0</v>
          </cell>
          <cell r="O1651">
            <v>0</v>
          </cell>
        </row>
        <row r="1652">
          <cell r="K1652">
            <v>0</v>
          </cell>
          <cell r="O1652">
            <v>0</v>
          </cell>
        </row>
        <row r="1653">
          <cell r="K1653">
            <v>0</v>
          </cell>
          <cell r="O1653">
            <v>0</v>
          </cell>
        </row>
        <row r="1654">
          <cell r="K1654">
            <v>3103</v>
          </cell>
          <cell r="O1654">
            <v>5</v>
          </cell>
        </row>
        <row r="1655">
          <cell r="K1655">
            <v>0</v>
          </cell>
          <cell r="O1655">
            <v>0</v>
          </cell>
        </row>
        <row r="1656">
          <cell r="K1656">
            <v>0</v>
          </cell>
          <cell r="O1656">
            <v>0</v>
          </cell>
        </row>
        <row r="1657">
          <cell r="K1657">
            <v>0</v>
          </cell>
          <cell r="O1657">
            <v>0</v>
          </cell>
        </row>
        <row r="1658">
          <cell r="K1658">
            <v>2101</v>
          </cell>
          <cell r="O1658">
            <v>0</v>
          </cell>
        </row>
        <row r="1659">
          <cell r="K1659">
            <v>2206</v>
          </cell>
          <cell r="O1659">
            <v>0</v>
          </cell>
        </row>
        <row r="1660">
          <cell r="K1660">
            <v>0</v>
          </cell>
          <cell r="O1660">
            <v>0</v>
          </cell>
        </row>
        <row r="1661">
          <cell r="K1661">
            <v>0</v>
          </cell>
          <cell r="O1661">
            <v>0</v>
          </cell>
        </row>
        <row r="1662">
          <cell r="K1662">
            <v>3811</v>
          </cell>
          <cell r="O1662">
            <v>0.2</v>
          </cell>
        </row>
        <row r="1663">
          <cell r="K1663">
            <v>0</v>
          </cell>
          <cell r="O1663">
            <v>0</v>
          </cell>
        </row>
        <row r="1664">
          <cell r="K1664">
            <v>0</v>
          </cell>
          <cell r="O1664">
            <v>0</v>
          </cell>
        </row>
        <row r="1665">
          <cell r="K1665">
            <v>0</v>
          </cell>
          <cell r="O1665">
            <v>0</v>
          </cell>
        </row>
        <row r="1666">
          <cell r="K1666">
            <v>2101</v>
          </cell>
          <cell r="O1666">
            <v>0</v>
          </cell>
        </row>
        <row r="1667">
          <cell r="K1667">
            <v>2103</v>
          </cell>
          <cell r="O1667">
            <v>0</v>
          </cell>
        </row>
        <row r="1668">
          <cell r="K1668">
            <v>2206</v>
          </cell>
          <cell r="O1668">
            <v>0</v>
          </cell>
        </row>
        <row r="1669">
          <cell r="K1669">
            <v>0</v>
          </cell>
          <cell r="O1669">
            <v>0</v>
          </cell>
        </row>
        <row r="1670">
          <cell r="K1670">
            <v>0</v>
          </cell>
          <cell r="O1670">
            <v>0</v>
          </cell>
        </row>
        <row r="1671">
          <cell r="K1671">
            <v>0</v>
          </cell>
          <cell r="O1671">
            <v>0</v>
          </cell>
        </row>
        <row r="1672">
          <cell r="K1672">
            <v>0</v>
          </cell>
          <cell r="O1672">
            <v>0</v>
          </cell>
        </row>
        <row r="1673">
          <cell r="K1673">
            <v>0</v>
          </cell>
          <cell r="O1673">
            <v>0</v>
          </cell>
        </row>
        <row r="1674">
          <cell r="K1674">
            <v>2101</v>
          </cell>
          <cell r="O1674">
            <v>0</v>
          </cell>
        </row>
        <row r="1675">
          <cell r="K1675">
            <v>2103</v>
          </cell>
          <cell r="O1675">
            <v>1</v>
          </cell>
        </row>
        <row r="1676">
          <cell r="K1676">
            <v>2703</v>
          </cell>
          <cell r="O1676">
            <v>0</v>
          </cell>
        </row>
        <row r="1677">
          <cell r="K1677">
            <v>2701</v>
          </cell>
          <cell r="O1677">
            <v>3</v>
          </cell>
        </row>
        <row r="1678">
          <cell r="K1678">
            <v>3811</v>
          </cell>
          <cell r="O1678">
            <v>0</v>
          </cell>
        </row>
        <row r="1679">
          <cell r="K1679">
            <v>0</v>
          </cell>
          <cell r="O1679">
            <v>0</v>
          </cell>
        </row>
        <row r="1680">
          <cell r="K1680">
            <v>0</v>
          </cell>
          <cell r="O1680">
            <v>0</v>
          </cell>
        </row>
        <row r="1681">
          <cell r="K1681">
            <v>0</v>
          </cell>
          <cell r="O1681">
            <v>0</v>
          </cell>
        </row>
        <row r="1682">
          <cell r="K1682">
            <v>2101</v>
          </cell>
          <cell r="O1682">
            <v>0</v>
          </cell>
        </row>
        <row r="1683">
          <cell r="K1683">
            <v>0</v>
          </cell>
          <cell r="O1683">
            <v>0</v>
          </cell>
        </row>
        <row r="1684">
          <cell r="K1684">
            <v>0</v>
          </cell>
          <cell r="O1684">
            <v>0</v>
          </cell>
        </row>
        <row r="1685">
          <cell r="K1685">
            <v>0</v>
          </cell>
          <cell r="O1685">
            <v>0</v>
          </cell>
        </row>
        <row r="1686">
          <cell r="K1686">
            <v>0</v>
          </cell>
          <cell r="O1686">
            <v>0</v>
          </cell>
        </row>
        <row r="1687">
          <cell r="K1687">
            <v>3402</v>
          </cell>
          <cell r="O1687">
            <v>1.5</v>
          </cell>
        </row>
        <row r="1688">
          <cell r="K1688">
            <v>3305</v>
          </cell>
          <cell r="O1688">
            <v>0</v>
          </cell>
        </row>
        <row r="1689">
          <cell r="K1689">
            <v>3808</v>
          </cell>
          <cell r="O1689">
            <v>1.2</v>
          </cell>
        </row>
        <row r="1690">
          <cell r="K1690">
            <v>2103</v>
          </cell>
          <cell r="O1690">
            <v>0</v>
          </cell>
        </row>
        <row r="1691">
          <cell r="K1691">
            <v>2101</v>
          </cell>
          <cell r="O1691">
            <v>0</v>
          </cell>
        </row>
        <row r="1692">
          <cell r="K1692">
            <v>0</v>
          </cell>
          <cell r="O1692">
            <v>0</v>
          </cell>
        </row>
        <row r="1693">
          <cell r="K1693">
            <v>0</v>
          </cell>
          <cell r="O1693">
            <v>0</v>
          </cell>
        </row>
        <row r="1694">
          <cell r="K1694">
            <v>0</v>
          </cell>
          <cell r="O1694">
            <v>0</v>
          </cell>
        </row>
        <row r="1695">
          <cell r="K1695">
            <v>3817</v>
          </cell>
          <cell r="O1695">
            <v>0</v>
          </cell>
        </row>
        <row r="1696">
          <cell r="K1696">
            <v>3403</v>
          </cell>
          <cell r="O1696">
            <v>0.46</v>
          </cell>
        </row>
        <row r="1697">
          <cell r="K1697">
            <v>0</v>
          </cell>
          <cell r="O1697">
            <v>0</v>
          </cell>
        </row>
        <row r="1698">
          <cell r="K1698">
            <v>2105</v>
          </cell>
          <cell r="O1698">
            <v>0</v>
          </cell>
        </row>
        <row r="1699">
          <cell r="K1699">
            <v>2101</v>
          </cell>
          <cell r="O1699">
            <v>0</v>
          </cell>
        </row>
        <row r="1700">
          <cell r="K1700">
            <v>0</v>
          </cell>
          <cell r="O1700">
            <v>0</v>
          </cell>
        </row>
        <row r="1701">
          <cell r="K1701">
            <v>0</v>
          </cell>
          <cell r="O1701">
            <v>0</v>
          </cell>
        </row>
        <row r="1702">
          <cell r="K1702">
            <v>3501</v>
          </cell>
          <cell r="O1702">
            <v>0</v>
          </cell>
        </row>
        <row r="1703">
          <cell r="K1703">
            <v>0</v>
          </cell>
          <cell r="O1703">
            <v>0</v>
          </cell>
        </row>
        <row r="1704">
          <cell r="K1704">
            <v>0</v>
          </cell>
          <cell r="O1704">
            <v>0</v>
          </cell>
        </row>
        <row r="1705">
          <cell r="K1705">
            <v>0</v>
          </cell>
          <cell r="O1705">
            <v>0</v>
          </cell>
        </row>
        <row r="1706">
          <cell r="K1706">
            <v>2101</v>
          </cell>
          <cell r="O1706">
            <v>0</v>
          </cell>
        </row>
        <row r="1707">
          <cell r="K1707">
            <v>0</v>
          </cell>
          <cell r="O1707">
            <v>0</v>
          </cell>
        </row>
        <row r="1708">
          <cell r="K1708">
            <v>0</v>
          </cell>
          <cell r="O1708">
            <v>0</v>
          </cell>
        </row>
        <row r="1709">
          <cell r="K1709">
            <v>0</v>
          </cell>
          <cell r="O1709">
            <v>0</v>
          </cell>
        </row>
        <row r="1710">
          <cell r="K1710">
            <v>0</v>
          </cell>
          <cell r="O1710">
            <v>0</v>
          </cell>
        </row>
        <row r="1711">
          <cell r="K1711">
            <v>0</v>
          </cell>
          <cell r="O1711">
            <v>0</v>
          </cell>
        </row>
        <row r="1712">
          <cell r="K1712">
            <v>0</v>
          </cell>
          <cell r="O1712">
            <v>0</v>
          </cell>
        </row>
        <row r="1713">
          <cell r="K1713">
            <v>0</v>
          </cell>
          <cell r="O1713">
            <v>0</v>
          </cell>
        </row>
        <row r="1714">
          <cell r="K1714">
            <v>0</v>
          </cell>
          <cell r="O1714">
            <v>0</v>
          </cell>
        </row>
        <row r="1715">
          <cell r="K1715">
            <v>0</v>
          </cell>
          <cell r="O1715">
            <v>0</v>
          </cell>
        </row>
        <row r="1716">
          <cell r="K1716">
            <v>0</v>
          </cell>
          <cell r="O1716">
            <v>0</v>
          </cell>
        </row>
        <row r="1717">
          <cell r="K1717">
            <v>0</v>
          </cell>
          <cell r="O1717">
            <v>0</v>
          </cell>
        </row>
        <row r="1718">
          <cell r="K1718">
            <v>0</v>
          </cell>
          <cell r="O1718">
            <v>0</v>
          </cell>
        </row>
        <row r="1719">
          <cell r="K1719">
            <v>0</v>
          </cell>
          <cell r="O1719">
            <v>0</v>
          </cell>
        </row>
        <row r="1720">
          <cell r="K1720">
            <v>0</v>
          </cell>
          <cell r="O1720">
            <v>0</v>
          </cell>
        </row>
        <row r="1721">
          <cell r="K1721">
            <v>0</v>
          </cell>
          <cell r="O1721">
            <v>0</v>
          </cell>
        </row>
        <row r="1722">
          <cell r="K1722">
            <v>2106</v>
          </cell>
          <cell r="O1722">
            <v>0</v>
          </cell>
        </row>
        <row r="1723">
          <cell r="K1723">
            <v>2101</v>
          </cell>
          <cell r="O1723">
            <v>0</v>
          </cell>
        </row>
        <row r="1724">
          <cell r="K1724">
            <v>0</v>
          </cell>
          <cell r="O1724">
            <v>0</v>
          </cell>
        </row>
        <row r="1725">
          <cell r="K1725">
            <v>0</v>
          </cell>
          <cell r="O1725">
            <v>0</v>
          </cell>
        </row>
        <row r="1726">
          <cell r="K1726">
            <v>3811</v>
          </cell>
          <cell r="O1726">
            <v>0.3</v>
          </cell>
        </row>
        <row r="1727">
          <cell r="K1727">
            <v>0</v>
          </cell>
          <cell r="O1727">
            <v>0</v>
          </cell>
        </row>
        <row r="1728">
          <cell r="K1728">
            <v>0</v>
          </cell>
          <cell r="O1728">
            <v>0</v>
          </cell>
        </row>
        <row r="1729">
          <cell r="K1729">
            <v>0</v>
          </cell>
          <cell r="O1729">
            <v>0</v>
          </cell>
        </row>
        <row r="1730">
          <cell r="K1730">
            <v>2101</v>
          </cell>
          <cell r="O1730">
            <v>2</v>
          </cell>
        </row>
        <row r="1731">
          <cell r="K1731">
            <v>2506</v>
          </cell>
          <cell r="O1731">
            <v>0</v>
          </cell>
        </row>
        <row r="1732">
          <cell r="K1732">
            <v>0</v>
          </cell>
          <cell r="O1732">
            <v>0</v>
          </cell>
        </row>
        <row r="1733">
          <cell r="K1733">
            <v>0</v>
          </cell>
          <cell r="O1733">
            <v>0</v>
          </cell>
        </row>
        <row r="1734">
          <cell r="K1734">
            <v>3811</v>
          </cell>
          <cell r="O1734">
            <v>0.3</v>
          </cell>
        </row>
        <row r="1735">
          <cell r="K1735">
            <v>3817</v>
          </cell>
          <cell r="O1735">
            <v>0.3</v>
          </cell>
        </row>
        <row r="1736">
          <cell r="K1736">
            <v>0</v>
          </cell>
          <cell r="O1736">
            <v>0</v>
          </cell>
        </row>
        <row r="1737">
          <cell r="K1737">
            <v>0</v>
          </cell>
          <cell r="O1737">
            <v>0</v>
          </cell>
        </row>
        <row r="1738">
          <cell r="K1738">
            <v>0</v>
          </cell>
          <cell r="O1738">
            <v>0</v>
          </cell>
        </row>
        <row r="1739">
          <cell r="K1739">
            <v>0</v>
          </cell>
          <cell r="O1739">
            <v>0</v>
          </cell>
        </row>
        <row r="1740">
          <cell r="K1740">
            <v>0</v>
          </cell>
          <cell r="O1740">
            <v>0</v>
          </cell>
        </row>
        <row r="1741">
          <cell r="K1741">
            <v>0</v>
          </cell>
          <cell r="O1741">
            <v>0</v>
          </cell>
        </row>
        <row r="1742">
          <cell r="K1742">
            <v>0</v>
          </cell>
          <cell r="O1742">
            <v>0</v>
          </cell>
        </row>
        <row r="1743">
          <cell r="K1743">
            <v>0</v>
          </cell>
          <cell r="O1743">
            <v>0</v>
          </cell>
        </row>
        <row r="1744">
          <cell r="K1744">
            <v>0</v>
          </cell>
          <cell r="O1744">
            <v>0</v>
          </cell>
        </row>
        <row r="1745">
          <cell r="K1745">
            <v>0</v>
          </cell>
          <cell r="O1745">
            <v>0</v>
          </cell>
        </row>
        <row r="1746">
          <cell r="K1746">
            <v>0</v>
          </cell>
          <cell r="O1746">
            <v>0</v>
          </cell>
        </row>
        <row r="1747">
          <cell r="K1747">
            <v>0</v>
          </cell>
          <cell r="O1747">
            <v>0</v>
          </cell>
        </row>
        <row r="1748">
          <cell r="K1748">
            <v>0</v>
          </cell>
          <cell r="O1748">
            <v>0</v>
          </cell>
        </row>
        <row r="1749">
          <cell r="K1749">
            <v>0</v>
          </cell>
          <cell r="O1749">
            <v>0</v>
          </cell>
        </row>
        <row r="1750">
          <cell r="K1750">
            <v>0</v>
          </cell>
          <cell r="O1750">
            <v>0</v>
          </cell>
        </row>
        <row r="1751">
          <cell r="K1751">
            <v>0</v>
          </cell>
          <cell r="O1751">
            <v>0</v>
          </cell>
        </row>
        <row r="1752">
          <cell r="K1752">
            <v>0</v>
          </cell>
          <cell r="O1752">
            <v>0</v>
          </cell>
        </row>
        <row r="1753">
          <cell r="K1753">
            <v>0</v>
          </cell>
          <cell r="O1753">
            <v>0</v>
          </cell>
        </row>
        <row r="1754">
          <cell r="K1754">
            <v>0</v>
          </cell>
          <cell r="O1754">
            <v>0</v>
          </cell>
        </row>
        <row r="1755">
          <cell r="K1755">
            <v>0</v>
          </cell>
          <cell r="O1755">
            <v>0</v>
          </cell>
        </row>
        <row r="1756">
          <cell r="K1756">
            <v>0</v>
          </cell>
          <cell r="O1756">
            <v>0</v>
          </cell>
        </row>
        <row r="1757">
          <cell r="K1757">
            <v>0</v>
          </cell>
          <cell r="O1757">
            <v>0</v>
          </cell>
        </row>
        <row r="1758">
          <cell r="K1758">
            <v>0</v>
          </cell>
          <cell r="O1758">
            <v>0</v>
          </cell>
        </row>
        <row r="1759">
          <cell r="K1759">
            <v>0</v>
          </cell>
          <cell r="O1759">
            <v>0</v>
          </cell>
        </row>
        <row r="1760">
          <cell r="K1760">
            <v>0</v>
          </cell>
          <cell r="O1760">
            <v>0</v>
          </cell>
        </row>
        <row r="1761">
          <cell r="K1761">
            <v>0</v>
          </cell>
          <cell r="O1761">
            <v>0</v>
          </cell>
        </row>
        <row r="1762">
          <cell r="K1762">
            <v>2101</v>
          </cell>
          <cell r="O1762">
            <v>0.6</v>
          </cell>
        </row>
        <row r="1763">
          <cell r="K1763">
            <v>2301</v>
          </cell>
          <cell r="O1763">
            <v>0</v>
          </cell>
        </row>
        <row r="1764">
          <cell r="K1764">
            <v>0</v>
          </cell>
          <cell r="O1764">
            <v>0</v>
          </cell>
        </row>
        <row r="1765">
          <cell r="K1765">
            <v>0</v>
          </cell>
          <cell r="O1765">
            <v>0</v>
          </cell>
        </row>
        <row r="1766">
          <cell r="K1766">
            <v>0</v>
          </cell>
          <cell r="O1766">
            <v>0</v>
          </cell>
        </row>
        <row r="1767">
          <cell r="K1767">
            <v>0</v>
          </cell>
          <cell r="O1767">
            <v>0</v>
          </cell>
        </row>
        <row r="1768">
          <cell r="K1768">
            <v>0</v>
          </cell>
          <cell r="O1768">
            <v>0</v>
          </cell>
        </row>
        <row r="1769">
          <cell r="K1769">
            <v>0</v>
          </cell>
          <cell r="O1769">
            <v>0</v>
          </cell>
        </row>
        <row r="1770">
          <cell r="K1770">
            <v>0</v>
          </cell>
          <cell r="O1770">
            <v>0</v>
          </cell>
        </row>
        <row r="1771">
          <cell r="K1771">
            <v>0</v>
          </cell>
          <cell r="O1771">
            <v>0</v>
          </cell>
        </row>
        <row r="1772">
          <cell r="K1772">
            <v>0</v>
          </cell>
          <cell r="O1772">
            <v>0</v>
          </cell>
        </row>
        <row r="1773">
          <cell r="K1773">
            <v>0</v>
          </cell>
          <cell r="O1773">
            <v>0</v>
          </cell>
        </row>
        <row r="1774">
          <cell r="K1774">
            <v>0</v>
          </cell>
          <cell r="O1774">
            <v>0</v>
          </cell>
        </row>
        <row r="1775">
          <cell r="K1775">
            <v>0</v>
          </cell>
          <cell r="O1775">
            <v>0</v>
          </cell>
        </row>
        <row r="1776">
          <cell r="K1776">
            <v>0</v>
          </cell>
          <cell r="O1776">
            <v>0</v>
          </cell>
        </row>
        <row r="1777">
          <cell r="K1777">
            <v>0</v>
          </cell>
          <cell r="O1777">
            <v>0</v>
          </cell>
        </row>
        <row r="1778">
          <cell r="K1778">
            <v>0</v>
          </cell>
          <cell r="O1778">
            <v>0</v>
          </cell>
        </row>
        <row r="1779">
          <cell r="K1779">
            <v>0</v>
          </cell>
          <cell r="O1779">
            <v>0</v>
          </cell>
        </row>
        <row r="1780">
          <cell r="K1780">
            <v>0</v>
          </cell>
          <cell r="O1780">
            <v>0</v>
          </cell>
        </row>
        <row r="1781">
          <cell r="K1781">
            <v>0</v>
          </cell>
          <cell r="O1781">
            <v>0</v>
          </cell>
        </row>
        <row r="1782">
          <cell r="K1782">
            <v>0</v>
          </cell>
          <cell r="O1782">
            <v>0</v>
          </cell>
        </row>
        <row r="1783">
          <cell r="K1783">
            <v>0</v>
          </cell>
          <cell r="O1783">
            <v>0</v>
          </cell>
        </row>
        <row r="1784">
          <cell r="K1784">
            <v>0</v>
          </cell>
          <cell r="O1784">
            <v>0</v>
          </cell>
        </row>
        <row r="1785">
          <cell r="K1785">
            <v>0</v>
          </cell>
          <cell r="O1785">
            <v>0</v>
          </cell>
        </row>
        <row r="1786">
          <cell r="K1786">
            <v>0</v>
          </cell>
          <cell r="O1786">
            <v>0</v>
          </cell>
        </row>
        <row r="1787">
          <cell r="K1787">
            <v>0</v>
          </cell>
          <cell r="O1787">
            <v>0</v>
          </cell>
        </row>
        <row r="1788">
          <cell r="K1788">
            <v>0</v>
          </cell>
          <cell r="O1788">
            <v>0</v>
          </cell>
        </row>
        <row r="1789">
          <cell r="K1789">
            <v>0</v>
          </cell>
          <cell r="O1789">
            <v>0</v>
          </cell>
        </row>
        <row r="1790">
          <cell r="K1790">
            <v>0</v>
          </cell>
          <cell r="O1790">
            <v>0</v>
          </cell>
        </row>
        <row r="1791">
          <cell r="K1791">
            <v>0</v>
          </cell>
          <cell r="O1791">
            <v>0</v>
          </cell>
        </row>
        <row r="1792">
          <cell r="K1792">
            <v>0</v>
          </cell>
          <cell r="O1792">
            <v>0</v>
          </cell>
        </row>
        <row r="1793">
          <cell r="K1793">
            <v>0</v>
          </cell>
          <cell r="O1793">
            <v>0</v>
          </cell>
        </row>
        <row r="1794">
          <cell r="K1794">
            <v>0</v>
          </cell>
          <cell r="O1794">
            <v>0</v>
          </cell>
        </row>
        <row r="1795">
          <cell r="K1795">
            <v>0</v>
          </cell>
          <cell r="O1795">
            <v>0</v>
          </cell>
        </row>
        <row r="1796">
          <cell r="K1796">
            <v>0</v>
          </cell>
          <cell r="O1796">
            <v>0</v>
          </cell>
        </row>
        <row r="1797">
          <cell r="K1797">
            <v>0</v>
          </cell>
          <cell r="O1797">
            <v>0</v>
          </cell>
        </row>
        <row r="1798">
          <cell r="K1798">
            <v>0</v>
          </cell>
          <cell r="O1798">
            <v>0</v>
          </cell>
        </row>
        <row r="1799">
          <cell r="K1799">
            <v>0</v>
          </cell>
          <cell r="O1799">
            <v>0</v>
          </cell>
        </row>
        <row r="1800">
          <cell r="K1800">
            <v>0</v>
          </cell>
          <cell r="O1800">
            <v>0</v>
          </cell>
        </row>
        <row r="1801">
          <cell r="K1801">
            <v>0</v>
          </cell>
          <cell r="O1801">
            <v>0</v>
          </cell>
        </row>
        <row r="1802">
          <cell r="K1802">
            <v>2101</v>
          </cell>
          <cell r="O1802">
            <v>0</v>
          </cell>
        </row>
        <row r="1803">
          <cell r="K1803">
            <v>2103</v>
          </cell>
          <cell r="O1803">
            <v>0</v>
          </cell>
        </row>
        <row r="1804">
          <cell r="K1804">
            <v>0</v>
          </cell>
          <cell r="O1804">
            <v>0</v>
          </cell>
        </row>
        <row r="1805">
          <cell r="K1805">
            <v>0</v>
          </cell>
          <cell r="O1805">
            <v>0</v>
          </cell>
        </row>
        <row r="1806">
          <cell r="K1806">
            <v>0</v>
          </cell>
          <cell r="O1806">
            <v>0</v>
          </cell>
        </row>
        <row r="1807">
          <cell r="K1807">
            <v>0</v>
          </cell>
          <cell r="O1807">
            <v>0</v>
          </cell>
        </row>
        <row r="1808">
          <cell r="K1808">
            <v>0</v>
          </cell>
          <cell r="O1808">
            <v>0</v>
          </cell>
        </row>
        <row r="1809">
          <cell r="K1809">
            <v>0</v>
          </cell>
          <cell r="O1809">
            <v>0</v>
          </cell>
        </row>
        <row r="1810">
          <cell r="K1810">
            <v>2101</v>
          </cell>
          <cell r="O1810">
            <v>0</v>
          </cell>
        </row>
        <row r="1811">
          <cell r="K1811">
            <v>2206</v>
          </cell>
          <cell r="O1811">
            <v>0</v>
          </cell>
        </row>
        <row r="1812">
          <cell r="K1812">
            <v>0</v>
          </cell>
          <cell r="O1812">
            <v>0</v>
          </cell>
        </row>
        <row r="1813">
          <cell r="K1813">
            <v>0</v>
          </cell>
          <cell r="O1813">
            <v>0</v>
          </cell>
        </row>
        <row r="1814">
          <cell r="K1814">
            <v>0</v>
          </cell>
          <cell r="O1814">
            <v>0</v>
          </cell>
        </row>
        <row r="1815">
          <cell r="K1815">
            <v>0</v>
          </cell>
          <cell r="O1815">
            <v>0</v>
          </cell>
        </row>
        <row r="1816">
          <cell r="K1816">
            <v>0</v>
          </cell>
          <cell r="O1816">
            <v>0</v>
          </cell>
        </row>
        <row r="1817">
          <cell r="K1817">
            <v>0</v>
          </cell>
          <cell r="O1817">
            <v>0</v>
          </cell>
        </row>
        <row r="1818">
          <cell r="K1818">
            <v>2101</v>
          </cell>
          <cell r="O1818">
            <v>1</v>
          </cell>
        </row>
        <row r="1819">
          <cell r="K1819">
            <v>0</v>
          </cell>
          <cell r="O1819">
            <v>0</v>
          </cell>
        </row>
        <row r="1820">
          <cell r="K1820">
            <v>0</v>
          </cell>
          <cell r="O1820">
            <v>0</v>
          </cell>
        </row>
        <row r="1821">
          <cell r="K1821">
            <v>2605</v>
          </cell>
          <cell r="O1821">
            <v>0.5</v>
          </cell>
        </row>
        <row r="1822">
          <cell r="K1822">
            <v>0</v>
          </cell>
          <cell r="O1822">
            <v>0</v>
          </cell>
        </row>
        <row r="1823">
          <cell r="K1823">
            <v>0</v>
          </cell>
          <cell r="O1823">
            <v>0</v>
          </cell>
        </row>
        <row r="1824">
          <cell r="K1824">
            <v>0</v>
          </cell>
          <cell r="O1824">
            <v>0</v>
          </cell>
        </row>
        <row r="1825">
          <cell r="K1825">
            <v>0</v>
          </cell>
          <cell r="O1825">
            <v>0</v>
          </cell>
        </row>
        <row r="1826">
          <cell r="K1826">
            <v>2101</v>
          </cell>
          <cell r="O1826">
            <v>0.5</v>
          </cell>
        </row>
        <row r="1827">
          <cell r="K1827">
            <v>0</v>
          </cell>
          <cell r="O1827">
            <v>0</v>
          </cell>
        </row>
        <row r="1828">
          <cell r="K1828">
            <v>0</v>
          </cell>
          <cell r="O1828">
            <v>0</v>
          </cell>
        </row>
        <row r="1829">
          <cell r="K1829">
            <v>0</v>
          </cell>
          <cell r="O1829">
            <v>0</v>
          </cell>
        </row>
        <row r="1830">
          <cell r="K1830">
            <v>0</v>
          </cell>
          <cell r="O1830">
            <v>0</v>
          </cell>
        </row>
        <row r="1831">
          <cell r="K1831">
            <v>0</v>
          </cell>
          <cell r="O1831">
            <v>0</v>
          </cell>
        </row>
        <row r="1832">
          <cell r="K1832">
            <v>0</v>
          </cell>
          <cell r="O1832">
            <v>0</v>
          </cell>
        </row>
        <row r="1833">
          <cell r="K1833">
            <v>0</v>
          </cell>
          <cell r="O1833">
            <v>0</v>
          </cell>
        </row>
        <row r="1834">
          <cell r="K1834">
            <v>0</v>
          </cell>
          <cell r="O1834">
            <v>0</v>
          </cell>
        </row>
        <row r="1835">
          <cell r="K1835">
            <v>0</v>
          </cell>
          <cell r="O1835">
            <v>0</v>
          </cell>
        </row>
        <row r="1836">
          <cell r="K1836">
            <v>0</v>
          </cell>
          <cell r="O1836">
            <v>0</v>
          </cell>
        </row>
        <row r="1837">
          <cell r="K1837">
            <v>0</v>
          </cell>
          <cell r="O1837">
            <v>0</v>
          </cell>
        </row>
        <row r="1838">
          <cell r="K1838">
            <v>0</v>
          </cell>
          <cell r="O1838">
            <v>0</v>
          </cell>
        </row>
        <row r="1839">
          <cell r="K1839">
            <v>0</v>
          </cell>
          <cell r="O1839">
            <v>0</v>
          </cell>
        </row>
        <row r="1840">
          <cell r="K1840">
            <v>0</v>
          </cell>
          <cell r="O1840">
            <v>0</v>
          </cell>
        </row>
        <row r="1841">
          <cell r="K1841">
            <v>0</v>
          </cell>
          <cell r="O1841">
            <v>0</v>
          </cell>
        </row>
        <row r="1842">
          <cell r="K1842">
            <v>2101</v>
          </cell>
          <cell r="O1842">
            <v>0</v>
          </cell>
        </row>
        <row r="1843">
          <cell r="K1843">
            <v>2504</v>
          </cell>
          <cell r="O1843">
            <v>0.6</v>
          </cell>
        </row>
        <row r="1844">
          <cell r="K1844">
            <v>2505</v>
          </cell>
          <cell r="O1844">
            <v>0</v>
          </cell>
        </row>
        <row r="1845">
          <cell r="K1845">
            <v>0</v>
          </cell>
          <cell r="O1845">
            <v>0</v>
          </cell>
        </row>
        <row r="1846">
          <cell r="K1846">
            <v>0</v>
          </cell>
          <cell r="O1846">
            <v>0</v>
          </cell>
        </row>
        <row r="1847">
          <cell r="K1847">
            <v>0</v>
          </cell>
          <cell r="O1847">
            <v>0</v>
          </cell>
        </row>
        <row r="1848">
          <cell r="K1848">
            <v>0</v>
          </cell>
          <cell r="O1848">
            <v>0</v>
          </cell>
        </row>
        <row r="1849">
          <cell r="K1849">
            <v>0</v>
          </cell>
          <cell r="O1849">
            <v>0</v>
          </cell>
        </row>
        <row r="1850">
          <cell r="K1850">
            <v>0</v>
          </cell>
          <cell r="O1850">
            <v>0</v>
          </cell>
        </row>
        <row r="1851">
          <cell r="K1851">
            <v>0</v>
          </cell>
          <cell r="O1851">
            <v>0</v>
          </cell>
        </row>
        <row r="1852">
          <cell r="K1852">
            <v>0</v>
          </cell>
          <cell r="O1852">
            <v>0</v>
          </cell>
        </row>
        <row r="1853">
          <cell r="K1853">
            <v>0</v>
          </cell>
          <cell r="O1853">
            <v>0</v>
          </cell>
        </row>
        <row r="1854">
          <cell r="K1854">
            <v>0</v>
          </cell>
          <cell r="O1854">
            <v>0</v>
          </cell>
        </row>
        <row r="1855">
          <cell r="K1855">
            <v>0</v>
          </cell>
          <cell r="O1855">
            <v>0</v>
          </cell>
        </row>
        <row r="1856">
          <cell r="K1856">
            <v>0</v>
          </cell>
          <cell r="O1856">
            <v>0</v>
          </cell>
        </row>
        <row r="1857">
          <cell r="K1857">
            <v>0</v>
          </cell>
          <cell r="O1857">
            <v>0</v>
          </cell>
        </row>
        <row r="1858">
          <cell r="K1858">
            <v>0</v>
          </cell>
          <cell r="O1858">
            <v>0</v>
          </cell>
        </row>
        <row r="1859">
          <cell r="K1859">
            <v>0</v>
          </cell>
          <cell r="O1859">
            <v>0</v>
          </cell>
        </row>
        <row r="1860">
          <cell r="K1860">
            <v>0</v>
          </cell>
          <cell r="O1860">
            <v>0</v>
          </cell>
        </row>
        <row r="1861">
          <cell r="K1861">
            <v>0</v>
          </cell>
          <cell r="O1861">
            <v>0</v>
          </cell>
        </row>
        <row r="1862">
          <cell r="K1862">
            <v>0</v>
          </cell>
          <cell r="O1862">
            <v>0</v>
          </cell>
        </row>
        <row r="1863">
          <cell r="K1863">
            <v>0</v>
          </cell>
          <cell r="O1863">
            <v>0</v>
          </cell>
        </row>
        <row r="1864">
          <cell r="K1864">
            <v>0</v>
          </cell>
          <cell r="O1864">
            <v>0</v>
          </cell>
        </row>
        <row r="1865">
          <cell r="K1865">
            <v>0</v>
          </cell>
          <cell r="O1865">
            <v>0</v>
          </cell>
        </row>
        <row r="1866">
          <cell r="K1866">
            <v>0</v>
          </cell>
          <cell r="O1866">
            <v>0</v>
          </cell>
        </row>
        <row r="1867">
          <cell r="K1867">
            <v>0</v>
          </cell>
          <cell r="O1867">
            <v>0</v>
          </cell>
        </row>
        <row r="1868">
          <cell r="K1868">
            <v>0</v>
          </cell>
          <cell r="O1868">
            <v>0</v>
          </cell>
        </row>
        <row r="1869">
          <cell r="K1869">
            <v>0</v>
          </cell>
          <cell r="O1869">
            <v>0</v>
          </cell>
        </row>
        <row r="1870">
          <cell r="K1870">
            <v>0</v>
          </cell>
          <cell r="O1870">
            <v>0</v>
          </cell>
        </row>
        <row r="1871">
          <cell r="K1871">
            <v>0</v>
          </cell>
          <cell r="O1871">
            <v>0</v>
          </cell>
        </row>
        <row r="1872">
          <cell r="K1872">
            <v>0</v>
          </cell>
          <cell r="O1872">
            <v>0</v>
          </cell>
        </row>
        <row r="1873">
          <cell r="K1873">
            <v>0</v>
          </cell>
          <cell r="O1873">
            <v>0</v>
          </cell>
        </row>
        <row r="1874">
          <cell r="K1874">
            <v>0</v>
          </cell>
          <cell r="O1874">
            <v>0</v>
          </cell>
        </row>
        <row r="1875">
          <cell r="K1875">
            <v>0</v>
          </cell>
          <cell r="O1875">
            <v>0</v>
          </cell>
        </row>
        <row r="1876">
          <cell r="K1876">
            <v>0</v>
          </cell>
          <cell r="O1876">
            <v>0</v>
          </cell>
        </row>
        <row r="1877">
          <cell r="K1877">
            <v>0</v>
          </cell>
          <cell r="O1877">
            <v>0</v>
          </cell>
        </row>
        <row r="1878">
          <cell r="K1878">
            <v>0</v>
          </cell>
          <cell r="O1878">
            <v>0</v>
          </cell>
        </row>
        <row r="1879">
          <cell r="K1879">
            <v>0</v>
          </cell>
          <cell r="O1879">
            <v>0</v>
          </cell>
        </row>
        <row r="1880">
          <cell r="K1880">
            <v>0</v>
          </cell>
          <cell r="O1880">
            <v>0</v>
          </cell>
        </row>
        <row r="1881">
          <cell r="K1881">
            <v>0</v>
          </cell>
          <cell r="O1881">
            <v>0</v>
          </cell>
        </row>
        <row r="1882">
          <cell r="K1882">
            <v>2404</v>
          </cell>
          <cell r="O1882">
            <v>0</v>
          </cell>
        </row>
        <row r="1883">
          <cell r="K1883">
            <v>0</v>
          </cell>
          <cell r="O1883">
            <v>0</v>
          </cell>
        </row>
        <row r="1884">
          <cell r="K1884">
            <v>0</v>
          </cell>
          <cell r="O1884">
            <v>0</v>
          </cell>
        </row>
        <row r="1885">
          <cell r="K1885">
            <v>0</v>
          </cell>
          <cell r="O1885">
            <v>0</v>
          </cell>
        </row>
        <row r="1886">
          <cell r="K1886">
            <v>3503</v>
          </cell>
          <cell r="O1886">
            <v>0</v>
          </cell>
        </row>
        <row r="1887">
          <cell r="K1887">
            <v>0</v>
          </cell>
          <cell r="O1887">
            <v>0</v>
          </cell>
        </row>
        <row r="1888">
          <cell r="K1888">
            <v>0</v>
          </cell>
          <cell r="O1888">
            <v>0</v>
          </cell>
        </row>
        <row r="1889">
          <cell r="K1889">
            <v>0</v>
          </cell>
          <cell r="O1889">
            <v>0</v>
          </cell>
        </row>
        <row r="1890">
          <cell r="K1890">
            <v>0</v>
          </cell>
          <cell r="O1890">
            <v>0</v>
          </cell>
        </row>
        <row r="1891">
          <cell r="K1891">
            <v>0</v>
          </cell>
          <cell r="O1891">
            <v>0</v>
          </cell>
        </row>
        <row r="1892">
          <cell r="K1892">
            <v>0</v>
          </cell>
          <cell r="O1892">
            <v>0</v>
          </cell>
        </row>
        <row r="1893">
          <cell r="K1893">
            <v>0</v>
          </cell>
          <cell r="O1893">
            <v>0</v>
          </cell>
        </row>
        <row r="1894">
          <cell r="K1894">
            <v>3503</v>
          </cell>
          <cell r="O1894">
            <v>0</v>
          </cell>
        </row>
        <row r="1895">
          <cell r="K1895">
            <v>0</v>
          </cell>
          <cell r="O1895">
            <v>0</v>
          </cell>
        </row>
        <row r="1896">
          <cell r="K1896">
            <v>0</v>
          </cell>
          <cell r="O1896">
            <v>0</v>
          </cell>
        </row>
        <row r="1897">
          <cell r="K1897">
            <v>0</v>
          </cell>
          <cell r="O1897">
            <v>0</v>
          </cell>
        </row>
        <row r="1898">
          <cell r="K1898">
            <v>2401</v>
          </cell>
          <cell r="O1898">
            <v>0</v>
          </cell>
        </row>
        <row r="1899">
          <cell r="K1899">
            <v>2301</v>
          </cell>
          <cell r="O1899">
            <v>0</v>
          </cell>
        </row>
        <row r="1900">
          <cell r="K1900">
            <v>2102</v>
          </cell>
          <cell r="O1900">
            <v>0</v>
          </cell>
        </row>
        <row r="1901">
          <cell r="K1901">
            <v>0</v>
          </cell>
          <cell r="O1901">
            <v>0</v>
          </cell>
        </row>
        <row r="1902">
          <cell r="K1902">
            <v>3504</v>
          </cell>
          <cell r="O1902">
            <v>0</v>
          </cell>
        </row>
        <row r="1903">
          <cell r="K1903">
            <v>3505</v>
          </cell>
          <cell r="O1903">
            <v>21</v>
          </cell>
        </row>
        <row r="1904">
          <cell r="K1904">
            <v>3107</v>
          </cell>
          <cell r="O1904">
            <v>0</v>
          </cell>
        </row>
        <row r="1905">
          <cell r="K1905">
            <v>3106</v>
          </cell>
          <cell r="O1905">
            <v>22.5</v>
          </cell>
        </row>
        <row r="1906">
          <cell r="K1906">
            <v>2302</v>
          </cell>
          <cell r="O1906">
            <v>0</v>
          </cell>
        </row>
        <row r="1907">
          <cell r="K1907">
            <v>0</v>
          </cell>
          <cell r="O1907">
            <v>0</v>
          </cell>
        </row>
        <row r="1908">
          <cell r="K1908">
            <v>0</v>
          </cell>
          <cell r="O1908">
            <v>0</v>
          </cell>
        </row>
        <row r="1909">
          <cell r="K1909">
            <v>0</v>
          </cell>
          <cell r="O1909">
            <v>0</v>
          </cell>
        </row>
        <row r="1910">
          <cell r="K1910">
            <v>3502</v>
          </cell>
          <cell r="O1910">
            <v>10</v>
          </cell>
        </row>
        <row r="1911">
          <cell r="K1911">
            <v>0</v>
          </cell>
          <cell r="O1911">
            <v>0</v>
          </cell>
        </row>
        <row r="1912">
          <cell r="K1912">
            <v>0</v>
          </cell>
          <cell r="O1912">
            <v>0</v>
          </cell>
        </row>
        <row r="1913">
          <cell r="K1913">
            <v>0</v>
          </cell>
          <cell r="O1913">
            <v>0</v>
          </cell>
        </row>
        <row r="1914">
          <cell r="K1914">
            <v>0</v>
          </cell>
          <cell r="O1914">
            <v>0</v>
          </cell>
        </row>
        <row r="1915">
          <cell r="K1915">
            <v>0</v>
          </cell>
          <cell r="O1915">
            <v>0</v>
          </cell>
        </row>
        <row r="1916">
          <cell r="K1916">
            <v>0</v>
          </cell>
          <cell r="O1916">
            <v>0</v>
          </cell>
        </row>
        <row r="1917">
          <cell r="K1917">
            <v>0</v>
          </cell>
          <cell r="O1917">
            <v>0</v>
          </cell>
        </row>
        <row r="1918">
          <cell r="K1918">
            <v>3504</v>
          </cell>
          <cell r="O1918">
            <v>0</v>
          </cell>
        </row>
        <row r="1919">
          <cell r="K1919">
            <v>0</v>
          </cell>
          <cell r="O1919">
            <v>0</v>
          </cell>
        </row>
        <row r="1920">
          <cell r="K1920">
            <v>0</v>
          </cell>
          <cell r="O1920">
            <v>0</v>
          </cell>
        </row>
        <row r="1921">
          <cell r="K1921">
            <v>0</v>
          </cell>
          <cell r="O1921">
            <v>0</v>
          </cell>
        </row>
        <row r="1922">
          <cell r="K1922">
            <v>2101</v>
          </cell>
          <cell r="O1922">
            <v>4</v>
          </cell>
        </row>
        <row r="1923">
          <cell r="K1923">
            <v>0</v>
          </cell>
          <cell r="O1923">
            <v>0</v>
          </cell>
        </row>
        <row r="1924">
          <cell r="K1924">
            <v>0</v>
          </cell>
          <cell r="O1924">
            <v>0</v>
          </cell>
        </row>
        <row r="1925">
          <cell r="K1925">
            <v>0</v>
          </cell>
          <cell r="O1925">
            <v>0</v>
          </cell>
        </row>
        <row r="1926">
          <cell r="K1926">
            <v>3107</v>
          </cell>
          <cell r="O1926">
            <v>8.5</v>
          </cell>
        </row>
        <row r="1927">
          <cell r="K1927">
            <v>0</v>
          </cell>
          <cell r="O1927">
            <v>0</v>
          </cell>
        </row>
        <row r="1928">
          <cell r="K1928">
            <v>0</v>
          </cell>
          <cell r="O1928">
            <v>0</v>
          </cell>
        </row>
        <row r="1929">
          <cell r="K1929">
            <v>0</v>
          </cell>
          <cell r="O1929">
            <v>0</v>
          </cell>
        </row>
        <row r="1930">
          <cell r="K1930">
            <v>2106</v>
          </cell>
          <cell r="O1930">
            <v>6</v>
          </cell>
        </row>
        <row r="1931">
          <cell r="K1931">
            <v>0</v>
          </cell>
          <cell r="O1931">
            <v>0</v>
          </cell>
        </row>
        <row r="1932">
          <cell r="K1932">
            <v>0</v>
          </cell>
          <cell r="O1932">
            <v>0</v>
          </cell>
        </row>
        <row r="1933">
          <cell r="K1933">
            <v>0</v>
          </cell>
          <cell r="O1933">
            <v>0</v>
          </cell>
        </row>
        <row r="1934">
          <cell r="K1934">
            <v>0</v>
          </cell>
          <cell r="O1934">
            <v>0</v>
          </cell>
        </row>
        <row r="1935">
          <cell r="K1935">
            <v>0</v>
          </cell>
          <cell r="O1935">
            <v>0</v>
          </cell>
        </row>
        <row r="1936">
          <cell r="K1936">
            <v>0</v>
          </cell>
          <cell r="O1936">
            <v>0</v>
          </cell>
        </row>
        <row r="1937">
          <cell r="K1937">
            <v>0</v>
          </cell>
          <cell r="O1937">
            <v>0</v>
          </cell>
        </row>
        <row r="1938">
          <cell r="K1938">
            <v>2106</v>
          </cell>
          <cell r="O1938">
            <v>15</v>
          </cell>
        </row>
        <row r="1939">
          <cell r="K1939">
            <v>0</v>
          </cell>
          <cell r="O1939">
            <v>0</v>
          </cell>
        </row>
        <row r="1940">
          <cell r="K1940">
            <v>0</v>
          </cell>
          <cell r="O1940">
            <v>0</v>
          </cell>
        </row>
        <row r="1941">
          <cell r="K1941">
            <v>0</v>
          </cell>
          <cell r="O1941">
            <v>0</v>
          </cell>
        </row>
        <row r="1942">
          <cell r="K1942">
            <v>0</v>
          </cell>
          <cell r="O1942">
            <v>0</v>
          </cell>
        </row>
        <row r="1943">
          <cell r="K1943">
            <v>0</v>
          </cell>
          <cell r="O1943">
            <v>0</v>
          </cell>
        </row>
        <row r="1944">
          <cell r="K1944">
            <v>0</v>
          </cell>
          <cell r="O1944">
            <v>0</v>
          </cell>
        </row>
        <row r="1945">
          <cell r="K1945">
            <v>0</v>
          </cell>
          <cell r="O1945">
            <v>0</v>
          </cell>
        </row>
        <row r="1946">
          <cell r="K1946">
            <v>2301</v>
          </cell>
          <cell r="O1946">
            <v>9.5</v>
          </cell>
        </row>
        <row r="1947">
          <cell r="K1947">
            <v>2404</v>
          </cell>
          <cell r="O1947">
            <v>2</v>
          </cell>
        </row>
        <row r="1948">
          <cell r="K1948">
            <v>0</v>
          </cell>
          <cell r="O1948">
            <v>0</v>
          </cell>
        </row>
        <row r="1949">
          <cell r="K1949">
            <v>2204</v>
          </cell>
          <cell r="O1949">
            <v>1.5</v>
          </cell>
        </row>
        <row r="1950">
          <cell r="K1950">
            <v>3101</v>
          </cell>
          <cell r="O1950">
            <v>1</v>
          </cell>
        </row>
        <row r="1951">
          <cell r="K1951">
            <v>3103</v>
          </cell>
          <cell r="O1951">
            <v>1</v>
          </cell>
        </row>
        <row r="1952">
          <cell r="K1952">
            <v>3106</v>
          </cell>
          <cell r="O1952">
            <v>1</v>
          </cell>
        </row>
        <row r="1953">
          <cell r="K1953">
            <v>0</v>
          </cell>
          <cell r="O1953">
            <v>0</v>
          </cell>
        </row>
        <row r="1954">
          <cell r="K1954">
            <v>0</v>
          </cell>
          <cell r="O1954">
            <v>0</v>
          </cell>
        </row>
        <row r="1955">
          <cell r="K1955">
            <v>0</v>
          </cell>
          <cell r="O1955">
            <v>0</v>
          </cell>
        </row>
        <row r="1956">
          <cell r="K1956">
            <v>0</v>
          </cell>
          <cell r="O1956">
            <v>0</v>
          </cell>
        </row>
        <row r="1957">
          <cell r="K1957">
            <v>0</v>
          </cell>
          <cell r="O1957">
            <v>0</v>
          </cell>
        </row>
        <row r="1958">
          <cell r="K1958">
            <v>3505</v>
          </cell>
          <cell r="O1958">
            <v>30.4</v>
          </cell>
        </row>
        <row r="1959">
          <cell r="K1959">
            <v>0</v>
          </cell>
          <cell r="O1959">
            <v>0</v>
          </cell>
        </row>
        <row r="1960">
          <cell r="K1960">
            <v>0</v>
          </cell>
          <cell r="O1960">
            <v>0</v>
          </cell>
        </row>
        <row r="1961">
          <cell r="K1961">
            <v>0</v>
          </cell>
          <cell r="O1961">
            <v>0</v>
          </cell>
        </row>
        <row r="1962">
          <cell r="K1962">
            <v>0</v>
          </cell>
          <cell r="O1962">
            <v>0</v>
          </cell>
        </row>
        <row r="1963">
          <cell r="K1963">
            <v>0</v>
          </cell>
          <cell r="O1963">
            <v>0</v>
          </cell>
        </row>
        <row r="1964">
          <cell r="K1964">
            <v>0</v>
          </cell>
          <cell r="O1964">
            <v>0</v>
          </cell>
        </row>
        <row r="1965">
          <cell r="K1965">
            <v>0</v>
          </cell>
          <cell r="O1965">
            <v>0</v>
          </cell>
        </row>
        <row r="1966">
          <cell r="K1966">
            <v>0</v>
          </cell>
          <cell r="O1966">
            <v>0</v>
          </cell>
        </row>
        <row r="1967">
          <cell r="K1967">
            <v>0</v>
          </cell>
          <cell r="O1967">
            <v>0</v>
          </cell>
        </row>
        <row r="1968">
          <cell r="K1968">
            <v>0</v>
          </cell>
          <cell r="O1968">
            <v>0</v>
          </cell>
        </row>
        <row r="1969">
          <cell r="K1969">
            <v>0</v>
          </cell>
          <cell r="O1969">
            <v>0</v>
          </cell>
        </row>
        <row r="1970">
          <cell r="K1970">
            <v>0</v>
          </cell>
          <cell r="O1970">
            <v>0</v>
          </cell>
        </row>
        <row r="1971">
          <cell r="K1971">
            <v>0</v>
          </cell>
          <cell r="O1971">
            <v>0</v>
          </cell>
        </row>
        <row r="1972">
          <cell r="K1972">
            <v>0</v>
          </cell>
          <cell r="O1972">
            <v>0</v>
          </cell>
        </row>
        <row r="1973">
          <cell r="K1973">
            <v>0</v>
          </cell>
          <cell r="O1973">
            <v>0</v>
          </cell>
        </row>
        <row r="1974">
          <cell r="K1974">
            <v>0</v>
          </cell>
          <cell r="O1974">
            <v>0</v>
          </cell>
        </row>
        <row r="1975">
          <cell r="K1975">
            <v>0</v>
          </cell>
          <cell r="O1975">
            <v>0</v>
          </cell>
        </row>
        <row r="1976">
          <cell r="K1976">
            <v>0</v>
          </cell>
          <cell r="O1976">
            <v>0</v>
          </cell>
        </row>
        <row r="1977">
          <cell r="K1977">
            <v>0</v>
          </cell>
          <cell r="O1977">
            <v>0</v>
          </cell>
        </row>
        <row r="1978">
          <cell r="K1978">
            <v>0</v>
          </cell>
          <cell r="O1978">
            <v>0</v>
          </cell>
        </row>
        <row r="1979">
          <cell r="K1979">
            <v>0</v>
          </cell>
          <cell r="O1979">
            <v>0</v>
          </cell>
        </row>
        <row r="1980">
          <cell r="K1980">
            <v>0</v>
          </cell>
          <cell r="O1980">
            <v>0</v>
          </cell>
        </row>
        <row r="1981">
          <cell r="K1981">
            <v>0</v>
          </cell>
          <cell r="O1981">
            <v>0</v>
          </cell>
        </row>
        <row r="1982">
          <cell r="K1982">
            <v>0</v>
          </cell>
          <cell r="O1982">
            <v>0</v>
          </cell>
        </row>
        <row r="1983">
          <cell r="K1983">
            <v>0</v>
          </cell>
          <cell r="O1983">
            <v>0</v>
          </cell>
        </row>
        <row r="1984">
          <cell r="K1984">
            <v>0</v>
          </cell>
          <cell r="O1984">
            <v>0</v>
          </cell>
        </row>
        <row r="1985">
          <cell r="K1985">
            <v>0</v>
          </cell>
          <cell r="O1985">
            <v>0</v>
          </cell>
        </row>
        <row r="1986">
          <cell r="K1986">
            <v>0</v>
          </cell>
          <cell r="O1986">
            <v>0</v>
          </cell>
        </row>
        <row r="1987">
          <cell r="K1987">
            <v>0</v>
          </cell>
          <cell r="O1987">
            <v>0</v>
          </cell>
        </row>
        <row r="1988">
          <cell r="K1988">
            <v>0</v>
          </cell>
          <cell r="O1988">
            <v>0</v>
          </cell>
        </row>
        <row r="1989">
          <cell r="K1989">
            <v>0</v>
          </cell>
          <cell r="O1989">
            <v>0</v>
          </cell>
        </row>
        <row r="1990">
          <cell r="K1990">
            <v>0</v>
          </cell>
          <cell r="O1990">
            <v>0</v>
          </cell>
        </row>
        <row r="1991">
          <cell r="K1991">
            <v>0</v>
          </cell>
          <cell r="O1991">
            <v>0</v>
          </cell>
        </row>
        <row r="1992">
          <cell r="K1992">
            <v>0</v>
          </cell>
          <cell r="O1992">
            <v>0</v>
          </cell>
        </row>
        <row r="1993">
          <cell r="K1993">
            <v>0</v>
          </cell>
          <cell r="O1993">
            <v>0</v>
          </cell>
        </row>
        <row r="1994">
          <cell r="K1994">
            <v>0</v>
          </cell>
          <cell r="O1994">
            <v>0</v>
          </cell>
        </row>
        <row r="1995">
          <cell r="K1995">
            <v>0</v>
          </cell>
          <cell r="O1995">
            <v>0</v>
          </cell>
        </row>
        <row r="1996">
          <cell r="K1996">
            <v>0</v>
          </cell>
          <cell r="O1996">
            <v>0</v>
          </cell>
        </row>
        <row r="1997">
          <cell r="K1997">
            <v>0</v>
          </cell>
          <cell r="O1997">
            <v>0</v>
          </cell>
        </row>
        <row r="1998">
          <cell r="K1998">
            <v>0</v>
          </cell>
          <cell r="O1998">
            <v>0</v>
          </cell>
        </row>
        <row r="1999">
          <cell r="K1999">
            <v>0</v>
          </cell>
          <cell r="O1999">
            <v>0</v>
          </cell>
        </row>
        <row r="2000">
          <cell r="K2000">
            <v>0</v>
          </cell>
          <cell r="O2000">
            <v>0</v>
          </cell>
        </row>
        <row r="2001">
          <cell r="K2001">
            <v>0</v>
          </cell>
          <cell r="O2001">
            <v>0</v>
          </cell>
        </row>
        <row r="2002">
          <cell r="K2002">
            <v>2101</v>
          </cell>
          <cell r="O2002">
            <v>1.7</v>
          </cell>
        </row>
        <row r="2003">
          <cell r="K2003">
            <v>2204</v>
          </cell>
          <cell r="O2003">
            <v>0.8</v>
          </cell>
        </row>
        <row r="2004">
          <cell r="K2004">
            <v>0</v>
          </cell>
          <cell r="O2004">
            <v>0</v>
          </cell>
        </row>
        <row r="2005">
          <cell r="K2005">
            <v>0</v>
          </cell>
          <cell r="O2005">
            <v>0</v>
          </cell>
        </row>
        <row r="2006">
          <cell r="K2006">
            <v>0</v>
          </cell>
          <cell r="O2006">
            <v>0</v>
          </cell>
        </row>
        <row r="2007">
          <cell r="K2007">
            <v>3811</v>
          </cell>
          <cell r="O2007">
            <v>0.9</v>
          </cell>
        </row>
        <row r="2008">
          <cell r="K2008">
            <v>3103</v>
          </cell>
          <cell r="O2008">
            <v>0.7</v>
          </cell>
        </row>
        <row r="2009">
          <cell r="K2009">
            <v>3106</v>
          </cell>
          <cell r="O2009">
            <v>0.7</v>
          </cell>
        </row>
        <row r="2010">
          <cell r="K2010">
            <v>2101</v>
          </cell>
          <cell r="O2010">
            <v>1.2</v>
          </cell>
        </row>
        <row r="2011">
          <cell r="K2011">
            <v>2204</v>
          </cell>
          <cell r="O2011">
            <v>0.5</v>
          </cell>
        </row>
        <row r="2012">
          <cell r="K2012">
            <v>0</v>
          </cell>
          <cell r="O2012">
            <v>0</v>
          </cell>
        </row>
        <row r="2013">
          <cell r="K2013">
            <v>0</v>
          </cell>
          <cell r="O2013">
            <v>0</v>
          </cell>
        </row>
        <row r="2014">
          <cell r="K2014">
            <v>0</v>
          </cell>
          <cell r="O2014">
            <v>0</v>
          </cell>
        </row>
        <row r="2015">
          <cell r="K2015">
            <v>3811</v>
          </cell>
          <cell r="O2015">
            <v>0.9</v>
          </cell>
        </row>
        <row r="2016">
          <cell r="K2016">
            <v>3103</v>
          </cell>
          <cell r="O2016">
            <v>0.5</v>
          </cell>
        </row>
        <row r="2017">
          <cell r="K2017">
            <v>3106</v>
          </cell>
          <cell r="O2017">
            <v>0.5</v>
          </cell>
        </row>
        <row r="2018">
          <cell r="K2018">
            <v>0</v>
          </cell>
          <cell r="O2018">
            <v>0</v>
          </cell>
        </row>
        <row r="2019">
          <cell r="K2019">
            <v>0</v>
          </cell>
          <cell r="O2019">
            <v>0</v>
          </cell>
        </row>
        <row r="2020">
          <cell r="K2020">
            <v>0</v>
          </cell>
          <cell r="O2020">
            <v>0</v>
          </cell>
        </row>
        <row r="2021">
          <cell r="K2021">
            <v>0</v>
          </cell>
          <cell r="O2021">
            <v>0</v>
          </cell>
        </row>
        <row r="2022">
          <cell r="K2022">
            <v>0</v>
          </cell>
          <cell r="O2022">
            <v>0</v>
          </cell>
        </row>
        <row r="2023">
          <cell r="K2023">
            <v>0</v>
          </cell>
          <cell r="O2023">
            <v>0</v>
          </cell>
        </row>
        <row r="2024">
          <cell r="K2024">
            <v>0</v>
          </cell>
          <cell r="O2024">
            <v>0</v>
          </cell>
        </row>
        <row r="2025">
          <cell r="K2025">
            <v>0</v>
          </cell>
          <cell r="O2025">
            <v>0</v>
          </cell>
        </row>
        <row r="2026">
          <cell r="K2026">
            <v>0</v>
          </cell>
          <cell r="O2026">
            <v>0</v>
          </cell>
        </row>
        <row r="2027">
          <cell r="K2027">
            <v>0</v>
          </cell>
          <cell r="O2027">
            <v>0</v>
          </cell>
        </row>
        <row r="2028">
          <cell r="K2028">
            <v>0</v>
          </cell>
          <cell r="O2028">
            <v>0</v>
          </cell>
        </row>
        <row r="2029">
          <cell r="K2029">
            <v>0</v>
          </cell>
          <cell r="O2029">
            <v>0</v>
          </cell>
        </row>
        <row r="2030">
          <cell r="K2030">
            <v>0</v>
          </cell>
          <cell r="O2030">
            <v>0</v>
          </cell>
        </row>
        <row r="2031">
          <cell r="K2031">
            <v>0</v>
          </cell>
          <cell r="O2031">
            <v>0</v>
          </cell>
        </row>
        <row r="2032">
          <cell r="K2032">
            <v>0</v>
          </cell>
          <cell r="O2032">
            <v>0</v>
          </cell>
        </row>
        <row r="2033">
          <cell r="K2033">
            <v>0</v>
          </cell>
          <cell r="O2033">
            <v>0</v>
          </cell>
        </row>
        <row r="2034">
          <cell r="K2034">
            <v>0</v>
          </cell>
          <cell r="O2034">
            <v>0</v>
          </cell>
        </row>
        <row r="2035">
          <cell r="K2035">
            <v>0</v>
          </cell>
          <cell r="O2035">
            <v>0</v>
          </cell>
        </row>
        <row r="2036">
          <cell r="K2036">
            <v>0</v>
          </cell>
          <cell r="O2036">
            <v>0</v>
          </cell>
        </row>
        <row r="2037">
          <cell r="K2037">
            <v>0</v>
          </cell>
          <cell r="O2037">
            <v>0</v>
          </cell>
        </row>
        <row r="2038">
          <cell r="K2038">
            <v>0</v>
          </cell>
          <cell r="O2038">
            <v>0</v>
          </cell>
        </row>
        <row r="2039">
          <cell r="K2039">
            <v>0</v>
          </cell>
          <cell r="O2039">
            <v>0</v>
          </cell>
        </row>
        <row r="2040">
          <cell r="K2040">
            <v>0</v>
          </cell>
          <cell r="O2040">
            <v>0</v>
          </cell>
        </row>
        <row r="2041">
          <cell r="K2041">
            <v>0</v>
          </cell>
          <cell r="O2041">
            <v>0</v>
          </cell>
        </row>
        <row r="2042">
          <cell r="K2042">
            <v>0</v>
          </cell>
          <cell r="O2042">
            <v>0</v>
          </cell>
        </row>
        <row r="2043">
          <cell r="K2043">
            <v>0</v>
          </cell>
          <cell r="O2043">
            <v>0</v>
          </cell>
        </row>
        <row r="2044">
          <cell r="K2044">
            <v>0</v>
          </cell>
          <cell r="O2044">
            <v>0</v>
          </cell>
        </row>
        <row r="2045">
          <cell r="K2045">
            <v>0</v>
          </cell>
          <cell r="O2045">
            <v>0</v>
          </cell>
        </row>
        <row r="2046">
          <cell r="K2046">
            <v>3305</v>
          </cell>
          <cell r="O2046">
            <v>3</v>
          </cell>
        </row>
        <row r="2047">
          <cell r="K2047">
            <v>0</v>
          </cell>
          <cell r="O2047">
            <v>0</v>
          </cell>
        </row>
        <row r="2048">
          <cell r="K2048">
            <v>0</v>
          </cell>
          <cell r="O2048">
            <v>0</v>
          </cell>
        </row>
        <row r="2049">
          <cell r="K2049">
            <v>0</v>
          </cell>
          <cell r="O2049">
            <v>0</v>
          </cell>
        </row>
        <row r="2050">
          <cell r="K2050">
            <v>0</v>
          </cell>
          <cell r="O2050">
            <v>0</v>
          </cell>
        </row>
        <row r="2051">
          <cell r="K2051">
            <v>0</v>
          </cell>
          <cell r="O2051">
            <v>0</v>
          </cell>
        </row>
        <row r="2052">
          <cell r="K2052">
            <v>0</v>
          </cell>
          <cell r="O2052">
            <v>0</v>
          </cell>
        </row>
        <row r="2053">
          <cell r="K2053">
            <v>0</v>
          </cell>
          <cell r="O2053">
            <v>0</v>
          </cell>
        </row>
        <row r="2054">
          <cell r="K2054">
            <v>0</v>
          </cell>
          <cell r="O2054">
            <v>0</v>
          </cell>
        </row>
        <row r="2055">
          <cell r="K2055">
            <v>0</v>
          </cell>
          <cell r="O2055">
            <v>0</v>
          </cell>
        </row>
        <row r="2056">
          <cell r="K2056">
            <v>0</v>
          </cell>
          <cell r="O2056">
            <v>0</v>
          </cell>
        </row>
        <row r="2057">
          <cell r="K2057">
            <v>0</v>
          </cell>
          <cell r="O2057">
            <v>0</v>
          </cell>
        </row>
        <row r="2058">
          <cell r="K2058">
            <v>0</v>
          </cell>
          <cell r="O2058">
            <v>0</v>
          </cell>
        </row>
        <row r="2059">
          <cell r="K2059">
            <v>0</v>
          </cell>
          <cell r="O2059">
            <v>0</v>
          </cell>
        </row>
        <row r="2060">
          <cell r="K2060">
            <v>0</v>
          </cell>
          <cell r="O2060">
            <v>0</v>
          </cell>
        </row>
        <row r="2061">
          <cell r="K2061">
            <v>0</v>
          </cell>
          <cell r="O2061">
            <v>0</v>
          </cell>
        </row>
        <row r="2062">
          <cell r="K2062">
            <v>0</v>
          </cell>
          <cell r="O2062">
            <v>0</v>
          </cell>
        </row>
        <row r="2063">
          <cell r="K2063">
            <v>0</v>
          </cell>
          <cell r="O2063">
            <v>0</v>
          </cell>
        </row>
        <row r="2064">
          <cell r="K2064">
            <v>0</v>
          </cell>
          <cell r="O2064">
            <v>0</v>
          </cell>
        </row>
        <row r="2065">
          <cell r="K2065">
            <v>0</v>
          </cell>
          <cell r="O2065">
            <v>0</v>
          </cell>
        </row>
        <row r="2066">
          <cell r="K2066">
            <v>0</v>
          </cell>
          <cell r="O2066">
            <v>0</v>
          </cell>
        </row>
        <row r="2067">
          <cell r="K2067">
            <v>0</v>
          </cell>
          <cell r="O2067">
            <v>0</v>
          </cell>
        </row>
        <row r="2068">
          <cell r="K2068">
            <v>0</v>
          </cell>
          <cell r="O2068">
            <v>0</v>
          </cell>
        </row>
        <row r="2069">
          <cell r="K2069">
            <v>0</v>
          </cell>
          <cell r="O2069">
            <v>0</v>
          </cell>
        </row>
        <row r="2070">
          <cell r="K2070">
            <v>0</v>
          </cell>
          <cell r="O2070">
            <v>0</v>
          </cell>
        </row>
        <row r="2071">
          <cell r="K2071">
            <v>0</v>
          </cell>
          <cell r="O2071">
            <v>0</v>
          </cell>
        </row>
        <row r="2072">
          <cell r="K2072">
            <v>0</v>
          </cell>
          <cell r="O2072">
            <v>0</v>
          </cell>
        </row>
        <row r="2073">
          <cell r="K2073">
            <v>0</v>
          </cell>
          <cell r="O2073">
            <v>0</v>
          </cell>
        </row>
        <row r="2074">
          <cell r="K2074">
            <v>0</v>
          </cell>
          <cell r="O2074">
            <v>0</v>
          </cell>
        </row>
        <row r="2075">
          <cell r="K2075">
            <v>0</v>
          </cell>
          <cell r="O2075">
            <v>0</v>
          </cell>
        </row>
        <row r="2076">
          <cell r="K2076">
            <v>0</v>
          </cell>
          <cell r="O2076">
            <v>0</v>
          </cell>
        </row>
        <row r="2077">
          <cell r="K2077">
            <v>0</v>
          </cell>
          <cell r="O2077">
            <v>0</v>
          </cell>
        </row>
        <row r="2078">
          <cell r="K2078">
            <v>0</v>
          </cell>
          <cell r="O2078">
            <v>0</v>
          </cell>
        </row>
        <row r="2079">
          <cell r="K2079">
            <v>0</v>
          </cell>
          <cell r="O2079">
            <v>0</v>
          </cell>
        </row>
        <row r="2080">
          <cell r="K2080">
            <v>0</v>
          </cell>
          <cell r="O2080">
            <v>0</v>
          </cell>
        </row>
        <row r="2081">
          <cell r="K2081">
            <v>0</v>
          </cell>
          <cell r="O2081">
            <v>0</v>
          </cell>
        </row>
        <row r="2082">
          <cell r="K2082">
            <v>2301</v>
          </cell>
          <cell r="O2082">
            <v>9.5</v>
          </cell>
        </row>
        <row r="2083">
          <cell r="K2083">
            <v>2401</v>
          </cell>
          <cell r="O2083">
            <v>20</v>
          </cell>
        </row>
        <row r="2084">
          <cell r="K2084">
            <v>0</v>
          </cell>
          <cell r="O2084">
            <v>0</v>
          </cell>
        </row>
        <row r="2085">
          <cell r="K2085">
            <v>2204</v>
          </cell>
          <cell r="O2085">
            <v>1.5</v>
          </cell>
        </row>
        <row r="2086">
          <cell r="K2086">
            <v>3101</v>
          </cell>
          <cell r="O2086">
            <v>1</v>
          </cell>
        </row>
        <row r="2087">
          <cell r="K2087">
            <v>3103</v>
          </cell>
          <cell r="O2087">
            <v>0.5</v>
          </cell>
        </row>
        <row r="2088">
          <cell r="K2088">
            <v>3106</v>
          </cell>
          <cell r="O2088">
            <v>0.6</v>
          </cell>
        </row>
        <row r="2089">
          <cell r="K2089">
            <v>3811</v>
          </cell>
          <cell r="O2089">
            <v>0.8</v>
          </cell>
        </row>
        <row r="2090">
          <cell r="K2090">
            <v>0</v>
          </cell>
          <cell r="O2090">
            <v>0</v>
          </cell>
        </row>
        <row r="2091">
          <cell r="K2091">
            <v>0</v>
          </cell>
          <cell r="O2091">
            <v>0</v>
          </cell>
        </row>
        <row r="2092">
          <cell r="K2092">
            <v>0</v>
          </cell>
          <cell r="O2092">
            <v>0</v>
          </cell>
        </row>
        <row r="2093">
          <cell r="K2093">
            <v>0</v>
          </cell>
          <cell r="O2093">
            <v>0</v>
          </cell>
        </row>
        <row r="2094">
          <cell r="K2094">
            <v>0</v>
          </cell>
          <cell r="O2094">
            <v>0</v>
          </cell>
        </row>
        <row r="2095">
          <cell r="K2095">
            <v>0</v>
          </cell>
          <cell r="O2095">
            <v>0</v>
          </cell>
        </row>
        <row r="2096">
          <cell r="K2096">
            <v>0</v>
          </cell>
          <cell r="O2096">
            <v>0</v>
          </cell>
        </row>
        <row r="2097">
          <cell r="K2097">
            <v>0</v>
          </cell>
          <cell r="O2097">
            <v>0</v>
          </cell>
        </row>
        <row r="2098">
          <cell r="K2098">
            <v>0</v>
          </cell>
          <cell r="O2098">
            <v>0</v>
          </cell>
        </row>
        <row r="2099">
          <cell r="K2099">
            <v>0</v>
          </cell>
          <cell r="O2099">
            <v>0</v>
          </cell>
        </row>
        <row r="2100">
          <cell r="K2100">
            <v>0</v>
          </cell>
          <cell r="O2100">
            <v>0</v>
          </cell>
        </row>
        <row r="2101">
          <cell r="K2101">
            <v>0</v>
          </cell>
          <cell r="O2101">
            <v>0</v>
          </cell>
        </row>
        <row r="2102">
          <cell r="K2102">
            <v>0</v>
          </cell>
          <cell r="O2102">
            <v>0</v>
          </cell>
        </row>
        <row r="2103">
          <cell r="K2103">
            <v>0</v>
          </cell>
          <cell r="O2103">
            <v>0</v>
          </cell>
        </row>
        <row r="2104">
          <cell r="K2104">
            <v>0</v>
          </cell>
          <cell r="O2104">
            <v>0</v>
          </cell>
        </row>
        <row r="2105">
          <cell r="K2105">
            <v>0</v>
          </cell>
          <cell r="O2105">
            <v>0</v>
          </cell>
        </row>
        <row r="2106">
          <cell r="K2106">
            <v>0</v>
          </cell>
          <cell r="O2106">
            <v>0</v>
          </cell>
        </row>
        <row r="2107">
          <cell r="K2107">
            <v>0</v>
          </cell>
          <cell r="O2107">
            <v>0</v>
          </cell>
        </row>
        <row r="2108">
          <cell r="K2108">
            <v>0</v>
          </cell>
          <cell r="O2108">
            <v>0</v>
          </cell>
        </row>
        <row r="2109">
          <cell r="K2109">
            <v>0</v>
          </cell>
          <cell r="O2109">
            <v>0</v>
          </cell>
        </row>
        <row r="2110">
          <cell r="K2110">
            <v>0</v>
          </cell>
          <cell r="O2110">
            <v>0</v>
          </cell>
        </row>
        <row r="2111">
          <cell r="K2111">
            <v>0</v>
          </cell>
          <cell r="O2111">
            <v>0</v>
          </cell>
        </row>
        <row r="2112">
          <cell r="K2112">
            <v>0</v>
          </cell>
          <cell r="O2112">
            <v>0</v>
          </cell>
        </row>
        <row r="2113">
          <cell r="K2113">
            <v>0</v>
          </cell>
          <cell r="O2113">
            <v>0</v>
          </cell>
        </row>
        <row r="2114">
          <cell r="K2114">
            <v>0</v>
          </cell>
          <cell r="O2114">
            <v>0</v>
          </cell>
        </row>
        <row r="2115">
          <cell r="K2115">
            <v>0</v>
          </cell>
          <cell r="O2115">
            <v>0</v>
          </cell>
        </row>
        <row r="2116">
          <cell r="K2116">
            <v>0</v>
          </cell>
          <cell r="O2116">
            <v>0</v>
          </cell>
        </row>
        <row r="2117">
          <cell r="K2117">
            <v>0</v>
          </cell>
          <cell r="O2117">
            <v>0</v>
          </cell>
        </row>
        <row r="2118">
          <cell r="K2118">
            <v>0</v>
          </cell>
          <cell r="O2118">
            <v>0</v>
          </cell>
        </row>
        <row r="2119">
          <cell r="K2119">
            <v>0</v>
          </cell>
          <cell r="O2119">
            <v>0</v>
          </cell>
        </row>
        <row r="2120">
          <cell r="K2120">
            <v>0</v>
          </cell>
          <cell r="O2120">
            <v>0</v>
          </cell>
        </row>
        <row r="2121">
          <cell r="K2121">
            <v>0</v>
          </cell>
          <cell r="O2121">
            <v>0</v>
          </cell>
        </row>
        <row r="2122">
          <cell r="K2122">
            <v>2103</v>
          </cell>
          <cell r="O2122">
            <v>6</v>
          </cell>
        </row>
        <row r="2123">
          <cell r="K2123">
            <v>0</v>
          </cell>
          <cell r="O2123">
            <v>0</v>
          </cell>
        </row>
        <row r="2124">
          <cell r="K2124">
            <v>0</v>
          </cell>
          <cell r="O2124">
            <v>0</v>
          </cell>
        </row>
        <row r="2125">
          <cell r="K2125">
            <v>0</v>
          </cell>
          <cell r="O2125">
            <v>0</v>
          </cell>
        </row>
        <row r="2126">
          <cell r="K2126">
            <v>0</v>
          </cell>
          <cell r="O2126">
            <v>0</v>
          </cell>
        </row>
        <row r="2127">
          <cell r="K2127">
            <v>0</v>
          </cell>
          <cell r="O2127">
            <v>0</v>
          </cell>
        </row>
        <row r="2128">
          <cell r="K2128">
            <v>0</v>
          </cell>
          <cell r="O2128">
            <v>0</v>
          </cell>
        </row>
        <row r="2129">
          <cell r="K2129">
            <v>0</v>
          </cell>
          <cell r="O2129">
            <v>0</v>
          </cell>
        </row>
        <row r="2130">
          <cell r="K2130">
            <v>2101</v>
          </cell>
          <cell r="O2130">
            <v>15</v>
          </cell>
        </row>
        <row r="2131">
          <cell r="K2131">
            <v>0</v>
          </cell>
          <cell r="O2131">
            <v>0</v>
          </cell>
        </row>
        <row r="2132">
          <cell r="K2132">
            <v>0</v>
          </cell>
          <cell r="O2132">
            <v>0</v>
          </cell>
        </row>
        <row r="2133">
          <cell r="K2133">
            <v>0</v>
          </cell>
          <cell r="O2133">
            <v>0</v>
          </cell>
        </row>
        <row r="2134">
          <cell r="K2134">
            <v>0</v>
          </cell>
          <cell r="O2134">
            <v>0</v>
          </cell>
        </row>
        <row r="2135">
          <cell r="K2135">
            <v>0</v>
          </cell>
          <cell r="O2135">
            <v>0</v>
          </cell>
        </row>
        <row r="2136">
          <cell r="K2136">
            <v>0</v>
          </cell>
          <cell r="O2136">
            <v>0</v>
          </cell>
        </row>
        <row r="2137">
          <cell r="K2137">
            <v>0</v>
          </cell>
          <cell r="O2137">
            <v>0</v>
          </cell>
        </row>
        <row r="2138">
          <cell r="K2138">
            <v>0</v>
          </cell>
          <cell r="O2138">
            <v>0</v>
          </cell>
        </row>
        <row r="2139">
          <cell r="K2139">
            <v>0</v>
          </cell>
          <cell r="O2139">
            <v>0</v>
          </cell>
        </row>
        <row r="2140">
          <cell r="K2140">
            <v>0</v>
          </cell>
          <cell r="O2140">
            <v>0</v>
          </cell>
        </row>
        <row r="2141">
          <cell r="K2141">
            <v>0</v>
          </cell>
          <cell r="O2141">
            <v>0</v>
          </cell>
        </row>
        <row r="2142">
          <cell r="K2142">
            <v>0</v>
          </cell>
          <cell r="O2142">
            <v>0</v>
          </cell>
        </row>
        <row r="2143">
          <cell r="K2143">
            <v>0</v>
          </cell>
          <cell r="O2143">
            <v>0</v>
          </cell>
        </row>
        <row r="2144">
          <cell r="K2144">
            <v>0</v>
          </cell>
          <cell r="O2144">
            <v>0</v>
          </cell>
        </row>
        <row r="2145">
          <cell r="K2145">
            <v>0</v>
          </cell>
          <cell r="O2145">
            <v>0</v>
          </cell>
        </row>
        <row r="2146">
          <cell r="K2146">
            <v>0</v>
          </cell>
          <cell r="O2146">
            <v>0</v>
          </cell>
        </row>
        <row r="2147">
          <cell r="K2147">
            <v>0</v>
          </cell>
          <cell r="O2147">
            <v>0</v>
          </cell>
        </row>
        <row r="2148">
          <cell r="K2148">
            <v>0</v>
          </cell>
          <cell r="O2148">
            <v>0</v>
          </cell>
        </row>
        <row r="2149">
          <cell r="K2149">
            <v>0</v>
          </cell>
          <cell r="O2149">
            <v>0</v>
          </cell>
        </row>
        <row r="2150">
          <cell r="K2150">
            <v>0</v>
          </cell>
          <cell r="O2150">
            <v>0</v>
          </cell>
        </row>
        <row r="2151">
          <cell r="K2151">
            <v>0</v>
          </cell>
          <cell r="O2151">
            <v>0</v>
          </cell>
        </row>
        <row r="2152">
          <cell r="K2152">
            <v>0</v>
          </cell>
          <cell r="O2152">
            <v>0</v>
          </cell>
        </row>
        <row r="2153">
          <cell r="K2153">
            <v>0</v>
          </cell>
          <cell r="O2153">
            <v>0</v>
          </cell>
        </row>
        <row r="2154">
          <cell r="K2154">
            <v>0</v>
          </cell>
          <cell r="O2154">
            <v>0</v>
          </cell>
        </row>
        <row r="2155">
          <cell r="K2155">
            <v>0</v>
          </cell>
          <cell r="O2155">
            <v>0</v>
          </cell>
        </row>
        <row r="2156">
          <cell r="K2156">
            <v>0</v>
          </cell>
          <cell r="O2156">
            <v>0</v>
          </cell>
        </row>
        <row r="2157">
          <cell r="K2157">
            <v>0</v>
          </cell>
          <cell r="O2157">
            <v>0</v>
          </cell>
        </row>
        <row r="2158">
          <cell r="K2158">
            <v>0</v>
          </cell>
          <cell r="O2158">
            <v>0</v>
          </cell>
        </row>
        <row r="2159">
          <cell r="K2159">
            <v>0</v>
          </cell>
          <cell r="O2159">
            <v>0</v>
          </cell>
        </row>
        <row r="2160">
          <cell r="K2160">
            <v>0</v>
          </cell>
          <cell r="O2160">
            <v>0</v>
          </cell>
        </row>
        <row r="2161">
          <cell r="K2161">
            <v>0</v>
          </cell>
          <cell r="O2161">
            <v>0</v>
          </cell>
        </row>
        <row r="2162">
          <cell r="K2162">
            <v>2101</v>
          </cell>
          <cell r="O2162">
            <v>4</v>
          </cell>
        </row>
        <row r="2163">
          <cell r="K2163">
            <v>0</v>
          </cell>
          <cell r="O2163">
            <v>0</v>
          </cell>
        </row>
        <row r="2164">
          <cell r="K2164">
            <v>0</v>
          </cell>
          <cell r="O2164">
            <v>0</v>
          </cell>
        </row>
        <row r="2165">
          <cell r="K2165">
            <v>0</v>
          </cell>
          <cell r="O2165">
            <v>0</v>
          </cell>
        </row>
        <row r="2166">
          <cell r="K2166">
            <v>0</v>
          </cell>
          <cell r="O2166">
            <v>0</v>
          </cell>
        </row>
        <row r="2167">
          <cell r="K2167">
            <v>0</v>
          </cell>
          <cell r="O2167">
            <v>0</v>
          </cell>
        </row>
        <row r="2168">
          <cell r="K2168">
            <v>0</v>
          </cell>
          <cell r="O2168">
            <v>0</v>
          </cell>
        </row>
        <row r="2169">
          <cell r="K2169">
            <v>0</v>
          </cell>
          <cell r="O2169">
            <v>0</v>
          </cell>
        </row>
        <row r="2170">
          <cell r="K2170">
            <v>0</v>
          </cell>
          <cell r="O2170">
            <v>0</v>
          </cell>
        </row>
        <row r="2171">
          <cell r="K2171">
            <v>0</v>
          </cell>
          <cell r="O2171">
            <v>0</v>
          </cell>
        </row>
        <row r="2172">
          <cell r="K2172">
            <v>0</v>
          </cell>
          <cell r="O2172">
            <v>0</v>
          </cell>
        </row>
        <row r="2173">
          <cell r="K2173">
            <v>0</v>
          </cell>
          <cell r="O2173">
            <v>0</v>
          </cell>
        </row>
        <row r="2174">
          <cell r="K2174">
            <v>0</v>
          </cell>
          <cell r="O2174">
            <v>0</v>
          </cell>
        </row>
        <row r="2175">
          <cell r="K2175">
            <v>0</v>
          </cell>
          <cell r="O2175">
            <v>0</v>
          </cell>
        </row>
        <row r="2176">
          <cell r="K2176">
            <v>0</v>
          </cell>
          <cell r="O2176">
            <v>0</v>
          </cell>
        </row>
        <row r="2177">
          <cell r="K2177">
            <v>0</v>
          </cell>
          <cell r="O2177">
            <v>0</v>
          </cell>
        </row>
        <row r="2178">
          <cell r="K2178">
            <v>0</v>
          </cell>
          <cell r="O2178">
            <v>0</v>
          </cell>
        </row>
        <row r="2179">
          <cell r="K2179">
            <v>0</v>
          </cell>
          <cell r="O2179">
            <v>0</v>
          </cell>
        </row>
        <row r="2180">
          <cell r="K2180">
            <v>0</v>
          </cell>
          <cell r="O2180">
            <v>0</v>
          </cell>
        </row>
        <row r="2181">
          <cell r="K2181">
            <v>0</v>
          </cell>
          <cell r="O2181">
            <v>0</v>
          </cell>
        </row>
        <row r="2182">
          <cell r="K2182">
            <v>0</v>
          </cell>
          <cell r="O2182">
            <v>0</v>
          </cell>
        </row>
        <row r="2183">
          <cell r="K2183">
            <v>0</v>
          </cell>
          <cell r="O2183">
            <v>0</v>
          </cell>
        </row>
        <row r="2184">
          <cell r="K2184">
            <v>0</v>
          </cell>
          <cell r="O2184">
            <v>0</v>
          </cell>
        </row>
        <row r="2185">
          <cell r="K2185">
            <v>0</v>
          </cell>
          <cell r="O2185">
            <v>0</v>
          </cell>
        </row>
        <row r="2186">
          <cell r="K2186">
            <v>0</v>
          </cell>
          <cell r="O2186">
            <v>0</v>
          </cell>
        </row>
        <row r="2187">
          <cell r="K2187">
            <v>0</v>
          </cell>
          <cell r="O2187">
            <v>0</v>
          </cell>
        </row>
        <row r="2188">
          <cell r="K2188">
            <v>0</v>
          </cell>
          <cell r="O2188">
            <v>0</v>
          </cell>
        </row>
        <row r="2189">
          <cell r="K2189">
            <v>0</v>
          </cell>
          <cell r="O2189">
            <v>0</v>
          </cell>
        </row>
        <row r="2190">
          <cell r="K2190">
            <v>0</v>
          </cell>
          <cell r="O2190">
            <v>0</v>
          </cell>
        </row>
        <row r="2191">
          <cell r="K2191">
            <v>0</v>
          </cell>
          <cell r="O2191">
            <v>0</v>
          </cell>
        </row>
        <row r="2192">
          <cell r="K2192">
            <v>0</v>
          </cell>
          <cell r="O2192">
            <v>0</v>
          </cell>
        </row>
        <row r="2193">
          <cell r="K2193">
            <v>0</v>
          </cell>
          <cell r="O2193">
            <v>0</v>
          </cell>
        </row>
        <row r="2194">
          <cell r="K2194">
            <v>0</v>
          </cell>
          <cell r="O2194">
            <v>0</v>
          </cell>
        </row>
        <row r="2195">
          <cell r="K2195">
            <v>0</v>
          </cell>
          <cell r="O2195">
            <v>0</v>
          </cell>
        </row>
        <row r="2196">
          <cell r="K2196">
            <v>0</v>
          </cell>
          <cell r="O2196">
            <v>0</v>
          </cell>
        </row>
        <row r="2197">
          <cell r="K2197">
            <v>0</v>
          </cell>
          <cell r="O2197">
            <v>0</v>
          </cell>
        </row>
        <row r="2198">
          <cell r="K2198">
            <v>0</v>
          </cell>
          <cell r="O2198">
            <v>0</v>
          </cell>
        </row>
        <row r="2199">
          <cell r="K2199">
            <v>0</v>
          </cell>
          <cell r="O2199">
            <v>0</v>
          </cell>
        </row>
        <row r="2200">
          <cell r="K2200">
            <v>0</v>
          </cell>
          <cell r="O2200">
            <v>0</v>
          </cell>
        </row>
        <row r="2201">
          <cell r="K2201">
            <v>0</v>
          </cell>
          <cell r="O2201">
            <v>0</v>
          </cell>
        </row>
        <row r="2202">
          <cell r="K2202">
            <v>2101</v>
          </cell>
          <cell r="O2202">
            <v>3</v>
          </cell>
        </row>
        <row r="2203">
          <cell r="K2203">
            <v>2204</v>
          </cell>
          <cell r="O2203">
            <v>0</v>
          </cell>
        </row>
        <row r="2204">
          <cell r="K2204">
            <v>2602</v>
          </cell>
          <cell r="O2204">
            <v>2</v>
          </cell>
        </row>
        <row r="2205">
          <cell r="K2205">
            <v>2703</v>
          </cell>
          <cell r="O2205">
            <v>0</v>
          </cell>
        </row>
        <row r="2206">
          <cell r="K2206">
            <v>3101</v>
          </cell>
          <cell r="O2206">
            <v>0.3</v>
          </cell>
        </row>
        <row r="2207">
          <cell r="K2207">
            <v>3103</v>
          </cell>
          <cell r="O2207">
            <v>8.6</v>
          </cell>
        </row>
        <row r="2208">
          <cell r="K2208">
            <v>3106</v>
          </cell>
          <cell r="O2208">
            <v>10</v>
          </cell>
        </row>
        <row r="2209">
          <cell r="K2209">
            <v>0</v>
          </cell>
          <cell r="O2209">
            <v>0</v>
          </cell>
        </row>
        <row r="2210">
          <cell r="K2210">
            <v>2102</v>
          </cell>
          <cell r="O2210">
            <v>4</v>
          </cell>
        </row>
        <row r="2211">
          <cell r="K2211">
            <v>2103</v>
          </cell>
          <cell r="O2211">
            <v>5</v>
          </cell>
        </row>
        <row r="2212">
          <cell r="K2212">
            <v>2105</v>
          </cell>
          <cell r="O2212">
            <v>3</v>
          </cell>
        </row>
        <row r="2213">
          <cell r="K2213">
            <v>2106</v>
          </cell>
          <cell r="O2213">
            <v>3</v>
          </cell>
        </row>
        <row r="2214">
          <cell r="K2214">
            <v>3504</v>
          </cell>
          <cell r="O2214">
            <v>0</v>
          </cell>
        </row>
        <row r="2215">
          <cell r="K2215">
            <v>0</v>
          </cell>
          <cell r="O2215">
            <v>0</v>
          </cell>
        </row>
        <row r="2216">
          <cell r="K2216">
            <v>3811</v>
          </cell>
          <cell r="O2216">
            <v>2.5</v>
          </cell>
        </row>
        <row r="2217">
          <cell r="K2217">
            <v>0</v>
          </cell>
          <cell r="O2217">
            <v>0</v>
          </cell>
        </row>
        <row r="2218">
          <cell r="K2218">
            <v>2602</v>
          </cell>
          <cell r="O2218">
            <v>1</v>
          </cell>
        </row>
        <row r="2219">
          <cell r="K2219">
            <v>0</v>
          </cell>
          <cell r="O2219">
            <v>0</v>
          </cell>
        </row>
        <row r="2220">
          <cell r="K2220">
            <v>0</v>
          </cell>
          <cell r="O2220">
            <v>0</v>
          </cell>
        </row>
        <row r="2221">
          <cell r="K2221">
            <v>0</v>
          </cell>
          <cell r="O2221">
            <v>0</v>
          </cell>
        </row>
        <row r="2222">
          <cell r="K2222">
            <v>3808</v>
          </cell>
          <cell r="O2222">
            <v>1.5</v>
          </cell>
        </row>
        <row r="2223">
          <cell r="K2223">
            <v>3501</v>
          </cell>
          <cell r="O2223">
            <v>0</v>
          </cell>
        </row>
        <row r="2224">
          <cell r="K2224">
            <v>3502</v>
          </cell>
          <cell r="O2224">
            <v>0</v>
          </cell>
        </row>
        <row r="2225">
          <cell r="K2225">
            <v>3503</v>
          </cell>
          <cell r="O2225">
            <v>0</v>
          </cell>
        </row>
        <row r="2226">
          <cell r="K2226">
            <v>0</v>
          </cell>
          <cell r="O2226">
            <v>0</v>
          </cell>
        </row>
        <row r="2227">
          <cell r="K2227">
            <v>0</v>
          </cell>
          <cell r="O2227">
            <v>0</v>
          </cell>
        </row>
        <row r="2228">
          <cell r="K2228">
            <v>0</v>
          </cell>
          <cell r="O2228">
            <v>0</v>
          </cell>
        </row>
        <row r="2229">
          <cell r="K2229">
            <v>0</v>
          </cell>
          <cell r="O2229">
            <v>0</v>
          </cell>
        </row>
        <row r="2230">
          <cell r="K2230">
            <v>0</v>
          </cell>
          <cell r="O2230">
            <v>0</v>
          </cell>
        </row>
        <row r="2231">
          <cell r="K2231">
            <v>0</v>
          </cell>
          <cell r="O2231">
            <v>0</v>
          </cell>
        </row>
        <row r="2232">
          <cell r="K2232">
            <v>0</v>
          </cell>
          <cell r="O2232">
            <v>0</v>
          </cell>
        </row>
        <row r="2233">
          <cell r="K2233">
            <v>0</v>
          </cell>
          <cell r="O2233">
            <v>0</v>
          </cell>
        </row>
        <row r="2234">
          <cell r="K2234">
            <v>0</v>
          </cell>
          <cell r="O2234">
            <v>0</v>
          </cell>
        </row>
        <row r="2235">
          <cell r="K2235">
            <v>0</v>
          </cell>
          <cell r="O2235">
            <v>0</v>
          </cell>
        </row>
        <row r="2236">
          <cell r="K2236">
            <v>0</v>
          </cell>
          <cell r="O2236">
            <v>0</v>
          </cell>
        </row>
        <row r="2237">
          <cell r="K2237">
            <v>0</v>
          </cell>
          <cell r="O2237">
            <v>0</v>
          </cell>
        </row>
        <row r="2238">
          <cell r="K2238">
            <v>0</v>
          </cell>
          <cell r="O2238">
            <v>0</v>
          </cell>
        </row>
        <row r="2239">
          <cell r="K2239">
            <v>0</v>
          </cell>
          <cell r="O2239">
            <v>0</v>
          </cell>
        </row>
        <row r="2240">
          <cell r="K2240">
            <v>0</v>
          </cell>
          <cell r="O2240">
            <v>0</v>
          </cell>
        </row>
        <row r="2241">
          <cell r="K2241">
            <v>0</v>
          </cell>
          <cell r="O2241">
            <v>0</v>
          </cell>
        </row>
        <row r="2242">
          <cell r="K2242">
            <v>2101</v>
          </cell>
          <cell r="O2242">
            <v>4.04</v>
          </cell>
        </row>
        <row r="2243">
          <cell r="K2243">
            <v>2102</v>
          </cell>
          <cell r="O2243">
            <v>0.28499999999999998</v>
          </cell>
        </row>
        <row r="2244">
          <cell r="K2244">
            <v>2105</v>
          </cell>
          <cell r="O2244">
            <v>0.114</v>
          </cell>
        </row>
        <row r="2245">
          <cell r="K2245">
            <v>2106</v>
          </cell>
          <cell r="O2245">
            <v>0.19</v>
          </cell>
        </row>
        <row r="2246">
          <cell r="K2246">
            <v>3103</v>
          </cell>
          <cell r="O2246">
            <v>3</v>
          </cell>
        </row>
        <row r="2247">
          <cell r="K2247">
            <v>3106</v>
          </cell>
          <cell r="O2247">
            <v>8.8000000000000007</v>
          </cell>
        </row>
        <row r="2248">
          <cell r="K2248">
            <v>3107</v>
          </cell>
          <cell r="O2248">
            <v>2.2799999999999998</v>
          </cell>
        </row>
        <row r="2249">
          <cell r="K2249">
            <v>0</v>
          </cell>
          <cell r="O2249">
            <v>0</v>
          </cell>
        </row>
        <row r="2250">
          <cell r="K2250">
            <v>2204</v>
          </cell>
          <cell r="O2250">
            <v>0.28499999999999998</v>
          </cell>
        </row>
        <row r="2251">
          <cell r="K2251">
            <v>2206</v>
          </cell>
          <cell r="O2251">
            <v>0.36</v>
          </cell>
        </row>
        <row r="2252">
          <cell r="K2252">
            <v>2301</v>
          </cell>
          <cell r="O2252">
            <v>4.9424339999999995</v>
          </cell>
        </row>
        <row r="2253">
          <cell r="K2253">
            <v>2302</v>
          </cell>
          <cell r="O2253">
            <v>0.45</v>
          </cell>
        </row>
        <row r="2254">
          <cell r="K2254">
            <v>3502</v>
          </cell>
          <cell r="O2254">
            <v>1.026</v>
          </cell>
        </row>
        <row r="2255">
          <cell r="K2255">
            <v>3503</v>
          </cell>
          <cell r="O2255">
            <v>1.71</v>
          </cell>
        </row>
        <row r="2256">
          <cell r="K2256">
            <v>3505</v>
          </cell>
          <cell r="O2256">
            <v>5.7</v>
          </cell>
        </row>
        <row r="2257">
          <cell r="K2257">
            <v>3504</v>
          </cell>
          <cell r="O2257">
            <v>1.425</v>
          </cell>
        </row>
        <row r="2258">
          <cell r="K2258">
            <v>2401</v>
          </cell>
          <cell r="O2258">
            <v>5.7000000000000002E-2</v>
          </cell>
        </row>
        <row r="2259">
          <cell r="K2259">
            <v>2403</v>
          </cell>
          <cell r="O2259">
            <v>5.7000000000000002E-2</v>
          </cell>
        </row>
        <row r="2260">
          <cell r="K2260">
            <v>2404</v>
          </cell>
          <cell r="O2260">
            <v>2.34</v>
          </cell>
        </row>
        <row r="2261">
          <cell r="K2261">
            <v>2505</v>
          </cell>
          <cell r="O2261">
            <v>0.28499999999999998</v>
          </cell>
        </row>
        <row r="2262">
          <cell r="K2262">
            <v>0</v>
          </cell>
          <cell r="O2262">
            <v>0</v>
          </cell>
        </row>
        <row r="2263">
          <cell r="K2263">
            <v>0</v>
          </cell>
          <cell r="O2263">
            <v>0</v>
          </cell>
        </row>
        <row r="2264">
          <cell r="K2264">
            <v>0</v>
          </cell>
          <cell r="O2264">
            <v>0</v>
          </cell>
        </row>
        <row r="2265">
          <cell r="K2265">
            <v>0</v>
          </cell>
          <cell r="O2265">
            <v>0</v>
          </cell>
        </row>
        <row r="2266">
          <cell r="K2266">
            <v>2506</v>
          </cell>
          <cell r="O2266">
            <v>2.2650000000000001</v>
          </cell>
        </row>
        <row r="2267">
          <cell r="K2267">
            <v>2701</v>
          </cell>
          <cell r="O2267">
            <v>5.7000000000000002E-2</v>
          </cell>
        </row>
        <row r="2268">
          <cell r="K2268">
            <v>2703</v>
          </cell>
          <cell r="O2268">
            <v>0.85699999999999998</v>
          </cell>
        </row>
        <row r="2269">
          <cell r="K2269">
            <v>0</v>
          </cell>
          <cell r="O2269">
            <v>0</v>
          </cell>
        </row>
        <row r="2270">
          <cell r="K2270">
            <v>3808</v>
          </cell>
          <cell r="O2270">
            <v>1.1399999999999999</v>
          </cell>
        </row>
        <row r="2271">
          <cell r="K2271">
            <v>3811</v>
          </cell>
          <cell r="O2271">
            <v>1.9</v>
          </cell>
        </row>
        <row r="2272">
          <cell r="K2272">
            <v>3817</v>
          </cell>
          <cell r="O2272">
            <v>0</v>
          </cell>
        </row>
        <row r="2273">
          <cell r="K2273">
            <v>0</v>
          </cell>
          <cell r="O2273">
            <v>0</v>
          </cell>
        </row>
        <row r="2274">
          <cell r="K2274">
            <v>0</v>
          </cell>
          <cell r="O2274">
            <v>0</v>
          </cell>
        </row>
        <row r="2275">
          <cell r="K2275">
            <v>0</v>
          </cell>
          <cell r="O2275">
            <v>0</v>
          </cell>
        </row>
        <row r="2276">
          <cell r="K2276">
            <v>0</v>
          </cell>
          <cell r="O2276">
            <v>0</v>
          </cell>
        </row>
        <row r="2277">
          <cell r="K2277">
            <v>0</v>
          </cell>
          <cell r="O2277">
            <v>0</v>
          </cell>
        </row>
        <row r="2278">
          <cell r="K2278">
            <v>0</v>
          </cell>
          <cell r="O2278">
            <v>0</v>
          </cell>
        </row>
        <row r="2279">
          <cell r="K2279">
            <v>0</v>
          </cell>
          <cell r="O2279">
            <v>0</v>
          </cell>
        </row>
        <row r="2280">
          <cell r="K2280">
            <v>0</v>
          </cell>
          <cell r="O2280">
            <v>0</v>
          </cell>
        </row>
        <row r="2281">
          <cell r="K2281">
            <v>0</v>
          </cell>
          <cell r="O2281">
            <v>0</v>
          </cell>
        </row>
        <row r="2282">
          <cell r="K2282">
            <v>0</v>
          </cell>
          <cell r="O2282">
            <v>0</v>
          </cell>
        </row>
        <row r="2283">
          <cell r="K2283">
            <v>0</v>
          </cell>
          <cell r="O2283">
            <v>0</v>
          </cell>
        </row>
        <row r="2284">
          <cell r="K2284">
            <v>0</v>
          </cell>
          <cell r="O2284">
            <v>0</v>
          </cell>
        </row>
        <row r="2285">
          <cell r="K2285">
            <v>0</v>
          </cell>
          <cell r="O2285">
            <v>0</v>
          </cell>
        </row>
        <row r="2286">
          <cell r="K2286">
            <v>0</v>
          </cell>
          <cell r="O2286">
            <v>0</v>
          </cell>
        </row>
        <row r="2287">
          <cell r="K2287">
            <v>0</v>
          </cell>
          <cell r="O2287">
            <v>0</v>
          </cell>
        </row>
        <row r="2288">
          <cell r="K2288">
            <v>0</v>
          </cell>
          <cell r="O2288">
            <v>0</v>
          </cell>
        </row>
        <row r="2289">
          <cell r="K2289">
            <v>0</v>
          </cell>
          <cell r="O2289">
            <v>0</v>
          </cell>
        </row>
        <row r="2290">
          <cell r="K2290">
            <v>0</v>
          </cell>
          <cell r="O2290">
            <v>0</v>
          </cell>
        </row>
        <row r="2291">
          <cell r="K2291">
            <v>0</v>
          </cell>
          <cell r="O2291">
            <v>0</v>
          </cell>
        </row>
        <row r="2292">
          <cell r="K2292">
            <v>0</v>
          </cell>
          <cell r="O2292">
            <v>0</v>
          </cell>
        </row>
        <row r="2293">
          <cell r="K2293">
            <v>0</v>
          </cell>
          <cell r="O2293">
            <v>0</v>
          </cell>
        </row>
        <row r="2294">
          <cell r="K2294">
            <v>0</v>
          </cell>
          <cell r="O2294">
            <v>0</v>
          </cell>
        </row>
        <row r="2295">
          <cell r="K2295">
            <v>0</v>
          </cell>
          <cell r="O2295">
            <v>0</v>
          </cell>
        </row>
        <row r="2296">
          <cell r="K2296">
            <v>0</v>
          </cell>
          <cell r="O2296">
            <v>0</v>
          </cell>
        </row>
        <row r="2297">
          <cell r="K2297">
            <v>0</v>
          </cell>
          <cell r="O2297">
            <v>0</v>
          </cell>
        </row>
        <row r="2298">
          <cell r="K2298">
            <v>0</v>
          </cell>
          <cell r="O2298">
            <v>0</v>
          </cell>
        </row>
        <row r="2299">
          <cell r="K2299">
            <v>0</v>
          </cell>
          <cell r="O2299">
            <v>0</v>
          </cell>
        </row>
        <row r="2300">
          <cell r="K2300">
            <v>0</v>
          </cell>
          <cell r="O2300">
            <v>0</v>
          </cell>
        </row>
        <row r="2301">
          <cell r="K2301">
            <v>0</v>
          </cell>
          <cell r="O2301">
            <v>0</v>
          </cell>
        </row>
        <row r="2302">
          <cell r="K2302">
            <v>0</v>
          </cell>
          <cell r="O2302">
            <v>0</v>
          </cell>
        </row>
        <row r="2303">
          <cell r="K2303">
            <v>0</v>
          </cell>
          <cell r="O2303">
            <v>0</v>
          </cell>
        </row>
        <row r="2304">
          <cell r="K2304">
            <v>0</v>
          </cell>
          <cell r="O2304">
            <v>0</v>
          </cell>
        </row>
        <row r="2305">
          <cell r="K2305">
            <v>0</v>
          </cell>
          <cell r="O2305">
            <v>0</v>
          </cell>
        </row>
        <row r="2306">
          <cell r="K2306">
            <v>0</v>
          </cell>
          <cell r="O2306">
            <v>0</v>
          </cell>
        </row>
        <row r="2307">
          <cell r="K2307">
            <v>0</v>
          </cell>
          <cell r="O2307">
            <v>0</v>
          </cell>
        </row>
        <row r="2308">
          <cell r="K2308">
            <v>0</v>
          </cell>
          <cell r="O2308">
            <v>0</v>
          </cell>
        </row>
        <row r="2309">
          <cell r="K2309">
            <v>0</v>
          </cell>
          <cell r="O2309">
            <v>0</v>
          </cell>
        </row>
        <row r="2310">
          <cell r="K2310">
            <v>0</v>
          </cell>
          <cell r="O2310">
            <v>0</v>
          </cell>
        </row>
        <row r="2311">
          <cell r="K2311">
            <v>0</v>
          </cell>
          <cell r="O2311">
            <v>0</v>
          </cell>
        </row>
        <row r="2312">
          <cell r="K2312">
            <v>0</v>
          </cell>
          <cell r="O2312">
            <v>0</v>
          </cell>
        </row>
        <row r="2313">
          <cell r="K2313">
            <v>0</v>
          </cell>
          <cell r="O2313">
            <v>0</v>
          </cell>
        </row>
        <row r="2314">
          <cell r="K2314">
            <v>0</v>
          </cell>
          <cell r="O2314">
            <v>0</v>
          </cell>
        </row>
        <row r="2315">
          <cell r="K2315">
            <v>0</v>
          </cell>
          <cell r="O2315">
            <v>0</v>
          </cell>
        </row>
        <row r="2316">
          <cell r="K2316">
            <v>0</v>
          </cell>
          <cell r="O2316">
            <v>0</v>
          </cell>
        </row>
        <row r="2317">
          <cell r="K2317">
            <v>0</v>
          </cell>
          <cell r="O2317">
            <v>0</v>
          </cell>
        </row>
        <row r="2318">
          <cell r="K2318">
            <v>0</v>
          </cell>
          <cell r="O2318">
            <v>0</v>
          </cell>
        </row>
        <row r="2319">
          <cell r="K2319">
            <v>0</v>
          </cell>
          <cell r="O2319">
            <v>0</v>
          </cell>
        </row>
        <row r="2320">
          <cell r="K2320">
            <v>0</v>
          </cell>
          <cell r="O2320">
            <v>0</v>
          </cell>
        </row>
        <row r="2321">
          <cell r="K2321">
            <v>0</v>
          </cell>
          <cell r="O2321">
            <v>0</v>
          </cell>
        </row>
        <row r="2322">
          <cell r="K2322">
            <v>2101</v>
          </cell>
          <cell r="O2322">
            <v>1.01</v>
          </cell>
        </row>
        <row r="2323">
          <cell r="K2323">
            <v>2105</v>
          </cell>
          <cell r="O2323">
            <v>2.8500000000000001E-2</v>
          </cell>
        </row>
        <row r="2324">
          <cell r="K2324">
            <v>2106</v>
          </cell>
          <cell r="O2324">
            <v>4.7500000000000001E-2</v>
          </cell>
        </row>
        <row r="2325">
          <cell r="K2325">
            <v>2204</v>
          </cell>
          <cell r="O2325">
            <v>5.7000000000000002E-2</v>
          </cell>
        </row>
        <row r="2326">
          <cell r="K2326">
            <v>3103</v>
          </cell>
          <cell r="O2326">
            <v>0.75</v>
          </cell>
        </row>
        <row r="2327">
          <cell r="K2327">
            <v>3106</v>
          </cell>
          <cell r="O2327">
            <v>2.2000000000000002</v>
          </cell>
        </row>
        <row r="2328">
          <cell r="K2328">
            <v>3107</v>
          </cell>
          <cell r="O2328">
            <v>0.56999999999999995</v>
          </cell>
        </row>
        <row r="2329">
          <cell r="K2329">
            <v>3808</v>
          </cell>
          <cell r="O2329">
            <v>0.28499999999999998</v>
          </cell>
        </row>
        <row r="2330">
          <cell r="K2330">
            <v>2206</v>
          </cell>
          <cell r="O2330">
            <v>0.09</v>
          </cell>
        </row>
        <row r="2331">
          <cell r="K2331">
            <v>2302</v>
          </cell>
          <cell r="O2331">
            <v>0.09</v>
          </cell>
        </row>
        <row r="2332">
          <cell r="K2332">
            <v>0</v>
          </cell>
          <cell r="O2332">
            <v>0</v>
          </cell>
        </row>
        <row r="2333">
          <cell r="K2333">
            <v>0</v>
          </cell>
          <cell r="O2333">
            <v>0</v>
          </cell>
        </row>
        <row r="2334">
          <cell r="K2334">
            <v>3811</v>
          </cell>
          <cell r="O2334">
            <v>0.47499999999999998</v>
          </cell>
        </row>
        <row r="2335">
          <cell r="K2335">
            <v>0</v>
          </cell>
          <cell r="O2335">
            <v>0</v>
          </cell>
        </row>
        <row r="2336">
          <cell r="K2336">
            <v>0</v>
          </cell>
          <cell r="O2336">
            <v>0</v>
          </cell>
        </row>
        <row r="2337">
          <cell r="K2337">
            <v>0</v>
          </cell>
          <cell r="O2337">
            <v>0</v>
          </cell>
        </row>
        <row r="2338">
          <cell r="K2338">
            <v>0</v>
          </cell>
          <cell r="O2338">
            <v>0</v>
          </cell>
        </row>
        <row r="2339">
          <cell r="K2339">
            <v>0</v>
          </cell>
          <cell r="O2339">
            <v>0</v>
          </cell>
        </row>
        <row r="2340">
          <cell r="K2340">
            <v>0</v>
          </cell>
          <cell r="O2340">
            <v>0</v>
          </cell>
        </row>
        <row r="2341">
          <cell r="K2341">
            <v>0</v>
          </cell>
          <cell r="O2341">
            <v>0</v>
          </cell>
        </row>
        <row r="2342">
          <cell r="K2342">
            <v>0</v>
          </cell>
          <cell r="O2342">
            <v>0</v>
          </cell>
        </row>
        <row r="2343">
          <cell r="K2343">
            <v>0</v>
          </cell>
          <cell r="O2343">
            <v>0</v>
          </cell>
        </row>
        <row r="2344">
          <cell r="K2344">
            <v>0</v>
          </cell>
          <cell r="O2344">
            <v>0</v>
          </cell>
        </row>
        <row r="2345">
          <cell r="K2345">
            <v>0</v>
          </cell>
          <cell r="O2345">
            <v>0</v>
          </cell>
        </row>
        <row r="2346">
          <cell r="K2346">
            <v>0</v>
          </cell>
          <cell r="O2346">
            <v>0</v>
          </cell>
        </row>
        <row r="2347">
          <cell r="K2347">
            <v>0</v>
          </cell>
          <cell r="O2347">
            <v>0</v>
          </cell>
        </row>
        <row r="2348">
          <cell r="K2348">
            <v>0</v>
          </cell>
          <cell r="O2348">
            <v>0</v>
          </cell>
        </row>
        <row r="2349">
          <cell r="K2349">
            <v>0</v>
          </cell>
          <cell r="O2349">
            <v>0</v>
          </cell>
        </row>
        <row r="2350">
          <cell r="K2350">
            <v>0</v>
          </cell>
          <cell r="O2350">
            <v>0</v>
          </cell>
        </row>
        <row r="2351">
          <cell r="K2351">
            <v>0</v>
          </cell>
          <cell r="O2351">
            <v>0</v>
          </cell>
        </row>
        <row r="2352">
          <cell r="K2352">
            <v>0</v>
          </cell>
          <cell r="O2352">
            <v>0</v>
          </cell>
        </row>
        <row r="2353">
          <cell r="K2353">
            <v>0</v>
          </cell>
          <cell r="O2353">
            <v>0</v>
          </cell>
        </row>
        <row r="2354">
          <cell r="K2354">
            <v>0</v>
          </cell>
          <cell r="O2354">
            <v>0</v>
          </cell>
        </row>
        <row r="2355">
          <cell r="K2355">
            <v>0</v>
          </cell>
          <cell r="O2355">
            <v>0</v>
          </cell>
        </row>
        <row r="2356">
          <cell r="K2356">
            <v>0</v>
          </cell>
          <cell r="O2356">
            <v>0</v>
          </cell>
        </row>
        <row r="2357">
          <cell r="K2357">
            <v>0</v>
          </cell>
          <cell r="O2357">
            <v>0</v>
          </cell>
        </row>
        <row r="2358">
          <cell r="K2358">
            <v>0</v>
          </cell>
          <cell r="O2358">
            <v>0</v>
          </cell>
        </row>
        <row r="2359">
          <cell r="K2359">
            <v>0</v>
          </cell>
          <cell r="O2359">
            <v>0</v>
          </cell>
        </row>
        <row r="2360">
          <cell r="K2360">
            <v>0</v>
          </cell>
          <cell r="O2360">
            <v>0</v>
          </cell>
        </row>
        <row r="2361">
          <cell r="K2361">
            <v>0</v>
          </cell>
          <cell r="O2361">
            <v>0</v>
          </cell>
        </row>
        <row r="2362">
          <cell r="K2362">
            <v>2101</v>
          </cell>
          <cell r="O2362">
            <v>0.30299999999999999</v>
          </cell>
        </row>
        <row r="2363">
          <cell r="K2363">
            <v>2105</v>
          </cell>
          <cell r="O2363">
            <v>8.5500000000000003E-3</v>
          </cell>
        </row>
        <row r="2364">
          <cell r="K2364">
            <v>2106</v>
          </cell>
          <cell r="O2364">
            <v>1.4250000000000001E-2</v>
          </cell>
        </row>
        <row r="2365">
          <cell r="K2365">
            <v>2206</v>
          </cell>
          <cell r="O2365">
            <v>2.7E-2</v>
          </cell>
        </row>
        <row r="2366">
          <cell r="K2366">
            <v>3103</v>
          </cell>
          <cell r="O2366">
            <v>0.22500000000000001</v>
          </cell>
        </row>
        <row r="2367">
          <cell r="K2367">
            <v>3106</v>
          </cell>
          <cell r="O2367">
            <v>0.66</v>
          </cell>
        </row>
        <row r="2368">
          <cell r="K2368">
            <v>3107</v>
          </cell>
          <cell r="O2368">
            <v>0.17100000000000001</v>
          </cell>
        </row>
        <row r="2369">
          <cell r="K2369">
            <v>3808</v>
          </cell>
          <cell r="O2369">
            <v>8.5500000000000007E-2</v>
          </cell>
        </row>
        <row r="2370">
          <cell r="K2370">
            <v>0</v>
          </cell>
          <cell r="O2370">
            <v>0</v>
          </cell>
        </row>
        <row r="2371">
          <cell r="K2371">
            <v>0</v>
          </cell>
          <cell r="O2371">
            <v>0</v>
          </cell>
        </row>
        <row r="2372">
          <cell r="K2372">
            <v>0</v>
          </cell>
          <cell r="O2372">
            <v>0</v>
          </cell>
        </row>
        <row r="2373">
          <cell r="K2373">
            <v>0</v>
          </cell>
          <cell r="O2373">
            <v>0</v>
          </cell>
        </row>
        <row r="2374">
          <cell r="K2374">
            <v>3811</v>
          </cell>
          <cell r="O2374">
            <v>0.14249999999999999</v>
          </cell>
        </row>
        <row r="2375">
          <cell r="K2375">
            <v>0</v>
          </cell>
          <cell r="O2375">
            <v>0</v>
          </cell>
        </row>
        <row r="2376">
          <cell r="K2376">
            <v>0</v>
          </cell>
          <cell r="O2376">
            <v>0</v>
          </cell>
        </row>
        <row r="2377">
          <cell r="K2377">
            <v>0</v>
          </cell>
          <cell r="O2377">
            <v>0</v>
          </cell>
        </row>
        <row r="2378">
          <cell r="K2378">
            <v>0</v>
          </cell>
          <cell r="O2378">
            <v>0</v>
          </cell>
        </row>
        <row r="2379">
          <cell r="K2379">
            <v>0</v>
          </cell>
          <cell r="O2379">
            <v>0</v>
          </cell>
        </row>
        <row r="2380">
          <cell r="K2380">
            <v>0</v>
          </cell>
          <cell r="O2380">
            <v>0</v>
          </cell>
        </row>
        <row r="2381">
          <cell r="K2381">
            <v>0</v>
          </cell>
          <cell r="O2381">
            <v>0</v>
          </cell>
        </row>
        <row r="2382">
          <cell r="K2382">
            <v>0</v>
          </cell>
          <cell r="O2382">
            <v>0</v>
          </cell>
        </row>
        <row r="2383">
          <cell r="K2383">
            <v>0</v>
          </cell>
          <cell r="O2383">
            <v>0</v>
          </cell>
        </row>
        <row r="2384">
          <cell r="K2384">
            <v>0</v>
          </cell>
          <cell r="O2384">
            <v>0</v>
          </cell>
        </row>
        <row r="2385">
          <cell r="K2385">
            <v>0</v>
          </cell>
          <cell r="O2385">
            <v>0</v>
          </cell>
        </row>
        <row r="2386">
          <cell r="K2386">
            <v>0</v>
          </cell>
          <cell r="O2386">
            <v>0</v>
          </cell>
        </row>
        <row r="2387">
          <cell r="K2387">
            <v>0</v>
          </cell>
          <cell r="O2387">
            <v>0</v>
          </cell>
        </row>
        <row r="2388">
          <cell r="K2388">
            <v>0</v>
          </cell>
          <cell r="O2388">
            <v>0</v>
          </cell>
        </row>
        <row r="2389">
          <cell r="K2389">
            <v>0</v>
          </cell>
          <cell r="O2389">
            <v>0</v>
          </cell>
        </row>
        <row r="2390">
          <cell r="K2390">
            <v>0</v>
          </cell>
          <cell r="O2390">
            <v>0</v>
          </cell>
        </row>
        <row r="2391">
          <cell r="K2391">
            <v>0</v>
          </cell>
          <cell r="O2391">
            <v>0</v>
          </cell>
        </row>
        <row r="2392">
          <cell r="K2392">
            <v>0</v>
          </cell>
          <cell r="O2392">
            <v>0</v>
          </cell>
        </row>
        <row r="2393">
          <cell r="K2393">
            <v>0</v>
          </cell>
          <cell r="O2393">
            <v>0</v>
          </cell>
        </row>
        <row r="2394">
          <cell r="K2394">
            <v>0</v>
          </cell>
          <cell r="O2394">
            <v>0</v>
          </cell>
        </row>
        <row r="2395">
          <cell r="K2395">
            <v>0</v>
          </cell>
          <cell r="O2395">
            <v>0</v>
          </cell>
        </row>
        <row r="2396">
          <cell r="K2396">
            <v>0</v>
          </cell>
          <cell r="O2396">
            <v>0</v>
          </cell>
        </row>
        <row r="2397">
          <cell r="K2397">
            <v>0</v>
          </cell>
          <cell r="O2397">
            <v>0</v>
          </cell>
        </row>
        <row r="2398">
          <cell r="K2398">
            <v>0</v>
          </cell>
          <cell r="O2398">
            <v>0</v>
          </cell>
        </row>
        <row r="2399">
          <cell r="K2399">
            <v>0</v>
          </cell>
          <cell r="O2399">
            <v>0</v>
          </cell>
        </row>
        <row r="2400">
          <cell r="K2400">
            <v>0</v>
          </cell>
          <cell r="O2400">
            <v>0</v>
          </cell>
        </row>
        <row r="2401">
          <cell r="K2401">
            <v>0</v>
          </cell>
          <cell r="O2401">
            <v>0</v>
          </cell>
        </row>
        <row r="2402">
          <cell r="K2402">
            <v>2101</v>
          </cell>
          <cell r="O2402">
            <v>0.505</v>
          </cell>
        </row>
        <row r="2403">
          <cell r="K2403">
            <v>2105</v>
          </cell>
          <cell r="O2403">
            <v>1.4250000000000001E-2</v>
          </cell>
        </row>
        <row r="2404">
          <cell r="K2404">
            <v>2106</v>
          </cell>
          <cell r="O2404">
            <v>2.375E-2</v>
          </cell>
        </row>
        <row r="2405">
          <cell r="K2405">
            <v>2206</v>
          </cell>
          <cell r="O2405">
            <v>4.4999999999999998E-2</v>
          </cell>
        </row>
        <row r="2406">
          <cell r="K2406">
            <v>3103</v>
          </cell>
          <cell r="O2406">
            <v>0.375</v>
          </cell>
        </row>
        <row r="2407">
          <cell r="K2407">
            <v>3106</v>
          </cell>
          <cell r="O2407">
            <v>1.1000000000000001</v>
          </cell>
        </row>
        <row r="2408">
          <cell r="K2408">
            <v>3107</v>
          </cell>
          <cell r="O2408">
            <v>0.28499999999999998</v>
          </cell>
        </row>
        <row r="2409">
          <cell r="K2409">
            <v>3305</v>
          </cell>
          <cell r="O2409">
            <v>1.9</v>
          </cell>
        </row>
        <row r="2410">
          <cell r="K2410">
            <v>0</v>
          </cell>
          <cell r="O2410">
            <v>0</v>
          </cell>
        </row>
        <row r="2411">
          <cell r="K2411">
            <v>0</v>
          </cell>
          <cell r="O2411">
            <v>0</v>
          </cell>
        </row>
        <row r="2412">
          <cell r="K2412">
            <v>0</v>
          </cell>
          <cell r="O2412">
            <v>0</v>
          </cell>
        </row>
        <row r="2413">
          <cell r="K2413">
            <v>0</v>
          </cell>
          <cell r="O2413">
            <v>0</v>
          </cell>
        </row>
        <row r="2414">
          <cell r="K2414">
            <v>0</v>
          </cell>
          <cell r="O2414">
            <v>0</v>
          </cell>
        </row>
        <row r="2415">
          <cell r="K2415">
            <v>3808</v>
          </cell>
          <cell r="O2415">
            <v>0.14249999999999999</v>
          </cell>
        </row>
        <row r="2416">
          <cell r="K2416">
            <v>3811</v>
          </cell>
          <cell r="O2416">
            <v>0.23749999999999999</v>
          </cell>
        </row>
        <row r="2417">
          <cell r="K2417">
            <v>0</v>
          </cell>
          <cell r="O2417">
            <v>0</v>
          </cell>
        </row>
        <row r="2418">
          <cell r="K2418">
            <v>0</v>
          </cell>
          <cell r="O2418">
            <v>0</v>
          </cell>
        </row>
        <row r="2419">
          <cell r="K2419">
            <v>0</v>
          </cell>
          <cell r="O2419">
            <v>0</v>
          </cell>
        </row>
        <row r="2420">
          <cell r="K2420">
            <v>0</v>
          </cell>
          <cell r="O2420">
            <v>0</v>
          </cell>
        </row>
        <row r="2421">
          <cell r="K2421">
            <v>0</v>
          </cell>
          <cell r="O2421">
            <v>0</v>
          </cell>
        </row>
        <row r="2422">
          <cell r="K2422">
            <v>0</v>
          </cell>
          <cell r="O2422">
            <v>0</v>
          </cell>
        </row>
        <row r="2423">
          <cell r="K2423">
            <v>0</v>
          </cell>
          <cell r="O2423">
            <v>0</v>
          </cell>
        </row>
        <row r="2424">
          <cell r="K2424">
            <v>0</v>
          </cell>
          <cell r="O2424">
            <v>0</v>
          </cell>
        </row>
        <row r="2425">
          <cell r="K2425">
            <v>0</v>
          </cell>
          <cell r="O2425">
            <v>0</v>
          </cell>
        </row>
        <row r="2426">
          <cell r="K2426">
            <v>0</v>
          </cell>
          <cell r="O2426">
            <v>0</v>
          </cell>
        </row>
        <row r="2427">
          <cell r="K2427">
            <v>0</v>
          </cell>
          <cell r="O2427">
            <v>0</v>
          </cell>
        </row>
        <row r="2428">
          <cell r="K2428">
            <v>0</v>
          </cell>
          <cell r="O2428">
            <v>0</v>
          </cell>
        </row>
        <row r="2429">
          <cell r="K2429">
            <v>0</v>
          </cell>
          <cell r="O2429">
            <v>0</v>
          </cell>
        </row>
        <row r="2430">
          <cell r="K2430">
            <v>0</v>
          </cell>
          <cell r="O2430">
            <v>0</v>
          </cell>
        </row>
        <row r="2431">
          <cell r="K2431">
            <v>0</v>
          </cell>
          <cell r="O2431">
            <v>0</v>
          </cell>
        </row>
        <row r="2432">
          <cell r="K2432">
            <v>0</v>
          </cell>
          <cell r="O2432">
            <v>0</v>
          </cell>
        </row>
        <row r="2433">
          <cell r="K2433">
            <v>0</v>
          </cell>
          <cell r="O2433">
            <v>0</v>
          </cell>
        </row>
        <row r="2434">
          <cell r="K2434">
            <v>0</v>
          </cell>
          <cell r="O2434">
            <v>0</v>
          </cell>
        </row>
        <row r="2435">
          <cell r="K2435">
            <v>0</v>
          </cell>
          <cell r="O2435">
            <v>0</v>
          </cell>
        </row>
        <row r="2436">
          <cell r="K2436">
            <v>0</v>
          </cell>
          <cell r="O2436">
            <v>0</v>
          </cell>
        </row>
        <row r="2437">
          <cell r="K2437">
            <v>0</v>
          </cell>
          <cell r="O2437">
            <v>0</v>
          </cell>
        </row>
        <row r="2438">
          <cell r="K2438">
            <v>0</v>
          </cell>
          <cell r="O2438">
            <v>0</v>
          </cell>
        </row>
        <row r="2439">
          <cell r="K2439">
            <v>0</v>
          </cell>
          <cell r="O2439">
            <v>0</v>
          </cell>
        </row>
        <row r="2440">
          <cell r="K2440">
            <v>0</v>
          </cell>
          <cell r="O2440">
            <v>0</v>
          </cell>
        </row>
        <row r="2441">
          <cell r="K2441">
            <v>0</v>
          </cell>
          <cell r="O2441">
            <v>0</v>
          </cell>
        </row>
        <row r="2442">
          <cell r="K2442">
            <v>2101</v>
          </cell>
          <cell r="O2442">
            <v>1.01</v>
          </cell>
        </row>
        <row r="2443">
          <cell r="K2443">
            <v>2105</v>
          </cell>
          <cell r="O2443">
            <v>2.8500000000000001E-2</v>
          </cell>
        </row>
        <row r="2444">
          <cell r="K2444">
            <v>2106</v>
          </cell>
          <cell r="O2444">
            <v>4.7500000000000001E-2</v>
          </cell>
        </row>
        <row r="2445">
          <cell r="K2445">
            <v>2206</v>
          </cell>
          <cell r="O2445">
            <v>0.09</v>
          </cell>
        </row>
        <row r="2446">
          <cell r="K2446">
            <v>3103</v>
          </cell>
          <cell r="O2446">
            <v>0.75</v>
          </cell>
        </row>
        <row r="2447">
          <cell r="K2447">
            <v>3106</v>
          </cell>
          <cell r="O2447">
            <v>2.2000000000000002</v>
          </cell>
        </row>
        <row r="2448">
          <cell r="K2448">
            <v>3107</v>
          </cell>
          <cell r="O2448">
            <v>0.56999999999999995</v>
          </cell>
        </row>
        <row r="2449">
          <cell r="K2449">
            <v>0</v>
          </cell>
          <cell r="O2449">
            <v>0</v>
          </cell>
        </row>
        <row r="2450">
          <cell r="K2450">
            <v>0</v>
          </cell>
          <cell r="O2450">
            <v>0</v>
          </cell>
        </row>
        <row r="2451">
          <cell r="K2451">
            <v>0</v>
          </cell>
          <cell r="O2451">
            <v>0</v>
          </cell>
        </row>
        <row r="2452">
          <cell r="K2452">
            <v>0</v>
          </cell>
          <cell r="O2452">
            <v>0</v>
          </cell>
        </row>
        <row r="2453">
          <cell r="K2453">
            <v>0</v>
          </cell>
          <cell r="O2453">
            <v>0</v>
          </cell>
        </row>
        <row r="2454">
          <cell r="K2454">
            <v>3808</v>
          </cell>
          <cell r="O2454">
            <v>0.28499999999999998</v>
          </cell>
        </row>
        <row r="2455">
          <cell r="K2455">
            <v>3811</v>
          </cell>
          <cell r="O2455">
            <v>0.47499999999999998</v>
          </cell>
        </row>
        <row r="2456">
          <cell r="K2456">
            <v>0</v>
          </cell>
          <cell r="O2456">
            <v>0</v>
          </cell>
        </row>
        <row r="2457">
          <cell r="K2457">
            <v>0</v>
          </cell>
          <cell r="O2457">
            <v>0</v>
          </cell>
        </row>
        <row r="2458">
          <cell r="K2458">
            <v>0</v>
          </cell>
          <cell r="O2458">
            <v>0</v>
          </cell>
        </row>
        <row r="2459">
          <cell r="K2459">
            <v>0</v>
          </cell>
          <cell r="O2459">
            <v>0</v>
          </cell>
        </row>
        <row r="2460">
          <cell r="K2460">
            <v>0</v>
          </cell>
          <cell r="O2460">
            <v>0</v>
          </cell>
        </row>
        <row r="2461">
          <cell r="K2461">
            <v>0</v>
          </cell>
          <cell r="O2461">
            <v>0</v>
          </cell>
        </row>
        <row r="2462">
          <cell r="K2462">
            <v>0</v>
          </cell>
          <cell r="O2462">
            <v>0</v>
          </cell>
        </row>
        <row r="2463">
          <cell r="K2463">
            <v>0</v>
          </cell>
          <cell r="O2463">
            <v>0</v>
          </cell>
        </row>
        <row r="2464">
          <cell r="K2464">
            <v>0</v>
          </cell>
          <cell r="O2464">
            <v>0</v>
          </cell>
        </row>
        <row r="2465">
          <cell r="K2465">
            <v>0</v>
          </cell>
          <cell r="O2465">
            <v>0</v>
          </cell>
        </row>
        <row r="2466">
          <cell r="K2466">
            <v>0</v>
          </cell>
          <cell r="O2466">
            <v>0</v>
          </cell>
        </row>
        <row r="2467">
          <cell r="K2467">
            <v>0</v>
          </cell>
          <cell r="O2467">
            <v>0</v>
          </cell>
        </row>
        <row r="2468">
          <cell r="K2468">
            <v>0</v>
          </cell>
          <cell r="O2468">
            <v>0</v>
          </cell>
        </row>
        <row r="2469">
          <cell r="K2469">
            <v>0</v>
          </cell>
          <cell r="O2469">
            <v>0</v>
          </cell>
        </row>
        <row r="2470">
          <cell r="K2470">
            <v>0</v>
          </cell>
          <cell r="O2470">
            <v>0</v>
          </cell>
        </row>
        <row r="2471">
          <cell r="K2471">
            <v>0</v>
          </cell>
          <cell r="O2471">
            <v>0</v>
          </cell>
        </row>
        <row r="2472">
          <cell r="K2472">
            <v>0</v>
          </cell>
          <cell r="O2472">
            <v>0</v>
          </cell>
        </row>
        <row r="2473">
          <cell r="K2473">
            <v>0</v>
          </cell>
          <cell r="O2473">
            <v>0</v>
          </cell>
        </row>
        <row r="2474">
          <cell r="K2474">
            <v>0</v>
          </cell>
          <cell r="O2474">
            <v>0</v>
          </cell>
        </row>
        <row r="2475">
          <cell r="K2475">
            <v>0</v>
          </cell>
          <cell r="O2475">
            <v>0</v>
          </cell>
        </row>
        <row r="2476">
          <cell r="K2476">
            <v>0</v>
          </cell>
          <cell r="O2476">
            <v>0</v>
          </cell>
        </row>
        <row r="2477">
          <cell r="K2477">
            <v>0</v>
          </cell>
          <cell r="O2477">
            <v>0</v>
          </cell>
        </row>
        <row r="2478">
          <cell r="K2478">
            <v>0</v>
          </cell>
          <cell r="O2478">
            <v>0</v>
          </cell>
        </row>
        <row r="2479">
          <cell r="K2479">
            <v>0</v>
          </cell>
          <cell r="O2479">
            <v>0</v>
          </cell>
        </row>
        <row r="2480">
          <cell r="K2480">
            <v>0</v>
          </cell>
          <cell r="O2480">
            <v>0</v>
          </cell>
        </row>
        <row r="2481">
          <cell r="K2481">
            <v>0</v>
          </cell>
          <cell r="O2481">
            <v>0</v>
          </cell>
        </row>
        <row r="2482">
          <cell r="K2482">
            <v>2101</v>
          </cell>
          <cell r="O2482">
            <v>0.70699999999999996</v>
          </cell>
        </row>
        <row r="2483">
          <cell r="K2483">
            <v>2105</v>
          </cell>
          <cell r="O2483">
            <v>1.9949999999999999E-2</v>
          </cell>
        </row>
        <row r="2484">
          <cell r="K2484">
            <v>2106</v>
          </cell>
          <cell r="O2484">
            <v>3.3250000000000002E-2</v>
          </cell>
        </row>
        <row r="2485">
          <cell r="K2485">
            <v>2206</v>
          </cell>
          <cell r="O2485">
            <v>6.3E-2</v>
          </cell>
        </row>
        <row r="2486">
          <cell r="K2486">
            <v>3103</v>
          </cell>
          <cell r="O2486">
            <v>0.52500000000000002</v>
          </cell>
        </row>
        <row r="2487">
          <cell r="K2487">
            <v>3106</v>
          </cell>
          <cell r="O2487">
            <v>1.54</v>
          </cell>
        </row>
        <row r="2488">
          <cell r="K2488">
            <v>3107</v>
          </cell>
          <cell r="O2488">
            <v>0.39900000000000002</v>
          </cell>
        </row>
        <row r="2489">
          <cell r="K2489">
            <v>0</v>
          </cell>
          <cell r="O2489">
            <v>0</v>
          </cell>
        </row>
        <row r="2490">
          <cell r="K2490">
            <v>0</v>
          </cell>
          <cell r="O2490">
            <v>0</v>
          </cell>
        </row>
        <row r="2491">
          <cell r="K2491">
            <v>0</v>
          </cell>
          <cell r="O2491">
            <v>0</v>
          </cell>
        </row>
        <row r="2492">
          <cell r="K2492">
            <v>0</v>
          </cell>
          <cell r="O2492">
            <v>0</v>
          </cell>
        </row>
        <row r="2493">
          <cell r="K2493">
            <v>0</v>
          </cell>
          <cell r="O2493">
            <v>0</v>
          </cell>
        </row>
        <row r="2494">
          <cell r="K2494">
            <v>3808</v>
          </cell>
          <cell r="O2494">
            <v>0.19950000000000001</v>
          </cell>
        </row>
        <row r="2495">
          <cell r="K2495">
            <v>3811</v>
          </cell>
          <cell r="O2495">
            <v>0.33250000000000002</v>
          </cell>
        </row>
        <row r="2496">
          <cell r="K2496">
            <v>0</v>
          </cell>
          <cell r="O2496">
            <v>0</v>
          </cell>
        </row>
        <row r="2497">
          <cell r="K2497">
            <v>0</v>
          </cell>
          <cell r="O2497">
            <v>0</v>
          </cell>
        </row>
        <row r="2498">
          <cell r="K2498">
            <v>0</v>
          </cell>
          <cell r="O2498">
            <v>0</v>
          </cell>
        </row>
        <row r="2499">
          <cell r="K2499">
            <v>0</v>
          </cell>
          <cell r="O2499">
            <v>0</v>
          </cell>
        </row>
        <row r="2500">
          <cell r="K2500">
            <v>0</v>
          </cell>
          <cell r="O2500">
            <v>0</v>
          </cell>
        </row>
        <row r="2501">
          <cell r="K2501">
            <v>0</v>
          </cell>
          <cell r="O2501">
            <v>0</v>
          </cell>
        </row>
        <row r="2502">
          <cell r="K2502">
            <v>0</v>
          </cell>
          <cell r="O2502">
            <v>0</v>
          </cell>
        </row>
        <row r="2503">
          <cell r="K2503">
            <v>0</v>
          </cell>
          <cell r="O2503">
            <v>0</v>
          </cell>
        </row>
        <row r="2504">
          <cell r="K2504">
            <v>0</v>
          </cell>
          <cell r="O2504">
            <v>0</v>
          </cell>
        </row>
        <row r="2505">
          <cell r="K2505">
            <v>0</v>
          </cell>
          <cell r="O2505">
            <v>0</v>
          </cell>
        </row>
        <row r="2506">
          <cell r="K2506">
            <v>0</v>
          </cell>
          <cell r="O2506">
            <v>0</v>
          </cell>
        </row>
        <row r="2507">
          <cell r="K2507">
            <v>0</v>
          </cell>
          <cell r="O2507">
            <v>0</v>
          </cell>
        </row>
        <row r="2508">
          <cell r="K2508">
            <v>0</v>
          </cell>
          <cell r="O2508">
            <v>0</v>
          </cell>
        </row>
        <row r="2509">
          <cell r="K2509">
            <v>0</v>
          </cell>
          <cell r="O2509">
            <v>0</v>
          </cell>
        </row>
        <row r="2510">
          <cell r="K2510">
            <v>0</v>
          </cell>
          <cell r="O2510">
            <v>0</v>
          </cell>
        </row>
        <row r="2511">
          <cell r="K2511">
            <v>0</v>
          </cell>
          <cell r="O2511">
            <v>0</v>
          </cell>
        </row>
        <row r="2512">
          <cell r="K2512">
            <v>0</v>
          </cell>
          <cell r="O2512">
            <v>0</v>
          </cell>
        </row>
        <row r="2513">
          <cell r="K2513">
            <v>0</v>
          </cell>
          <cell r="O2513">
            <v>0</v>
          </cell>
        </row>
        <row r="2514">
          <cell r="K2514">
            <v>0</v>
          </cell>
          <cell r="O2514">
            <v>0</v>
          </cell>
        </row>
        <row r="2515">
          <cell r="K2515">
            <v>0</v>
          </cell>
          <cell r="O2515">
            <v>0</v>
          </cell>
        </row>
        <row r="2516">
          <cell r="K2516">
            <v>0</v>
          </cell>
          <cell r="O2516">
            <v>0</v>
          </cell>
        </row>
        <row r="2517">
          <cell r="K2517">
            <v>0</v>
          </cell>
          <cell r="O2517">
            <v>0</v>
          </cell>
        </row>
        <row r="2518">
          <cell r="K2518">
            <v>0</v>
          </cell>
          <cell r="O2518">
            <v>0</v>
          </cell>
        </row>
        <row r="2519">
          <cell r="K2519">
            <v>0</v>
          </cell>
          <cell r="O2519">
            <v>0</v>
          </cell>
        </row>
        <row r="2520">
          <cell r="K2520">
            <v>0</v>
          </cell>
          <cell r="O2520">
            <v>0</v>
          </cell>
        </row>
        <row r="2521">
          <cell r="K2521">
            <v>0</v>
          </cell>
          <cell r="O2521">
            <v>0</v>
          </cell>
        </row>
        <row r="2522">
          <cell r="K2522">
            <v>2101</v>
          </cell>
          <cell r="O2522">
            <v>2.5249999999999999</v>
          </cell>
        </row>
        <row r="2523">
          <cell r="K2523">
            <v>2102</v>
          </cell>
          <cell r="O2523">
            <v>0.19</v>
          </cell>
        </row>
        <row r="2524">
          <cell r="K2524">
            <v>2105</v>
          </cell>
          <cell r="O2524">
            <v>7.1249999999999994E-2</v>
          </cell>
        </row>
        <row r="2525">
          <cell r="K2525">
            <v>2106</v>
          </cell>
          <cell r="O2525">
            <v>0.11874999999999999</v>
          </cell>
        </row>
        <row r="2526">
          <cell r="K2526">
            <v>3103</v>
          </cell>
          <cell r="O2526">
            <v>1.875</v>
          </cell>
        </row>
        <row r="2527">
          <cell r="K2527">
            <v>3106</v>
          </cell>
          <cell r="O2527">
            <v>5.5</v>
          </cell>
        </row>
        <row r="2528">
          <cell r="K2528">
            <v>3107</v>
          </cell>
          <cell r="O2528">
            <v>1.425</v>
          </cell>
        </row>
        <row r="2529">
          <cell r="K2529">
            <v>0</v>
          </cell>
          <cell r="O2529">
            <v>0</v>
          </cell>
        </row>
        <row r="2530">
          <cell r="K2530">
            <v>2204</v>
          </cell>
          <cell r="O2530">
            <v>0.22800000000000001</v>
          </cell>
        </row>
        <row r="2531">
          <cell r="K2531">
            <v>2206</v>
          </cell>
          <cell r="O2531">
            <v>0.22500000000000001</v>
          </cell>
        </row>
        <row r="2532">
          <cell r="K2532">
            <v>2301</v>
          </cell>
          <cell r="O2532">
            <v>3.2949559999999996</v>
          </cell>
        </row>
        <row r="2533">
          <cell r="K2533">
            <v>2302</v>
          </cell>
          <cell r="O2533">
            <v>0.36</v>
          </cell>
        </row>
        <row r="2534">
          <cell r="K2534">
            <v>3402</v>
          </cell>
          <cell r="O2534">
            <v>0.95</v>
          </cell>
        </row>
        <row r="2535">
          <cell r="K2535">
            <v>3403</v>
          </cell>
          <cell r="O2535">
            <v>0.95</v>
          </cell>
        </row>
        <row r="2536">
          <cell r="K2536">
            <v>3407</v>
          </cell>
          <cell r="O2536">
            <v>1.425</v>
          </cell>
        </row>
        <row r="2537">
          <cell r="K2537">
            <v>3501</v>
          </cell>
          <cell r="O2537">
            <v>2.12</v>
          </cell>
        </row>
        <row r="2538">
          <cell r="K2538">
            <v>2401</v>
          </cell>
          <cell r="O2538">
            <v>3.7999999999999999E-2</v>
          </cell>
        </row>
        <row r="2539">
          <cell r="K2539">
            <v>2403</v>
          </cell>
          <cell r="O2539">
            <v>3.7999999999999999E-2</v>
          </cell>
        </row>
        <row r="2540">
          <cell r="K2540">
            <v>2404</v>
          </cell>
          <cell r="O2540">
            <v>1.56</v>
          </cell>
        </row>
        <row r="2541">
          <cell r="K2541">
            <v>2505</v>
          </cell>
          <cell r="O2541">
            <v>0.19</v>
          </cell>
        </row>
        <row r="2542">
          <cell r="K2542">
            <v>3502</v>
          </cell>
          <cell r="O2542">
            <v>0.68400000000000005</v>
          </cell>
        </row>
        <row r="2543">
          <cell r="K2543">
            <v>3503</v>
          </cell>
          <cell r="O2543">
            <v>1.1399999999999999</v>
          </cell>
        </row>
        <row r="2544">
          <cell r="K2544">
            <v>3505</v>
          </cell>
          <cell r="O2544">
            <v>3.8</v>
          </cell>
        </row>
        <row r="2545">
          <cell r="K2545">
            <v>3504</v>
          </cell>
          <cell r="O2545">
            <v>0.95</v>
          </cell>
        </row>
        <row r="2546">
          <cell r="K2546">
            <v>2506</v>
          </cell>
          <cell r="O2546">
            <v>1.51</v>
          </cell>
        </row>
        <row r="2547">
          <cell r="K2547">
            <v>2505</v>
          </cell>
          <cell r="O2547">
            <v>9.5000000000000001E-2</v>
          </cell>
        </row>
        <row r="2548">
          <cell r="K2548">
            <v>2701</v>
          </cell>
          <cell r="O2548">
            <v>3.7999999999999999E-2</v>
          </cell>
        </row>
        <row r="2549">
          <cell r="K2549">
            <v>0</v>
          </cell>
          <cell r="O2549">
            <v>0</v>
          </cell>
        </row>
        <row r="2550">
          <cell r="K2550">
            <v>0</v>
          </cell>
          <cell r="O2550">
            <v>0</v>
          </cell>
        </row>
        <row r="2551">
          <cell r="K2551">
            <v>0</v>
          </cell>
          <cell r="O2551">
            <v>0</v>
          </cell>
        </row>
        <row r="2552">
          <cell r="K2552">
            <v>0</v>
          </cell>
          <cell r="O2552">
            <v>0</v>
          </cell>
        </row>
        <row r="2553">
          <cell r="K2553">
            <v>0</v>
          </cell>
          <cell r="O2553">
            <v>0</v>
          </cell>
        </row>
        <row r="2554">
          <cell r="K2554">
            <v>0</v>
          </cell>
          <cell r="O2554">
            <v>0</v>
          </cell>
        </row>
        <row r="2555">
          <cell r="K2555">
            <v>0</v>
          </cell>
          <cell r="O2555">
            <v>0</v>
          </cell>
        </row>
        <row r="2556">
          <cell r="K2556">
            <v>0</v>
          </cell>
          <cell r="O2556">
            <v>0</v>
          </cell>
        </row>
        <row r="2557">
          <cell r="K2557">
            <v>0</v>
          </cell>
          <cell r="O2557">
            <v>0</v>
          </cell>
        </row>
        <row r="2558">
          <cell r="K2558">
            <v>3808</v>
          </cell>
          <cell r="O2558">
            <v>0.71250000000000002</v>
          </cell>
        </row>
        <row r="2559">
          <cell r="K2559">
            <v>3811</v>
          </cell>
          <cell r="O2559">
            <v>1.1875</v>
          </cell>
        </row>
        <row r="2560">
          <cell r="K2560">
            <v>3817</v>
          </cell>
          <cell r="O2560">
            <v>0</v>
          </cell>
        </row>
        <row r="2561">
          <cell r="K2561">
            <v>0</v>
          </cell>
          <cell r="O2561">
            <v>0</v>
          </cell>
        </row>
        <row r="2562">
          <cell r="K2562">
            <v>2101</v>
          </cell>
          <cell r="O2562">
            <v>2.0109500000000002</v>
          </cell>
        </row>
        <row r="2563">
          <cell r="K2563">
            <v>2105</v>
          </cell>
          <cell r="O2563">
            <v>1.5</v>
          </cell>
        </row>
        <row r="2564">
          <cell r="K2564">
            <v>0</v>
          </cell>
          <cell r="O2564">
            <v>0</v>
          </cell>
        </row>
        <row r="2565">
          <cell r="K2565">
            <v>0</v>
          </cell>
          <cell r="O2565">
            <v>0</v>
          </cell>
        </row>
        <row r="2566">
          <cell r="K2566">
            <v>3811</v>
          </cell>
          <cell r="O2566">
            <v>1</v>
          </cell>
        </row>
        <row r="2567">
          <cell r="K2567">
            <v>0</v>
          </cell>
          <cell r="O2567">
            <v>0</v>
          </cell>
        </row>
        <row r="2568">
          <cell r="K2568">
            <v>0</v>
          </cell>
          <cell r="O2568">
            <v>0</v>
          </cell>
        </row>
        <row r="2569">
          <cell r="K2569">
            <v>0</v>
          </cell>
          <cell r="O2569">
            <v>0</v>
          </cell>
        </row>
        <row r="2570">
          <cell r="K2570">
            <v>2101</v>
          </cell>
          <cell r="O2570">
            <v>2.0109500000000002</v>
          </cell>
        </row>
        <row r="2571">
          <cell r="K2571">
            <v>2504</v>
          </cell>
          <cell r="O2571">
            <v>0</v>
          </cell>
        </row>
        <row r="2572">
          <cell r="K2572">
            <v>2102</v>
          </cell>
          <cell r="O2572">
            <v>0.7</v>
          </cell>
        </row>
        <row r="2573">
          <cell r="K2573">
            <v>2602</v>
          </cell>
          <cell r="O2573">
            <v>0.5</v>
          </cell>
        </row>
        <row r="2574">
          <cell r="K2574">
            <v>0</v>
          </cell>
          <cell r="O2574">
            <v>0</v>
          </cell>
        </row>
        <row r="2575">
          <cell r="K2575">
            <v>0</v>
          </cell>
          <cell r="O2575">
            <v>0</v>
          </cell>
        </row>
        <row r="2576">
          <cell r="K2576">
            <v>0</v>
          </cell>
          <cell r="O2576">
            <v>0</v>
          </cell>
        </row>
        <row r="2577">
          <cell r="K2577">
            <v>0</v>
          </cell>
          <cell r="O2577">
            <v>0</v>
          </cell>
        </row>
        <row r="2578">
          <cell r="K2578">
            <v>2101</v>
          </cell>
          <cell r="O2578">
            <v>2.0109500000000002</v>
          </cell>
        </row>
        <row r="2579">
          <cell r="K2579">
            <v>2106</v>
          </cell>
          <cell r="O2579">
            <v>5</v>
          </cell>
        </row>
        <row r="2580">
          <cell r="K2580">
            <v>0</v>
          </cell>
          <cell r="O2580">
            <v>0</v>
          </cell>
        </row>
        <row r="2581">
          <cell r="K2581">
            <v>0</v>
          </cell>
          <cell r="O2581">
            <v>0</v>
          </cell>
        </row>
        <row r="2582">
          <cell r="K2582">
            <v>3811</v>
          </cell>
          <cell r="O2582">
            <v>1</v>
          </cell>
        </row>
        <row r="2583">
          <cell r="K2583">
            <v>0</v>
          </cell>
          <cell r="O2583">
            <v>0</v>
          </cell>
        </row>
        <row r="2584">
          <cell r="K2584">
            <v>0</v>
          </cell>
          <cell r="O2584">
            <v>0</v>
          </cell>
        </row>
        <row r="2585">
          <cell r="K2585">
            <v>0</v>
          </cell>
          <cell r="O2585">
            <v>0</v>
          </cell>
        </row>
        <row r="2586">
          <cell r="K2586">
            <v>2101</v>
          </cell>
          <cell r="O2586">
            <v>6.0328549999999996</v>
          </cell>
        </row>
        <row r="2587">
          <cell r="K2587">
            <v>0</v>
          </cell>
          <cell r="O2587">
            <v>0</v>
          </cell>
        </row>
        <row r="2588">
          <cell r="K2588">
            <v>0</v>
          </cell>
          <cell r="O2588">
            <v>0</v>
          </cell>
        </row>
        <row r="2589">
          <cell r="K2589">
            <v>0</v>
          </cell>
          <cell r="O2589">
            <v>0</v>
          </cell>
        </row>
        <row r="2590">
          <cell r="K2590">
            <v>0</v>
          </cell>
          <cell r="O2590">
            <v>0</v>
          </cell>
        </row>
        <row r="2591">
          <cell r="K2591">
            <v>0</v>
          </cell>
          <cell r="O2591">
            <v>0</v>
          </cell>
        </row>
        <row r="2592">
          <cell r="K2592">
            <v>0</v>
          </cell>
          <cell r="O2592">
            <v>0</v>
          </cell>
        </row>
        <row r="2593">
          <cell r="K2593">
            <v>0</v>
          </cell>
          <cell r="O2593">
            <v>0</v>
          </cell>
        </row>
        <row r="2594">
          <cell r="K2594">
            <v>0</v>
          </cell>
          <cell r="O2594">
            <v>0</v>
          </cell>
        </row>
        <row r="2595">
          <cell r="K2595">
            <v>0</v>
          </cell>
          <cell r="O2595">
            <v>0</v>
          </cell>
        </row>
        <row r="2596">
          <cell r="K2596">
            <v>0</v>
          </cell>
          <cell r="O2596">
            <v>0</v>
          </cell>
        </row>
        <row r="2597">
          <cell r="K2597">
            <v>0</v>
          </cell>
          <cell r="O2597">
            <v>0</v>
          </cell>
        </row>
        <row r="2598">
          <cell r="K2598">
            <v>0</v>
          </cell>
          <cell r="O2598">
            <v>0</v>
          </cell>
        </row>
        <row r="2599">
          <cell r="K2599">
            <v>0</v>
          </cell>
          <cell r="O2599">
            <v>0</v>
          </cell>
        </row>
        <row r="2600">
          <cell r="K2600">
            <v>0</v>
          </cell>
          <cell r="O2600">
            <v>0</v>
          </cell>
        </row>
        <row r="2601">
          <cell r="K2601">
            <v>0</v>
          </cell>
          <cell r="O2601">
            <v>0</v>
          </cell>
        </row>
        <row r="2602">
          <cell r="K2602">
            <v>2701</v>
          </cell>
          <cell r="O2602">
            <v>5</v>
          </cell>
        </row>
        <row r="2603">
          <cell r="K2603">
            <v>0</v>
          </cell>
          <cell r="O2603">
            <v>0</v>
          </cell>
        </row>
        <row r="2604">
          <cell r="K2604">
            <v>0</v>
          </cell>
          <cell r="O2604">
            <v>0</v>
          </cell>
        </row>
        <row r="2605">
          <cell r="K2605">
            <v>0</v>
          </cell>
          <cell r="O2605">
            <v>0</v>
          </cell>
        </row>
        <row r="2606">
          <cell r="K2606">
            <v>3811</v>
          </cell>
          <cell r="O2606">
            <v>3</v>
          </cell>
        </row>
        <row r="2607">
          <cell r="K2607">
            <v>0</v>
          </cell>
          <cell r="O2607">
            <v>0</v>
          </cell>
        </row>
        <row r="2608">
          <cell r="K2608">
            <v>0</v>
          </cell>
          <cell r="O2608">
            <v>0</v>
          </cell>
        </row>
        <row r="2609">
          <cell r="K2609">
            <v>0</v>
          </cell>
          <cell r="O2609">
            <v>0</v>
          </cell>
        </row>
        <row r="2610">
          <cell r="K2610">
            <v>2702</v>
          </cell>
          <cell r="O2610">
            <v>3</v>
          </cell>
        </row>
        <row r="2611">
          <cell r="K2611">
            <v>2703</v>
          </cell>
          <cell r="O2611">
            <v>7</v>
          </cell>
        </row>
        <row r="2612">
          <cell r="K2612">
            <v>0</v>
          </cell>
          <cell r="O2612">
            <v>0</v>
          </cell>
        </row>
        <row r="2613">
          <cell r="K2613">
            <v>0</v>
          </cell>
          <cell r="O2613">
            <v>0</v>
          </cell>
        </row>
        <row r="2614">
          <cell r="K2614">
            <v>0</v>
          </cell>
          <cell r="O2614">
            <v>0</v>
          </cell>
        </row>
        <row r="2615">
          <cell r="K2615">
            <v>0</v>
          </cell>
          <cell r="O2615">
            <v>0</v>
          </cell>
        </row>
        <row r="2616">
          <cell r="K2616">
            <v>0</v>
          </cell>
          <cell r="O2616">
            <v>0</v>
          </cell>
        </row>
        <row r="2617">
          <cell r="K2617">
            <v>0</v>
          </cell>
          <cell r="O2617">
            <v>0</v>
          </cell>
        </row>
        <row r="2618">
          <cell r="K2618">
            <v>2101</v>
          </cell>
          <cell r="O2618">
            <v>3.6816</v>
          </cell>
        </row>
        <row r="2619">
          <cell r="K2619">
            <v>2206</v>
          </cell>
          <cell r="O2619">
            <v>0</v>
          </cell>
        </row>
        <row r="2620">
          <cell r="K2620">
            <v>0</v>
          </cell>
          <cell r="O2620">
            <v>0</v>
          </cell>
        </row>
        <row r="2621">
          <cell r="K2621">
            <v>0</v>
          </cell>
          <cell r="O2621">
            <v>0</v>
          </cell>
        </row>
        <row r="2622">
          <cell r="K2622">
            <v>3811</v>
          </cell>
          <cell r="O2622">
            <v>0</v>
          </cell>
        </row>
        <row r="2623">
          <cell r="K2623">
            <v>0</v>
          </cell>
          <cell r="O2623">
            <v>0</v>
          </cell>
        </row>
        <row r="2624">
          <cell r="K2624">
            <v>0</v>
          </cell>
          <cell r="O2624">
            <v>0</v>
          </cell>
        </row>
        <row r="2625">
          <cell r="K2625">
            <v>0</v>
          </cell>
          <cell r="O2625">
            <v>0</v>
          </cell>
        </row>
        <row r="2626">
          <cell r="K2626">
            <v>0</v>
          </cell>
          <cell r="O2626">
            <v>0</v>
          </cell>
        </row>
        <row r="2627">
          <cell r="K2627">
            <v>0</v>
          </cell>
          <cell r="O2627">
            <v>0</v>
          </cell>
        </row>
        <row r="2628">
          <cell r="K2628">
            <v>0</v>
          </cell>
          <cell r="O2628">
            <v>0</v>
          </cell>
        </row>
        <row r="2629">
          <cell r="K2629">
            <v>0</v>
          </cell>
          <cell r="O2629">
            <v>0</v>
          </cell>
        </row>
        <row r="2630">
          <cell r="K2630">
            <v>0</v>
          </cell>
          <cell r="O2630">
            <v>0</v>
          </cell>
        </row>
        <row r="2631">
          <cell r="K2631">
            <v>0</v>
          </cell>
          <cell r="O2631">
            <v>0</v>
          </cell>
        </row>
        <row r="2632">
          <cell r="K2632">
            <v>0</v>
          </cell>
          <cell r="O2632">
            <v>0</v>
          </cell>
        </row>
        <row r="2633">
          <cell r="K2633">
            <v>0</v>
          </cell>
          <cell r="O2633">
            <v>0</v>
          </cell>
        </row>
        <row r="2634">
          <cell r="K2634">
            <v>0</v>
          </cell>
          <cell r="O2634">
            <v>0</v>
          </cell>
        </row>
        <row r="2635">
          <cell r="K2635">
            <v>0</v>
          </cell>
          <cell r="O2635">
            <v>0</v>
          </cell>
        </row>
        <row r="2636">
          <cell r="K2636">
            <v>0</v>
          </cell>
          <cell r="O2636">
            <v>0</v>
          </cell>
        </row>
        <row r="2637">
          <cell r="K2637">
            <v>0</v>
          </cell>
          <cell r="O2637">
            <v>0</v>
          </cell>
        </row>
        <row r="2638">
          <cell r="K2638">
            <v>0</v>
          </cell>
          <cell r="O2638">
            <v>0</v>
          </cell>
        </row>
        <row r="2639">
          <cell r="K2639">
            <v>0</v>
          </cell>
          <cell r="O2639">
            <v>0</v>
          </cell>
        </row>
        <row r="2640">
          <cell r="K2640">
            <v>0</v>
          </cell>
          <cell r="O2640">
            <v>0</v>
          </cell>
        </row>
        <row r="2641">
          <cell r="K2641">
            <v>0</v>
          </cell>
          <cell r="O2641">
            <v>0</v>
          </cell>
        </row>
        <row r="2642">
          <cell r="K2642">
            <v>2101</v>
          </cell>
          <cell r="O2642">
            <v>0.7113275</v>
          </cell>
        </row>
        <row r="2643">
          <cell r="K2643">
            <v>0</v>
          </cell>
          <cell r="O2643">
            <v>0</v>
          </cell>
        </row>
        <row r="2644">
          <cell r="K2644">
            <v>0</v>
          </cell>
          <cell r="O2644">
            <v>0</v>
          </cell>
        </row>
        <row r="2645">
          <cell r="K2645">
            <v>0</v>
          </cell>
          <cell r="O2645">
            <v>0</v>
          </cell>
        </row>
        <row r="2646">
          <cell r="K2646">
            <v>3811</v>
          </cell>
          <cell r="O2646">
            <v>0.3</v>
          </cell>
        </row>
        <row r="2647">
          <cell r="K2647">
            <v>0</v>
          </cell>
          <cell r="O2647">
            <v>0</v>
          </cell>
        </row>
        <row r="2648">
          <cell r="K2648">
            <v>0</v>
          </cell>
          <cell r="O2648">
            <v>0</v>
          </cell>
        </row>
        <row r="2649">
          <cell r="K2649">
            <v>0</v>
          </cell>
          <cell r="O2649">
            <v>0</v>
          </cell>
        </row>
        <row r="2650">
          <cell r="K2650">
            <v>0</v>
          </cell>
          <cell r="O2650">
            <v>0</v>
          </cell>
        </row>
        <row r="2651">
          <cell r="K2651">
            <v>0</v>
          </cell>
          <cell r="O2651">
            <v>0</v>
          </cell>
        </row>
        <row r="2652">
          <cell r="K2652">
            <v>0</v>
          </cell>
          <cell r="O2652">
            <v>0</v>
          </cell>
        </row>
        <row r="2653">
          <cell r="K2653">
            <v>0</v>
          </cell>
          <cell r="O2653">
            <v>0</v>
          </cell>
        </row>
        <row r="2654">
          <cell r="K2654">
            <v>3811</v>
          </cell>
          <cell r="O2654">
            <v>1</v>
          </cell>
        </row>
        <row r="2655">
          <cell r="K2655">
            <v>0</v>
          </cell>
          <cell r="O2655">
            <v>0</v>
          </cell>
        </row>
        <row r="2656">
          <cell r="K2656">
            <v>0</v>
          </cell>
          <cell r="O2656">
            <v>0</v>
          </cell>
        </row>
        <row r="2657">
          <cell r="K2657">
            <v>0</v>
          </cell>
          <cell r="O2657">
            <v>0</v>
          </cell>
        </row>
        <row r="2658">
          <cell r="K2658">
            <v>0</v>
          </cell>
          <cell r="O2658">
            <v>0</v>
          </cell>
        </row>
        <row r="2659">
          <cell r="K2659">
            <v>0</v>
          </cell>
          <cell r="O2659">
            <v>0</v>
          </cell>
        </row>
        <row r="2660">
          <cell r="K2660">
            <v>0</v>
          </cell>
          <cell r="O2660">
            <v>0</v>
          </cell>
        </row>
        <row r="2661">
          <cell r="K2661">
            <v>0</v>
          </cell>
          <cell r="O2661">
            <v>0</v>
          </cell>
        </row>
        <row r="2662">
          <cell r="K2662">
            <v>0</v>
          </cell>
          <cell r="O2662">
            <v>0</v>
          </cell>
        </row>
        <row r="2663">
          <cell r="K2663">
            <v>0</v>
          </cell>
          <cell r="O2663">
            <v>0</v>
          </cell>
        </row>
        <row r="2664">
          <cell r="K2664">
            <v>0</v>
          </cell>
          <cell r="O2664">
            <v>0</v>
          </cell>
        </row>
        <row r="2665">
          <cell r="K2665">
            <v>0</v>
          </cell>
          <cell r="O2665">
            <v>0</v>
          </cell>
        </row>
        <row r="2666">
          <cell r="K2666">
            <v>0</v>
          </cell>
          <cell r="O2666">
            <v>0</v>
          </cell>
        </row>
        <row r="2667">
          <cell r="K2667">
            <v>0</v>
          </cell>
          <cell r="O2667">
            <v>0</v>
          </cell>
        </row>
        <row r="2668">
          <cell r="K2668">
            <v>0</v>
          </cell>
          <cell r="O2668">
            <v>0</v>
          </cell>
        </row>
        <row r="2669">
          <cell r="K2669">
            <v>0</v>
          </cell>
          <cell r="O2669">
            <v>0</v>
          </cell>
        </row>
        <row r="2670">
          <cell r="K2670">
            <v>0</v>
          </cell>
          <cell r="O2670">
            <v>0</v>
          </cell>
        </row>
        <row r="2671">
          <cell r="K2671">
            <v>0</v>
          </cell>
          <cell r="O2671">
            <v>0</v>
          </cell>
        </row>
        <row r="2672">
          <cell r="K2672">
            <v>0</v>
          </cell>
          <cell r="O2672">
            <v>0</v>
          </cell>
        </row>
        <row r="2673">
          <cell r="K2673">
            <v>0</v>
          </cell>
          <cell r="O2673">
            <v>0</v>
          </cell>
        </row>
        <row r="2674">
          <cell r="K2674">
            <v>0</v>
          </cell>
          <cell r="O2674">
            <v>0</v>
          </cell>
        </row>
        <row r="2675">
          <cell r="K2675">
            <v>0</v>
          </cell>
          <cell r="O2675">
            <v>0</v>
          </cell>
        </row>
        <row r="2676">
          <cell r="K2676">
            <v>0</v>
          </cell>
          <cell r="O2676">
            <v>0</v>
          </cell>
        </row>
        <row r="2677">
          <cell r="K2677">
            <v>0</v>
          </cell>
          <cell r="O2677">
            <v>0</v>
          </cell>
        </row>
        <row r="2678">
          <cell r="K2678">
            <v>0</v>
          </cell>
          <cell r="O2678">
            <v>0</v>
          </cell>
        </row>
        <row r="2679">
          <cell r="K2679">
            <v>0</v>
          </cell>
          <cell r="O2679">
            <v>0</v>
          </cell>
        </row>
        <row r="2680">
          <cell r="K2680">
            <v>0</v>
          </cell>
          <cell r="O2680">
            <v>0</v>
          </cell>
        </row>
        <row r="2681">
          <cell r="K2681">
            <v>0</v>
          </cell>
          <cell r="O2681">
            <v>0</v>
          </cell>
        </row>
        <row r="2682">
          <cell r="K2682">
            <v>2101</v>
          </cell>
          <cell r="O2682">
            <v>0.51855600000000002</v>
          </cell>
        </row>
        <row r="2683">
          <cell r="K2683">
            <v>2105</v>
          </cell>
          <cell r="O2683">
            <v>0</v>
          </cell>
        </row>
        <row r="2684">
          <cell r="K2684">
            <v>2206</v>
          </cell>
          <cell r="O2684">
            <v>0</v>
          </cell>
        </row>
        <row r="2685">
          <cell r="K2685">
            <v>0</v>
          </cell>
          <cell r="O2685">
            <v>0</v>
          </cell>
        </row>
        <row r="2686">
          <cell r="K2686">
            <v>3811</v>
          </cell>
          <cell r="O2686">
            <v>0.1</v>
          </cell>
        </row>
        <row r="2687">
          <cell r="K2687">
            <v>3701</v>
          </cell>
          <cell r="O2687">
            <v>0</v>
          </cell>
        </row>
        <row r="2688">
          <cell r="K2688">
            <v>0</v>
          </cell>
          <cell r="O2688">
            <v>0</v>
          </cell>
        </row>
        <row r="2689">
          <cell r="K2689">
            <v>0</v>
          </cell>
          <cell r="O2689">
            <v>0</v>
          </cell>
        </row>
        <row r="2690">
          <cell r="K2690">
            <v>2105</v>
          </cell>
          <cell r="O2690">
            <v>0</v>
          </cell>
        </row>
        <row r="2691">
          <cell r="K2691">
            <v>2206</v>
          </cell>
          <cell r="O2691">
            <v>0</v>
          </cell>
        </row>
        <row r="2692">
          <cell r="K2692">
            <v>0</v>
          </cell>
          <cell r="O2692">
            <v>0</v>
          </cell>
        </row>
        <row r="2693">
          <cell r="K2693">
            <v>0</v>
          </cell>
          <cell r="O2693">
            <v>0</v>
          </cell>
        </row>
        <row r="2694">
          <cell r="K2694">
            <v>3811</v>
          </cell>
          <cell r="O2694">
            <v>0.1</v>
          </cell>
        </row>
        <row r="2695">
          <cell r="K2695">
            <v>3701</v>
          </cell>
          <cell r="O2695">
            <v>0</v>
          </cell>
        </row>
        <row r="2696">
          <cell r="K2696">
            <v>0</v>
          </cell>
          <cell r="O2696">
            <v>0</v>
          </cell>
        </row>
        <row r="2697">
          <cell r="K2697">
            <v>0</v>
          </cell>
          <cell r="O2697">
            <v>0</v>
          </cell>
        </row>
        <row r="2698">
          <cell r="K2698">
            <v>0</v>
          </cell>
          <cell r="O2698">
            <v>0</v>
          </cell>
        </row>
        <row r="2699">
          <cell r="K2699">
            <v>0</v>
          </cell>
          <cell r="O2699">
            <v>0</v>
          </cell>
        </row>
        <row r="2700">
          <cell r="K2700">
            <v>0</v>
          </cell>
          <cell r="O2700">
            <v>0</v>
          </cell>
        </row>
        <row r="2701">
          <cell r="K2701">
            <v>0</v>
          </cell>
          <cell r="O2701">
            <v>0</v>
          </cell>
        </row>
        <row r="2702">
          <cell r="K2702">
            <v>0</v>
          </cell>
          <cell r="O2702">
            <v>0</v>
          </cell>
        </row>
        <row r="2703">
          <cell r="K2703">
            <v>0</v>
          </cell>
          <cell r="O2703">
            <v>0</v>
          </cell>
        </row>
        <row r="2704">
          <cell r="K2704">
            <v>0</v>
          </cell>
          <cell r="O2704">
            <v>0</v>
          </cell>
        </row>
        <row r="2705">
          <cell r="K2705">
            <v>0</v>
          </cell>
          <cell r="O2705">
            <v>0</v>
          </cell>
        </row>
        <row r="2706">
          <cell r="K2706">
            <v>0</v>
          </cell>
          <cell r="O2706">
            <v>0</v>
          </cell>
        </row>
        <row r="2707">
          <cell r="K2707">
            <v>0</v>
          </cell>
          <cell r="O2707">
            <v>0</v>
          </cell>
        </row>
        <row r="2708">
          <cell r="K2708">
            <v>0</v>
          </cell>
          <cell r="O2708">
            <v>0</v>
          </cell>
        </row>
        <row r="2709">
          <cell r="K2709">
            <v>0</v>
          </cell>
          <cell r="O2709">
            <v>0</v>
          </cell>
        </row>
        <row r="2710">
          <cell r="K2710">
            <v>0</v>
          </cell>
          <cell r="O2710">
            <v>0</v>
          </cell>
        </row>
        <row r="2711">
          <cell r="K2711">
            <v>0</v>
          </cell>
          <cell r="O2711">
            <v>0</v>
          </cell>
        </row>
        <row r="2712">
          <cell r="K2712">
            <v>0</v>
          </cell>
          <cell r="O2712">
            <v>0</v>
          </cell>
        </row>
        <row r="2713">
          <cell r="K2713">
            <v>0</v>
          </cell>
          <cell r="O2713">
            <v>0</v>
          </cell>
        </row>
        <row r="2714">
          <cell r="K2714">
            <v>0</v>
          </cell>
          <cell r="O2714">
            <v>0</v>
          </cell>
        </row>
        <row r="2715">
          <cell r="K2715">
            <v>0</v>
          </cell>
          <cell r="O2715">
            <v>0</v>
          </cell>
        </row>
        <row r="2716">
          <cell r="K2716">
            <v>0</v>
          </cell>
          <cell r="O2716">
            <v>0</v>
          </cell>
        </row>
        <row r="2717">
          <cell r="K2717">
            <v>0</v>
          </cell>
          <cell r="O2717">
            <v>0</v>
          </cell>
        </row>
        <row r="2718">
          <cell r="K2718">
            <v>0</v>
          </cell>
          <cell r="O2718">
            <v>0</v>
          </cell>
        </row>
        <row r="2719">
          <cell r="K2719">
            <v>0</v>
          </cell>
          <cell r="O2719">
            <v>0</v>
          </cell>
        </row>
        <row r="2720">
          <cell r="K2720">
            <v>0</v>
          </cell>
          <cell r="O2720">
            <v>0</v>
          </cell>
        </row>
        <row r="2721">
          <cell r="K2721">
            <v>0</v>
          </cell>
          <cell r="O2721">
            <v>0</v>
          </cell>
        </row>
        <row r="2722">
          <cell r="K2722">
            <v>2206</v>
          </cell>
          <cell r="O2722">
            <v>1</v>
          </cell>
        </row>
        <row r="2723">
          <cell r="K2723">
            <v>0</v>
          </cell>
          <cell r="O2723">
            <v>0</v>
          </cell>
        </row>
        <row r="2724">
          <cell r="K2724">
            <v>0</v>
          </cell>
          <cell r="O2724">
            <v>0</v>
          </cell>
        </row>
        <row r="2725">
          <cell r="K2725">
            <v>0</v>
          </cell>
          <cell r="O2725">
            <v>0</v>
          </cell>
        </row>
        <row r="2726">
          <cell r="K2726">
            <v>3811</v>
          </cell>
          <cell r="O2726">
            <v>1</v>
          </cell>
        </row>
        <row r="2727">
          <cell r="K2727">
            <v>0</v>
          </cell>
          <cell r="O2727">
            <v>0</v>
          </cell>
        </row>
        <row r="2728">
          <cell r="K2728">
            <v>0</v>
          </cell>
          <cell r="O2728">
            <v>0</v>
          </cell>
        </row>
        <row r="2729">
          <cell r="K2729">
            <v>0</v>
          </cell>
          <cell r="O2729">
            <v>0</v>
          </cell>
        </row>
        <row r="2730">
          <cell r="K2730">
            <v>2206</v>
          </cell>
          <cell r="O2730">
            <v>1</v>
          </cell>
        </row>
        <row r="2731">
          <cell r="K2731">
            <v>0</v>
          </cell>
          <cell r="O2731">
            <v>0</v>
          </cell>
        </row>
        <row r="2732">
          <cell r="K2732">
            <v>0</v>
          </cell>
          <cell r="O2732">
            <v>0</v>
          </cell>
        </row>
        <row r="2733">
          <cell r="K2733">
            <v>0</v>
          </cell>
          <cell r="O2733">
            <v>0</v>
          </cell>
        </row>
        <row r="2734">
          <cell r="K2734">
            <v>3811</v>
          </cell>
          <cell r="O2734">
            <v>1</v>
          </cell>
        </row>
        <row r="2735">
          <cell r="K2735">
            <v>0</v>
          </cell>
          <cell r="O2735">
            <v>0</v>
          </cell>
        </row>
        <row r="2736">
          <cell r="K2736">
            <v>0</v>
          </cell>
          <cell r="O2736">
            <v>0</v>
          </cell>
        </row>
        <row r="2737">
          <cell r="K2737">
            <v>0</v>
          </cell>
          <cell r="O2737">
            <v>0</v>
          </cell>
        </row>
        <row r="2738">
          <cell r="K2738">
            <v>0</v>
          </cell>
          <cell r="O2738">
            <v>0</v>
          </cell>
        </row>
        <row r="2739">
          <cell r="K2739">
            <v>0</v>
          </cell>
          <cell r="O2739">
            <v>0</v>
          </cell>
        </row>
        <row r="2740">
          <cell r="K2740">
            <v>0</v>
          </cell>
          <cell r="O2740">
            <v>0</v>
          </cell>
        </row>
        <row r="2741">
          <cell r="K2741">
            <v>0</v>
          </cell>
          <cell r="O2741">
            <v>0</v>
          </cell>
        </row>
        <row r="2742">
          <cell r="K2742">
            <v>0</v>
          </cell>
          <cell r="O2742">
            <v>0</v>
          </cell>
        </row>
        <row r="2743">
          <cell r="K2743">
            <v>0</v>
          </cell>
          <cell r="O2743">
            <v>0</v>
          </cell>
        </row>
        <row r="2744">
          <cell r="K2744">
            <v>0</v>
          </cell>
          <cell r="O2744">
            <v>0</v>
          </cell>
        </row>
        <row r="2745">
          <cell r="K2745">
            <v>0</v>
          </cell>
          <cell r="O2745">
            <v>0</v>
          </cell>
        </row>
        <row r="2746">
          <cell r="K2746">
            <v>0</v>
          </cell>
          <cell r="O2746">
            <v>0</v>
          </cell>
        </row>
        <row r="2747">
          <cell r="K2747">
            <v>0</v>
          </cell>
          <cell r="O2747">
            <v>0</v>
          </cell>
        </row>
        <row r="2748">
          <cell r="K2748">
            <v>0</v>
          </cell>
          <cell r="O2748">
            <v>0</v>
          </cell>
        </row>
        <row r="2749">
          <cell r="K2749">
            <v>0</v>
          </cell>
          <cell r="O2749">
            <v>0</v>
          </cell>
        </row>
        <row r="2750">
          <cell r="K2750">
            <v>0</v>
          </cell>
          <cell r="O2750">
            <v>0</v>
          </cell>
        </row>
        <row r="2751">
          <cell r="K2751">
            <v>0</v>
          </cell>
          <cell r="O2751">
            <v>0</v>
          </cell>
        </row>
        <row r="2752">
          <cell r="K2752">
            <v>0</v>
          </cell>
          <cell r="O2752">
            <v>0</v>
          </cell>
        </row>
        <row r="2753">
          <cell r="K2753">
            <v>0</v>
          </cell>
          <cell r="O2753">
            <v>0</v>
          </cell>
        </row>
        <row r="2754">
          <cell r="K2754">
            <v>0</v>
          </cell>
          <cell r="O2754">
            <v>0</v>
          </cell>
        </row>
        <row r="2755">
          <cell r="K2755">
            <v>0</v>
          </cell>
          <cell r="O2755">
            <v>0</v>
          </cell>
        </row>
        <row r="2756">
          <cell r="K2756">
            <v>0</v>
          </cell>
          <cell r="O2756">
            <v>0</v>
          </cell>
        </row>
        <row r="2757">
          <cell r="K2757">
            <v>0</v>
          </cell>
          <cell r="O2757">
            <v>0</v>
          </cell>
        </row>
        <row r="2758">
          <cell r="K2758">
            <v>0</v>
          </cell>
          <cell r="O2758">
            <v>0</v>
          </cell>
        </row>
        <row r="2759">
          <cell r="K2759">
            <v>0</v>
          </cell>
          <cell r="O2759">
            <v>0</v>
          </cell>
        </row>
        <row r="2760">
          <cell r="K2760">
            <v>0</v>
          </cell>
          <cell r="O2760">
            <v>0</v>
          </cell>
        </row>
        <row r="2761">
          <cell r="K2761">
            <v>0</v>
          </cell>
          <cell r="O2761">
            <v>0</v>
          </cell>
        </row>
        <row r="2762">
          <cell r="K2762">
            <v>2101</v>
          </cell>
          <cell r="O2762">
            <v>0</v>
          </cell>
        </row>
        <row r="2763">
          <cell r="K2763">
            <v>2206</v>
          </cell>
          <cell r="O2763">
            <v>0</v>
          </cell>
        </row>
        <row r="2764">
          <cell r="K2764">
            <v>0</v>
          </cell>
          <cell r="O2764">
            <v>0</v>
          </cell>
        </row>
        <row r="2765">
          <cell r="K2765">
            <v>0</v>
          </cell>
          <cell r="O2765">
            <v>0</v>
          </cell>
        </row>
        <row r="2766">
          <cell r="K2766">
            <v>3103</v>
          </cell>
          <cell r="O2766">
            <v>0.2</v>
          </cell>
        </row>
        <row r="2767">
          <cell r="K2767">
            <v>3811</v>
          </cell>
          <cell r="O2767">
            <v>0.2</v>
          </cell>
        </row>
        <row r="2768">
          <cell r="K2768">
            <v>0</v>
          </cell>
          <cell r="O2768">
            <v>0</v>
          </cell>
        </row>
        <row r="2769">
          <cell r="K2769">
            <v>0</v>
          </cell>
          <cell r="O2769">
            <v>0</v>
          </cell>
        </row>
        <row r="2770">
          <cell r="K2770">
            <v>2206</v>
          </cell>
          <cell r="O2770">
            <v>0</v>
          </cell>
        </row>
        <row r="2771">
          <cell r="K2771">
            <v>0</v>
          </cell>
          <cell r="O2771">
            <v>0</v>
          </cell>
        </row>
        <row r="2772">
          <cell r="K2772">
            <v>0</v>
          </cell>
          <cell r="O2772">
            <v>0</v>
          </cell>
        </row>
        <row r="2773">
          <cell r="K2773">
            <v>0</v>
          </cell>
          <cell r="O2773">
            <v>0</v>
          </cell>
        </row>
        <row r="2774">
          <cell r="K2774">
            <v>3103</v>
          </cell>
          <cell r="O2774">
            <v>0</v>
          </cell>
        </row>
        <row r="2775">
          <cell r="K2775">
            <v>3811</v>
          </cell>
          <cell r="O2775">
            <v>0.2</v>
          </cell>
        </row>
        <row r="2776">
          <cell r="K2776">
            <v>0</v>
          </cell>
          <cell r="O2776">
            <v>0</v>
          </cell>
        </row>
        <row r="2777">
          <cell r="K2777">
            <v>0</v>
          </cell>
          <cell r="O2777">
            <v>0</v>
          </cell>
        </row>
        <row r="2778">
          <cell r="K2778">
            <v>0</v>
          </cell>
          <cell r="O2778">
            <v>0</v>
          </cell>
        </row>
        <row r="2779">
          <cell r="K2779">
            <v>0</v>
          </cell>
          <cell r="O2779">
            <v>0</v>
          </cell>
        </row>
        <row r="2780">
          <cell r="K2780">
            <v>0</v>
          </cell>
          <cell r="O2780">
            <v>0</v>
          </cell>
        </row>
        <row r="2781">
          <cell r="K2781">
            <v>0</v>
          </cell>
          <cell r="O2781">
            <v>0</v>
          </cell>
        </row>
        <row r="2782">
          <cell r="K2782">
            <v>0</v>
          </cell>
          <cell r="O2782">
            <v>0</v>
          </cell>
        </row>
        <row r="2783">
          <cell r="K2783">
            <v>0</v>
          </cell>
          <cell r="O2783">
            <v>0</v>
          </cell>
        </row>
        <row r="2784">
          <cell r="K2784">
            <v>0</v>
          </cell>
          <cell r="O2784">
            <v>0</v>
          </cell>
        </row>
        <row r="2785">
          <cell r="K2785">
            <v>0</v>
          </cell>
          <cell r="O2785">
            <v>0</v>
          </cell>
        </row>
        <row r="2786">
          <cell r="K2786">
            <v>0</v>
          </cell>
          <cell r="O2786">
            <v>0</v>
          </cell>
        </row>
        <row r="2787">
          <cell r="K2787">
            <v>0</v>
          </cell>
          <cell r="O2787">
            <v>0</v>
          </cell>
        </row>
        <row r="2788">
          <cell r="K2788">
            <v>0</v>
          </cell>
          <cell r="O2788">
            <v>0</v>
          </cell>
        </row>
        <row r="2789">
          <cell r="K2789">
            <v>0</v>
          </cell>
          <cell r="O2789">
            <v>0</v>
          </cell>
        </row>
        <row r="2790">
          <cell r="K2790">
            <v>0</v>
          </cell>
          <cell r="O2790">
            <v>0</v>
          </cell>
        </row>
        <row r="2791">
          <cell r="K2791">
            <v>0</v>
          </cell>
          <cell r="O2791">
            <v>0</v>
          </cell>
        </row>
        <row r="2792">
          <cell r="K2792">
            <v>0</v>
          </cell>
          <cell r="O2792">
            <v>0</v>
          </cell>
        </row>
        <row r="2793">
          <cell r="K2793">
            <v>0</v>
          </cell>
          <cell r="O2793">
            <v>0</v>
          </cell>
        </row>
        <row r="2794">
          <cell r="K2794">
            <v>0</v>
          </cell>
          <cell r="O2794">
            <v>0</v>
          </cell>
        </row>
        <row r="2795">
          <cell r="K2795">
            <v>0</v>
          </cell>
          <cell r="O2795">
            <v>0</v>
          </cell>
        </row>
        <row r="2796">
          <cell r="K2796">
            <v>0</v>
          </cell>
          <cell r="O2796">
            <v>0</v>
          </cell>
        </row>
        <row r="2797">
          <cell r="K2797">
            <v>0</v>
          </cell>
          <cell r="O2797">
            <v>0</v>
          </cell>
        </row>
        <row r="2798">
          <cell r="K2798">
            <v>0</v>
          </cell>
          <cell r="O2798">
            <v>0</v>
          </cell>
        </row>
        <row r="2799">
          <cell r="K2799">
            <v>0</v>
          </cell>
          <cell r="O2799">
            <v>0</v>
          </cell>
        </row>
        <row r="2800">
          <cell r="K2800">
            <v>0</v>
          </cell>
          <cell r="O2800">
            <v>0</v>
          </cell>
        </row>
        <row r="2801">
          <cell r="K2801">
            <v>0</v>
          </cell>
          <cell r="O2801">
            <v>0</v>
          </cell>
        </row>
        <row r="2802">
          <cell r="K2802">
            <v>2206</v>
          </cell>
          <cell r="O2802">
            <v>0.1</v>
          </cell>
        </row>
        <row r="2803">
          <cell r="K2803">
            <v>0</v>
          </cell>
          <cell r="O2803">
            <v>0</v>
          </cell>
        </row>
        <row r="2804">
          <cell r="K2804">
            <v>0</v>
          </cell>
          <cell r="O2804">
            <v>0</v>
          </cell>
        </row>
        <row r="2805">
          <cell r="K2805">
            <v>0</v>
          </cell>
          <cell r="O2805">
            <v>0</v>
          </cell>
        </row>
        <row r="2806">
          <cell r="K2806">
            <v>3103</v>
          </cell>
          <cell r="O2806">
            <v>0.7</v>
          </cell>
        </row>
        <row r="2807">
          <cell r="K2807">
            <v>3811</v>
          </cell>
          <cell r="O2807">
            <v>0.5</v>
          </cell>
        </row>
        <row r="2808">
          <cell r="K2808">
            <v>0</v>
          </cell>
          <cell r="O2808">
            <v>0</v>
          </cell>
        </row>
        <row r="2809">
          <cell r="K2809">
            <v>0</v>
          </cell>
          <cell r="O2809">
            <v>0</v>
          </cell>
        </row>
        <row r="2810">
          <cell r="K2810">
            <v>2103</v>
          </cell>
          <cell r="O2810">
            <v>0.2</v>
          </cell>
        </row>
        <row r="2811">
          <cell r="K2811">
            <v>2206</v>
          </cell>
          <cell r="O2811">
            <v>0.1</v>
          </cell>
        </row>
        <row r="2812">
          <cell r="K2812">
            <v>0</v>
          </cell>
          <cell r="O2812">
            <v>0</v>
          </cell>
        </row>
        <row r="2813">
          <cell r="K2813">
            <v>0</v>
          </cell>
          <cell r="O2813">
            <v>0</v>
          </cell>
        </row>
        <row r="2814">
          <cell r="K2814">
            <v>3811</v>
          </cell>
          <cell r="O2814">
            <v>0.1</v>
          </cell>
        </row>
        <row r="2815">
          <cell r="K2815">
            <v>0</v>
          </cell>
          <cell r="O2815">
            <v>0</v>
          </cell>
        </row>
        <row r="2816">
          <cell r="K2816">
            <v>0</v>
          </cell>
          <cell r="O2816">
            <v>0</v>
          </cell>
        </row>
        <row r="2817">
          <cell r="K2817">
            <v>0</v>
          </cell>
          <cell r="O2817">
            <v>0</v>
          </cell>
        </row>
        <row r="2818">
          <cell r="K2818">
            <v>0</v>
          </cell>
          <cell r="O2818">
            <v>0</v>
          </cell>
        </row>
        <row r="2819">
          <cell r="K2819">
            <v>0</v>
          </cell>
          <cell r="O2819">
            <v>0</v>
          </cell>
        </row>
        <row r="2820">
          <cell r="K2820">
            <v>0</v>
          </cell>
          <cell r="O2820">
            <v>0</v>
          </cell>
        </row>
        <row r="2821">
          <cell r="K2821">
            <v>0</v>
          </cell>
          <cell r="O2821">
            <v>0</v>
          </cell>
        </row>
        <row r="2822">
          <cell r="K2822">
            <v>0</v>
          </cell>
          <cell r="O2822">
            <v>0</v>
          </cell>
        </row>
        <row r="2823">
          <cell r="K2823">
            <v>0</v>
          </cell>
          <cell r="O2823">
            <v>0</v>
          </cell>
        </row>
        <row r="2824">
          <cell r="K2824">
            <v>0</v>
          </cell>
          <cell r="O2824">
            <v>0</v>
          </cell>
        </row>
        <row r="2825">
          <cell r="K2825">
            <v>0</v>
          </cell>
          <cell r="O2825">
            <v>0</v>
          </cell>
        </row>
        <row r="2826">
          <cell r="K2826">
            <v>0</v>
          </cell>
          <cell r="O2826">
            <v>0</v>
          </cell>
        </row>
        <row r="2827">
          <cell r="K2827">
            <v>0</v>
          </cell>
          <cell r="O2827">
            <v>0</v>
          </cell>
        </row>
        <row r="2828">
          <cell r="K2828">
            <v>0</v>
          </cell>
          <cell r="O2828">
            <v>0</v>
          </cell>
        </row>
        <row r="2829">
          <cell r="K2829">
            <v>0</v>
          </cell>
          <cell r="O2829">
            <v>0</v>
          </cell>
        </row>
        <row r="2830">
          <cell r="K2830">
            <v>0</v>
          </cell>
          <cell r="O2830">
            <v>0</v>
          </cell>
        </row>
        <row r="2831">
          <cell r="K2831">
            <v>0</v>
          </cell>
          <cell r="O2831">
            <v>0</v>
          </cell>
        </row>
        <row r="2832">
          <cell r="K2832">
            <v>0</v>
          </cell>
          <cell r="O2832">
            <v>0</v>
          </cell>
        </row>
        <row r="2833">
          <cell r="K2833">
            <v>0</v>
          </cell>
          <cell r="O2833">
            <v>0</v>
          </cell>
        </row>
        <row r="2834">
          <cell r="K2834">
            <v>0</v>
          </cell>
          <cell r="O2834">
            <v>0</v>
          </cell>
        </row>
        <row r="2835">
          <cell r="K2835">
            <v>0</v>
          </cell>
          <cell r="O2835">
            <v>0</v>
          </cell>
        </row>
        <row r="2836">
          <cell r="K2836">
            <v>0</v>
          </cell>
          <cell r="O2836">
            <v>0</v>
          </cell>
        </row>
        <row r="2837">
          <cell r="K2837">
            <v>0</v>
          </cell>
          <cell r="O2837">
            <v>0</v>
          </cell>
        </row>
        <row r="2838">
          <cell r="K2838">
            <v>0</v>
          </cell>
          <cell r="O2838">
            <v>0</v>
          </cell>
        </row>
        <row r="2839">
          <cell r="K2839">
            <v>0</v>
          </cell>
          <cell r="O2839">
            <v>0</v>
          </cell>
        </row>
        <row r="2840">
          <cell r="K2840">
            <v>0</v>
          </cell>
          <cell r="O2840">
            <v>0</v>
          </cell>
        </row>
        <row r="2841">
          <cell r="K2841">
            <v>0</v>
          </cell>
          <cell r="O2841">
            <v>0</v>
          </cell>
        </row>
        <row r="2842">
          <cell r="K2842">
            <v>0</v>
          </cell>
          <cell r="O2842">
            <v>0</v>
          </cell>
        </row>
        <row r="2843">
          <cell r="K2843">
            <v>0</v>
          </cell>
          <cell r="O2843">
            <v>0</v>
          </cell>
        </row>
        <row r="2844">
          <cell r="K2844">
            <v>0</v>
          </cell>
          <cell r="O2844">
            <v>0</v>
          </cell>
        </row>
        <row r="2845">
          <cell r="K2845">
            <v>0</v>
          </cell>
          <cell r="O2845">
            <v>0</v>
          </cell>
        </row>
        <row r="2846">
          <cell r="K2846">
            <v>3103</v>
          </cell>
          <cell r="O2846">
            <v>4.2</v>
          </cell>
        </row>
        <row r="2847">
          <cell r="K2847">
            <v>3106</v>
          </cell>
          <cell r="O2847">
            <v>0</v>
          </cell>
        </row>
        <row r="2848">
          <cell r="K2848">
            <v>3107</v>
          </cell>
          <cell r="O2848">
            <v>24.864999999999998</v>
          </cell>
        </row>
        <row r="2849">
          <cell r="K2849">
            <v>3505</v>
          </cell>
          <cell r="O2849">
            <v>31.12</v>
          </cell>
        </row>
        <row r="2850">
          <cell r="K2850">
            <v>2403</v>
          </cell>
          <cell r="O2850">
            <v>15.824</v>
          </cell>
        </row>
        <row r="2851">
          <cell r="K2851">
            <v>2404</v>
          </cell>
          <cell r="O2851">
            <v>0</v>
          </cell>
        </row>
        <row r="2852">
          <cell r="K2852">
            <v>0</v>
          </cell>
          <cell r="O2852">
            <v>0</v>
          </cell>
        </row>
        <row r="2853">
          <cell r="K2853">
            <v>0</v>
          </cell>
          <cell r="O2853">
            <v>0</v>
          </cell>
        </row>
        <row r="2854">
          <cell r="K2854">
            <v>0</v>
          </cell>
          <cell r="O2854">
            <v>0</v>
          </cell>
        </row>
        <row r="2855">
          <cell r="K2855">
            <v>0</v>
          </cell>
          <cell r="O2855">
            <v>0</v>
          </cell>
        </row>
        <row r="2856">
          <cell r="K2856">
            <v>0</v>
          </cell>
          <cell r="O2856">
            <v>0</v>
          </cell>
        </row>
        <row r="2857">
          <cell r="K2857">
            <v>0</v>
          </cell>
          <cell r="O2857">
            <v>0</v>
          </cell>
        </row>
        <row r="2858">
          <cell r="K2858">
            <v>2101</v>
          </cell>
          <cell r="O2858">
            <v>12.095979999999999</v>
          </cell>
        </row>
        <row r="2859">
          <cell r="K2859">
            <v>2106</v>
          </cell>
          <cell r="O2859">
            <v>11.25</v>
          </cell>
        </row>
        <row r="2860">
          <cell r="K2860">
            <v>2302</v>
          </cell>
          <cell r="O2860">
            <v>0</v>
          </cell>
        </row>
        <row r="2861">
          <cell r="K2861">
            <v>2403</v>
          </cell>
          <cell r="O2861">
            <v>0</v>
          </cell>
        </row>
        <row r="2862">
          <cell r="K2862">
            <v>0</v>
          </cell>
          <cell r="O2862">
            <v>0</v>
          </cell>
        </row>
        <row r="2863">
          <cell r="K2863">
            <v>0</v>
          </cell>
          <cell r="O2863">
            <v>0</v>
          </cell>
        </row>
        <row r="2864">
          <cell r="K2864">
            <v>0</v>
          </cell>
          <cell r="O2864">
            <v>0</v>
          </cell>
        </row>
        <row r="2865">
          <cell r="K2865">
            <v>0</v>
          </cell>
          <cell r="O2865">
            <v>0</v>
          </cell>
        </row>
        <row r="2866">
          <cell r="K2866">
            <v>0</v>
          </cell>
          <cell r="O2866">
            <v>0</v>
          </cell>
        </row>
        <row r="2867">
          <cell r="K2867">
            <v>0</v>
          </cell>
          <cell r="O2867">
            <v>0</v>
          </cell>
        </row>
        <row r="2868">
          <cell r="K2868">
            <v>0</v>
          </cell>
          <cell r="O2868">
            <v>0</v>
          </cell>
        </row>
        <row r="2869">
          <cell r="K2869">
            <v>0</v>
          </cell>
          <cell r="O2869">
            <v>0</v>
          </cell>
        </row>
        <row r="2870">
          <cell r="K2870">
            <v>0</v>
          </cell>
          <cell r="O2870">
            <v>0</v>
          </cell>
        </row>
        <row r="2871">
          <cell r="K2871">
            <v>0</v>
          </cell>
          <cell r="O2871">
            <v>0</v>
          </cell>
        </row>
        <row r="2872">
          <cell r="K2872">
            <v>0</v>
          </cell>
          <cell r="O2872">
            <v>0</v>
          </cell>
        </row>
        <row r="2873">
          <cell r="K2873">
            <v>0</v>
          </cell>
          <cell r="O2873">
            <v>0</v>
          </cell>
        </row>
        <row r="2874">
          <cell r="K2874">
            <v>0</v>
          </cell>
          <cell r="O2874">
            <v>0</v>
          </cell>
        </row>
        <row r="2875">
          <cell r="K2875">
            <v>0</v>
          </cell>
          <cell r="O2875">
            <v>0</v>
          </cell>
        </row>
        <row r="2876">
          <cell r="K2876">
            <v>0</v>
          </cell>
          <cell r="O2876">
            <v>0</v>
          </cell>
        </row>
        <row r="2877">
          <cell r="K2877">
            <v>0</v>
          </cell>
          <cell r="O2877">
            <v>0</v>
          </cell>
        </row>
        <row r="2878">
          <cell r="K2878">
            <v>0</v>
          </cell>
          <cell r="O2878">
            <v>0</v>
          </cell>
        </row>
        <row r="2879">
          <cell r="K2879">
            <v>0</v>
          </cell>
          <cell r="O2879">
            <v>0</v>
          </cell>
        </row>
        <row r="2880">
          <cell r="K2880">
            <v>0</v>
          </cell>
          <cell r="O2880">
            <v>0</v>
          </cell>
        </row>
        <row r="2881">
          <cell r="K2881">
            <v>0</v>
          </cell>
          <cell r="O2881">
            <v>0</v>
          </cell>
        </row>
        <row r="2882">
          <cell r="K2882">
            <v>2101</v>
          </cell>
          <cell r="O2882">
            <v>0</v>
          </cell>
        </row>
        <row r="2883">
          <cell r="K2883">
            <v>2203</v>
          </cell>
          <cell r="O2883">
            <v>0</v>
          </cell>
        </row>
        <row r="2884">
          <cell r="K2884">
            <v>0</v>
          </cell>
          <cell r="O2884">
            <v>0</v>
          </cell>
        </row>
        <row r="2885">
          <cell r="K2885">
            <v>0</v>
          </cell>
          <cell r="O2885">
            <v>0</v>
          </cell>
        </row>
        <row r="2886">
          <cell r="K2886">
            <v>3811</v>
          </cell>
          <cell r="O2886">
            <v>0</v>
          </cell>
        </row>
        <row r="2887">
          <cell r="K2887">
            <v>0</v>
          </cell>
          <cell r="O2887">
            <v>0</v>
          </cell>
        </row>
        <row r="2888">
          <cell r="K2888">
            <v>0</v>
          </cell>
          <cell r="O2888">
            <v>0</v>
          </cell>
        </row>
        <row r="2889">
          <cell r="K2889">
            <v>0</v>
          </cell>
          <cell r="O2889">
            <v>0</v>
          </cell>
        </row>
        <row r="2890">
          <cell r="K2890">
            <v>2204</v>
          </cell>
          <cell r="O2890">
            <v>2</v>
          </cell>
        </row>
        <row r="2891">
          <cell r="K2891">
            <v>0</v>
          </cell>
          <cell r="O2891">
            <v>0</v>
          </cell>
        </row>
        <row r="2892">
          <cell r="K2892">
            <v>0</v>
          </cell>
          <cell r="O2892">
            <v>0</v>
          </cell>
        </row>
        <row r="2893">
          <cell r="K2893">
            <v>0</v>
          </cell>
          <cell r="O2893">
            <v>0</v>
          </cell>
        </row>
        <row r="2894">
          <cell r="K2894">
            <v>3811</v>
          </cell>
          <cell r="O2894">
            <v>0.75</v>
          </cell>
        </row>
        <row r="2895">
          <cell r="K2895">
            <v>0</v>
          </cell>
          <cell r="O2895">
            <v>0</v>
          </cell>
        </row>
        <row r="2896">
          <cell r="K2896">
            <v>0</v>
          </cell>
          <cell r="O2896">
            <v>0</v>
          </cell>
        </row>
        <row r="2897">
          <cell r="K2897">
            <v>0</v>
          </cell>
          <cell r="O2897">
            <v>0</v>
          </cell>
        </row>
        <row r="2898">
          <cell r="K2898">
            <v>2101</v>
          </cell>
          <cell r="O2898">
            <v>0.16</v>
          </cell>
        </row>
        <row r="2899">
          <cell r="K2899">
            <v>0</v>
          </cell>
          <cell r="O2899">
            <v>0</v>
          </cell>
        </row>
        <row r="2900">
          <cell r="K2900">
            <v>0</v>
          </cell>
          <cell r="O2900">
            <v>0</v>
          </cell>
        </row>
        <row r="2901">
          <cell r="K2901">
            <v>0</v>
          </cell>
          <cell r="O2901">
            <v>0</v>
          </cell>
        </row>
        <row r="2902">
          <cell r="K2902">
            <v>0</v>
          </cell>
          <cell r="O2902">
            <v>0</v>
          </cell>
        </row>
        <row r="2903">
          <cell r="K2903">
            <v>0</v>
          </cell>
          <cell r="O2903">
            <v>0</v>
          </cell>
        </row>
        <row r="2904">
          <cell r="K2904">
            <v>0</v>
          </cell>
          <cell r="O2904">
            <v>0</v>
          </cell>
        </row>
        <row r="2905">
          <cell r="K2905">
            <v>0</v>
          </cell>
          <cell r="O2905">
            <v>0</v>
          </cell>
        </row>
        <row r="2906">
          <cell r="K2906">
            <v>2101</v>
          </cell>
          <cell r="O2906">
            <v>0</v>
          </cell>
        </row>
        <row r="2907">
          <cell r="K2907">
            <v>0</v>
          </cell>
          <cell r="O2907">
            <v>0</v>
          </cell>
        </row>
        <row r="2908">
          <cell r="K2908">
            <v>0</v>
          </cell>
          <cell r="O2908">
            <v>0</v>
          </cell>
        </row>
        <row r="2909">
          <cell r="K2909">
            <v>0</v>
          </cell>
          <cell r="O2909">
            <v>0</v>
          </cell>
        </row>
        <row r="2910">
          <cell r="K2910">
            <v>0</v>
          </cell>
          <cell r="O2910">
            <v>0</v>
          </cell>
        </row>
        <row r="2911">
          <cell r="K2911">
            <v>0</v>
          </cell>
          <cell r="O2911">
            <v>0</v>
          </cell>
        </row>
        <row r="2912">
          <cell r="K2912">
            <v>0</v>
          </cell>
          <cell r="O2912">
            <v>0</v>
          </cell>
        </row>
        <row r="2913">
          <cell r="K2913">
            <v>0</v>
          </cell>
          <cell r="O2913">
            <v>0</v>
          </cell>
        </row>
        <row r="2914">
          <cell r="K2914">
            <v>2703</v>
          </cell>
          <cell r="O2914">
            <v>0.5</v>
          </cell>
        </row>
        <row r="2915">
          <cell r="K2915">
            <v>0</v>
          </cell>
          <cell r="O2915">
            <v>0</v>
          </cell>
        </row>
        <row r="2916">
          <cell r="K2916">
            <v>0</v>
          </cell>
          <cell r="O2916">
            <v>0</v>
          </cell>
        </row>
        <row r="2917">
          <cell r="K2917">
            <v>0</v>
          </cell>
          <cell r="O2917">
            <v>0</v>
          </cell>
        </row>
        <row r="2918">
          <cell r="K2918">
            <v>0</v>
          </cell>
          <cell r="O2918">
            <v>0</v>
          </cell>
        </row>
        <row r="2919">
          <cell r="K2919">
            <v>0</v>
          </cell>
          <cell r="O2919">
            <v>0</v>
          </cell>
        </row>
        <row r="2920">
          <cell r="K2920">
            <v>0</v>
          </cell>
          <cell r="O2920">
            <v>0</v>
          </cell>
        </row>
        <row r="2921">
          <cell r="K2921">
            <v>0</v>
          </cell>
          <cell r="O2921">
            <v>0</v>
          </cell>
        </row>
        <row r="2922">
          <cell r="K2922">
            <v>2101</v>
          </cell>
          <cell r="O2922">
            <v>3</v>
          </cell>
        </row>
        <row r="2923">
          <cell r="K2923">
            <v>0</v>
          </cell>
          <cell r="O2923">
            <v>0</v>
          </cell>
        </row>
        <row r="2924">
          <cell r="K2924">
            <v>0</v>
          </cell>
          <cell r="O2924">
            <v>0</v>
          </cell>
        </row>
        <row r="2925">
          <cell r="K2925">
            <v>0</v>
          </cell>
          <cell r="O2925">
            <v>0</v>
          </cell>
        </row>
        <row r="2926">
          <cell r="K2926">
            <v>0</v>
          </cell>
          <cell r="O2926">
            <v>0</v>
          </cell>
        </row>
        <row r="2927">
          <cell r="K2927">
            <v>0</v>
          </cell>
          <cell r="O2927">
            <v>0</v>
          </cell>
        </row>
        <row r="2928">
          <cell r="K2928">
            <v>0</v>
          </cell>
          <cell r="O2928">
            <v>0</v>
          </cell>
        </row>
        <row r="2929">
          <cell r="K2929">
            <v>0</v>
          </cell>
          <cell r="O2929">
            <v>0</v>
          </cell>
        </row>
        <row r="2930">
          <cell r="K2930">
            <v>2103</v>
          </cell>
          <cell r="O2930">
            <v>3</v>
          </cell>
        </row>
        <row r="2931">
          <cell r="K2931">
            <v>0</v>
          </cell>
          <cell r="O2931">
            <v>0</v>
          </cell>
        </row>
        <row r="2932">
          <cell r="K2932">
            <v>0</v>
          </cell>
          <cell r="O2932">
            <v>0</v>
          </cell>
        </row>
        <row r="2933">
          <cell r="K2933">
            <v>0</v>
          </cell>
          <cell r="O2933">
            <v>0</v>
          </cell>
        </row>
        <row r="2934">
          <cell r="K2934">
            <v>0</v>
          </cell>
          <cell r="O2934">
            <v>0</v>
          </cell>
        </row>
        <row r="2935">
          <cell r="K2935">
            <v>0</v>
          </cell>
          <cell r="O2935">
            <v>0</v>
          </cell>
        </row>
        <row r="2936">
          <cell r="K2936">
            <v>0</v>
          </cell>
          <cell r="O2936">
            <v>0</v>
          </cell>
        </row>
        <row r="2937">
          <cell r="K2937">
            <v>0</v>
          </cell>
          <cell r="O2937">
            <v>0</v>
          </cell>
        </row>
        <row r="2938">
          <cell r="K2938">
            <v>2101</v>
          </cell>
          <cell r="O2938">
            <v>4.0999999999999996</v>
          </cell>
        </row>
        <row r="2939">
          <cell r="K2939">
            <v>0</v>
          </cell>
          <cell r="O2939">
            <v>0</v>
          </cell>
        </row>
        <row r="2940">
          <cell r="K2940">
            <v>0</v>
          </cell>
          <cell r="O2940">
            <v>0</v>
          </cell>
        </row>
        <row r="2941">
          <cell r="K2941">
            <v>0</v>
          </cell>
          <cell r="O2941">
            <v>0</v>
          </cell>
        </row>
        <row r="2942">
          <cell r="K2942">
            <v>3811</v>
          </cell>
          <cell r="O2942">
            <v>0.3</v>
          </cell>
        </row>
        <row r="2943">
          <cell r="K2943">
            <v>0</v>
          </cell>
          <cell r="O2943">
            <v>0</v>
          </cell>
        </row>
        <row r="2944">
          <cell r="K2944">
            <v>0</v>
          </cell>
          <cell r="O2944">
            <v>0</v>
          </cell>
        </row>
        <row r="2945">
          <cell r="K2945">
            <v>0</v>
          </cell>
          <cell r="O2945">
            <v>0</v>
          </cell>
        </row>
        <row r="2946">
          <cell r="K2946">
            <v>0</v>
          </cell>
          <cell r="O2946">
            <v>0</v>
          </cell>
        </row>
        <row r="2947">
          <cell r="K2947">
            <v>0</v>
          </cell>
          <cell r="O2947">
            <v>0</v>
          </cell>
        </row>
        <row r="2948">
          <cell r="K2948">
            <v>0</v>
          </cell>
          <cell r="O2948">
            <v>0</v>
          </cell>
        </row>
        <row r="2949">
          <cell r="K2949">
            <v>0</v>
          </cell>
          <cell r="O2949">
            <v>0</v>
          </cell>
        </row>
        <row r="2950">
          <cell r="K2950">
            <v>0</v>
          </cell>
          <cell r="O2950">
            <v>0</v>
          </cell>
        </row>
        <row r="2951">
          <cell r="K2951">
            <v>0</v>
          </cell>
          <cell r="O2951">
            <v>0</v>
          </cell>
        </row>
        <row r="2952">
          <cell r="K2952">
            <v>0</v>
          </cell>
          <cell r="O2952">
            <v>0</v>
          </cell>
        </row>
        <row r="2953">
          <cell r="K2953">
            <v>0</v>
          </cell>
          <cell r="O2953">
            <v>0</v>
          </cell>
        </row>
        <row r="2954">
          <cell r="K2954">
            <v>0</v>
          </cell>
          <cell r="O2954">
            <v>0</v>
          </cell>
        </row>
        <row r="2955">
          <cell r="K2955">
            <v>0</v>
          </cell>
          <cell r="O2955">
            <v>0</v>
          </cell>
        </row>
        <row r="2956">
          <cell r="K2956">
            <v>0</v>
          </cell>
          <cell r="O2956">
            <v>0</v>
          </cell>
        </row>
        <row r="2957">
          <cell r="K2957">
            <v>0</v>
          </cell>
          <cell r="O2957">
            <v>0</v>
          </cell>
        </row>
        <row r="2958">
          <cell r="K2958">
            <v>0</v>
          </cell>
          <cell r="O2958">
            <v>0</v>
          </cell>
        </row>
        <row r="2959">
          <cell r="K2959">
            <v>0</v>
          </cell>
          <cell r="O2959">
            <v>0</v>
          </cell>
        </row>
        <row r="2960">
          <cell r="K2960">
            <v>0</v>
          </cell>
          <cell r="O2960">
            <v>0</v>
          </cell>
        </row>
        <row r="2961">
          <cell r="K2961">
            <v>0</v>
          </cell>
          <cell r="O2961">
            <v>0</v>
          </cell>
        </row>
        <row r="2962">
          <cell r="K2962">
            <v>2101</v>
          </cell>
          <cell r="O2962">
            <v>1.1299999999999999</v>
          </cell>
        </row>
        <row r="2963">
          <cell r="K2963">
            <v>2105</v>
          </cell>
          <cell r="O2963">
            <v>2.1</v>
          </cell>
        </row>
        <row r="2964">
          <cell r="K2964">
            <v>0</v>
          </cell>
          <cell r="O2964">
            <v>0</v>
          </cell>
        </row>
        <row r="2965">
          <cell r="K2965">
            <v>0</v>
          </cell>
          <cell r="O2965">
            <v>0</v>
          </cell>
        </row>
        <row r="2966">
          <cell r="K2966">
            <v>3811</v>
          </cell>
          <cell r="O2966">
            <v>1</v>
          </cell>
        </row>
        <row r="2967">
          <cell r="K2967">
            <v>3106</v>
          </cell>
          <cell r="O2967">
            <v>7</v>
          </cell>
        </row>
        <row r="2968">
          <cell r="K2968">
            <v>3107</v>
          </cell>
          <cell r="O2968">
            <v>7.5</v>
          </cell>
        </row>
        <row r="2969">
          <cell r="K2969">
            <v>3505</v>
          </cell>
          <cell r="O2969">
            <v>6</v>
          </cell>
        </row>
        <row r="2970">
          <cell r="K2970">
            <v>0</v>
          </cell>
          <cell r="O2970">
            <v>0</v>
          </cell>
        </row>
        <row r="2971">
          <cell r="K2971">
            <v>0</v>
          </cell>
          <cell r="O2971">
            <v>0</v>
          </cell>
        </row>
        <row r="2972">
          <cell r="K2972">
            <v>0</v>
          </cell>
          <cell r="O2972">
            <v>0</v>
          </cell>
        </row>
        <row r="2973">
          <cell r="K2973">
            <v>0</v>
          </cell>
          <cell r="O2973">
            <v>0</v>
          </cell>
        </row>
        <row r="2974">
          <cell r="K2974">
            <v>0</v>
          </cell>
          <cell r="O2974">
            <v>0</v>
          </cell>
        </row>
        <row r="2975">
          <cell r="K2975">
            <v>0</v>
          </cell>
          <cell r="O2975">
            <v>0</v>
          </cell>
        </row>
        <row r="2976">
          <cell r="K2976">
            <v>0</v>
          </cell>
          <cell r="O2976">
            <v>0</v>
          </cell>
        </row>
        <row r="2977">
          <cell r="K2977">
            <v>0</v>
          </cell>
          <cell r="O2977">
            <v>0</v>
          </cell>
        </row>
        <row r="2978">
          <cell r="K2978">
            <v>0</v>
          </cell>
          <cell r="O2978">
            <v>0</v>
          </cell>
        </row>
        <row r="2979">
          <cell r="K2979">
            <v>0</v>
          </cell>
          <cell r="O2979">
            <v>0</v>
          </cell>
        </row>
        <row r="2980">
          <cell r="K2980">
            <v>0</v>
          </cell>
          <cell r="O2980">
            <v>0</v>
          </cell>
        </row>
        <row r="2981">
          <cell r="K2981">
            <v>0</v>
          </cell>
          <cell r="O2981">
            <v>0</v>
          </cell>
        </row>
        <row r="2982">
          <cell r="K2982">
            <v>0</v>
          </cell>
          <cell r="O2982">
            <v>0</v>
          </cell>
        </row>
        <row r="2983">
          <cell r="K2983">
            <v>0</v>
          </cell>
          <cell r="O2983">
            <v>0</v>
          </cell>
        </row>
        <row r="2984">
          <cell r="K2984">
            <v>0</v>
          </cell>
          <cell r="O2984">
            <v>0</v>
          </cell>
        </row>
        <row r="2985">
          <cell r="K2985">
            <v>0</v>
          </cell>
          <cell r="O2985">
            <v>0</v>
          </cell>
        </row>
        <row r="2986">
          <cell r="K2986">
            <v>0</v>
          </cell>
          <cell r="O2986">
            <v>0</v>
          </cell>
        </row>
        <row r="2987">
          <cell r="K2987">
            <v>0</v>
          </cell>
          <cell r="O2987">
            <v>0</v>
          </cell>
        </row>
        <row r="2988">
          <cell r="K2988">
            <v>0</v>
          </cell>
          <cell r="O2988">
            <v>0</v>
          </cell>
        </row>
        <row r="2989">
          <cell r="K2989">
            <v>0</v>
          </cell>
          <cell r="O2989">
            <v>0</v>
          </cell>
        </row>
        <row r="2990">
          <cell r="K2990">
            <v>0</v>
          </cell>
          <cell r="O2990">
            <v>0</v>
          </cell>
        </row>
        <row r="2991">
          <cell r="K2991">
            <v>0</v>
          </cell>
          <cell r="O2991">
            <v>0</v>
          </cell>
        </row>
        <row r="2992">
          <cell r="K2992">
            <v>0</v>
          </cell>
          <cell r="O2992">
            <v>0</v>
          </cell>
        </row>
        <row r="2993">
          <cell r="K2993">
            <v>0</v>
          </cell>
          <cell r="O2993">
            <v>0</v>
          </cell>
        </row>
        <row r="2994">
          <cell r="K2994">
            <v>0</v>
          </cell>
          <cell r="O2994">
            <v>0</v>
          </cell>
        </row>
        <row r="2995">
          <cell r="K2995">
            <v>0</v>
          </cell>
          <cell r="O2995">
            <v>0</v>
          </cell>
        </row>
        <row r="2996">
          <cell r="K2996">
            <v>0</v>
          </cell>
          <cell r="O2996">
            <v>0</v>
          </cell>
        </row>
        <row r="2997">
          <cell r="K2997">
            <v>0</v>
          </cell>
          <cell r="O2997">
            <v>0</v>
          </cell>
        </row>
        <row r="2998">
          <cell r="K2998">
            <v>0</v>
          </cell>
          <cell r="O2998">
            <v>0</v>
          </cell>
        </row>
        <row r="2999">
          <cell r="K2999">
            <v>0</v>
          </cell>
          <cell r="O2999">
            <v>0</v>
          </cell>
        </row>
        <row r="3000">
          <cell r="K3000">
            <v>0</v>
          </cell>
          <cell r="O3000">
            <v>0</v>
          </cell>
        </row>
        <row r="3001">
          <cell r="K3001">
            <v>0</v>
          </cell>
          <cell r="O3001">
            <v>0</v>
          </cell>
        </row>
        <row r="3002">
          <cell r="K3002">
            <v>2101</v>
          </cell>
          <cell r="O3002">
            <v>0.41</v>
          </cell>
        </row>
        <row r="3003">
          <cell r="K3003">
            <v>0</v>
          </cell>
          <cell r="O3003">
            <v>0</v>
          </cell>
        </row>
        <row r="3004">
          <cell r="K3004">
            <v>0</v>
          </cell>
          <cell r="O3004">
            <v>0</v>
          </cell>
        </row>
        <row r="3005">
          <cell r="K3005">
            <v>0</v>
          </cell>
          <cell r="O3005">
            <v>0</v>
          </cell>
        </row>
        <row r="3006">
          <cell r="K3006">
            <v>0</v>
          </cell>
          <cell r="O3006">
            <v>0</v>
          </cell>
        </row>
        <row r="3007">
          <cell r="K3007">
            <v>0</v>
          </cell>
          <cell r="O3007">
            <v>0</v>
          </cell>
        </row>
        <row r="3008">
          <cell r="K3008">
            <v>0</v>
          </cell>
          <cell r="O3008">
            <v>0</v>
          </cell>
        </row>
        <row r="3009">
          <cell r="K3009">
            <v>0</v>
          </cell>
          <cell r="O3009">
            <v>0</v>
          </cell>
        </row>
        <row r="3010">
          <cell r="K3010">
            <v>0</v>
          </cell>
          <cell r="O3010">
            <v>0</v>
          </cell>
        </row>
        <row r="3011">
          <cell r="K3011">
            <v>0</v>
          </cell>
          <cell r="O3011">
            <v>0</v>
          </cell>
        </row>
        <row r="3012">
          <cell r="K3012">
            <v>0</v>
          </cell>
          <cell r="O3012">
            <v>0</v>
          </cell>
        </row>
        <row r="3013">
          <cell r="K3013">
            <v>0</v>
          </cell>
          <cell r="O3013">
            <v>0</v>
          </cell>
        </row>
        <row r="3014">
          <cell r="K3014">
            <v>0</v>
          </cell>
          <cell r="O3014">
            <v>0</v>
          </cell>
        </row>
        <row r="3015">
          <cell r="K3015">
            <v>0</v>
          </cell>
          <cell r="O3015">
            <v>0</v>
          </cell>
        </row>
        <row r="3016">
          <cell r="K3016">
            <v>0</v>
          </cell>
          <cell r="O3016">
            <v>0</v>
          </cell>
        </row>
        <row r="3017">
          <cell r="K3017">
            <v>0</v>
          </cell>
          <cell r="O3017">
            <v>0</v>
          </cell>
        </row>
        <row r="3018">
          <cell r="K3018">
            <v>0</v>
          </cell>
          <cell r="O3018">
            <v>0</v>
          </cell>
        </row>
        <row r="3019">
          <cell r="K3019">
            <v>0</v>
          </cell>
          <cell r="O3019">
            <v>0</v>
          </cell>
        </row>
        <row r="3020">
          <cell r="K3020">
            <v>0</v>
          </cell>
          <cell r="O3020">
            <v>0</v>
          </cell>
        </row>
        <row r="3021">
          <cell r="K3021">
            <v>0</v>
          </cell>
          <cell r="O3021">
            <v>0</v>
          </cell>
        </row>
        <row r="3022">
          <cell r="K3022">
            <v>0</v>
          </cell>
          <cell r="O3022">
            <v>0</v>
          </cell>
        </row>
        <row r="3023">
          <cell r="K3023">
            <v>0</v>
          </cell>
          <cell r="O3023">
            <v>0</v>
          </cell>
        </row>
        <row r="3024">
          <cell r="K3024">
            <v>0</v>
          </cell>
          <cell r="O3024">
            <v>0</v>
          </cell>
        </row>
        <row r="3025">
          <cell r="K3025">
            <v>0</v>
          </cell>
          <cell r="O3025">
            <v>0</v>
          </cell>
        </row>
        <row r="3026">
          <cell r="K3026">
            <v>0</v>
          </cell>
          <cell r="O3026">
            <v>0</v>
          </cell>
        </row>
        <row r="3027">
          <cell r="K3027">
            <v>0</v>
          </cell>
          <cell r="O3027">
            <v>0</v>
          </cell>
        </row>
        <row r="3028">
          <cell r="K3028">
            <v>0</v>
          </cell>
          <cell r="O3028">
            <v>0</v>
          </cell>
        </row>
        <row r="3029">
          <cell r="K3029">
            <v>0</v>
          </cell>
          <cell r="O3029">
            <v>0</v>
          </cell>
        </row>
        <row r="3030">
          <cell r="K3030">
            <v>0</v>
          </cell>
          <cell r="O3030">
            <v>0</v>
          </cell>
        </row>
        <row r="3031">
          <cell r="K3031">
            <v>0</v>
          </cell>
          <cell r="O3031">
            <v>0</v>
          </cell>
        </row>
        <row r="3032">
          <cell r="K3032">
            <v>0</v>
          </cell>
          <cell r="O3032">
            <v>0</v>
          </cell>
        </row>
        <row r="3033">
          <cell r="K3033">
            <v>0</v>
          </cell>
          <cell r="O3033">
            <v>0</v>
          </cell>
        </row>
        <row r="3034">
          <cell r="K3034">
            <v>0</v>
          </cell>
          <cell r="O3034">
            <v>0</v>
          </cell>
        </row>
        <row r="3035">
          <cell r="K3035">
            <v>0</v>
          </cell>
          <cell r="O3035">
            <v>0</v>
          </cell>
        </row>
        <row r="3036">
          <cell r="K3036">
            <v>0</v>
          </cell>
          <cell r="O3036">
            <v>0</v>
          </cell>
        </row>
        <row r="3037">
          <cell r="K3037">
            <v>0</v>
          </cell>
          <cell r="O3037">
            <v>0</v>
          </cell>
        </row>
        <row r="3038">
          <cell r="K3038">
            <v>0</v>
          </cell>
          <cell r="O3038">
            <v>0</v>
          </cell>
        </row>
        <row r="3039">
          <cell r="K3039">
            <v>0</v>
          </cell>
          <cell r="O3039">
            <v>0</v>
          </cell>
        </row>
        <row r="3040">
          <cell r="K3040">
            <v>0</v>
          </cell>
          <cell r="O3040">
            <v>0</v>
          </cell>
        </row>
        <row r="3041">
          <cell r="K3041">
            <v>0</v>
          </cell>
          <cell r="O3041">
            <v>0</v>
          </cell>
        </row>
        <row r="3042">
          <cell r="K3042">
            <v>2101</v>
          </cell>
          <cell r="O3042">
            <v>0</v>
          </cell>
        </row>
        <row r="3043">
          <cell r="K3043">
            <v>0</v>
          </cell>
          <cell r="O3043">
            <v>0</v>
          </cell>
        </row>
        <row r="3044">
          <cell r="K3044">
            <v>0</v>
          </cell>
          <cell r="O3044">
            <v>0</v>
          </cell>
        </row>
        <row r="3045">
          <cell r="K3045">
            <v>0</v>
          </cell>
          <cell r="O3045">
            <v>0</v>
          </cell>
        </row>
        <row r="3046">
          <cell r="K3046">
            <v>0</v>
          </cell>
          <cell r="O3046">
            <v>0</v>
          </cell>
        </row>
        <row r="3047">
          <cell r="K3047">
            <v>0</v>
          </cell>
          <cell r="O3047">
            <v>0</v>
          </cell>
        </row>
        <row r="3048">
          <cell r="K3048">
            <v>0</v>
          </cell>
          <cell r="O3048">
            <v>0</v>
          </cell>
        </row>
        <row r="3049">
          <cell r="K3049">
            <v>0</v>
          </cell>
          <cell r="O3049">
            <v>0</v>
          </cell>
        </row>
        <row r="3050">
          <cell r="K3050">
            <v>2101</v>
          </cell>
          <cell r="O3050">
            <v>0.3</v>
          </cell>
        </row>
        <row r="3051">
          <cell r="K3051">
            <v>0</v>
          </cell>
          <cell r="O3051">
            <v>0</v>
          </cell>
        </row>
        <row r="3052">
          <cell r="K3052">
            <v>0</v>
          </cell>
          <cell r="O3052">
            <v>0</v>
          </cell>
        </row>
        <row r="3053">
          <cell r="K3053">
            <v>0</v>
          </cell>
          <cell r="O3053">
            <v>0</v>
          </cell>
        </row>
        <row r="3054">
          <cell r="K3054">
            <v>0</v>
          </cell>
          <cell r="O3054">
            <v>0</v>
          </cell>
        </row>
        <row r="3055">
          <cell r="K3055">
            <v>0</v>
          </cell>
          <cell r="O3055">
            <v>0</v>
          </cell>
        </row>
        <row r="3056">
          <cell r="K3056">
            <v>0</v>
          </cell>
          <cell r="O3056">
            <v>0</v>
          </cell>
        </row>
        <row r="3057">
          <cell r="K3057">
            <v>0</v>
          </cell>
          <cell r="O3057">
            <v>0</v>
          </cell>
        </row>
        <row r="3058">
          <cell r="K3058">
            <v>0</v>
          </cell>
          <cell r="O3058">
            <v>0</v>
          </cell>
        </row>
        <row r="3059">
          <cell r="K3059">
            <v>0</v>
          </cell>
          <cell r="O3059">
            <v>0</v>
          </cell>
        </row>
        <row r="3060">
          <cell r="K3060">
            <v>0</v>
          </cell>
          <cell r="O3060">
            <v>0</v>
          </cell>
        </row>
        <row r="3061">
          <cell r="K3061">
            <v>0</v>
          </cell>
          <cell r="O3061">
            <v>0</v>
          </cell>
        </row>
        <row r="3062">
          <cell r="K3062">
            <v>0</v>
          </cell>
          <cell r="O3062">
            <v>0</v>
          </cell>
        </row>
        <row r="3063">
          <cell r="K3063">
            <v>0</v>
          </cell>
          <cell r="O3063">
            <v>0</v>
          </cell>
        </row>
        <row r="3064">
          <cell r="K3064">
            <v>0</v>
          </cell>
          <cell r="O3064">
            <v>0</v>
          </cell>
        </row>
        <row r="3065">
          <cell r="K3065">
            <v>0</v>
          </cell>
          <cell r="O3065">
            <v>0</v>
          </cell>
        </row>
        <row r="3066">
          <cell r="K3066">
            <v>0</v>
          </cell>
          <cell r="O3066">
            <v>0</v>
          </cell>
        </row>
        <row r="3067">
          <cell r="K3067">
            <v>0</v>
          </cell>
          <cell r="O3067">
            <v>0</v>
          </cell>
        </row>
        <row r="3068">
          <cell r="K3068">
            <v>0</v>
          </cell>
          <cell r="O3068">
            <v>0</v>
          </cell>
        </row>
        <row r="3069">
          <cell r="K3069">
            <v>0</v>
          </cell>
          <cell r="O3069">
            <v>0</v>
          </cell>
        </row>
        <row r="3070">
          <cell r="K3070">
            <v>0</v>
          </cell>
          <cell r="O3070">
            <v>0</v>
          </cell>
        </row>
        <row r="3071">
          <cell r="K3071">
            <v>0</v>
          </cell>
          <cell r="O3071">
            <v>0</v>
          </cell>
        </row>
        <row r="3072">
          <cell r="K3072">
            <v>0</v>
          </cell>
          <cell r="O3072">
            <v>0</v>
          </cell>
        </row>
        <row r="3073">
          <cell r="K3073">
            <v>0</v>
          </cell>
          <cell r="O3073">
            <v>0</v>
          </cell>
        </row>
        <row r="3074">
          <cell r="K3074">
            <v>0</v>
          </cell>
          <cell r="O3074">
            <v>0</v>
          </cell>
        </row>
        <row r="3075">
          <cell r="K3075">
            <v>0</v>
          </cell>
          <cell r="O3075">
            <v>0</v>
          </cell>
        </row>
        <row r="3076">
          <cell r="K3076">
            <v>0</v>
          </cell>
          <cell r="O3076">
            <v>0</v>
          </cell>
        </row>
        <row r="3077">
          <cell r="K3077">
            <v>0</v>
          </cell>
          <cell r="O3077">
            <v>0</v>
          </cell>
        </row>
        <row r="3078">
          <cell r="K3078">
            <v>0</v>
          </cell>
          <cell r="O3078">
            <v>0</v>
          </cell>
        </row>
        <row r="3079">
          <cell r="K3079">
            <v>0</v>
          </cell>
          <cell r="O3079">
            <v>0</v>
          </cell>
        </row>
        <row r="3080">
          <cell r="K3080">
            <v>0</v>
          </cell>
          <cell r="O3080">
            <v>0</v>
          </cell>
        </row>
        <row r="3081">
          <cell r="K3081">
            <v>0</v>
          </cell>
          <cell r="O3081">
            <v>0</v>
          </cell>
        </row>
        <row r="3082">
          <cell r="K3082">
            <v>2101</v>
          </cell>
          <cell r="O3082">
            <v>2</v>
          </cell>
        </row>
        <row r="3083">
          <cell r="K3083">
            <v>0</v>
          </cell>
          <cell r="O3083">
            <v>0</v>
          </cell>
        </row>
        <row r="3084">
          <cell r="K3084">
            <v>0</v>
          </cell>
          <cell r="O3084">
            <v>0</v>
          </cell>
        </row>
        <row r="3085">
          <cell r="K3085">
            <v>0</v>
          </cell>
          <cell r="O3085">
            <v>0</v>
          </cell>
        </row>
        <row r="3086">
          <cell r="K3086">
            <v>3811</v>
          </cell>
          <cell r="O3086">
            <v>0.75</v>
          </cell>
        </row>
        <row r="3087">
          <cell r="K3087">
            <v>0</v>
          </cell>
          <cell r="O3087">
            <v>0</v>
          </cell>
        </row>
        <row r="3088">
          <cell r="K3088">
            <v>0</v>
          </cell>
          <cell r="O3088">
            <v>0</v>
          </cell>
        </row>
        <row r="3089">
          <cell r="K3089">
            <v>0</v>
          </cell>
          <cell r="O3089">
            <v>0</v>
          </cell>
        </row>
        <row r="3090">
          <cell r="K3090">
            <v>0</v>
          </cell>
          <cell r="O3090">
            <v>0</v>
          </cell>
        </row>
        <row r="3091">
          <cell r="K3091">
            <v>0</v>
          </cell>
          <cell r="O3091">
            <v>0</v>
          </cell>
        </row>
        <row r="3092">
          <cell r="K3092">
            <v>0</v>
          </cell>
          <cell r="O3092">
            <v>0</v>
          </cell>
        </row>
        <row r="3093">
          <cell r="K3093">
            <v>0</v>
          </cell>
          <cell r="O3093">
            <v>0</v>
          </cell>
        </row>
        <row r="3094">
          <cell r="K3094">
            <v>3811</v>
          </cell>
          <cell r="O3094">
            <v>0.75</v>
          </cell>
        </row>
        <row r="3095">
          <cell r="K3095">
            <v>0</v>
          </cell>
          <cell r="O3095">
            <v>0</v>
          </cell>
        </row>
        <row r="3096">
          <cell r="K3096">
            <v>0</v>
          </cell>
          <cell r="O3096">
            <v>0</v>
          </cell>
        </row>
        <row r="3097">
          <cell r="K3097">
            <v>0</v>
          </cell>
          <cell r="O3097">
            <v>0</v>
          </cell>
        </row>
        <row r="3098">
          <cell r="K3098">
            <v>0</v>
          </cell>
          <cell r="O3098">
            <v>0</v>
          </cell>
        </row>
        <row r="3099">
          <cell r="K3099">
            <v>0</v>
          </cell>
          <cell r="O3099">
            <v>0</v>
          </cell>
        </row>
        <row r="3100">
          <cell r="K3100">
            <v>0</v>
          </cell>
          <cell r="O3100">
            <v>0</v>
          </cell>
        </row>
        <row r="3101">
          <cell r="K3101">
            <v>0</v>
          </cell>
          <cell r="O3101">
            <v>0</v>
          </cell>
        </row>
        <row r="3102">
          <cell r="K3102">
            <v>0</v>
          </cell>
          <cell r="O3102">
            <v>0</v>
          </cell>
        </row>
        <row r="3103">
          <cell r="K3103">
            <v>0</v>
          </cell>
          <cell r="O3103">
            <v>0</v>
          </cell>
        </row>
        <row r="3104">
          <cell r="K3104">
            <v>0</v>
          </cell>
          <cell r="O3104">
            <v>0</v>
          </cell>
        </row>
        <row r="3105">
          <cell r="K3105">
            <v>0</v>
          </cell>
          <cell r="O3105">
            <v>0</v>
          </cell>
        </row>
        <row r="3106">
          <cell r="K3106">
            <v>0</v>
          </cell>
          <cell r="O3106">
            <v>0</v>
          </cell>
        </row>
        <row r="3107">
          <cell r="K3107">
            <v>0</v>
          </cell>
          <cell r="O3107">
            <v>0</v>
          </cell>
        </row>
        <row r="3108">
          <cell r="K3108">
            <v>0</v>
          </cell>
          <cell r="O3108">
            <v>0</v>
          </cell>
        </row>
        <row r="3109">
          <cell r="K3109">
            <v>0</v>
          </cell>
          <cell r="O3109">
            <v>0</v>
          </cell>
        </row>
        <row r="3110">
          <cell r="K3110">
            <v>0</v>
          </cell>
          <cell r="O3110">
            <v>0</v>
          </cell>
        </row>
        <row r="3111">
          <cell r="K3111">
            <v>0</v>
          </cell>
          <cell r="O3111">
            <v>0</v>
          </cell>
        </row>
        <row r="3112">
          <cell r="K3112">
            <v>0</v>
          </cell>
          <cell r="O3112">
            <v>0</v>
          </cell>
        </row>
        <row r="3113">
          <cell r="K3113">
            <v>0</v>
          </cell>
          <cell r="O3113">
            <v>0</v>
          </cell>
        </row>
        <row r="3114">
          <cell r="K3114">
            <v>0</v>
          </cell>
          <cell r="O3114">
            <v>0</v>
          </cell>
        </row>
        <row r="3115">
          <cell r="K3115">
            <v>0</v>
          </cell>
          <cell r="O3115">
            <v>0</v>
          </cell>
        </row>
        <row r="3116">
          <cell r="K3116">
            <v>0</v>
          </cell>
          <cell r="O3116">
            <v>0</v>
          </cell>
        </row>
        <row r="3117">
          <cell r="K3117">
            <v>0</v>
          </cell>
          <cell r="O3117">
            <v>0</v>
          </cell>
        </row>
        <row r="3118">
          <cell r="K3118">
            <v>0</v>
          </cell>
          <cell r="O3118">
            <v>0</v>
          </cell>
        </row>
        <row r="3119">
          <cell r="K3119">
            <v>0</v>
          </cell>
          <cell r="O3119">
            <v>0</v>
          </cell>
        </row>
        <row r="3120">
          <cell r="K3120">
            <v>0</v>
          </cell>
          <cell r="O3120">
            <v>0</v>
          </cell>
        </row>
        <row r="3121">
          <cell r="K3121">
            <v>0</v>
          </cell>
          <cell r="O3121">
            <v>0</v>
          </cell>
        </row>
        <row r="3122">
          <cell r="K3122">
            <v>2101</v>
          </cell>
          <cell r="O3122">
            <v>0.11</v>
          </cell>
        </row>
        <row r="3123">
          <cell r="K3123">
            <v>0</v>
          </cell>
          <cell r="O3123">
            <v>0</v>
          </cell>
        </row>
        <row r="3124">
          <cell r="K3124">
            <v>0</v>
          </cell>
          <cell r="O3124">
            <v>0</v>
          </cell>
        </row>
        <row r="3125">
          <cell r="K3125">
            <v>0</v>
          </cell>
          <cell r="O3125">
            <v>0</v>
          </cell>
        </row>
        <row r="3126">
          <cell r="K3126">
            <v>3811</v>
          </cell>
          <cell r="O3126">
            <v>0.3</v>
          </cell>
        </row>
        <row r="3127">
          <cell r="K3127">
            <v>0</v>
          </cell>
          <cell r="O3127">
            <v>0</v>
          </cell>
        </row>
        <row r="3128">
          <cell r="K3128">
            <v>0</v>
          </cell>
          <cell r="O3128">
            <v>0</v>
          </cell>
        </row>
        <row r="3129">
          <cell r="K3129">
            <v>0</v>
          </cell>
          <cell r="O3129">
            <v>0</v>
          </cell>
        </row>
        <row r="3130">
          <cell r="K3130">
            <v>2101</v>
          </cell>
          <cell r="O3130">
            <v>0.7</v>
          </cell>
        </row>
        <row r="3131">
          <cell r="K3131">
            <v>0</v>
          </cell>
          <cell r="O3131">
            <v>0</v>
          </cell>
        </row>
        <row r="3132">
          <cell r="K3132">
            <v>0</v>
          </cell>
          <cell r="O3132">
            <v>0</v>
          </cell>
        </row>
        <row r="3133">
          <cell r="K3133">
            <v>0</v>
          </cell>
          <cell r="O3133">
            <v>0</v>
          </cell>
        </row>
        <row r="3134">
          <cell r="K3134">
            <v>0</v>
          </cell>
          <cell r="O3134">
            <v>0</v>
          </cell>
        </row>
        <row r="3135">
          <cell r="K3135">
            <v>0</v>
          </cell>
          <cell r="O3135">
            <v>0</v>
          </cell>
        </row>
        <row r="3136">
          <cell r="K3136">
            <v>0</v>
          </cell>
          <cell r="O3136">
            <v>0</v>
          </cell>
        </row>
        <row r="3137">
          <cell r="K3137">
            <v>0</v>
          </cell>
          <cell r="O3137">
            <v>0</v>
          </cell>
        </row>
        <row r="3138">
          <cell r="K3138">
            <v>0</v>
          </cell>
          <cell r="O3138">
            <v>0</v>
          </cell>
        </row>
        <row r="3139">
          <cell r="K3139">
            <v>0</v>
          </cell>
          <cell r="O3139">
            <v>0</v>
          </cell>
        </row>
        <row r="3140">
          <cell r="K3140">
            <v>0</v>
          </cell>
          <cell r="O3140">
            <v>0</v>
          </cell>
        </row>
        <row r="3141">
          <cell r="K3141">
            <v>0</v>
          </cell>
          <cell r="O3141">
            <v>0</v>
          </cell>
        </row>
        <row r="3142">
          <cell r="K3142">
            <v>0</v>
          </cell>
          <cell r="O3142">
            <v>0</v>
          </cell>
        </row>
        <row r="3143">
          <cell r="K3143">
            <v>0</v>
          </cell>
          <cell r="O3143">
            <v>0</v>
          </cell>
        </row>
        <row r="3144">
          <cell r="K3144">
            <v>0</v>
          </cell>
          <cell r="O3144">
            <v>0</v>
          </cell>
        </row>
        <row r="3145">
          <cell r="K3145">
            <v>0</v>
          </cell>
          <cell r="O3145">
            <v>0</v>
          </cell>
        </row>
        <row r="3146">
          <cell r="K3146">
            <v>0</v>
          </cell>
          <cell r="O3146">
            <v>0</v>
          </cell>
        </row>
        <row r="3147">
          <cell r="K3147">
            <v>0</v>
          </cell>
          <cell r="O3147">
            <v>0</v>
          </cell>
        </row>
        <row r="3148">
          <cell r="K3148">
            <v>0</v>
          </cell>
          <cell r="O3148">
            <v>0</v>
          </cell>
        </row>
        <row r="3149">
          <cell r="K3149">
            <v>0</v>
          </cell>
          <cell r="O3149">
            <v>0</v>
          </cell>
        </row>
        <row r="3150">
          <cell r="K3150">
            <v>0</v>
          </cell>
          <cell r="O3150">
            <v>0</v>
          </cell>
        </row>
        <row r="3151">
          <cell r="K3151">
            <v>0</v>
          </cell>
          <cell r="O3151">
            <v>0</v>
          </cell>
        </row>
        <row r="3152">
          <cell r="K3152">
            <v>0</v>
          </cell>
          <cell r="O3152">
            <v>0</v>
          </cell>
        </row>
        <row r="3153">
          <cell r="K3153">
            <v>0</v>
          </cell>
          <cell r="O3153">
            <v>0</v>
          </cell>
        </row>
        <row r="3154">
          <cell r="K3154">
            <v>0</v>
          </cell>
          <cell r="O3154">
            <v>0</v>
          </cell>
        </row>
        <row r="3155">
          <cell r="K3155">
            <v>0</v>
          </cell>
          <cell r="O3155">
            <v>0</v>
          </cell>
        </row>
        <row r="3156">
          <cell r="K3156">
            <v>0</v>
          </cell>
          <cell r="O3156">
            <v>0</v>
          </cell>
        </row>
        <row r="3157">
          <cell r="K3157">
            <v>0</v>
          </cell>
          <cell r="O3157">
            <v>0</v>
          </cell>
        </row>
        <row r="3158">
          <cell r="K3158">
            <v>0</v>
          </cell>
          <cell r="O3158">
            <v>0</v>
          </cell>
        </row>
        <row r="3159">
          <cell r="K3159">
            <v>0</v>
          </cell>
          <cell r="O3159">
            <v>0</v>
          </cell>
        </row>
        <row r="3160">
          <cell r="K3160">
            <v>0</v>
          </cell>
          <cell r="O3160">
            <v>0</v>
          </cell>
        </row>
        <row r="3161">
          <cell r="K3161">
            <v>0</v>
          </cell>
          <cell r="O3161">
            <v>0</v>
          </cell>
        </row>
        <row r="3162">
          <cell r="K3162">
            <v>2301</v>
          </cell>
          <cell r="O3162">
            <v>0</v>
          </cell>
        </row>
        <row r="3163">
          <cell r="K3163">
            <v>2302</v>
          </cell>
          <cell r="O3163">
            <v>1.5</v>
          </cell>
        </row>
        <row r="3164">
          <cell r="K3164">
            <v>2403</v>
          </cell>
          <cell r="O3164">
            <v>1</v>
          </cell>
        </row>
        <row r="3165">
          <cell r="K3165">
            <v>2404</v>
          </cell>
          <cell r="O3165">
            <v>0.5</v>
          </cell>
        </row>
        <row r="3166">
          <cell r="K3166">
            <v>3103</v>
          </cell>
          <cell r="O3166">
            <v>3</v>
          </cell>
        </row>
        <row r="3167">
          <cell r="K3167">
            <v>3106</v>
          </cell>
          <cell r="O3167">
            <v>15</v>
          </cell>
        </row>
        <row r="3168">
          <cell r="K3168">
            <v>3107</v>
          </cell>
          <cell r="O3168">
            <v>16.100000000000001</v>
          </cell>
        </row>
        <row r="3169">
          <cell r="K3169">
            <v>3505</v>
          </cell>
          <cell r="O3169">
            <v>24</v>
          </cell>
        </row>
        <row r="3170">
          <cell r="K3170">
            <v>2301</v>
          </cell>
          <cell r="O3170">
            <v>0</v>
          </cell>
        </row>
        <row r="3171">
          <cell r="K3171">
            <v>0</v>
          </cell>
          <cell r="O3171">
            <v>0</v>
          </cell>
        </row>
        <row r="3172">
          <cell r="K3172">
            <v>0</v>
          </cell>
          <cell r="O3172">
            <v>0</v>
          </cell>
        </row>
        <row r="3173">
          <cell r="K3173">
            <v>0</v>
          </cell>
          <cell r="O3173">
            <v>0</v>
          </cell>
        </row>
        <row r="3174">
          <cell r="K3174">
            <v>0</v>
          </cell>
          <cell r="O3174">
            <v>0</v>
          </cell>
        </row>
        <row r="3175">
          <cell r="K3175">
            <v>0</v>
          </cell>
          <cell r="O3175">
            <v>0</v>
          </cell>
        </row>
        <row r="3176">
          <cell r="K3176">
            <v>0</v>
          </cell>
          <cell r="O3176">
            <v>0</v>
          </cell>
        </row>
        <row r="3177">
          <cell r="K3177">
            <v>0</v>
          </cell>
          <cell r="O3177">
            <v>0</v>
          </cell>
        </row>
        <row r="3178">
          <cell r="K3178">
            <v>0</v>
          </cell>
          <cell r="O3178">
            <v>0</v>
          </cell>
        </row>
        <row r="3179">
          <cell r="K3179">
            <v>0</v>
          </cell>
          <cell r="O3179">
            <v>0</v>
          </cell>
        </row>
        <row r="3180">
          <cell r="K3180">
            <v>0</v>
          </cell>
          <cell r="O3180">
            <v>0</v>
          </cell>
        </row>
        <row r="3181">
          <cell r="K3181">
            <v>0</v>
          </cell>
          <cell r="O3181">
            <v>0</v>
          </cell>
        </row>
        <row r="3182">
          <cell r="K3182">
            <v>0</v>
          </cell>
          <cell r="O3182">
            <v>0</v>
          </cell>
        </row>
        <row r="3183">
          <cell r="K3183">
            <v>0</v>
          </cell>
          <cell r="O3183">
            <v>0</v>
          </cell>
        </row>
        <row r="3184">
          <cell r="K3184">
            <v>0</v>
          </cell>
          <cell r="O3184">
            <v>0</v>
          </cell>
        </row>
        <row r="3185">
          <cell r="K3185">
            <v>0</v>
          </cell>
          <cell r="O3185">
            <v>0</v>
          </cell>
        </row>
        <row r="3186">
          <cell r="K3186">
            <v>0</v>
          </cell>
          <cell r="O3186">
            <v>0</v>
          </cell>
        </row>
        <row r="3187">
          <cell r="K3187">
            <v>0</v>
          </cell>
          <cell r="O3187">
            <v>0</v>
          </cell>
        </row>
        <row r="3188">
          <cell r="K3188">
            <v>0</v>
          </cell>
          <cell r="O3188">
            <v>0</v>
          </cell>
        </row>
        <row r="3189">
          <cell r="K3189">
            <v>0</v>
          </cell>
          <cell r="O3189">
            <v>0</v>
          </cell>
        </row>
        <row r="3190">
          <cell r="K3190">
            <v>0</v>
          </cell>
          <cell r="O3190">
            <v>0</v>
          </cell>
        </row>
        <row r="3191">
          <cell r="K3191">
            <v>0</v>
          </cell>
          <cell r="O3191">
            <v>0</v>
          </cell>
        </row>
        <row r="3192">
          <cell r="K3192">
            <v>0</v>
          </cell>
          <cell r="O3192">
            <v>0</v>
          </cell>
        </row>
        <row r="3193">
          <cell r="K3193">
            <v>0</v>
          </cell>
          <cell r="O3193">
            <v>0</v>
          </cell>
        </row>
        <row r="3194">
          <cell r="K3194">
            <v>0</v>
          </cell>
          <cell r="O3194">
            <v>0</v>
          </cell>
        </row>
        <row r="3195">
          <cell r="K3195">
            <v>0</v>
          </cell>
          <cell r="O3195">
            <v>0</v>
          </cell>
        </row>
        <row r="3196">
          <cell r="K3196">
            <v>0</v>
          </cell>
          <cell r="O3196">
            <v>0</v>
          </cell>
        </row>
        <row r="3197">
          <cell r="K3197">
            <v>0</v>
          </cell>
          <cell r="O3197">
            <v>0</v>
          </cell>
        </row>
        <row r="3198">
          <cell r="K3198">
            <v>0</v>
          </cell>
          <cell r="O3198">
            <v>0</v>
          </cell>
        </row>
        <row r="3199">
          <cell r="K3199">
            <v>0</v>
          </cell>
          <cell r="O3199">
            <v>0</v>
          </cell>
        </row>
        <row r="3200">
          <cell r="K3200">
            <v>0</v>
          </cell>
          <cell r="O3200">
            <v>0</v>
          </cell>
        </row>
        <row r="3201">
          <cell r="K3201">
            <v>0</v>
          </cell>
          <cell r="O3201">
            <v>0</v>
          </cell>
        </row>
        <row r="3202">
          <cell r="K3202">
            <v>2101</v>
          </cell>
          <cell r="O3202">
            <v>0.7</v>
          </cell>
        </row>
        <row r="3203">
          <cell r="K3203">
            <v>2105</v>
          </cell>
          <cell r="O3203">
            <v>0.5</v>
          </cell>
        </row>
        <row r="3204">
          <cell r="K3204">
            <v>2103</v>
          </cell>
          <cell r="O3204">
            <v>0.7</v>
          </cell>
        </row>
        <row r="3205">
          <cell r="K3205">
            <v>2103</v>
          </cell>
          <cell r="O3205">
            <v>6</v>
          </cell>
        </row>
        <row r="3206">
          <cell r="K3206">
            <v>3811</v>
          </cell>
          <cell r="O3206">
            <v>0</v>
          </cell>
        </row>
        <row r="3207">
          <cell r="K3207">
            <v>0</v>
          </cell>
          <cell r="O3207">
            <v>0</v>
          </cell>
        </row>
        <row r="3208">
          <cell r="K3208">
            <v>0</v>
          </cell>
          <cell r="O3208">
            <v>0</v>
          </cell>
        </row>
        <row r="3209">
          <cell r="K3209">
            <v>0</v>
          </cell>
          <cell r="O3209">
            <v>0</v>
          </cell>
        </row>
        <row r="3210">
          <cell r="K3210">
            <v>2101</v>
          </cell>
          <cell r="O3210">
            <v>0.7</v>
          </cell>
        </row>
        <row r="3211">
          <cell r="K3211">
            <v>2105</v>
          </cell>
          <cell r="O3211">
            <v>0.5</v>
          </cell>
        </row>
        <row r="3212">
          <cell r="K3212">
            <v>2103</v>
          </cell>
          <cell r="O3212">
            <v>0.6</v>
          </cell>
        </row>
        <row r="3213">
          <cell r="K3213">
            <v>2206</v>
          </cell>
          <cell r="O3213">
            <v>0</v>
          </cell>
        </row>
        <row r="3214">
          <cell r="K3214">
            <v>3811</v>
          </cell>
          <cell r="O3214">
            <v>0.2</v>
          </cell>
        </row>
        <row r="3215">
          <cell r="K3215">
            <v>0</v>
          </cell>
          <cell r="O3215">
            <v>0</v>
          </cell>
        </row>
        <row r="3216">
          <cell r="K3216">
            <v>0</v>
          </cell>
          <cell r="O3216">
            <v>0</v>
          </cell>
        </row>
        <row r="3217">
          <cell r="K3217">
            <v>0</v>
          </cell>
          <cell r="O3217">
            <v>0</v>
          </cell>
        </row>
        <row r="3218">
          <cell r="K3218">
            <v>0</v>
          </cell>
          <cell r="O3218">
            <v>0</v>
          </cell>
        </row>
        <row r="3219">
          <cell r="K3219">
            <v>0</v>
          </cell>
          <cell r="O3219">
            <v>0</v>
          </cell>
        </row>
        <row r="3220">
          <cell r="K3220">
            <v>0</v>
          </cell>
          <cell r="O3220">
            <v>0</v>
          </cell>
        </row>
        <row r="3221">
          <cell r="K3221">
            <v>0</v>
          </cell>
          <cell r="O3221">
            <v>0</v>
          </cell>
        </row>
        <row r="3222">
          <cell r="K3222">
            <v>3103</v>
          </cell>
          <cell r="O3222">
            <v>7.5</v>
          </cell>
        </row>
        <row r="3223">
          <cell r="K3223">
            <v>3106</v>
          </cell>
          <cell r="O3223">
            <v>4</v>
          </cell>
        </row>
        <row r="3224">
          <cell r="K3224">
            <v>3107</v>
          </cell>
          <cell r="O3224">
            <v>16</v>
          </cell>
        </row>
        <row r="3225">
          <cell r="K3225">
            <v>0</v>
          </cell>
          <cell r="O3225">
            <v>0</v>
          </cell>
        </row>
        <row r="3226">
          <cell r="K3226">
            <v>0</v>
          </cell>
          <cell r="O3226">
            <v>0</v>
          </cell>
        </row>
        <row r="3227">
          <cell r="K3227">
            <v>0</v>
          </cell>
          <cell r="O3227">
            <v>0</v>
          </cell>
        </row>
        <row r="3228">
          <cell r="K3228">
            <v>0</v>
          </cell>
          <cell r="O3228">
            <v>0</v>
          </cell>
        </row>
        <row r="3229">
          <cell r="K3229">
            <v>0</v>
          </cell>
          <cell r="O3229">
            <v>0</v>
          </cell>
        </row>
        <row r="3230">
          <cell r="K3230">
            <v>0</v>
          </cell>
          <cell r="O3230">
            <v>0</v>
          </cell>
        </row>
        <row r="3231">
          <cell r="K3231">
            <v>0</v>
          </cell>
          <cell r="O3231">
            <v>0</v>
          </cell>
        </row>
        <row r="3232">
          <cell r="K3232">
            <v>0</v>
          </cell>
          <cell r="O3232">
            <v>0</v>
          </cell>
        </row>
        <row r="3233">
          <cell r="K3233">
            <v>0</v>
          </cell>
          <cell r="O3233">
            <v>0</v>
          </cell>
        </row>
        <row r="3234">
          <cell r="K3234">
            <v>0</v>
          </cell>
          <cell r="O3234">
            <v>0</v>
          </cell>
        </row>
        <row r="3235">
          <cell r="K3235">
            <v>0</v>
          </cell>
          <cell r="O3235">
            <v>0</v>
          </cell>
        </row>
        <row r="3236">
          <cell r="K3236">
            <v>0</v>
          </cell>
          <cell r="O3236">
            <v>0</v>
          </cell>
        </row>
        <row r="3237">
          <cell r="K3237">
            <v>0</v>
          </cell>
          <cell r="O3237">
            <v>0</v>
          </cell>
        </row>
        <row r="3238">
          <cell r="K3238">
            <v>0</v>
          </cell>
          <cell r="O3238">
            <v>0</v>
          </cell>
        </row>
        <row r="3239">
          <cell r="K3239">
            <v>0</v>
          </cell>
          <cell r="O3239">
            <v>0</v>
          </cell>
        </row>
        <row r="3240">
          <cell r="K3240">
            <v>0</v>
          </cell>
          <cell r="O3240">
            <v>0</v>
          </cell>
        </row>
        <row r="3241">
          <cell r="K3241">
            <v>0</v>
          </cell>
          <cell r="O3241">
            <v>0</v>
          </cell>
        </row>
        <row r="3242">
          <cell r="K3242">
            <v>0</v>
          </cell>
          <cell r="O3242">
            <v>0</v>
          </cell>
        </row>
        <row r="3243">
          <cell r="K3243">
            <v>0</v>
          </cell>
          <cell r="O3243">
            <v>0</v>
          </cell>
        </row>
        <row r="3244">
          <cell r="K3244">
            <v>0</v>
          </cell>
          <cell r="O3244">
            <v>0</v>
          </cell>
        </row>
        <row r="3245">
          <cell r="K3245">
            <v>0</v>
          </cell>
          <cell r="O3245">
            <v>0</v>
          </cell>
        </row>
        <row r="3246">
          <cell r="K3246">
            <v>0</v>
          </cell>
          <cell r="O3246">
            <v>0</v>
          </cell>
        </row>
        <row r="3247">
          <cell r="K3247">
            <v>0</v>
          </cell>
          <cell r="O3247">
            <v>0</v>
          </cell>
        </row>
        <row r="3248">
          <cell r="K3248">
            <v>0</v>
          </cell>
          <cell r="O3248">
            <v>0</v>
          </cell>
        </row>
        <row r="3249">
          <cell r="K3249">
            <v>0</v>
          </cell>
          <cell r="O3249">
            <v>0</v>
          </cell>
        </row>
        <row r="3250">
          <cell r="K3250">
            <v>0</v>
          </cell>
          <cell r="O3250">
            <v>0</v>
          </cell>
        </row>
        <row r="3251">
          <cell r="K3251">
            <v>0</v>
          </cell>
          <cell r="O3251">
            <v>0</v>
          </cell>
        </row>
        <row r="3252">
          <cell r="K3252">
            <v>0</v>
          </cell>
          <cell r="O3252">
            <v>0</v>
          </cell>
        </row>
        <row r="3253">
          <cell r="K3253">
            <v>0</v>
          </cell>
          <cell r="O3253">
            <v>0</v>
          </cell>
        </row>
        <row r="3254">
          <cell r="K3254">
            <v>0</v>
          </cell>
          <cell r="O3254">
            <v>0</v>
          </cell>
        </row>
        <row r="3255">
          <cell r="K3255">
            <v>0</v>
          </cell>
          <cell r="O3255">
            <v>0</v>
          </cell>
        </row>
        <row r="3256">
          <cell r="K3256">
            <v>0</v>
          </cell>
          <cell r="O3256">
            <v>0</v>
          </cell>
        </row>
        <row r="3257">
          <cell r="K3257">
            <v>0</v>
          </cell>
          <cell r="O3257">
            <v>0</v>
          </cell>
        </row>
        <row r="3258">
          <cell r="K3258">
            <v>0</v>
          </cell>
          <cell r="O3258">
            <v>0</v>
          </cell>
        </row>
        <row r="3259">
          <cell r="K3259">
            <v>0</v>
          </cell>
          <cell r="O3259">
            <v>0</v>
          </cell>
        </row>
        <row r="3260">
          <cell r="K3260">
            <v>0</v>
          </cell>
          <cell r="O3260">
            <v>0</v>
          </cell>
        </row>
        <row r="3261">
          <cell r="K3261">
            <v>0</v>
          </cell>
          <cell r="O3261">
            <v>0</v>
          </cell>
        </row>
        <row r="3262">
          <cell r="K3262">
            <v>0</v>
          </cell>
          <cell r="O3262">
            <v>0</v>
          </cell>
        </row>
        <row r="3263">
          <cell r="K3263">
            <v>0</v>
          </cell>
          <cell r="O3263">
            <v>0</v>
          </cell>
        </row>
        <row r="3264">
          <cell r="K3264">
            <v>0</v>
          </cell>
          <cell r="O3264">
            <v>0</v>
          </cell>
        </row>
        <row r="3265">
          <cell r="K3265">
            <v>0</v>
          </cell>
          <cell r="O3265">
            <v>0</v>
          </cell>
        </row>
        <row r="3266">
          <cell r="K3266">
            <v>0</v>
          </cell>
          <cell r="O3266">
            <v>0</v>
          </cell>
        </row>
        <row r="3267">
          <cell r="K3267">
            <v>0</v>
          </cell>
          <cell r="O3267">
            <v>0</v>
          </cell>
        </row>
        <row r="3268">
          <cell r="K3268">
            <v>0</v>
          </cell>
          <cell r="O3268">
            <v>0</v>
          </cell>
        </row>
        <row r="3269">
          <cell r="K3269">
            <v>0</v>
          </cell>
          <cell r="O3269">
            <v>0</v>
          </cell>
        </row>
        <row r="3270">
          <cell r="K3270">
            <v>0</v>
          </cell>
          <cell r="O3270">
            <v>0</v>
          </cell>
        </row>
        <row r="3271">
          <cell r="K3271">
            <v>0</v>
          </cell>
          <cell r="O3271">
            <v>0</v>
          </cell>
        </row>
        <row r="3272">
          <cell r="K3272">
            <v>0</v>
          </cell>
          <cell r="O3272">
            <v>0</v>
          </cell>
        </row>
        <row r="3273">
          <cell r="K3273">
            <v>0</v>
          </cell>
          <cell r="O3273">
            <v>0</v>
          </cell>
        </row>
        <row r="3274">
          <cell r="K3274">
            <v>0</v>
          </cell>
          <cell r="O3274">
            <v>0</v>
          </cell>
        </row>
        <row r="3275">
          <cell r="K3275">
            <v>0</v>
          </cell>
          <cell r="O3275">
            <v>0</v>
          </cell>
        </row>
        <row r="3276">
          <cell r="K3276">
            <v>0</v>
          </cell>
          <cell r="O3276">
            <v>0</v>
          </cell>
        </row>
        <row r="3277">
          <cell r="K3277">
            <v>0</v>
          </cell>
          <cell r="O3277">
            <v>0</v>
          </cell>
        </row>
        <row r="3278">
          <cell r="K3278">
            <v>0</v>
          </cell>
          <cell r="O3278">
            <v>0</v>
          </cell>
        </row>
        <row r="3279">
          <cell r="K3279">
            <v>0</v>
          </cell>
          <cell r="O3279">
            <v>0</v>
          </cell>
        </row>
        <row r="3280">
          <cell r="K3280">
            <v>0</v>
          </cell>
          <cell r="O3280">
            <v>0</v>
          </cell>
        </row>
        <row r="3281">
          <cell r="K3281">
            <v>0</v>
          </cell>
          <cell r="O3281">
            <v>0</v>
          </cell>
        </row>
        <row r="3282">
          <cell r="K3282">
            <v>2101</v>
          </cell>
          <cell r="O3282">
            <v>2</v>
          </cell>
        </row>
        <row r="3283">
          <cell r="K3283">
            <v>2105</v>
          </cell>
          <cell r="O3283">
            <v>0.5</v>
          </cell>
        </row>
        <row r="3284">
          <cell r="K3284">
            <v>2103</v>
          </cell>
          <cell r="O3284">
            <v>0.3</v>
          </cell>
        </row>
        <row r="3285">
          <cell r="K3285">
            <v>0</v>
          </cell>
          <cell r="O3285">
            <v>0</v>
          </cell>
        </row>
        <row r="3286">
          <cell r="K3286">
            <v>0</v>
          </cell>
          <cell r="O3286">
            <v>0</v>
          </cell>
        </row>
        <row r="3287">
          <cell r="K3287">
            <v>3305</v>
          </cell>
          <cell r="O3287">
            <v>0</v>
          </cell>
        </row>
        <row r="3288">
          <cell r="K3288">
            <v>3808</v>
          </cell>
          <cell r="O3288">
            <v>1.3</v>
          </cell>
        </row>
        <row r="3289">
          <cell r="K3289">
            <v>3403</v>
          </cell>
          <cell r="O3289">
            <v>0.6</v>
          </cell>
        </row>
        <row r="3290">
          <cell r="K3290">
            <v>0</v>
          </cell>
          <cell r="O3290">
            <v>0</v>
          </cell>
        </row>
        <row r="3291">
          <cell r="K3291">
            <v>0</v>
          </cell>
          <cell r="O3291">
            <v>0</v>
          </cell>
        </row>
        <row r="3292">
          <cell r="K3292">
            <v>0</v>
          </cell>
          <cell r="O3292">
            <v>0</v>
          </cell>
        </row>
        <row r="3293">
          <cell r="K3293">
            <v>0</v>
          </cell>
          <cell r="O3293">
            <v>0</v>
          </cell>
        </row>
        <row r="3294">
          <cell r="K3294">
            <v>0</v>
          </cell>
          <cell r="O3294">
            <v>0</v>
          </cell>
        </row>
        <row r="3295">
          <cell r="K3295">
            <v>0</v>
          </cell>
          <cell r="O3295">
            <v>0</v>
          </cell>
        </row>
        <row r="3296">
          <cell r="K3296">
            <v>0</v>
          </cell>
          <cell r="O3296">
            <v>0</v>
          </cell>
        </row>
        <row r="3297">
          <cell r="K3297">
            <v>0</v>
          </cell>
          <cell r="O3297">
            <v>0</v>
          </cell>
        </row>
        <row r="3298">
          <cell r="K3298">
            <v>0</v>
          </cell>
          <cell r="O3298">
            <v>0</v>
          </cell>
        </row>
        <row r="3299">
          <cell r="K3299">
            <v>0</v>
          </cell>
          <cell r="O3299">
            <v>0</v>
          </cell>
        </row>
        <row r="3300">
          <cell r="K3300">
            <v>0</v>
          </cell>
          <cell r="O3300">
            <v>0</v>
          </cell>
        </row>
        <row r="3301">
          <cell r="K3301">
            <v>0</v>
          </cell>
          <cell r="O3301">
            <v>0</v>
          </cell>
        </row>
        <row r="3302">
          <cell r="K3302">
            <v>0</v>
          </cell>
          <cell r="O3302">
            <v>0</v>
          </cell>
        </row>
        <row r="3303">
          <cell r="K3303">
            <v>0</v>
          </cell>
          <cell r="O3303">
            <v>0</v>
          </cell>
        </row>
        <row r="3304">
          <cell r="K3304">
            <v>0</v>
          </cell>
          <cell r="O3304">
            <v>0</v>
          </cell>
        </row>
        <row r="3305">
          <cell r="K3305">
            <v>0</v>
          </cell>
          <cell r="O3305">
            <v>0</v>
          </cell>
        </row>
        <row r="3306">
          <cell r="K3306">
            <v>0</v>
          </cell>
          <cell r="O3306">
            <v>0</v>
          </cell>
        </row>
        <row r="3307">
          <cell r="K3307">
            <v>0</v>
          </cell>
          <cell r="O3307">
            <v>0</v>
          </cell>
        </row>
        <row r="3308">
          <cell r="K3308">
            <v>0</v>
          </cell>
          <cell r="O3308">
            <v>0</v>
          </cell>
        </row>
        <row r="3309">
          <cell r="K3309">
            <v>0</v>
          </cell>
          <cell r="O3309">
            <v>0</v>
          </cell>
        </row>
        <row r="3310">
          <cell r="K3310">
            <v>0</v>
          </cell>
          <cell r="O3310">
            <v>0</v>
          </cell>
        </row>
        <row r="3311">
          <cell r="K3311">
            <v>0</v>
          </cell>
          <cell r="O3311">
            <v>0</v>
          </cell>
        </row>
        <row r="3312">
          <cell r="K3312">
            <v>0</v>
          </cell>
          <cell r="O3312">
            <v>0</v>
          </cell>
        </row>
        <row r="3313">
          <cell r="K3313">
            <v>0</v>
          </cell>
          <cell r="O3313">
            <v>0</v>
          </cell>
        </row>
        <row r="3314">
          <cell r="K3314">
            <v>0</v>
          </cell>
          <cell r="O3314">
            <v>0</v>
          </cell>
        </row>
        <row r="3315">
          <cell r="K3315">
            <v>0</v>
          </cell>
          <cell r="O3315">
            <v>0</v>
          </cell>
        </row>
        <row r="3316">
          <cell r="K3316">
            <v>0</v>
          </cell>
          <cell r="O3316">
            <v>0</v>
          </cell>
        </row>
        <row r="3317">
          <cell r="K3317">
            <v>0</v>
          </cell>
          <cell r="O3317">
            <v>0</v>
          </cell>
        </row>
        <row r="3318">
          <cell r="K3318">
            <v>0</v>
          </cell>
          <cell r="O3318">
            <v>0</v>
          </cell>
        </row>
        <row r="3319">
          <cell r="K3319">
            <v>0</v>
          </cell>
          <cell r="O3319">
            <v>0</v>
          </cell>
        </row>
        <row r="3320">
          <cell r="K3320">
            <v>0</v>
          </cell>
          <cell r="O3320">
            <v>0</v>
          </cell>
        </row>
        <row r="3321">
          <cell r="K3321">
            <v>0</v>
          </cell>
          <cell r="O3321">
            <v>0</v>
          </cell>
        </row>
        <row r="3322">
          <cell r="K3322">
            <v>2106</v>
          </cell>
          <cell r="O3322">
            <v>0</v>
          </cell>
        </row>
        <row r="3323">
          <cell r="K3323">
            <v>2101</v>
          </cell>
          <cell r="O3323">
            <v>2</v>
          </cell>
        </row>
        <row r="3324">
          <cell r="K3324">
            <v>0</v>
          </cell>
          <cell r="O3324">
            <v>0</v>
          </cell>
        </row>
        <row r="3325">
          <cell r="K3325">
            <v>0</v>
          </cell>
          <cell r="O3325">
            <v>0</v>
          </cell>
        </row>
        <row r="3326">
          <cell r="K3326">
            <v>3811</v>
          </cell>
          <cell r="O3326">
            <v>0.5</v>
          </cell>
        </row>
        <row r="3327">
          <cell r="K3327">
            <v>3817</v>
          </cell>
          <cell r="O3327">
            <v>0.5</v>
          </cell>
        </row>
        <row r="3328">
          <cell r="K3328">
            <v>0</v>
          </cell>
          <cell r="O3328">
            <v>0</v>
          </cell>
        </row>
        <row r="3329">
          <cell r="K3329">
            <v>0</v>
          </cell>
          <cell r="O3329">
            <v>0</v>
          </cell>
        </row>
        <row r="3330">
          <cell r="K3330">
            <v>0</v>
          </cell>
          <cell r="O3330">
            <v>0</v>
          </cell>
        </row>
        <row r="3331">
          <cell r="K3331">
            <v>0</v>
          </cell>
          <cell r="O3331">
            <v>0</v>
          </cell>
        </row>
        <row r="3332">
          <cell r="K3332">
            <v>0</v>
          </cell>
          <cell r="O3332">
            <v>0</v>
          </cell>
        </row>
        <row r="3333">
          <cell r="K3333">
            <v>0</v>
          </cell>
          <cell r="O3333">
            <v>0</v>
          </cell>
        </row>
        <row r="3334">
          <cell r="K3334">
            <v>0</v>
          </cell>
          <cell r="O3334">
            <v>0</v>
          </cell>
        </row>
        <row r="3335">
          <cell r="K3335">
            <v>0</v>
          </cell>
          <cell r="O3335">
            <v>0</v>
          </cell>
        </row>
        <row r="3336">
          <cell r="K3336">
            <v>0</v>
          </cell>
          <cell r="O3336">
            <v>0</v>
          </cell>
        </row>
        <row r="3337">
          <cell r="K3337">
            <v>0</v>
          </cell>
          <cell r="O3337">
            <v>0</v>
          </cell>
        </row>
        <row r="3338">
          <cell r="K3338">
            <v>0</v>
          </cell>
          <cell r="O3338">
            <v>0</v>
          </cell>
        </row>
        <row r="3339">
          <cell r="K3339">
            <v>0</v>
          </cell>
          <cell r="O3339">
            <v>0</v>
          </cell>
        </row>
        <row r="3340">
          <cell r="K3340">
            <v>0</v>
          </cell>
          <cell r="O3340">
            <v>0</v>
          </cell>
        </row>
        <row r="3341">
          <cell r="K3341">
            <v>0</v>
          </cell>
          <cell r="O3341">
            <v>0</v>
          </cell>
        </row>
        <row r="3342">
          <cell r="K3342">
            <v>0</v>
          </cell>
          <cell r="O3342">
            <v>0</v>
          </cell>
        </row>
        <row r="3343">
          <cell r="K3343">
            <v>0</v>
          </cell>
          <cell r="O3343">
            <v>0</v>
          </cell>
        </row>
        <row r="3344">
          <cell r="K3344">
            <v>0</v>
          </cell>
          <cell r="O3344">
            <v>0</v>
          </cell>
        </row>
        <row r="3345">
          <cell r="K3345">
            <v>0</v>
          </cell>
          <cell r="O3345">
            <v>0</v>
          </cell>
        </row>
        <row r="3346">
          <cell r="K3346">
            <v>0</v>
          </cell>
          <cell r="O3346">
            <v>0</v>
          </cell>
        </row>
        <row r="3347">
          <cell r="K3347">
            <v>0</v>
          </cell>
          <cell r="O3347">
            <v>0</v>
          </cell>
        </row>
        <row r="3348">
          <cell r="K3348">
            <v>0</v>
          </cell>
          <cell r="O3348">
            <v>0</v>
          </cell>
        </row>
        <row r="3349">
          <cell r="K3349">
            <v>0</v>
          </cell>
          <cell r="O3349">
            <v>0</v>
          </cell>
        </row>
        <row r="3350">
          <cell r="K3350">
            <v>0</v>
          </cell>
          <cell r="O3350">
            <v>0</v>
          </cell>
        </row>
        <row r="3351">
          <cell r="K3351">
            <v>0</v>
          </cell>
          <cell r="O3351">
            <v>0</v>
          </cell>
        </row>
        <row r="3352">
          <cell r="K3352">
            <v>0</v>
          </cell>
          <cell r="O3352">
            <v>0</v>
          </cell>
        </row>
        <row r="3353">
          <cell r="K3353">
            <v>0</v>
          </cell>
          <cell r="O3353">
            <v>0</v>
          </cell>
        </row>
        <row r="3354">
          <cell r="K3354">
            <v>0</v>
          </cell>
          <cell r="O3354">
            <v>0</v>
          </cell>
        </row>
        <row r="3355">
          <cell r="K3355">
            <v>0</v>
          </cell>
          <cell r="O3355">
            <v>0</v>
          </cell>
        </row>
        <row r="3356">
          <cell r="K3356">
            <v>0</v>
          </cell>
          <cell r="O3356">
            <v>0</v>
          </cell>
        </row>
        <row r="3357">
          <cell r="K3357">
            <v>0</v>
          </cell>
          <cell r="O3357">
            <v>0</v>
          </cell>
        </row>
        <row r="3358">
          <cell r="K3358">
            <v>0</v>
          </cell>
          <cell r="O3358">
            <v>0</v>
          </cell>
        </row>
        <row r="3359">
          <cell r="K3359">
            <v>0</v>
          </cell>
          <cell r="O3359">
            <v>0</v>
          </cell>
        </row>
        <row r="3360">
          <cell r="K3360">
            <v>0</v>
          </cell>
          <cell r="O3360">
            <v>0</v>
          </cell>
        </row>
        <row r="3361">
          <cell r="K3361">
            <v>0</v>
          </cell>
          <cell r="O3361">
            <v>0</v>
          </cell>
        </row>
        <row r="3362">
          <cell r="K3362">
            <v>0</v>
          </cell>
          <cell r="O3362">
            <v>0</v>
          </cell>
        </row>
        <row r="3363">
          <cell r="K3363">
            <v>0</v>
          </cell>
          <cell r="O3363">
            <v>0</v>
          </cell>
        </row>
        <row r="3364">
          <cell r="K3364">
            <v>0</v>
          </cell>
          <cell r="O3364">
            <v>0</v>
          </cell>
        </row>
        <row r="3365">
          <cell r="K3365">
            <v>0</v>
          </cell>
          <cell r="O3365">
            <v>0</v>
          </cell>
        </row>
        <row r="3366">
          <cell r="K3366">
            <v>0</v>
          </cell>
          <cell r="O3366">
            <v>0</v>
          </cell>
        </row>
        <row r="3367">
          <cell r="K3367">
            <v>0</v>
          </cell>
          <cell r="O3367">
            <v>0</v>
          </cell>
        </row>
        <row r="3368">
          <cell r="K3368">
            <v>0</v>
          </cell>
          <cell r="O3368">
            <v>0</v>
          </cell>
        </row>
        <row r="3369">
          <cell r="K3369">
            <v>0</v>
          </cell>
          <cell r="O3369">
            <v>0</v>
          </cell>
        </row>
        <row r="3370">
          <cell r="K3370">
            <v>0</v>
          </cell>
          <cell r="O3370">
            <v>0</v>
          </cell>
        </row>
        <row r="3371">
          <cell r="K3371">
            <v>0</v>
          </cell>
          <cell r="O3371">
            <v>0</v>
          </cell>
        </row>
        <row r="3372">
          <cell r="K3372">
            <v>0</v>
          </cell>
          <cell r="O3372">
            <v>0</v>
          </cell>
        </row>
        <row r="3373">
          <cell r="K3373">
            <v>0</v>
          </cell>
          <cell r="O3373">
            <v>0</v>
          </cell>
        </row>
        <row r="3374">
          <cell r="K3374">
            <v>0</v>
          </cell>
          <cell r="O3374">
            <v>0</v>
          </cell>
        </row>
        <row r="3375">
          <cell r="K3375">
            <v>0</v>
          </cell>
          <cell r="O3375">
            <v>0</v>
          </cell>
        </row>
        <row r="3376">
          <cell r="K3376">
            <v>0</v>
          </cell>
          <cell r="O3376">
            <v>0</v>
          </cell>
        </row>
        <row r="3377">
          <cell r="K3377">
            <v>0</v>
          </cell>
          <cell r="O3377">
            <v>0</v>
          </cell>
        </row>
        <row r="3378">
          <cell r="K3378">
            <v>0</v>
          </cell>
          <cell r="O3378">
            <v>0</v>
          </cell>
        </row>
        <row r="3379">
          <cell r="K3379">
            <v>0</v>
          </cell>
          <cell r="O3379">
            <v>0</v>
          </cell>
        </row>
        <row r="3380">
          <cell r="K3380">
            <v>0</v>
          </cell>
          <cell r="O3380">
            <v>0</v>
          </cell>
        </row>
        <row r="3381">
          <cell r="K3381">
            <v>0</v>
          </cell>
          <cell r="O3381">
            <v>0</v>
          </cell>
        </row>
        <row r="3382">
          <cell r="K3382">
            <v>0</v>
          </cell>
          <cell r="O3382">
            <v>0</v>
          </cell>
        </row>
        <row r="3383">
          <cell r="K3383">
            <v>0</v>
          </cell>
          <cell r="O3383">
            <v>0</v>
          </cell>
        </row>
        <row r="3384">
          <cell r="K3384">
            <v>0</v>
          </cell>
          <cell r="O3384">
            <v>0</v>
          </cell>
        </row>
        <row r="3385">
          <cell r="K3385">
            <v>0</v>
          </cell>
          <cell r="O3385">
            <v>0</v>
          </cell>
        </row>
        <row r="3386">
          <cell r="K3386">
            <v>0</v>
          </cell>
          <cell r="O3386">
            <v>0</v>
          </cell>
        </row>
        <row r="3387">
          <cell r="K3387">
            <v>0</v>
          </cell>
          <cell r="O3387">
            <v>0</v>
          </cell>
        </row>
        <row r="3388">
          <cell r="K3388">
            <v>0</v>
          </cell>
          <cell r="O3388">
            <v>0</v>
          </cell>
        </row>
        <row r="3389">
          <cell r="K3389">
            <v>0</v>
          </cell>
          <cell r="O3389">
            <v>0</v>
          </cell>
        </row>
        <row r="3390">
          <cell r="K3390">
            <v>0</v>
          </cell>
          <cell r="O3390">
            <v>0</v>
          </cell>
        </row>
        <row r="3391">
          <cell r="K3391">
            <v>0</v>
          </cell>
          <cell r="O3391">
            <v>0</v>
          </cell>
        </row>
        <row r="3392">
          <cell r="K3392">
            <v>0</v>
          </cell>
          <cell r="O3392">
            <v>0</v>
          </cell>
        </row>
        <row r="3393">
          <cell r="K3393">
            <v>0</v>
          </cell>
          <cell r="O3393">
            <v>0</v>
          </cell>
        </row>
        <row r="3394">
          <cell r="K3394">
            <v>0</v>
          </cell>
          <cell r="O3394">
            <v>0</v>
          </cell>
        </row>
        <row r="3395">
          <cell r="K3395">
            <v>0</v>
          </cell>
          <cell r="O3395">
            <v>0</v>
          </cell>
        </row>
        <row r="3396">
          <cell r="K3396">
            <v>0</v>
          </cell>
          <cell r="O3396">
            <v>0</v>
          </cell>
        </row>
        <row r="3397">
          <cell r="K3397">
            <v>0</v>
          </cell>
          <cell r="O3397">
            <v>0</v>
          </cell>
        </row>
        <row r="3398">
          <cell r="K3398">
            <v>0</v>
          </cell>
          <cell r="O3398">
            <v>0</v>
          </cell>
        </row>
        <row r="3399">
          <cell r="K3399">
            <v>0</v>
          </cell>
          <cell r="O3399">
            <v>0</v>
          </cell>
        </row>
        <row r="3400">
          <cell r="K3400">
            <v>0</v>
          </cell>
          <cell r="O3400">
            <v>0</v>
          </cell>
        </row>
        <row r="3401">
          <cell r="K3401">
            <v>0</v>
          </cell>
          <cell r="O3401">
            <v>0</v>
          </cell>
        </row>
        <row r="3402">
          <cell r="K3402">
            <v>2101</v>
          </cell>
          <cell r="O3402">
            <v>1</v>
          </cell>
        </row>
        <row r="3403">
          <cell r="K3403">
            <v>2103</v>
          </cell>
          <cell r="O3403">
            <v>0.5</v>
          </cell>
        </row>
        <row r="3404">
          <cell r="K3404">
            <v>0</v>
          </cell>
          <cell r="O3404">
            <v>0</v>
          </cell>
        </row>
        <row r="3405">
          <cell r="K3405">
            <v>0</v>
          </cell>
          <cell r="O3405">
            <v>0</v>
          </cell>
        </row>
        <row r="3406">
          <cell r="K3406">
            <v>0</v>
          </cell>
          <cell r="O3406">
            <v>0</v>
          </cell>
        </row>
        <row r="3407">
          <cell r="K3407">
            <v>0</v>
          </cell>
          <cell r="O3407">
            <v>0</v>
          </cell>
        </row>
        <row r="3408">
          <cell r="K3408">
            <v>0</v>
          </cell>
          <cell r="O3408">
            <v>0</v>
          </cell>
        </row>
        <row r="3409">
          <cell r="K3409">
            <v>0</v>
          </cell>
          <cell r="O3409">
            <v>0</v>
          </cell>
        </row>
        <row r="3410">
          <cell r="K3410">
            <v>2101</v>
          </cell>
          <cell r="O3410">
            <v>0</v>
          </cell>
        </row>
        <row r="3411">
          <cell r="K3411">
            <v>2206</v>
          </cell>
          <cell r="O3411">
            <v>0</v>
          </cell>
        </row>
        <row r="3412">
          <cell r="K3412">
            <v>0</v>
          </cell>
          <cell r="O3412">
            <v>0</v>
          </cell>
        </row>
        <row r="3413">
          <cell r="K3413">
            <v>0</v>
          </cell>
          <cell r="O3413">
            <v>0</v>
          </cell>
        </row>
        <row r="3414">
          <cell r="K3414">
            <v>0</v>
          </cell>
          <cell r="O3414">
            <v>0</v>
          </cell>
        </row>
        <row r="3415">
          <cell r="K3415">
            <v>0</v>
          </cell>
          <cell r="O3415">
            <v>0</v>
          </cell>
        </row>
        <row r="3416">
          <cell r="K3416">
            <v>0</v>
          </cell>
          <cell r="O3416">
            <v>0</v>
          </cell>
        </row>
        <row r="3417">
          <cell r="K3417">
            <v>0</v>
          </cell>
          <cell r="O3417">
            <v>0</v>
          </cell>
        </row>
        <row r="3418">
          <cell r="K3418">
            <v>2101</v>
          </cell>
          <cell r="O3418">
            <v>0</v>
          </cell>
        </row>
        <row r="3419">
          <cell r="K3419">
            <v>0</v>
          </cell>
          <cell r="O3419">
            <v>0</v>
          </cell>
        </row>
        <row r="3420">
          <cell r="K3420">
            <v>2605</v>
          </cell>
          <cell r="O3420">
            <v>0</v>
          </cell>
        </row>
        <row r="3421">
          <cell r="K3421">
            <v>0</v>
          </cell>
          <cell r="O3421">
            <v>0</v>
          </cell>
        </row>
        <row r="3422">
          <cell r="K3422">
            <v>0</v>
          </cell>
          <cell r="O3422">
            <v>0</v>
          </cell>
        </row>
        <row r="3423">
          <cell r="K3423">
            <v>0</v>
          </cell>
          <cell r="O3423">
            <v>0</v>
          </cell>
        </row>
        <row r="3424">
          <cell r="K3424">
            <v>0</v>
          </cell>
          <cell r="O3424">
            <v>0</v>
          </cell>
        </row>
        <row r="3425">
          <cell r="K3425">
            <v>0</v>
          </cell>
          <cell r="O3425">
            <v>0</v>
          </cell>
        </row>
        <row r="3426">
          <cell r="K3426">
            <v>2101</v>
          </cell>
          <cell r="O3426">
            <v>0.5</v>
          </cell>
        </row>
        <row r="3427">
          <cell r="K3427">
            <v>0</v>
          </cell>
          <cell r="O3427">
            <v>0</v>
          </cell>
        </row>
        <row r="3428">
          <cell r="K3428">
            <v>0</v>
          </cell>
          <cell r="O3428">
            <v>0</v>
          </cell>
        </row>
        <row r="3429">
          <cell r="K3429">
            <v>0</v>
          </cell>
          <cell r="O3429">
            <v>0</v>
          </cell>
        </row>
        <row r="3430">
          <cell r="K3430">
            <v>0</v>
          </cell>
          <cell r="O3430">
            <v>0</v>
          </cell>
        </row>
        <row r="3431">
          <cell r="K3431">
            <v>0</v>
          </cell>
          <cell r="O3431">
            <v>0</v>
          </cell>
        </row>
        <row r="3432">
          <cell r="K3432">
            <v>0</v>
          </cell>
          <cell r="O3432">
            <v>0</v>
          </cell>
        </row>
        <row r="3433">
          <cell r="K3433">
            <v>0</v>
          </cell>
          <cell r="O3433">
            <v>0</v>
          </cell>
        </row>
        <row r="3434">
          <cell r="K3434">
            <v>0</v>
          </cell>
          <cell r="O3434">
            <v>0</v>
          </cell>
        </row>
        <row r="3435">
          <cell r="K3435">
            <v>0</v>
          </cell>
          <cell r="O3435">
            <v>0</v>
          </cell>
        </row>
        <row r="3436">
          <cell r="K3436">
            <v>0</v>
          </cell>
          <cell r="O3436">
            <v>0</v>
          </cell>
        </row>
        <row r="3437">
          <cell r="K3437">
            <v>0</v>
          </cell>
          <cell r="O3437">
            <v>0</v>
          </cell>
        </row>
        <row r="3438">
          <cell r="K3438">
            <v>0</v>
          </cell>
          <cell r="O3438">
            <v>0</v>
          </cell>
        </row>
        <row r="3439">
          <cell r="K3439">
            <v>0</v>
          </cell>
          <cell r="O3439">
            <v>0</v>
          </cell>
        </row>
        <row r="3440">
          <cell r="K3440">
            <v>0</v>
          </cell>
          <cell r="O3440">
            <v>0</v>
          </cell>
        </row>
        <row r="3441">
          <cell r="K3441">
            <v>0</v>
          </cell>
          <cell r="O3441">
            <v>0</v>
          </cell>
        </row>
        <row r="3442">
          <cell r="K3442">
            <v>2101</v>
          </cell>
          <cell r="O3442">
            <v>0</v>
          </cell>
        </row>
        <row r="3443">
          <cell r="K3443">
            <v>2504</v>
          </cell>
          <cell r="O3443">
            <v>0</v>
          </cell>
        </row>
        <row r="3444">
          <cell r="K3444">
            <v>2505</v>
          </cell>
          <cell r="O3444">
            <v>0</v>
          </cell>
        </row>
        <row r="3445">
          <cell r="K3445">
            <v>0</v>
          </cell>
          <cell r="O3445">
            <v>0</v>
          </cell>
        </row>
        <row r="3446">
          <cell r="K3446">
            <v>0</v>
          </cell>
          <cell r="O3446">
            <v>0</v>
          </cell>
        </row>
        <row r="3447">
          <cell r="K3447">
            <v>0</v>
          </cell>
          <cell r="O3447">
            <v>0</v>
          </cell>
        </row>
        <row r="3448">
          <cell r="K3448">
            <v>0</v>
          </cell>
          <cell r="O3448">
            <v>0</v>
          </cell>
        </row>
        <row r="3449">
          <cell r="K3449">
            <v>0</v>
          </cell>
          <cell r="O3449">
            <v>0</v>
          </cell>
        </row>
        <row r="3450">
          <cell r="K3450">
            <v>0</v>
          </cell>
          <cell r="O3450">
            <v>0</v>
          </cell>
        </row>
        <row r="3451">
          <cell r="K3451">
            <v>0</v>
          </cell>
          <cell r="O3451">
            <v>0</v>
          </cell>
        </row>
        <row r="3452">
          <cell r="K3452">
            <v>0</v>
          </cell>
          <cell r="O3452">
            <v>0</v>
          </cell>
        </row>
        <row r="3453">
          <cell r="K3453">
            <v>0</v>
          </cell>
          <cell r="O3453">
            <v>0</v>
          </cell>
        </row>
        <row r="3454">
          <cell r="K3454">
            <v>0</v>
          </cell>
          <cell r="O3454">
            <v>0</v>
          </cell>
        </row>
        <row r="3455">
          <cell r="K3455">
            <v>0</v>
          </cell>
          <cell r="O3455">
            <v>0</v>
          </cell>
        </row>
        <row r="3456">
          <cell r="K3456">
            <v>0</v>
          </cell>
          <cell r="O3456">
            <v>0</v>
          </cell>
        </row>
        <row r="3457">
          <cell r="K3457">
            <v>0</v>
          </cell>
          <cell r="O3457">
            <v>0</v>
          </cell>
        </row>
        <row r="3458">
          <cell r="K3458">
            <v>0</v>
          </cell>
          <cell r="O3458">
            <v>0</v>
          </cell>
        </row>
        <row r="3459">
          <cell r="K3459">
            <v>0</v>
          </cell>
          <cell r="O3459">
            <v>0</v>
          </cell>
        </row>
        <row r="3460">
          <cell r="K3460">
            <v>0</v>
          </cell>
          <cell r="O3460">
            <v>0</v>
          </cell>
        </row>
        <row r="3461">
          <cell r="K3461">
            <v>0</v>
          </cell>
          <cell r="O3461">
            <v>0</v>
          </cell>
        </row>
        <row r="3462">
          <cell r="K3462">
            <v>0</v>
          </cell>
          <cell r="O3462">
            <v>0</v>
          </cell>
        </row>
        <row r="3463">
          <cell r="K3463">
            <v>0</v>
          </cell>
          <cell r="O3463">
            <v>0</v>
          </cell>
        </row>
        <row r="3464">
          <cell r="K3464">
            <v>0</v>
          </cell>
          <cell r="O3464">
            <v>0</v>
          </cell>
        </row>
        <row r="3465">
          <cell r="K3465">
            <v>0</v>
          </cell>
          <cell r="O3465">
            <v>0</v>
          </cell>
        </row>
        <row r="3466">
          <cell r="K3466">
            <v>0</v>
          </cell>
          <cell r="O3466">
            <v>0</v>
          </cell>
        </row>
        <row r="3467">
          <cell r="K3467">
            <v>0</v>
          </cell>
          <cell r="O3467">
            <v>0</v>
          </cell>
        </row>
        <row r="3468">
          <cell r="K3468">
            <v>0</v>
          </cell>
          <cell r="O3468">
            <v>0</v>
          </cell>
        </row>
        <row r="3469">
          <cell r="K3469">
            <v>0</v>
          </cell>
          <cell r="O3469">
            <v>0</v>
          </cell>
        </row>
        <row r="3470">
          <cell r="K3470">
            <v>0</v>
          </cell>
          <cell r="O3470">
            <v>0</v>
          </cell>
        </row>
        <row r="3471">
          <cell r="K3471">
            <v>0</v>
          </cell>
          <cell r="O3471">
            <v>0</v>
          </cell>
        </row>
        <row r="3472">
          <cell r="K3472">
            <v>0</v>
          </cell>
          <cell r="O3472">
            <v>0</v>
          </cell>
        </row>
        <row r="3473">
          <cell r="K3473">
            <v>0</v>
          </cell>
          <cell r="O3473">
            <v>0</v>
          </cell>
        </row>
        <row r="3474">
          <cell r="K3474">
            <v>0</v>
          </cell>
          <cell r="O3474">
            <v>0</v>
          </cell>
        </row>
        <row r="3475">
          <cell r="K3475">
            <v>0</v>
          </cell>
          <cell r="O3475">
            <v>0</v>
          </cell>
        </row>
        <row r="3476">
          <cell r="K3476">
            <v>0</v>
          </cell>
          <cell r="O3476">
            <v>0</v>
          </cell>
        </row>
        <row r="3477">
          <cell r="K3477">
            <v>0</v>
          </cell>
          <cell r="O3477">
            <v>0</v>
          </cell>
        </row>
        <row r="3478">
          <cell r="K3478">
            <v>0</v>
          </cell>
          <cell r="O3478">
            <v>0</v>
          </cell>
        </row>
        <row r="3479">
          <cell r="K3479">
            <v>0</v>
          </cell>
          <cell r="O3479">
            <v>0</v>
          </cell>
        </row>
        <row r="3480">
          <cell r="K3480">
            <v>0</v>
          </cell>
          <cell r="O3480">
            <v>0</v>
          </cell>
        </row>
        <row r="3481">
          <cell r="K3481">
            <v>0</v>
          </cell>
          <cell r="O3481">
            <v>0</v>
          </cell>
        </row>
        <row r="3482">
          <cell r="K3482">
            <v>2404</v>
          </cell>
          <cell r="O3482">
            <v>0</v>
          </cell>
        </row>
        <row r="3483">
          <cell r="K3483">
            <v>0</v>
          </cell>
          <cell r="O3483">
            <v>0</v>
          </cell>
        </row>
        <row r="3484">
          <cell r="K3484">
            <v>0</v>
          </cell>
          <cell r="O3484">
            <v>0</v>
          </cell>
        </row>
        <row r="3485">
          <cell r="K3485">
            <v>0</v>
          </cell>
          <cell r="O3485">
            <v>0</v>
          </cell>
        </row>
        <row r="3486">
          <cell r="K3486">
            <v>3503</v>
          </cell>
          <cell r="O3486">
            <v>0</v>
          </cell>
        </row>
        <row r="3487">
          <cell r="K3487">
            <v>3503</v>
          </cell>
          <cell r="O3487">
            <v>0</v>
          </cell>
        </row>
        <row r="3488">
          <cell r="K3488">
            <v>3503</v>
          </cell>
          <cell r="O3488">
            <v>0</v>
          </cell>
        </row>
        <row r="3489">
          <cell r="K3489">
            <v>3503</v>
          </cell>
          <cell r="O3489">
            <v>0</v>
          </cell>
        </row>
        <row r="3490">
          <cell r="K3490">
            <v>2404</v>
          </cell>
          <cell r="O3490">
            <v>2</v>
          </cell>
        </row>
        <row r="3491">
          <cell r="K3491">
            <v>0</v>
          </cell>
          <cell r="O3491">
            <v>0</v>
          </cell>
        </row>
        <row r="3492">
          <cell r="K3492">
            <v>0</v>
          </cell>
          <cell r="O3492">
            <v>0</v>
          </cell>
        </row>
        <row r="3493">
          <cell r="K3493">
            <v>0</v>
          </cell>
          <cell r="O3493">
            <v>0</v>
          </cell>
        </row>
        <row r="3494">
          <cell r="K3494">
            <v>3502</v>
          </cell>
          <cell r="O3494">
            <v>1</v>
          </cell>
        </row>
        <row r="3495">
          <cell r="K3495">
            <v>0</v>
          </cell>
          <cell r="O3495">
            <v>0</v>
          </cell>
        </row>
        <row r="3496">
          <cell r="K3496">
            <v>0</v>
          </cell>
          <cell r="O3496">
            <v>0</v>
          </cell>
        </row>
        <row r="3497">
          <cell r="K3497">
            <v>0</v>
          </cell>
          <cell r="O3497">
            <v>0</v>
          </cell>
        </row>
        <row r="3498">
          <cell r="K3498">
            <v>0</v>
          </cell>
          <cell r="O3498">
            <v>0</v>
          </cell>
        </row>
        <row r="3499">
          <cell r="K3499">
            <v>0</v>
          </cell>
          <cell r="O3499">
            <v>0</v>
          </cell>
        </row>
        <row r="3500">
          <cell r="K3500">
            <v>0</v>
          </cell>
          <cell r="O3500">
            <v>0</v>
          </cell>
        </row>
        <row r="3501">
          <cell r="K3501">
            <v>0</v>
          </cell>
          <cell r="O3501">
            <v>0</v>
          </cell>
        </row>
        <row r="3502">
          <cell r="K3502">
            <v>3403</v>
          </cell>
          <cell r="O3502">
            <v>0</v>
          </cell>
        </row>
        <row r="3503">
          <cell r="K3503">
            <v>0</v>
          </cell>
          <cell r="O3503">
            <v>0</v>
          </cell>
        </row>
        <row r="3504">
          <cell r="K3504">
            <v>3107</v>
          </cell>
          <cell r="O3504">
            <v>5</v>
          </cell>
        </row>
        <row r="3505">
          <cell r="K3505">
            <v>3106</v>
          </cell>
          <cell r="O3505">
            <v>7</v>
          </cell>
        </row>
        <row r="3506">
          <cell r="K3506">
            <v>0</v>
          </cell>
          <cell r="O3506">
            <v>0</v>
          </cell>
        </row>
        <row r="3507">
          <cell r="K3507">
            <v>0</v>
          </cell>
          <cell r="O3507">
            <v>0</v>
          </cell>
        </row>
        <row r="3508">
          <cell r="K3508">
            <v>0</v>
          </cell>
          <cell r="O3508">
            <v>0</v>
          </cell>
        </row>
        <row r="3509">
          <cell r="K3509">
            <v>0</v>
          </cell>
          <cell r="O3509">
            <v>0</v>
          </cell>
        </row>
        <row r="3510">
          <cell r="K3510">
            <v>3505</v>
          </cell>
          <cell r="O3510">
            <v>17</v>
          </cell>
        </row>
        <row r="3511">
          <cell r="K3511">
            <v>3808</v>
          </cell>
          <cell r="O3511">
            <v>0.5</v>
          </cell>
        </row>
        <row r="3512">
          <cell r="K3512">
            <v>0</v>
          </cell>
          <cell r="O3512">
            <v>0</v>
          </cell>
        </row>
        <row r="3513">
          <cell r="K3513">
            <v>0</v>
          </cell>
          <cell r="O3513">
            <v>0</v>
          </cell>
        </row>
        <row r="3514">
          <cell r="K3514">
            <v>0</v>
          </cell>
          <cell r="O3514">
            <v>0</v>
          </cell>
        </row>
        <row r="3515">
          <cell r="K3515">
            <v>0</v>
          </cell>
          <cell r="O3515">
            <v>0</v>
          </cell>
        </row>
        <row r="3516">
          <cell r="K3516">
            <v>0</v>
          </cell>
          <cell r="O3516">
            <v>0</v>
          </cell>
        </row>
        <row r="3517">
          <cell r="K3517">
            <v>0</v>
          </cell>
          <cell r="O3517">
            <v>0</v>
          </cell>
        </row>
        <row r="3518">
          <cell r="K3518">
            <v>3305</v>
          </cell>
          <cell r="O3518">
            <v>0</v>
          </cell>
        </row>
        <row r="3519">
          <cell r="K3519">
            <v>0</v>
          </cell>
          <cell r="O3519">
            <v>0</v>
          </cell>
        </row>
        <row r="3520">
          <cell r="K3520">
            <v>0</v>
          </cell>
          <cell r="O3520">
            <v>0</v>
          </cell>
        </row>
        <row r="3521">
          <cell r="K3521">
            <v>0</v>
          </cell>
          <cell r="O3521">
            <v>0</v>
          </cell>
        </row>
        <row r="3522">
          <cell r="K3522">
            <v>2101</v>
          </cell>
          <cell r="O3522">
            <v>0</v>
          </cell>
        </row>
        <row r="3523">
          <cell r="K3523">
            <v>2103</v>
          </cell>
          <cell r="O3523">
            <v>0</v>
          </cell>
        </row>
        <row r="3524">
          <cell r="K3524">
            <v>2404</v>
          </cell>
          <cell r="O3524">
            <v>7</v>
          </cell>
        </row>
        <row r="3525">
          <cell r="K3525">
            <v>0</v>
          </cell>
          <cell r="O3525">
            <v>0</v>
          </cell>
        </row>
        <row r="3526">
          <cell r="K3526">
            <v>0</v>
          </cell>
          <cell r="O3526">
            <v>0</v>
          </cell>
        </row>
        <row r="3527">
          <cell r="K3527">
            <v>0</v>
          </cell>
          <cell r="O3527">
            <v>0</v>
          </cell>
        </row>
        <row r="3528">
          <cell r="K3528">
            <v>0</v>
          </cell>
          <cell r="O3528">
            <v>0</v>
          </cell>
        </row>
        <row r="3529">
          <cell r="K3529">
            <v>0</v>
          </cell>
          <cell r="O3529">
            <v>0</v>
          </cell>
        </row>
        <row r="3530">
          <cell r="K3530">
            <v>2101</v>
          </cell>
          <cell r="O3530">
            <v>0.1</v>
          </cell>
        </row>
        <row r="3531">
          <cell r="K3531">
            <v>0</v>
          </cell>
          <cell r="O3531">
            <v>0</v>
          </cell>
        </row>
        <row r="3532">
          <cell r="K3532">
            <v>0</v>
          </cell>
          <cell r="O3532">
            <v>0</v>
          </cell>
        </row>
        <row r="3533">
          <cell r="K3533">
            <v>0</v>
          </cell>
          <cell r="O3533">
            <v>0</v>
          </cell>
        </row>
        <row r="3534">
          <cell r="K3534">
            <v>3811</v>
          </cell>
          <cell r="O3534">
            <v>0.1</v>
          </cell>
        </row>
        <row r="3535">
          <cell r="K3535">
            <v>0</v>
          </cell>
          <cell r="O3535">
            <v>0</v>
          </cell>
        </row>
        <row r="3536">
          <cell r="K3536">
            <v>0</v>
          </cell>
          <cell r="O3536">
            <v>0</v>
          </cell>
        </row>
        <row r="3537">
          <cell r="K3537">
            <v>0</v>
          </cell>
          <cell r="O3537">
            <v>0</v>
          </cell>
        </row>
        <row r="3538">
          <cell r="K3538">
            <v>2101</v>
          </cell>
          <cell r="O3538">
            <v>0.1</v>
          </cell>
        </row>
        <row r="3539">
          <cell r="K3539">
            <v>2105</v>
          </cell>
          <cell r="O3539">
            <v>0.57099999999999995</v>
          </cell>
        </row>
        <row r="3540">
          <cell r="K3540">
            <v>2106</v>
          </cell>
          <cell r="O3540">
            <v>0</v>
          </cell>
        </row>
        <row r="3541">
          <cell r="K3541">
            <v>0</v>
          </cell>
          <cell r="O3541">
            <v>0</v>
          </cell>
        </row>
        <row r="3542">
          <cell r="K3542">
            <v>3811</v>
          </cell>
          <cell r="O3542">
            <v>0.2</v>
          </cell>
        </row>
        <row r="3543">
          <cell r="K3543">
            <v>0</v>
          </cell>
          <cell r="O3543">
            <v>0</v>
          </cell>
        </row>
        <row r="3544">
          <cell r="K3544">
            <v>0</v>
          </cell>
          <cell r="O3544">
            <v>0</v>
          </cell>
        </row>
        <row r="3545">
          <cell r="K3545">
            <v>0</v>
          </cell>
          <cell r="O3545">
            <v>0</v>
          </cell>
        </row>
        <row r="3546">
          <cell r="K3546">
            <v>2101</v>
          </cell>
          <cell r="O3546">
            <v>0.1</v>
          </cell>
        </row>
        <row r="3547">
          <cell r="K3547">
            <v>2105</v>
          </cell>
          <cell r="O3547">
            <v>0.57099999999999995</v>
          </cell>
        </row>
        <row r="3548">
          <cell r="K3548">
            <v>2106</v>
          </cell>
          <cell r="O3548">
            <v>0</v>
          </cell>
        </row>
        <row r="3549">
          <cell r="K3549">
            <v>0</v>
          </cell>
          <cell r="O3549">
            <v>0</v>
          </cell>
        </row>
        <row r="3550">
          <cell r="K3550">
            <v>3811</v>
          </cell>
          <cell r="O3550">
            <v>0.1</v>
          </cell>
        </row>
        <row r="3551">
          <cell r="K3551">
            <v>0</v>
          </cell>
          <cell r="O3551">
            <v>0</v>
          </cell>
        </row>
        <row r="3552">
          <cell r="K3552">
            <v>0</v>
          </cell>
          <cell r="O3552">
            <v>0</v>
          </cell>
        </row>
        <row r="3553">
          <cell r="K3553">
            <v>0</v>
          </cell>
          <cell r="O3553">
            <v>0</v>
          </cell>
        </row>
        <row r="3554">
          <cell r="K3554">
            <v>2101</v>
          </cell>
          <cell r="O3554">
            <v>0.1</v>
          </cell>
        </row>
        <row r="3555">
          <cell r="K3555">
            <v>0</v>
          </cell>
          <cell r="O3555">
            <v>0</v>
          </cell>
        </row>
        <row r="3556">
          <cell r="K3556">
            <v>0</v>
          </cell>
          <cell r="O3556">
            <v>0</v>
          </cell>
        </row>
        <row r="3557">
          <cell r="K3557">
            <v>0</v>
          </cell>
          <cell r="O3557">
            <v>0</v>
          </cell>
        </row>
        <row r="3558">
          <cell r="K3558">
            <v>0</v>
          </cell>
          <cell r="O3558">
            <v>0</v>
          </cell>
        </row>
        <row r="3559">
          <cell r="K3559">
            <v>0</v>
          </cell>
          <cell r="O3559">
            <v>0</v>
          </cell>
        </row>
        <row r="3560">
          <cell r="K3560">
            <v>0</v>
          </cell>
          <cell r="O3560">
            <v>0</v>
          </cell>
        </row>
        <row r="3561">
          <cell r="K3561">
            <v>0</v>
          </cell>
          <cell r="O3561">
            <v>0</v>
          </cell>
        </row>
        <row r="3562">
          <cell r="K3562">
            <v>2101</v>
          </cell>
          <cell r="O3562">
            <v>0.1</v>
          </cell>
        </row>
        <row r="3563">
          <cell r="K3563">
            <v>0</v>
          </cell>
          <cell r="O3563">
            <v>0</v>
          </cell>
        </row>
        <row r="3564">
          <cell r="K3564">
            <v>0</v>
          </cell>
          <cell r="O3564">
            <v>0</v>
          </cell>
        </row>
        <row r="3565">
          <cell r="K3565">
            <v>0</v>
          </cell>
          <cell r="O3565">
            <v>0</v>
          </cell>
        </row>
        <row r="3566">
          <cell r="K3566">
            <v>0</v>
          </cell>
          <cell r="O3566">
            <v>0</v>
          </cell>
        </row>
        <row r="3567">
          <cell r="K3567">
            <v>0</v>
          </cell>
          <cell r="O3567">
            <v>0</v>
          </cell>
        </row>
        <row r="3568">
          <cell r="K3568">
            <v>0</v>
          </cell>
          <cell r="O3568">
            <v>0</v>
          </cell>
        </row>
        <row r="3569">
          <cell r="K3569">
            <v>0</v>
          </cell>
          <cell r="O3569">
            <v>0</v>
          </cell>
        </row>
        <row r="3570">
          <cell r="K3570">
            <v>2101</v>
          </cell>
          <cell r="O3570">
            <v>0.2</v>
          </cell>
        </row>
        <row r="3571">
          <cell r="K3571">
            <v>0</v>
          </cell>
          <cell r="O3571">
            <v>0</v>
          </cell>
        </row>
        <row r="3572">
          <cell r="K3572">
            <v>0</v>
          </cell>
          <cell r="O3572">
            <v>0</v>
          </cell>
        </row>
        <row r="3573">
          <cell r="K3573">
            <v>0</v>
          </cell>
          <cell r="O3573">
            <v>0</v>
          </cell>
        </row>
        <row r="3574">
          <cell r="K3574">
            <v>3811</v>
          </cell>
          <cell r="O3574">
            <v>0.2</v>
          </cell>
        </row>
        <row r="3575">
          <cell r="K3575">
            <v>0</v>
          </cell>
          <cell r="O3575">
            <v>0</v>
          </cell>
        </row>
        <row r="3576">
          <cell r="K3576">
            <v>0</v>
          </cell>
          <cell r="O3576">
            <v>0</v>
          </cell>
        </row>
        <row r="3577">
          <cell r="K3577">
            <v>0</v>
          </cell>
          <cell r="O3577">
            <v>0</v>
          </cell>
        </row>
        <row r="3578">
          <cell r="K3578">
            <v>2101</v>
          </cell>
          <cell r="O3578">
            <v>0.5</v>
          </cell>
        </row>
        <row r="3579">
          <cell r="K3579">
            <v>2105</v>
          </cell>
          <cell r="O3579">
            <v>0.56999999999999995</v>
          </cell>
        </row>
        <row r="3580">
          <cell r="K3580">
            <v>0</v>
          </cell>
          <cell r="O3580">
            <v>0</v>
          </cell>
        </row>
        <row r="3581">
          <cell r="K3581">
            <v>0</v>
          </cell>
          <cell r="O3581">
            <v>0</v>
          </cell>
        </row>
        <row r="3582">
          <cell r="K3582">
            <v>0</v>
          </cell>
          <cell r="O3582">
            <v>0</v>
          </cell>
        </row>
        <row r="3583">
          <cell r="K3583">
            <v>0</v>
          </cell>
          <cell r="O3583">
            <v>0</v>
          </cell>
        </row>
        <row r="3584">
          <cell r="K3584">
            <v>0</v>
          </cell>
          <cell r="O3584">
            <v>0</v>
          </cell>
        </row>
        <row r="3585">
          <cell r="K3585">
            <v>0</v>
          </cell>
          <cell r="O3585">
            <v>0</v>
          </cell>
        </row>
        <row r="3586">
          <cell r="K3586">
            <v>2101</v>
          </cell>
          <cell r="O3586">
            <v>0</v>
          </cell>
        </row>
        <row r="3587">
          <cell r="K3587">
            <v>0</v>
          </cell>
          <cell r="O3587">
            <v>0</v>
          </cell>
        </row>
        <row r="3588">
          <cell r="K3588">
            <v>2703</v>
          </cell>
          <cell r="O3588">
            <v>0</v>
          </cell>
        </row>
        <row r="3589">
          <cell r="K3589">
            <v>0</v>
          </cell>
          <cell r="O3589">
            <v>0</v>
          </cell>
        </row>
        <row r="3590">
          <cell r="K3590">
            <v>3811</v>
          </cell>
          <cell r="O3590">
            <v>0.3</v>
          </cell>
        </row>
        <row r="3591">
          <cell r="K3591">
            <v>0</v>
          </cell>
          <cell r="O3591">
            <v>0</v>
          </cell>
        </row>
        <row r="3592">
          <cell r="K3592">
            <v>0</v>
          </cell>
          <cell r="O3592">
            <v>0</v>
          </cell>
        </row>
        <row r="3593">
          <cell r="K3593">
            <v>0</v>
          </cell>
          <cell r="O3593">
            <v>0</v>
          </cell>
        </row>
        <row r="3594">
          <cell r="K3594">
            <v>2101</v>
          </cell>
          <cell r="O3594">
            <v>0</v>
          </cell>
        </row>
        <row r="3595">
          <cell r="K3595">
            <v>0</v>
          </cell>
          <cell r="O3595">
            <v>0</v>
          </cell>
        </row>
        <row r="3596">
          <cell r="K3596">
            <v>0</v>
          </cell>
          <cell r="O3596">
            <v>0</v>
          </cell>
        </row>
        <row r="3597">
          <cell r="K3597">
            <v>0</v>
          </cell>
          <cell r="O3597">
            <v>0</v>
          </cell>
        </row>
        <row r="3598">
          <cell r="K3598">
            <v>3811</v>
          </cell>
          <cell r="O3598">
            <v>0</v>
          </cell>
        </row>
        <row r="3599">
          <cell r="K3599">
            <v>0</v>
          </cell>
          <cell r="O3599">
            <v>0</v>
          </cell>
        </row>
        <row r="3600">
          <cell r="K3600">
            <v>0</v>
          </cell>
          <cell r="O3600">
            <v>0</v>
          </cell>
        </row>
        <row r="3601">
          <cell r="K3601">
            <v>0</v>
          </cell>
          <cell r="O3601">
            <v>0</v>
          </cell>
        </row>
        <row r="3602">
          <cell r="K3602">
            <v>2101</v>
          </cell>
          <cell r="O3602">
            <v>0.41199999999999998</v>
          </cell>
        </row>
        <row r="3603">
          <cell r="K3603">
            <v>2301</v>
          </cell>
          <cell r="O3603">
            <v>0</v>
          </cell>
        </row>
        <row r="3604">
          <cell r="K3604">
            <v>0</v>
          </cell>
          <cell r="O3604">
            <v>0</v>
          </cell>
        </row>
        <row r="3605">
          <cell r="K3605">
            <v>0</v>
          </cell>
          <cell r="O3605">
            <v>0</v>
          </cell>
        </row>
        <row r="3606">
          <cell r="K3606">
            <v>3811</v>
          </cell>
          <cell r="O3606">
            <v>0.12</v>
          </cell>
        </row>
        <row r="3607">
          <cell r="K3607">
            <v>0</v>
          </cell>
          <cell r="O3607">
            <v>0</v>
          </cell>
        </row>
        <row r="3608">
          <cell r="K3608">
            <v>0</v>
          </cell>
          <cell r="O3608">
            <v>0</v>
          </cell>
        </row>
        <row r="3609">
          <cell r="K3609">
            <v>0</v>
          </cell>
          <cell r="O3609">
            <v>0</v>
          </cell>
        </row>
        <row r="3610">
          <cell r="K3610">
            <v>2103</v>
          </cell>
          <cell r="O3610">
            <v>1</v>
          </cell>
        </row>
        <row r="3611">
          <cell r="K3611">
            <v>2302</v>
          </cell>
          <cell r="O3611">
            <v>0</v>
          </cell>
        </row>
        <row r="3612">
          <cell r="K3612">
            <v>2105</v>
          </cell>
          <cell r="O3612">
            <v>2.9260000000000002</v>
          </cell>
        </row>
        <row r="3613">
          <cell r="K3613">
            <v>2106</v>
          </cell>
          <cell r="O3613">
            <v>0.46350000000000002</v>
          </cell>
        </row>
        <row r="3614">
          <cell r="K3614">
            <v>3811</v>
          </cell>
          <cell r="O3614">
            <v>0.12</v>
          </cell>
        </row>
        <row r="3615">
          <cell r="K3615">
            <v>0</v>
          </cell>
          <cell r="O3615">
            <v>0</v>
          </cell>
        </row>
        <row r="3616">
          <cell r="K3616">
            <v>0</v>
          </cell>
          <cell r="O3616">
            <v>0</v>
          </cell>
        </row>
        <row r="3617">
          <cell r="K3617">
            <v>0</v>
          </cell>
          <cell r="O3617">
            <v>0</v>
          </cell>
        </row>
        <row r="3618">
          <cell r="K3618">
            <v>2101</v>
          </cell>
          <cell r="O3618">
            <v>0.2</v>
          </cell>
        </row>
        <row r="3619">
          <cell r="K3619">
            <v>0</v>
          </cell>
          <cell r="O3619">
            <v>0</v>
          </cell>
        </row>
        <row r="3620">
          <cell r="K3620">
            <v>0</v>
          </cell>
          <cell r="O3620">
            <v>0</v>
          </cell>
        </row>
        <row r="3621">
          <cell r="K3621">
            <v>0</v>
          </cell>
          <cell r="O3621">
            <v>0</v>
          </cell>
        </row>
        <row r="3622">
          <cell r="K3622">
            <v>3811</v>
          </cell>
          <cell r="O3622">
            <v>0.12</v>
          </cell>
        </row>
        <row r="3623">
          <cell r="K3623">
            <v>3817</v>
          </cell>
          <cell r="O3623">
            <v>0.2</v>
          </cell>
        </row>
        <row r="3624">
          <cell r="K3624">
            <v>0</v>
          </cell>
          <cell r="O3624">
            <v>0</v>
          </cell>
        </row>
        <row r="3625">
          <cell r="K3625">
            <v>0</v>
          </cell>
          <cell r="O3625">
            <v>0</v>
          </cell>
        </row>
        <row r="3626">
          <cell r="K3626">
            <v>2206</v>
          </cell>
          <cell r="O3626">
            <v>0.8</v>
          </cell>
        </row>
        <row r="3627">
          <cell r="K3627">
            <v>0</v>
          </cell>
          <cell r="O3627">
            <v>0</v>
          </cell>
        </row>
        <row r="3628">
          <cell r="K3628">
            <v>0</v>
          </cell>
          <cell r="O3628">
            <v>0</v>
          </cell>
        </row>
        <row r="3629">
          <cell r="K3629">
            <v>0</v>
          </cell>
          <cell r="O3629">
            <v>0</v>
          </cell>
        </row>
        <row r="3630">
          <cell r="K3630">
            <v>3811</v>
          </cell>
          <cell r="O3630">
            <v>0.12</v>
          </cell>
        </row>
        <row r="3631">
          <cell r="K3631">
            <v>3305</v>
          </cell>
          <cell r="O3631">
            <v>6.44</v>
          </cell>
        </row>
        <row r="3632">
          <cell r="K3632">
            <v>0</v>
          </cell>
          <cell r="O3632">
            <v>0</v>
          </cell>
        </row>
        <row r="3633">
          <cell r="K3633">
            <v>0</v>
          </cell>
          <cell r="O3633">
            <v>0</v>
          </cell>
        </row>
        <row r="3634">
          <cell r="K3634">
            <v>0</v>
          </cell>
          <cell r="O3634">
            <v>0</v>
          </cell>
        </row>
        <row r="3635">
          <cell r="K3635">
            <v>0</v>
          </cell>
          <cell r="O3635">
            <v>0</v>
          </cell>
        </row>
        <row r="3636">
          <cell r="K3636">
            <v>0</v>
          </cell>
          <cell r="O3636">
            <v>0</v>
          </cell>
        </row>
        <row r="3637">
          <cell r="K3637">
            <v>0</v>
          </cell>
          <cell r="O3637">
            <v>0</v>
          </cell>
        </row>
        <row r="3638">
          <cell r="K3638">
            <v>3811</v>
          </cell>
          <cell r="O3638">
            <v>0.12</v>
          </cell>
        </row>
        <row r="3639">
          <cell r="K3639">
            <v>0</v>
          </cell>
          <cell r="O3639">
            <v>0</v>
          </cell>
        </row>
        <row r="3640">
          <cell r="K3640">
            <v>0</v>
          </cell>
          <cell r="O3640">
            <v>0</v>
          </cell>
        </row>
        <row r="3641">
          <cell r="K3641">
            <v>0</v>
          </cell>
          <cell r="O3641">
            <v>0</v>
          </cell>
        </row>
        <row r="3642">
          <cell r="K3642">
            <v>2101</v>
          </cell>
          <cell r="O3642">
            <v>0</v>
          </cell>
        </row>
        <row r="3643">
          <cell r="K3643">
            <v>0</v>
          </cell>
          <cell r="O3643">
            <v>0</v>
          </cell>
        </row>
        <row r="3644">
          <cell r="K3644">
            <v>0</v>
          </cell>
          <cell r="O3644">
            <v>0</v>
          </cell>
        </row>
        <row r="3645">
          <cell r="K3645">
            <v>0</v>
          </cell>
          <cell r="O3645">
            <v>0</v>
          </cell>
        </row>
        <row r="3646">
          <cell r="K3646">
            <v>0</v>
          </cell>
          <cell r="O3646">
            <v>0</v>
          </cell>
        </row>
        <row r="3647">
          <cell r="K3647">
            <v>3811</v>
          </cell>
          <cell r="O3647">
            <v>0.3</v>
          </cell>
        </row>
        <row r="3648">
          <cell r="K3648">
            <v>0</v>
          </cell>
          <cell r="O3648">
            <v>0</v>
          </cell>
        </row>
        <row r="3649">
          <cell r="K3649">
            <v>0</v>
          </cell>
          <cell r="O3649">
            <v>0</v>
          </cell>
        </row>
        <row r="3650">
          <cell r="K3650">
            <v>2101</v>
          </cell>
          <cell r="O3650">
            <v>0</v>
          </cell>
        </row>
        <row r="3651">
          <cell r="K3651">
            <v>2105</v>
          </cell>
          <cell r="O3651">
            <v>0</v>
          </cell>
        </row>
        <row r="3652">
          <cell r="K3652">
            <v>2106</v>
          </cell>
          <cell r="O3652">
            <v>0</v>
          </cell>
        </row>
        <row r="3653">
          <cell r="K3653">
            <v>0</v>
          </cell>
          <cell r="O3653">
            <v>0</v>
          </cell>
        </row>
        <row r="3654">
          <cell r="K3654">
            <v>3305</v>
          </cell>
          <cell r="O3654">
            <v>0</v>
          </cell>
        </row>
        <row r="3655">
          <cell r="K3655">
            <v>3811</v>
          </cell>
          <cell r="O3655">
            <v>0</v>
          </cell>
        </row>
        <row r="3656">
          <cell r="K3656">
            <v>0</v>
          </cell>
          <cell r="O3656">
            <v>0</v>
          </cell>
        </row>
        <row r="3657">
          <cell r="K3657">
            <v>0</v>
          </cell>
          <cell r="O3657">
            <v>0</v>
          </cell>
        </row>
        <row r="3658">
          <cell r="K3658">
            <v>0</v>
          </cell>
          <cell r="O3658">
            <v>0</v>
          </cell>
        </row>
        <row r="3659">
          <cell r="K3659">
            <v>0</v>
          </cell>
          <cell r="O3659">
            <v>0</v>
          </cell>
        </row>
        <row r="3660">
          <cell r="K3660">
            <v>0</v>
          </cell>
          <cell r="O3660">
            <v>0</v>
          </cell>
        </row>
        <row r="3661">
          <cell r="K3661">
            <v>0</v>
          </cell>
          <cell r="O3661">
            <v>0</v>
          </cell>
        </row>
        <row r="3662">
          <cell r="K3662">
            <v>0</v>
          </cell>
          <cell r="O3662">
            <v>0</v>
          </cell>
        </row>
        <row r="3663">
          <cell r="K3663">
            <v>0</v>
          </cell>
          <cell r="O3663">
            <v>0</v>
          </cell>
        </row>
        <row r="3664">
          <cell r="K3664">
            <v>0</v>
          </cell>
          <cell r="O3664">
            <v>0</v>
          </cell>
        </row>
        <row r="3665">
          <cell r="K3665">
            <v>0</v>
          </cell>
          <cell r="O3665">
            <v>0</v>
          </cell>
        </row>
        <row r="3666">
          <cell r="K3666">
            <v>0</v>
          </cell>
          <cell r="O3666">
            <v>0</v>
          </cell>
        </row>
        <row r="3667">
          <cell r="K3667">
            <v>0</v>
          </cell>
          <cell r="O3667">
            <v>0</v>
          </cell>
        </row>
        <row r="3668">
          <cell r="K3668">
            <v>0</v>
          </cell>
          <cell r="O3668">
            <v>0</v>
          </cell>
        </row>
        <row r="3669">
          <cell r="K3669">
            <v>0</v>
          </cell>
          <cell r="O3669">
            <v>0</v>
          </cell>
        </row>
        <row r="3670">
          <cell r="K3670">
            <v>0</v>
          </cell>
          <cell r="O3670">
            <v>0</v>
          </cell>
        </row>
        <row r="3671">
          <cell r="K3671">
            <v>0</v>
          </cell>
          <cell r="O3671">
            <v>0</v>
          </cell>
        </row>
        <row r="3672">
          <cell r="K3672">
            <v>0</v>
          </cell>
          <cell r="O3672">
            <v>0</v>
          </cell>
        </row>
        <row r="3673">
          <cell r="K3673">
            <v>0</v>
          </cell>
          <cell r="O3673">
            <v>0</v>
          </cell>
        </row>
        <row r="3674">
          <cell r="K3674">
            <v>0</v>
          </cell>
          <cell r="O3674">
            <v>0</v>
          </cell>
        </row>
        <row r="3675">
          <cell r="K3675">
            <v>0</v>
          </cell>
          <cell r="O3675">
            <v>0</v>
          </cell>
        </row>
        <row r="3676">
          <cell r="K3676">
            <v>0</v>
          </cell>
          <cell r="O3676">
            <v>0</v>
          </cell>
        </row>
        <row r="3677">
          <cell r="K3677">
            <v>0</v>
          </cell>
          <cell r="O3677">
            <v>0</v>
          </cell>
        </row>
        <row r="3678">
          <cell r="K3678">
            <v>0</v>
          </cell>
          <cell r="O3678">
            <v>0</v>
          </cell>
        </row>
        <row r="3679">
          <cell r="K3679">
            <v>0</v>
          </cell>
          <cell r="O3679">
            <v>0</v>
          </cell>
        </row>
        <row r="3680">
          <cell r="K3680">
            <v>0</v>
          </cell>
          <cell r="O3680">
            <v>0</v>
          </cell>
        </row>
        <row r="3681">
          <cell r="K3681">
            <v>0</v>
          </cell>
          <cell r="O3681">
            <v>0</v>
          </cell>
        </row>
        <row r="3682">
          <cell r="K3682">
            <v>2101</v>
          </cell>
          <cell r="O3682">
            <v>0</v>
          </cell>
        </row>
        <row r="3683">
          <cell r="K3683">
            <v>2105</v>
          </cell>
          <cell r="O3683">
            <v>0</v>
          </cell>
        </row>
        <row r="3684">
          <cell r="K3684">
            <v>2106</v>
          </cell>
          <cell r="O3684">
            <v>0</v>
          </cell>
        </row>
        <row r="3685">
          <cell r="K3685">
            <v>0</v>
          </cell>
          <cell r="O3685">
            <v>0</v>
          </cell>
        </row>
        <row r="3686">
          <cell r="K3686">
            <v>0</v>
          </cell>
          <cell r="O3686">
            <v>0</v>
          </cell>
        </row>
        <row r="3687">
          <cell r="K3687">
            <v>3305</v>
          </cell>
          <cell r="O3687">
            <v>0</v>
          </cell>
        </row>
        <row r="3688">
          <cell r="K3688">
            <v>3811</v>
          </cell>
          <cell r="O3688">
            <v>0</v>
          </cell>
        </row>
        <row r="3689">
          <cell r="K3689">
            <v>0</v>
          </cell>
          <cell r="O3689">
            <v>0</v>
          </cell>
        </row>
        <row r="3690">
          <cell r="K3690">
            <v>2101</v>
          </cell>
          <cell r="O3690">
            <v>0</v>
          </cell>
        </row>
        <row r="3691">
          <cell r="K3691">
            <v>2105</v>
          </cell>
          <cell r="O3691">
            <v>0</v>
          </cell>
        </row>
        <row r="3692">
          <cell r="K3692">
            <v>2106</v>
          </cell>
          <cell r="O3692">
            <v>0</v>
          </cell>
        </row>
        <row r="3693">
          <cell r="K3693">
            <v>0</v>
          </cell>
          <cell r="O3693">
            <v>0</v>
          </cell>
        </row>
        <row r="3694">
          <cell r="K3694">
            <v>3811</v>
          </cell>
          <cell r="O3694">
            <v>0</v>
          </cell>
        </row>
        <row r="3695">
          <cell r="K3695">
            <v>0</v>
          </cell>
          <cell r="O3695">
            <v>0</v>
          </cell>
        </row>
        <row r="3696">
          <cell r="K3696">
            <v>0</v>
          </cell>
          <cell r="O3696">
            <v>0</v>
          </cell>
        </row>
        <row r="3697">
          <cell r="K3697">
            <v>0</v>
          </cell>
          <cell r="O3697">
            <v>0</v>
          </cell>
        </row>
        <row r="3698">
          <cell r="K3698">
            <v>0</v>
          </cell>
          <cell r="O3698">
            <v>0</v>
          </cell>
        </row>
        <row r="3699">
          <cell r="K3699">
            <v>0</v>
          </cell>
          <cell r="O3699">
            <v>0</v>
          </cell>
        </row>
        <row r="3700">
          <cell r="K3700">
            <v>0</v>
          </cell>
          <cell r="O3700">
            <v>0</v>
          </cell>
        </row>
        <row r="3701">
          <cell r="K3701">
            <v>0</v>
          </cell>
          <cell r="O3701">
            <v>0</v>
          </cell>
        </row>
        <row r="3702">
          <cell r="K3702">
            <v>0</v>
          </cell>
          <cell r="O3702">
            <v>0</v>
          </cell>
        </row>
        <row r="3703">
          <cell r="K3703">
            <v>0</v>
          </cell>
          <cell r="O3703">
            <v>0</v>
          </cell>
        </row>
        <row r="3704">
          <cell r="K3704">
            <v>0</v>
          </cell>
          <cell r="O3704">
            <v>0</v>
          </cell>
        </row>
        <row r="3705">
          <cell r="K3705">
            <v>0</v>
          </cell>
          <cell r="O3705">
            <v>0</v>
          </cell>
        </row>
        <row r="3706">
          <cell r="K3706">
            <v>0</v>
          </cell>
          <cell r="O3706">
            <v>0</v>
          </cell>
        </row>
        <row r="3707">
          <cell r="K3707">
            <v>0</v>
          </cell>
          <cell r="O3707">
            <v>0</v>
          </cell>
        </row>
        <row r="3708">
          <cell r="K3708">
            <v>0</v>
          </cell>
          <cell r="O3708">
            <v>0</v>
          </cell>
        </row>
        <row r="3709">
          <cell r="K3709">
            <v>0</v>
          </cell>
          <cell r="O3709">
            <v>0</v>
          </cell>
        </row>
        <row r="3710">
          <cell r="K3710">
            <v>0</v>
          </cell>
          <cell r="O3710">
            <v>0</v>
          </cell>
        </row>
        <row r="3711">
          <cell r="K3711">
            <v>0</v>
          </cell>
          <cell r="O3711">
            <v>0</v>
          </cell>
        </row>
        <row r="3712">
          <cell r="K3712">
            <v>0</v>
          </cell>
          <cell r="O3712">
            <v>0</v>
          </cell>
        </row>
        <row r="3713">
          <cell r="K3713">
            <v>0</v>
          </cell>
          <cell r="O3713">
            <v>0</v>
          </cell>
        </row>
        <row r="3714">
          <cell r="K3714">
            <v>0</v>
          </cell>
          <cell r="O3714">
            <v>0</v>
          </cell>
        </row>
        <row r="3715">
          <cell r="K3715">
            <v>0</v>
          </cell>
          <cell r="O3715">
            <v>0</v>
          </cell>
        </row>
        <row r="3716">
          <cell r="K3716">
            <v>0</v>
          </cell>
          <cell r="O3716">
            <v>0</v>
          </cell>
        </row>
        <row r="3717">
          <cell r="K3717">
            <v>0</v>
          </cell>
          <cell r="O3717">
            <v>0</v>
          </cell>
        </row>
        <row r="3718">
          <cell r="K3718">
            <v>0</v>
          </cell>
          <cell r="O3718">
            <v>0</v>
          </cell>
        </row>
        <row r="3719">
          <cell r="K3719">
            <v>0</v>
          </cell>
          <cell r="O3719">
            <v>0</v>
          </cell>
        </row>
        <row r="3720">
          <cell r="K3720">
            <v>0</v>
          </cell>
          <cell r="O3720">
            <v>0</v>
          </cell>
        </row>
        <row r="3721">
          <cell r="K3721">
            <v>0</v>
          </cell>
          <cell r="O3721">
            <v>0</v>
          </cell>
        </row>
        <row r="3722">
          <cell r="K3722">
            <v>2101</v>
          </cell>
          <cell r="O3722">
            <v>0.2</v>
          </cell>
        </row>
        <row r="3723">
          <cell r="K3723">
            <v>2105</v>
          </cell>
          <cell r="O3723">
            <v>0</v>
          </cell>
        </row>
        <row r="3724">
          <cell r="K3724">
            <v>2106</v>
          </cell>
          <cell r="O3724">
            <v>0</v>
          </cell>
        </row>
        <row r="3725">
          <cell r="K3725">
            <v>0</v>
          </cell>
          <cell r="O3725">
            <v>0</v>
          </cell>
        </row>
        <row r="3726">
          <cell r="K3726">
            <v>3811</v>
          </cell>
          <cell r="O3726">
            <v>0.2</v>
          </cell>
        </row>
        <row r="3727">
          <cell r="K3727">
            <v>0</v>
          </cell>
          <cell r="O3727">
            <v>0</v>
          </cell>
        </row>
        <row r="3728">
          <cell r="K3728">
            <v>0</v>
          </cell>
          <cell r="O3728">
            <v>0</v>
          </cell>
        </row>
        <row r="3729">
          <cell r="K3729">
            <v>0</v>
          </cell>
          <cell r="O3729">
            <v>0</v>
          </cell>
        </row>
        <row r="3730">
          <cell r="K3730">
            <v>2101</v>
          </cell>
          <cell r="O3730">
            <v>0.2</v>
          </cell>
        </row>
        <row r="3731">
          <cell r="K3731">
            <v>2105</v>
          </cell>
          <cell r="O3731">
            <v>0</v>
          </cell>
        </row>
        <row r="3732">
          <cell r="K3732">
            <v>2106</v>
          </cell>
          <cell r="O3732">
            <v>0</v>
          </cell>
        </row>
        <row r="3733">
          <cell r="K3733">
            <v>0</v>
          </cell>
          <cell r="O3733">
            <v>0</v>
          </cell>
        </row>
        <row r="3734">
          <cell r="K3734">
            <v>3811</v>
          </cell>
          <cell r="O3734">
            <v>0.2</v>
          </cell>
        </row>
        <row r="3735">
          <cell r="K3735">
            <v>0</v>
          </cell>
          <cell r="O3735">
            <v>0</v>
          </cell>
        </row>
        <row r="3736">
          <cell r="K3736">
            <v>0</v>
          </cell>
          <cell r="O3736">
            <v>0</v>
          </cell>
        </row>
        <row r="3737">
          <cell r="K3737">
            <v>0</v>
          </cell>
          <cell r="O3737">
            <v>0</v>
          </cell>
        </row>
        <row r="3738">
          <cell r="K3738">
            <v>2101</v>
          </cell>
          <cell r="O3738">
            <v>0</v>
          </cell>
        </row>
        <row r="3739">
          <cell r="K3739">
            <v>2105</v>
          </cell>
          <cell r="O3739">
            <v>0</v>
          </cell>
        </row>
        <row r="3740">
          <cell r="K3740">
            <v>2106</v>
          </cell>
          <cell r="O3740">
            <v>0</v>
          </cell>
        </row>
        <row r="3741">
          <cell r="K3741">
            <v>0</v>
          </cell>
          <cell r="O3741">
            <v>0</v>
          </cell>
        </row>
        <row r="3742">
          <cell r="K3742">
            <v>0</v>
          </cell>
          <cell r="O3742">
            <v>0</v>
          </cell>
        </row>
        <row r="3743">
          <cell r="K3743">
            <v>0</v>
          </cell>
          <cell r="O3743">
            <v>0</v>
          </cell>
        </row>
        <row r="3744">
          <cell r="K3744">
            <v>0</v>
          </cell>
          <cell r="O3744">
            <v>0</v>
          </cell>
        </row>
        <row r="3745">
          <cell r="K3745">
            <v>0</v>
          </cell>
          <cell r="O3745">
            <v>0</v>
          </cell>
        </row>
        <row r="3746">
          <cell r="K3746">
            <v>0</v>
          </cell>
          <cell r="O3746">
            <v>0</v>
          </cell>
        </row>
        <row r="3747">
          <cell r="K3747">
            <v>0</v>
          </cell>
          <cell r="O3747">
            <v>0</v>
          </cell>
        </row>
        <row r="3748">
          <cell r="K3748">
            <v>0</v>
          </cell>
          <cell r="O3748">
            <v>0</v>
          </cell>
        </row>
        <row r="3749">
          <cell r="K3749">
            <v>0</v>
          </cell>
          <cell r="O3749">
            <v>0</v>
          </cell>
        </row>
        <row r="3750">
          <cell r="K3750">
            <v>0</v>
          </cell>
          <cell r="O3750">
            <v>0</v>
          </cell>
        </row>
        <row r="3751">
          <cell r="K3751">
            <v>0</v>
          </cell>
          <cell r="O3751">
            <v>0</v>
          </cell>
        </row>
        <row r="3752">
          <cell r="K3752">
            <v>0</v>
          </cell>
          <cell r="O3752">
            <v>0</v>
          </cell>
        </row>
        <row r="3753">
          <cell r="K3753">
            <v>0</v>
          </cell>
          <cell r="O3753">
            <v>0</v>
          </cell>
        </row>
        <row r="3754">
          <cell r="K3754">
            <v>0</v>
          </cell>
          <cell r="O3754">
            <v>0</v>
          </cell>
        </row>
        <row r="3755">
          <cell r="K3755">
            <v>0</v>
          </cell>
          <cell r="O3755">
            <v>0</v>
          </cell>
        </row>
        <row r="3756">
          <cell r="K3756">
            <v>0</v>
          </cell>
          <cell r="O3756">
            <v>0</v>
          </cell>
        </row>
        <row r="3757">
          <cell r="K3757">
            <v>0</v>
          </cell>
          <cell r="O3757">
            <v>0</v>
          </cell>
        </row>
        <row r="3758">
          <cell r="K3758">
            <v>0</v>
          </cell>
          <cell r="O3758">
            <v>0</v>
          </cell>
        </row>
        <row r="3759">
          <cell r="K3759">
            <v>0</v>
          </cell>
          <cell r="O3759">
            <v>0</v>
          </cell>
        </row>
        <row r="3760">
          <cell r="K3760">
            <v>0</v>
          </cell>
          <cell r="O3760">
            <v>0</v>
          </cell>
        </row>
        <row r="3761">
          <cell r="K3761">
            <v>0</v>
          </cell>
          <cell r="O3761">
            <v>0</v>
          </cell>
        </row>
        <row r="3762">
          <cell r="K3762">
            <v>2101</v>
          </cell>
          <cell r="O3762">
            <v>0</v>
          </cell>
        </row>
        <row r="3763">
          <cell r="K3763">
            <v>0</v>
          </cell>
          <cell r="O3763">
            <v>0</v>
          </cell>
        </row>
        <row r="3764">
          <cell r="K3764">
            <v>0</v>
          </cell>
          <cell r="O3764">
            <v>0</v>
          </cell>
        </row>
        <row r="3765">
          <cell r="K3765">
            <v>0</v>
          </cell>
          <cell r="O3765">
            <v>0</v>
          </cell>
        </row>
        <row r="3766">
          <cell r="K3766">
            <v>0</v>
          </cell>
          <cell r="O3766">
            <v>0</v>
          </cell>
        </row>
        <row r="3767">
          <cell r="K3767">
            <v>0</v>
          </cell>
          <cell r="O3767">
            <v>0</v>
          </cell>
        </row>
        <row r="3768">
          <cell r="K3768">
            <v>0</v>
          </cell>
          <cell r="O3768">
            <v>0</v>
          </cell>
        </row>
        <row r="3769">
          <cell r="K3769">
            <v>0</v>
          </cell>
          <cell r="O3769">
            <v>0</v>
          </cell>
        </row>
        <row r="3770">
          <cell r="K3770">
            <v>2101</v>
          </cell>
          <cell r="O3770">
            <v>0.25</v>
          </cell>
        </row>
        <row r="3771">
          <cell r="K3771">
            <v>0</v>
          </cell>
          <cell r="O3771">
            <v>0</v>
          </cell>
        </row>
        <row r="3772">
          <cell r="K3772">
            <v>0</v>
          </cell>
          <cell r="O3772">
            <v>0</v>
          </cell>
        </row>
        <row r="3773">
          <cell r="K3773">
            <v>0</v>
          </cell>
          <cell r="O3773">
            <v>0</v>
          </cell>
        </row>
        <row r="3774">
          <cell r="K3774">
            <v>3811</v>
          </cell>
          <cell r="O3774">
            <v>0.2</v>
          </cell>
        </row>
        <row r="3775">
          <cell r="K3775">
            <v>0</v>
          </cell>
          <cell r="O3775">
            <v>0</v>
          </cell>
        </row>
        <row r="3776">
          <cell r="K3776">
            <v>0</v>
          </cell>
          <cell r="O3776">
            <v>0</v>
          </cell>
        </row>
        <row r="3777">
          <cell r="K3777">
            <v>0</v>
          </cell>
          <cell r="O3777">
            <v>0</v>
          </cell>
        </row>
        <row r="3778">
          <cell r="K3778">
            <v>0</v>
          </cell>
          <cell r="O3778">
            <v>0</v>
          </cell>
        </row>
        <row r="3779">
          <cell r="K3779">
            <v>0</v>
          </cell>
          <cell r="O3779">
            <v>0</v>
          </cell>
        </row>
        <row r="3780">
          <cell r="K3780">
            <v>0</v>
          </cell>
          <cell r="O3780">
            <v>0</v>
          </cell>
        </row>
        <row r="3781">
          <cell r="K3781">
            <v>0</v>
          </cell>
          <cell r="O3781">
            <v>0</v>
          </cell>
        </row>
        <row r="3782">
          <cell r="K3782">
            <v>0</v>
          </cell>
          <cell r="O3782">
            <v>0</v>
          </cell>
        </row>
        <row r="3783">
          <cell r="K3783">
            <v>0</v>
          </cell>
          <cell r="O3783">
            <v>0</v>
          </cell>
        </row>
        <row r="3784">
          <cell r="K3784">
            <v>0</v>
          </cell>
          <cell r="O3784">
            <v>0</v>
          </cell>
        </row>
        <row r="3785">
          <cell r="K3785">
            <v>0</v>
          </cell>
          <cell r="O3785">
            <v>0</v>
          </cell>
        </row>
        <row r="3786">
          <cell r="K3786">
            <v>0</v>
          </cell>
          <cell r="O3786">
            <v>0</v>
          </cell>
        </row>
        <row r="3787">
          <cell r="K3787">
            <v>0</v>
          </cell>
          <cell r="O3787">
            <v>0</v>
          </cell>
        </row>
        <row r="3788">
          <cell r="K3788">
            <v>0</v>
          </cell>
          <cell r="O3788">
            <v>0</v>
          </cell>
        </row>
        <row r="3789">
          <cell r="K3789">
            <v>0</v>
          </cell>
          <cell r="O3789">
            <v>0</v>
          </cell>
        </row>
        <row r="3790">
          <cell r="K3790">
            <v>0</v>
          </cell>
          <cell r="O3790">
            <v>0</v>
          </cell>
        </row>
        <row r="3791">
          <cell r="K3791">
            <v>0</v>
          </cell>
          <cell r="O3791">
            <v>0</v>
          </cell>
        </row>
        <row r="3792">
          <cell r="K3792">
            <v>0</v>
          </cell>
          <cell r="O3792">
            <v>0</v>
          </cell>
        </row>
        <row r="3793">
          <cell r="K3793">
            <v>0</v>
          </cell>
          <cell r="O3793">
            <v>0</v>
          </cell>
        </row>
        <row r="3794">
          <cell r="K3794">
            <v>0</v>
          </cell>
          <cell r="O3794">
            <v>0</v>
          </cell>
        </row>
        <row r="3795">
          <cell r="K3795">
            <v>0</v>
          </cell>
          <cell r="O3795">
            <v>0</v>
          </cell>
        </row>
        <row r="3796">
          <cell r="K3796">
            <v>0</v>
          </cell>
          <cell r="O3796">
            <v>0</v>
          </cell>
        </row>
        <row r="3797">
          <cell r="K3797">
            <v>0</v>
          </cell>
          <cell r="O3797">
            <v>0</v>
          </cell>
        </row>
        <row r="3798">
          <cell r="K3798">
            <v>0</v>
          </cell>
          <cell r="O3798">
            <v>0</v>
          </cell>
        </row>
        <row r="3799">
          <cell r="K3799">
            <v>0</v>
          </cell>
          <cell r="O3799">
            <v>0</v>
          </cell>
        </row>
        <row r="3800">
          <cell r="K3800">
            <v>0</v>
          </cell>
          <cell r="O3800">
            <v>0</v>
          </cell>
        </row>
        <row r="3801">
          <cell r="K3801">
            <v>0</v>
          </cell>
          <cell r="O3801">
            <v>0</v>
          </cell>
        </row>
        <row r="3802">
          <cell r="K3802">
            <v>2301</v>
          </cell>
          <cell r="O3802">
            <v>0.5</v>
          </cell>
        </row>
        <row r="3803">
          <cell r="K3803">
            <v>2402</v>
          </cell>
          <cell r="O3803">
            <v>0</v>
          </cell>
        </row>
        <row r="3804">
          <cell r="K3804">
            <v>2403</v>
          </cell>
          <cell r="O3804">
            <v>1</v>
          </cell>
        </row>
        <row r="3805">
          <cell r="K3805">
            <v>2404</v>
          </cell>
          <cell r="O3805">
            <v>1</v>
          </cell>
        </row>
        <row r="3806">
          <cell r="K3806">
            <v>3504</v>
          </cell>
          <cell r="O3806">
            <v>2</v>
          </cell>
        </row>
        <row r="3807">
          <cell r="K3807">
            <v>3505</v>
          </cell>
          <cell r="O3807">
            <v>34.5</v>
          </cell>
        </row>
        <row r="3808">
          <cell r="K3808">
            <v>3505</v>
          </cell>
          <cell r="O3808">
            <v>0.5</v>
          </cell>
        </row>
        <row r="3809">
          <cell r="K3809">
            <v>3811</v>
          </cell>
          <cell r="O3809">
            <v>0.3</v>
          </cell>
        </row>
        <row r="3810">
          <cell r="K3810">
            <v>2402</v>
          </cell>
          <cell r="O3810">
            <v>0</v>
          </cell>
        </row>
        <row r="3811">
          <cell r="K3811">
            <v>0</v>
          </cell>
          <cell r="O3811">
            <v>0</v>
          </cell>
        </row>
        <row r="3812">
          <cell r="K3812">
            <v>0</v>
          </cell>
          <cell r="O3812">
            <v>0</v>
          </cell>
        </row>
        <row r="3813">
          <cell r="K3813">
            <v>0</v>
          </cell>
          <cell r="O3813">
            <v>0</v>
          </cell>
        </row>
        <row r="3814">
          <cell r="K3814">
            <v>3402</v>
          </cell>
          <cell r="O3814">
            <v>0</v>
          </cell>
        </row>
        <row r="3815">
          <cell r="K3815">
            <v>0</v>
          </cell>
          <cell r="O3815">
            <v>0</v>
          </cell>
        </row>
        <row r="3816">
          <cell r="K3816">
            <v>0</v>
          </cell>
          <cell r="O3816">
            <v>0</v>
          </cell>
        </row>
        <row r="3817">
          <cell r="K3817">
            <v>0</v>
          </cell>
          <cell r="O3817">
            <v>0</v>
          </cell>
        </row>
        <row r="3818">
          <cell r="K3818">
            <v>2302</v>
          </cell>
          <cell r="O3818">
            <v>0</v>
          </cell>
        </row>
        <row r="3819">
          <cell r="K3819">
            <v>0</v>
          </cell>
          <cell r="O3819">
            <v>0</v>
          </cell>
        </row>
        <row r="3820">
          <cell r="K3820">
            <v>0</v>
          </cell>
          <cell r="O3820">
            <v>0</v>
          </cell>
        </row>
        <row r="3821">
          <cell r="K3821">
            <v>0</v>
          </cell>
          <cell r="O3821">
            <v>0</v>
          </cell>
        </row>
        <row r="3822">
          <cell r="K3822">
            <v>3502</v>
          </cell>
          <cell r="O3822">
            <v>0</v>
          </cell>
        </row>
        <row r="3823">
          <cell r="K3823">
            <v>0</v>
          </cell>
          <cell r="O3823">
            <v>0</v>
          </cell>
        </row>
        <row r="3824">
          <cell r="K3824">
            <v>0</v>
          </cell>
          <cell r="O3824">
            <v>0</v>
          </cell>
        </row>
        <row r="3825">
          <cell r="K3825">
            <v>0</v>
          </cell>
          <cell r="O3825">
            <v>0</v>
          </cell>
        </row>
        <row r="3826">
          <cell r="K3826">
            <v>0</v>
          </cell>
          <cell r="O3826">
            <v>0</v>
          </cell>
        </row>
        <row r="3827">
          <cell r="K3827">
            <v>0</v>
          </cell>
          <cell r="O3827">
            <v>0</v>
          </cell>
        </row>
        <row r="3828">
          <cell r="K3828">
            <v>0</v>
          </cell>
          <cell r="O3828">
            <v>0</v>
          </cell>
        </row>
        <row r="3829">
          <cell r="K3829">
            <v>0</v>
          </cell>
          <cell r="O3829">
            <v>0</v>
          </cell>
        </row>
        <row r="3830">
          <cell r="K3830">
            <v>3103</v>
          </cell>
          <cell r="O3830">
            <v>2</v>
          </cell>
        </row>
        <row r="3831">
          <cell r="K3831">
            <v>3106</v>
          </cell>
          <cell r="O3831">
            <v>14</v>
          </cell>
        </row>
        <row r="3832">
          <cell r="K3832">
            <v>3107</v>
          </cell>
          <cell r="O3832">
            <v>9.5</v>
          </cell>
        </row>
        <row r="3833">
          <cell r="K3833">
            <v>3811</v>
          </cell>
          <cell r="O3833">
            <v>0.2</v>
          </cell>
        </row>
        <row r="3834">
          <cell r="K3834">
            <v>0</v>
          </cell>
          <cell r="O3834">
            <v>0</v>
          </cell>
        </row>
        <row r="3835">
          <cell r="K3835">
            <v>0</v>
          </cell>
          <cell r="O3835">
            <v>0</v>
          </cell>
        </row>
        <row r="3836">
          <cell r="K3836">
            <v>0</v>
          </cell>
          <cell r="O3836">
            <v>0</v>
          </cell>
        </row>
        <row r="3837">
          <cell r="K3837">
            <v>0</v>
          </cell>
          <cell r="O3837">
            <v>0</v>
          </cell>
        </row>
        <row r="3838">
          <cell r="K3838">
            <v>0</v>
          </cell>
          <cell r="O3838">
            <v>0</v>
          </cell>
        </row>
        <row r="3839">
          <cell r="K3839">
            <v>3403</v>
          </cell>
          <cell r="O3839">
            <v>0.6</v>
          </cell>
        </row>
        <row r="3840">
          <cell r="K3840">
            <v>0</v>
          </cell>
          <cell r="O3840">
            <v>0</v>
          </cell>
        </row>
        <row r="3841">
          <cell r="K3841">
            <v>0</v>
          </cell>
          <cell r="O3841">
            <v>0</v>
          </cell>
        </row>
        <row r="3842">
          <cell r="K3842">
            <v>2101</v>
          </cell>
          <cell r="O3842">
            <v>0</v>
          </cell>
        </row>
        <row r="3843">
          <cell r="K3843">
            <v>2302</v>
          </cell>
          <cell r="O3843">
            <v>0</v>
          </cell>
        </row>
        <row r="3844">
          <cell r="K3844">
            <v>0</v>
          </cell>
          <cell r="O3844">
            <v>0</v>
          </cell>
        </row>
        <row r="3845">
          <cell r="K3845">
            <v>0</v>
          </cell>
          <cell r="O3845">
            <v>0</v>
          </cell>
        </row>
        <row r="3846">
          <cell r="K3846">
            <v>0</v>
          </cell>
          <cell r="O3846">
            <v>0</v>
          </cell>
        </row>
        <row r="3847">
          <cell r="K3847">
            <v>0</v>
          </cell>
          <cell r="O3847">
            <v>0</v>
          </cell>
        </row>
        <row r="3848">
          <cell r="K3848">
            <v>3808</v>
          </cell>
          <cell r="O3848">
            <v>0</v>
          </cell>
        </row>
        <row r="3849">
          <cell r="K3849">
            <v>0</v>
          </cell>
          <cell r="O3849">
            <v>0</v>
          </cell>
        </row>
        <row r="3850">
          <cell r="K3850">
            <v>2101</v>
          </cell>
          <cell r="O3850">
            <v>0.32</v>
          </cell>
        </row>
        <row r="3851">
          <cell r="K3851">
            <v>2203</v>
          </cell>
          <cell r="O3851">
            <v>0</v>
          </cell>
        </row>
        <row r="3852">
          <cell r="K3852">
            <v>2503</v>
          </cell>
          <cell r="O3852">
            <v>0</v>
          </cell>
        </row>
        <row r="3853">
          <cell r="K3853">
            <v>2703</v>
          </cell>
          <cell r="O3853">
            <v>0</v>
          </cell>
        </row>
        <row r="3854">
          <cell r="K3854">
            <v>0</v>
          </cell>
          <cell r="O3854">
            <v>0</v>
          </cell>
        </row>
        <row r="3855">
          <cell r="K3855">
            <v>3808</v>
          </cell>
          <cell r="O3855">
            <v>2</v>
          </cell>
        </row>
        <row r="3856">
          <cell r="K3856">
            <v>0</v>
          </cell>
          <cell r="O3856">
            <v>0</v>
          </cell>
        </row>
        <row r="3857">
          <cell r="K3857">
            <v>0</v>
          </cell>
          <cell r="O3857">
            <v>0</v>
          </cell>
        </row>
        <row r="3858">
          <cell r="K3858">
            <v>2101</v>
          </cell>
          <cell r="O3858">
            <v>0.04</v>
          </cell>
        </row>
        <row r="3859">
          <cell r="K3859">
            <v>2105</v>
          </cell>
          <cell r="O3859">
            <v>0</v>
          </cell>
        </row>
        <row r="3860">
          <cell r="K3860">
            <v>2302</v>
          </cell>
          <cell r="O3860">
            <v>0</v>
          </cell>
        </row>
        <row r="3861">
          <cell r="K3861">
            <v>2303</v>
          </cell>
          <cell r="O3861">
            <v>6.7000000000000004E-2</v>
          </cell>
        </row>
        <row r="3862">
          <cell r="K3862">
            <v>0</v>
          </cell>
          <cell r="O3862">
            <v>0</v>
          </cell>
        </row>
        <row r="3863">
          <cell r="K3863">
            <v>3808</v>
          </cell>
          <cell r="O3863">
            <v>0.32</v>
          </cell>
        </row>
        <row r="3864">
          <cell r="K3864">
            <v>0</v>
          </cell>
          <cell r="O3864">
            <v>0</v>
          </cell>
        </row>
        <row r="3865">
          <cell r="K3865">
            <v>0</v>
          </cell>
          <cell r="O3865">
            <v>0</v>
          </cell>
        </row>
        <row r="3866">
          <cell r="K3866">
            <v>2101</v>
          </cell>
          <cell r="O3866">
            <v>0</v>
          </cell>
        </row>
        <row r="3867">
          <cell r="K3867">
            <v>2105</v>
          </cell>
          <cell r="O3867">
            <v>0</v>
          </cell>
        </row>
        <row r="3868">
          <cell r="K3868">
            <v>2302</v>
          </cell>
          <cell r="O3868">
            <v>0.13400000000000001</v>
          </cell>
        </row>
        <row r="3869">
          <cell r="K3869">
            <v>2504</v>
          </cell>
          <cell r="O3869">
            <v>0</v>
          </cell>
        </row>
        <row r="3870">
          <cell r="K3870">
            <v>0</v>
          </cell>
          <cell r="O3870">
            <v>0</v>
          </cell>
        </row>
        <row r="3871">
          <cell r="K3871">
            <v>3808</v>
          </cell>
          <cell r="O3871">
            <v>0.16</v>
          </cell>
        </row>
        <row r="3872">
          <cell r="K3872">
            <v>0</v>
          </cell>
          <cell r="O3872">
            <v>0</v>
          </cell>
        </row>
        <row r="3873">
          <cell r="K3873">
            <v>0</v>
          </cell>
          <cell r="O3873">
            <v>0</v>
          </cell>
        </row>
        <row r="3874">
          <cell r="K3874">
            <v>2101</v>
          </cell>
          <cell r="O3874">
            <v>6.3E-2</v>
          </cell>
        </row>
        <row r="3875">
          <cell r="K3875">
            <v>2204</v>
          </cell>
          <cell r="O3875">
            <v>0</v>
          </cell>
        </row>
        <row r="3876">
          <cell r="K3876">
            <v>2302</v>
          </cell>
          <cell r="O3876">
            <v>1.667</v>
          </cell>
        </row>
        <row r="3877">
          <cell r="K3877">
            <v>2503</v>
          </cell>
          <cell r="O3877">
            <v>0</v>
          </cell>
        </row>
        <row r="3878">
          <cell r="K3878">
            <v>0</v>
          </cell>
          <cell r="O3878">
            <v>0</v>
          </cell>
        </row>
        <row r="3879">
          <cell r="K3879">
            <v>3501</v>
          </cell>
          <cell r="O3879">
            <v>0</v>
          </cell>
        </row>
        <row r="3880">
          <cell r="K3880">
            <v>0</v>
          </cell>
          <cell r="O3880">
            <v>0</v>
          </cell>
        </row>
        <row r="3881">
          <cell r="K3881">
            <v>3808</v>
          </cell>
          <cell r="O3881">
            <v>0</v>
          </cell>
        </row>
        <row r="3882">
          <cell r="K3882">
            <v>2101</v>
          </cell>
          <cell r="O3882">
            <v>0.80774999999999997</v>
          </cell>
        </row>
        <row r="3883">
          <cell r="K3883">
            <v>2105</v>
          </cell>
          <cell r="O3883">
            <v>0.80774999999999997</v>
          </cell>
        </row>
        <row r="3884">
          <cell r="K3884">
            <v>2302</v>
          </cell>
          <cell r="O3884">
            <v>0.80774999999999997</v>
          </cell>
        </row>
        <row r="3885">
          <cell r="K3885">
            <v>2404</v>
          </cell>
          <cell r="O3885">
            <v>0.80774999999999997</v>
          </cell>
        </row>
        <row r="3886">
          <cell r="K3886">
            <v>0</v>
          </cell>
          <cell r="O3886">
            <v>0</v>
          </cell>
        </row>
        <row r="3887">
          <cell r="K3887">
            <v>0</v>
          </cell>
          <cell r="O3887">
            <v>0</v>
          </cell>
        </row>
        <row r="3888">
          <cell r="K3888">
            <v>0</v>
          </cell>
          <cell r="O3888">
            <v>0</v>
          </cell>
        </row>
        <row r="3889">
          <cell r="K3889">
            <v>0</v>
          </cell>
          <cell r="O3889">
            <v>0</v>
          </cell>
        </row>
        <row r="3890">
          <cell r="K3890">
            <v>2101</v>
          </cell>
          <cell r="O3890">
            <v>0.82869999999999999</v>
          </cell>
        </row>
        <row r="3891">
          <cell r="K3891">
            <v>2103</v>
          </cell>
          <cell r="O3891">
            <v>0</v>
          </cell>
        </row>
        <row r="3892">
          <cell r="K3892">
            <v>2403</v>
          </cell>
          <cell r="O3892">
            <v>0</v>
          </cell>
        </row>
        <row r="3893">
          <cell r="K3893">
            <v>0</v>
          </cell>
          <cell r="O3893">
            <v>0</v>
          </cell>
        </row>
        <row r="3894">
          <cell r="K3894">
            <v>0</v>
          </cell>
          <cell r="O3894">
            <v>0</v>
          </cell>
        </row>
        <row r="3895">
          <cell r="K3895">
            <v>3808</v>
          </cell>
          <cell r="O3895">
            <v>0.06</v>
          </cell>
        </row>
        <row r="3896">
          <cell r="K3896">
            <v>3811</v>
          </cell>
          <cell r="O3896">
            <v>0.39</v>
          </cell>
        </row>
        <row r="3897">
          <cell r="K3897">
            <v>0</v>
          </cell>
          <cell r="O3897">
            <v>0</v>
          </cell>
        </row>
        <row r="3898">
          <cell r="K3898">
            <v>2101</v>
          </cell>
          <cell r="O3898">
            <v>0.61394000000000004</v>
          </cell>
        </row>
        <row r="3899">
          <cell r="K3899">
            <v>2204</v>
          </cell>
          <cell r="O3899">
            <v>0</v>
          </cell>
        </row>
        <row r="3900">
          <cell r="K3900">
            <v>0</v>
          </cell>
          <cell r="O3900">
            <v>0</v>
          </cell>
        </row>
        <row r="3901">
          <cell r="K3901">
            <v>0</v>
          </cell>
          <cell r="O3901">
            <v>0</v>
          </cell>
        </row>
        <row r="3902">
          <cell r="K3902">
            <v>0</v>
          </cell>
          <cell r="O3902">
            <v>0</v>
          </cell>
        </row>
        <row r="3903">
          <cell r="K3903">
            <v>3808</v>
          </cell>
          <cell r="O3903">
            <v>0</v>
          </cell>
        </row>
        <row r="3904">
          <cell r="K3904">
            <v>3811</v>
          </cell>
          <cell r="O3904">
            <v>0.26</v>
          </cell>
        </row>
        <row r="3905">
          <cell r="K3905">
            <v>0</v>
          </cell>
          <cell r="O3905">
            <v>0</v>
          </cell>
        </row>
        <row r="3906">
          <cell r="K3906">
            <v>2101</v>
          </cell>
          <cell r="O3906">
            <v>0.5309299999999999</v>
          </cell>
        </row>
        <row r="3907">
          <cell r="K3907">
            <v>2204</v>
          </cell>
          <cell r="O3907">
            <v>0.10355</v>
          </cell>
        </row>
        <row r="3908">
          <cell r="K3908">
            <v>2403</v>
          </cell>
          <cell r="O3908">
            <v>0</v>
          </cell>
        </row>
        <row r="3909">
          <cell r="K3909">
            <v>0</v>
          </cell>
          <cell r="O3909">
            <v>0</v>
          </cell>
        </row>
        <row r="3910">
          <cell r="K3910">
            <v>0</v>
          </cell>
          <cell r="O3910">
            <v>0</v>
          </cell>
        </row>
        <row r="3911">
          <cell r="K3911">
            <v>3808</v>
          </cell>
          <cell r="O3911">
            <v>0.24</v>
          </cell>
        </row>
        <row r="3912">
          <cell r="K3912">
            <v>3811</v>
          </cell>
          <cell r="O3912">
            <v>0.13</v>
          </cell>
        </row>
        <row r="3913">
          <cell r="K3913">
            <v>0</v>
          </cell>
          <cell r="O3913">
            <v>0</v>
          </cell>
        </row>
        <row r="3914">
          <cell r="K3914">
            <v>2101</v>
          </cell>
          <cell r="O3914">
            <v>0</v>
          </cell>
        </row>
        <row r="3915">
          <cell r="K3915">
            <v>2105</v>
          </cell>
          <cell r="O3915">
            <v>0</v>
          </cell>
        </row>
        <row r="3916">
          <cell r="K3916">
            <v>2302</v>
          </cell>
          <cell r="O3916">
            <v>0.20100000000000001</v>
          </cell>
        </row>
        <row r="3917">
          <cell r="K3917">
            <v>0</v>
          </cell>
          <cell r="O3917">
            <v>0</v>
          </cell>
        </row>
        <row r="3918">
          <cell r="K3918">
            <v>0</v>
          </cell>
          <cell r="O3918">
            <v>0</v>
          </cell>
        </row>
        <row r="3919">
          <cell r="K3919">
            <v>3808</v>
          </cell>
          <cell r="O3919">
            <v>0.32</v>
          </cell>
        </row>
        <row r="3920">
          <cell r="K3920">
            <v>0</v>
          </cell>
          <cell r="O3920">
            <v>0</v>
          </cell>
        </row>
        <row r="3921">
          <cell r="K3921">
            <v>0</v>
          </cell>
          <cell r="O3921">
            <v>0</v>
          </cell>
        </row>
        <row r="3922">
          <cell r="K3922">
            <v>2204</v>
          </cell>
          <cell r="O3922">
            <v>1.0841538749999997</v>
          </cell>
        </row>
        <row r="3923">
          <cell r="K3923">
            <v>2101</v>
          </cell>
          <cell r="O3923">
            <v>0.36138462499999996</v>
          </cell>
        </row>
        <row r="3924">
          <cell r="K3924">
            <v>2105</v>
          </cell>
          <cell r="O3924">
            <v>0.27103846874999993</v>
          </cell>
        </row>
        <row r="3925">
          <cell r="K3925">
            <v>2102</v>
          </cell>
          <cell r="O3925">
            <v>9.034615624999999E-2</v>
          </cell>
        </row>
        <row r="3926">
          <cell r="K3926">
            <v>0</v>
          </cell>
          <cell r="O3926">
            <v>0</v>
          </cell>
        </row>
        <row r="3927">
          <cell r="K3927">
            <v>0</v>
          </cell>
          <cell r="O3927">
            <v>0</v>
          </cell>
        </row>
        <row r="3928">
          <cell r="K3928">
            <v>0</v>
          </cell>
          <cell r="O3928">
            <v>0</v>
          </cell>
        </row>
        <row r="3929">
          <cell r="K3929">
            <v>0</v>
          </cell>
          <cell r="O3929">
            <v>0</v>
          </cell>
        </row>
        <row r="3930">
          <cell r="K3930">
            <v>0</v>
          </cell>
          <cell r="O3930">
            <v>0</v>
          </cell>
        </row>
        <row r="3931">
          <cell r="K3931">
            <v>0</v>
          </cell>
          <cell r="O3931">
            <v>0</v>
          </cell>
        </row>
        <row r="3932">
          <cell r="K3932">
            <v>0</v>
          </cell>
          <cell r="O3932">
            <v>0</v>
          </cell>
        </row>
        <row r="3933">
          <cell r="K3933">
            <v>0</v>
          </cell>
          <cell r="O3933">
            <v>0</v>
          </cell>
        </row>
        <row r="3934">
          <cell r="K3934">
            <v>0</v>
          </cell>
          <cell r="O3934">
            <v>0</v>
          </cell>
        </row>
        <row r="3935">
          <cell r="K3935">
            <v>0</v>
          </cell>
          <cell r="O3935">
            <v>0</v>
          </cell>
        </row>
        <row r="3936">
          <cell r="K3936">
            <v>0</v>
          </cell>
          <cell r="O3936">
            <v>0</v>
          </cell>
        </row>
        <row r="3937">
          <cell r="K3937">
            <v>0</v>
          </cell>
          <cell r="O3937">
            <v>0</v>
          </cell>
        </row>
        <row r="3938">
          <cell r="K3938">
            <v>0</v>
          </cell>
          <cell r="O3938">
            <v>0</v>
          </cell>
        </row>
        <row r="3939">
          <cell r="K3939">
            <v>0</v>
          </cell>
          <cell r="O3939">
            <v>0</v>
          </cell>
        </row>
        <row r="3940">
          <cell r="K3940">
            <v>0</v>
          </cell>
          <cell r="O3940">
            <v>0</v>
          </cell>
        </row>
        <row r="3941">
          <cell r="K3941">
            <v>0</v>
          </cell>
          <cell r="O3941">
            <v>0</v>
          </cell>
        </row>
        <row r="3942">
          <cell r="K3942">
            <v>0</v>
          </cell>
          <cell r="O3942">
            <v>0</v>
          </cell>
        </row>
        <row r="3943">
          <cell r="K3943">
            <v>0</v>
          </cell>
          <cell r="O3943">
            <v>0</v>
          </cell>
        </row>
        <row r="3944">
          <cell r="K3944">
            <v>0</v>
          </cell>
          <cell r="O3944">
            <v>0</v>
          </cell>
        </row>
        <row r="3945">
          <cell r="K3945">
            <v>0</v>
          </cell>
          <cell r="O3945">
            <v>0</v>
          </cell>
        </row>
        <row r="3946">
          <cell r="K3946">
            <v>0</v>
          </cell>
          <cell r="O3946">
            <v>0</v>
          </cell>
        </row>
        <row r="3947">
          <cell r="K3947">
            <v>0</v>
          </cell>
          <cell r="O3947">
            <v>0</v>
          </cell>
        </row>
        <row r="3948">
          <cell r="K3948">
            <v>0</v>
          </cell>
          <cell r="O3948">
            <v>0</v>
          </cell>
        </row>
        <row r="3949">
          <cell r="K3949">
            <v>0</v>
          </cell>
          <cell r="O3949">
            <v>0</v>
          </cell>
        </row>
        <row r="3950">
          <cell r="K3950">
            <v>0</v>
          </cell>
          <cell r="O3950">
            <v>0</v>
          </cell>
        </row>
        <row r="3951">
          <cell r="K3951">
            <v>0</v>
          </cell>
          <cell r="O3951">
            <v>0</v>
          </cell>
        </row>
        <row r="3952">
          <cell r="K3952">
            <v>0</v>
          </cell>
          <cell r="O3952">
            <v>0</v>
          </cell>
        </row>
        <row r="3953">
          <cell r="K3953">
            <v>0</v>
          </cell>
          <cell r="O3953">
            <v>0</v>
          </cell>
        </row>
        <row r="3954">
          <cell r="K3954">
            <v>0</v>
          </cell>
          <cell r="O3954">
            <v>0</v>
          </cell>
        </row>
        <row r="3955">
          <cell r="K3955">
            <v>0</v>
          </cell>
          <cell r="O3955">
            <v>0</v>
          </cell>
        </row>
        <row r="3956">
          <cell r="K3956">
            <v>0</v>
          </cell>
          <cell r="O3956">
            <v>0</v>
          </cell>
        </row>
        <row r="3957">
          <cell r="K3957">
            <v>0</v>
          </cell>
          <cell r="O3957">
            <v>0</v>
          </cell>
        </row>
        <row r="3958">
          <cell r="K3958">
            <v>0</v>
          </cell>
          <cell r="O3958">
            <v>0</v>
          </cell>
        </row>
        <row r="3959">
          <cell r="K3959">
            <v>0</v>
          </cell>
          <cell r="O3959">
            <v>0</v>
          </cell>
        </row>
        <row r="3960">
          <cell r="K3960">
            <v>0</v>
          </cell>
          <cell r="O3960">
            <v>0</v>
          </cell>
        </row>
        <row r="3961">
          <cell r="K3961">
            <v>0</v>
          </cell>
          <cell r="O3961">
            <v>0</v>
          </cell>
        </row>
        <row r="3962">
          <cell r="K3962">
            <v>2101</v>
          </cell>
          <cell r="O3962">
            <v>6.7599999999999993E-2</v>
          </cell>
        </row>
        <row r="3963">
          <cell r="K3963">
            <v>2302</v>
          </cell>
          <cell r="O3963">
            <v>4.4999999999999998E-2</v>
          </cell>
        </row>
        <row r="3964">
          <cell r="K3964">
            <v>2403</v>
          </cell>
          <cell r="O3964">
            <v>6.0999999999999999E-2</v>
          </cell>
        </row>
        <row r="3965">
          <cell r="K3965">
            <v>2404</v>
          </cell>
          <cell r="O3965">
            <v>0.1</v>
          </cell>
        </row>
        <row r="3966">
          <cell r="K3966">
            <v>0</v>
          </cell>
          <cell r="O3966">
            <v>0</v>
          </cell>
        </row>
        <row r="3967">
          <cell r="K3967">
            <v>3701</v>
          </cell>
          <cell r="O3967">
            <v>0</v>
          </cell>
        </row>
        <row r="3968">
          <cell r="K3968">
            <v>0</v>
          </cell>
          <cell r="O3968">
            <v>0</v>
          </cell>
        </row>
        <row r="3969">
          <cell r="K3969">
            <v>0</v>
          </cell>
          <cell r="O3969">
            <v>0</v>
          </cell>
        </row>
        <row r="3970">
          <cell r="K3970">
            <v>0</v>
          </cell>
          <cell r="O3970">
            <v>0</v>
          </cell>
        </row>
        <row r="3971">
          <cell r="K3971">
            <v>0</v>
          </cell>
          <cell r="O3971">
            <v>0</v>
          </cell>
        </row>
        <row r="3972">
          <cell r="K3972">
            <v>0</v>
          </cell>
          <cell r="O3972">
            <v>0</v>
          </cell>
        </row>
        <row r="3973">
          <cell r="K3973">
            <v>0</v>
          </cell>
          <cell r="O3973">
            <v>0</v>
          </cell>
        </row>
        <row r="3974">
          <cell r="K3974">
            <v>0</v>
          </cell>
          <cell r="O3974">
            <v>0</v>
          </cell>
        </row>
        <row r="3975">
          <cell r="K3975">
            <v>0</v>
          </cell>
          <cell r="O3975">
            <v>0</v>
          </cell>
        </row>
        <row r="3976">
          <cell r="K3976">
            <v>0</v>
          </cell>
          <cell r="O3976">
            <v>0</v>
          </cell>
        </row>
        <row r="3977">
          <cell r="K3977">
            <v>0</v>
          </cell>
          <cell r="O3977">
            <v>0</v>
          </cell>
        </row>
        <row r="3978">
          <cell r="K3978">
            <v>0</v>
          </cell>
          <cell r="O3978">
            <v>0</v>
          </cell>
        </row>
        <row r="3979">
          <cell r="K3979">
            <v>0</v>
          </cell>
          <cell r="O3979">
            <v>0</v>
          </cell>
        </row>
        <row r="3980">
          <cell r="K3980">
            <v>0</v>
          </cell>
          <cell r="O3980">
            <v>0</v>
          </cell>
        </row>
        <row r="3981">
          <cell r="K3981">
            <v>0</v>
          </cell>
          <cell r="O3981">
            <v>0</v>
          </cell>
        </row>
        <row r="3982">
          <cell r="K3982">
            <v>0</v>
          </cell>
          <cell r="O3982">
            <v>0</v>
          </cell>
        </row>
        <row r="3983">
          <cell r="K3983">
            <v>0</v>
          </cell>
          <cell r="O3983">
            <v>0</v>
          </cell>
        </row>
        <row r="3984">
          <cell r="K3984">
            <v>0</v>
          </cell>
          <cell r="O3984">
            <v>0</v>
          </cell>
        </row>
        <row r="3985">
          <cell r="K3985">
            <v>0</v>
          </cell>
          <cell r="O3985">
            <v>0</v>
          </cell>
        </row>
        <row r="3986">
          <cell r="K3986">
            <v>0</v>
          </cell>
          <cell r="O3986">
            <v>0</v>
          </cell>
        </row>
        <row r="3987">
          <cell r="K3987">
            <v>0</v>
          </cell>
          <cell r="O3987">
            <v>0</v>
          </cell>
        </row>
        <row r="3988">
          <cell r="K3988">
            <v>0</v>
          </cell>
          <cell r="O3988">
            <v>0</v>
          </cell>
        </row>
        <row r="3989">
          <cell r="K3989">
            <v>0</v>
          </cell>
          <cell r="O3989">
            <v>0</v>
          </cell>
        </row>
        <row r="3990">
          <cell r="K3990">
            <v>0</v>
          </cell>
          <cell r="O3990">
            <v>0</v>
          </cell>
        </row>
        <row r="3991">
          <cell r="K3991">
            <v>0</v>
          </cell>
          <cell r="O3991">
            <v>0</v>
          </cell>
        </row>
        <row r="3992">
          <cell r="K3992">
            <v>0</v>
          </cell>
          <cell r="O3992">
            <v>0</v>
          </cell>
        </row>
        <row r="3993">
          <cell r="K3993">
            <v>0</v>
          </cell>
          <cell r="O3993">
            <v>0</v>
          </cell>
        </row>
        <row r="3994">
          <cell r="K3994">
            <v>0</v>
          </cell>
          <cell r="O3994">
            <v>0</v>
          </cell>
        </row>
        <row r="3995">
          <cell r="K3995">
            <v>0</v>
          </cell>
          <cell r="O3995">
            <v>0</v>
          </cell>
        </row>
        <row r="3996">
          <cell r="K3996">
            <v>0</v>
          </cell>
          <cell r="O3996">
            <v>0</v>
          </cell>
        </row>
        <row r="3997">
          <cell r="K3997">
            <v>0</v>
          </cell>
          <cell r="O3997">
            <v>0</v>
          </cell>
        </row>
        <row r="3998">
          <cell r="K3998">
            <v>0</v>
          </cell>
          <cell r="O3998">
            <v>0</v>
          </cell>
        </row>
        <row r="3999">
          <cell r="K3999">
            <v>0</v>
          </cell>
          <cell r="O3999">
            <v>0</v>
          </cell>
        </row>
        <row r="4000">
          <cell r="K4000">
            <v>0</v>
          </cell>
          <cell r="O4000">
            <v>0</v>
          </cell>
        </row>
        <row r="4001">
          <cell r="K4001">
            <v>0</v>
          </cell>
          <cell r="O4001">
            <v>0</v>
          </cell>
        </row>
        <row r="4002">
          <cell r="K4002">
            <v>2101</v>
          </cell>
          <cell r="O4002">
            <v>0.15725999999999998</v>
          </cell>
        </row>
        <row r="4003">
          <cell r="K4003">
            <v>2106</v>
          </cell>
          <cell r="O4003">
            <v>0.13340000000000002</v>
          </cell>
        </row>
        <row r="4004">
          <cell r="K4004">
            <v>0</v>
          </cell>
          <cell r="O4004">
            <v>0</v>
          </cell>
        </row>
        <row r="4005">
          <cell r="K4005">
            <v>0</v>
          </cell>
          <cell r="O4005">
            <v>0</v>
          </cell>
        </row>
        <row r="4006">
          <cell r="K4006">
            <v>3701</v>
          </cell>
          <cell r="O4006">
            <v>0.4</v>
          </cell>
        </row>
        <row r="4007">
          <cell r="K4007">
            <v>0</v>
          </cell>
          <cell r="O4007">
            <v>0</v>
          </cell>
        </row>
        <row r="4008">
          <cell r="K4008">
            <v>0</v>
          </cell>
          <cell r="O4008">
            <v>0</v>
          </cell>
        </row>
        <row r="4009">
          <cell r="K4009">
            <v>0</v>
          </cell>
          <cell r="O4009">
            <v>0</v>
          </cell>
        </row>
        <row r="4010">
          <cell r="K4010">
            <v>2204</v>
          </cell>
          <cell r="O4010">
            <v>0.97863999999999995</v>
          </cell>
        </row>
        <row r="4011">
          <cell r="K4011">
            <v>0</v>
          </cell>
          <cell r="O4011">
            <v>0</v>
          </cell>
        </row>
        <row r="4012">
          <cell r="K4012">
            <v>0</v>
          </cell>
          <cell r="O4012">
            <v>0</v>
          </cell>
        </row>
        <row r="4013">
          <cell r="K4013">
            <v>0</v>
          </cell>
          <cell r="O4013">
            <v>0</v>
          </cell>
        </row>
        <row r="4014">
          <cell r="K4014">
            <v>0</v>
          </cell>
          <cell r="O4014">
            <v>0</v>
          </cell>
        </row>
        <row r="4015">
          <cell r="K4015">
            <v>0</v>
          </cell>
          <cell r="O4015">
            <v>0</v>
          </cell>
        </row>
        <row r="4016">
          <cell r="K4016">
            <v>0</v>
          </cell>
          <cell r="O4016">
            <v>0</v>
          </cell>
        </row>
        <row r="4017">
          <cell r="K4017">
            <v>0</v>
          </cell>
          <cell r="O4017">
            <v>0</v>
          </cell>
        </row>
        <row r="4018">
          <cell r="K4018">
            <v>0</v>
          </cell>
          <cell r="O4018">
            <v>0</v>
          </cell>
        </row>
        <row r="4019">
          <cell r="K4019">
            <v>0</v>
          </cell>
          <cell r="O4019">
            <v>0</v>
          </cell>
        </row>
        <row r="4020">
          <cell r="K4020">
            <v>0</v>
          </cell>
          <cell r="O4020">
            <v>0</v>
          </cell>
        </row>
        <row r="4021">
          <cell r="K4021">
            <v>0</v>
          </cell>
          <cell r="O4021">
            <v>0</v>
          </cell>
        </row>
        <row r="4022">
          <cell r="K4022">
            <v>0</v>
          </cell>
          <cell r="O4022">
            <v>0</v>
          </cell>
        </row>
        <row r="4023">
          <cell r="K4023">
            <v>0</v>
          </cell>
          <cell r="O4023">
            <v>0</v>
          </cell>
        </row>
        <row r="4024">
          <cell r="K4024">
            <v>0</v>
          </cell>
          <cell r="O4024">
            <v>0</v>
          </cell>
        </row>
        <row r="4025">
          <cell r="K4025">
            <v>0</v>
          </cell>
          <cell r="O4025">
            <v>0</v>
          </cell>
        </row>
        <row r="4026">
          <cell r="K4026">
            <v>0</v>
          </cell>
          <cell r="O4026">
            <v>0</v>
          </cell>
        </row>
        <row r="4027">
          <cell r="K4027">
            <v>0</v>
          </cell>
          <cell r="O4027">
            <v>0</v>
          </cell>
        </row>
        <row r="4028">
          <cell r="K4028">
            <v>0</v>
          </cell>
          <cell r="O4028">
            <v>0</v>
          </cell>
        </row>
        <row r="4029">
          <cell r="K4029">
            <v>0</v>
          </cell>
          <cell r="O4029">
            <v>0</v>
          </cell>
        </row>
        <row r="4030">
          <cell r="K4030">
            <v>0</v>
          </cell>
          <cell r="O4030">
            <v>0</v>
          </cell>
        </row>
        <row r="4031">
          <cell r="K4031">
            <v>0</v>
          </cell>
          <cell r="O4031">
            <v>0</v>
          </cell>
        </row>
        <row r="4032">
          <cell r="K4032">
            <v>0</v>
          </cell>
          <cell r="O4032">
            <v>0</v>
          </cell>
        </row>
        <row r="4033">
          <cell r="K4033">
            <v>0</v>
          </cell>
          <cell r="O4033">
            <v>0</v>
          </cell>
        </row>
        <row r="4034">
          <cell r="K4034">
            <v>0</v>
          </cell>
          <cell r="O4034">
            <v>0</v>
          </cell>
        </row>
        <row r="4035">
          <cell r="K4035">
            <v>0</v>
          </cell>
          <cell r="O4035">
            <v>0</v>
          </cell>
        </row>
        <row r="4036">
          <cell r="K4036">
            <v>0</v>
          </cell>
          <cell r="O4036">
            <v>0</v>
          </cell>
        </row>
        <row r="4037">
          <cell r="K4037">
            <v>0</v>
          </cell>
          <cell r="O4037">
            <v>0</v>
          </cell>
        </row>
        <row r="4038">
          <cell r="K4038">
            <v>0</v>
          </cell>
          <cell r="O4038">
            <v>0</v>
          </cell>
        </row>
        <row r="4039">
          <cell r="K4039">
            <v>0</v>
          </cell>
          <cell r="O4039">
            <v>0</v>
          </cell>
        </row>
        <row r="4040">
          <cell r="K4040">
            <v>0</v>
          </cell>
          <cell r="O4040">
            <v>0</v>
          </cell>
        </row>
        <row r="4041">
          <cell r="K4041">
            <v>0</v>
          </cell>
          <cell r="O4041">
            <v>0</v>
          </cell>
        </row>
        <row r="4042">
          <cell r="K4042">
            <v>2101</v>
          </cell>
          <cell r="O4042">
            <v>0.51172000000000006</v>
          </cell>
        </row>
        <row r="4043">
          <cell r="K4043">
            <v>2204</v>
          </cell>
          <cell r="O4043">
            <v>0.86773999999999996</v>
          </cell>
        </row>
        <row r="4044">
          <cell r="K4044">
            <v>0</v>
          </cell>
          <cell r="O4044">
            <v>0</v>
          </cell>
        </row>
        <row r="4045">
          <cell r="K4045">
            <v>0</v>
          </cell>
          <cell r="O4045">
            <v>0</v>
          </cell>
        </row>
        <row r="4046">
          <cell r="K4046">
            <v>0</v>
          </cell>
          <cell r="O4046">
            <v>0</v>
          </cell>
        </row>
        <row r="4047">
          <cell r="K4047">
            <v>3808</v>
          </cell>
          <cell r="O4047">
            <v>0.74750000000000005</v>
          </cell>
        </row>
        <row r="4048">
          <cell r="K4048">
            <v>0</v>
          </cell>
          <cell r="O4048">
            <v>0</v>
          </cell>
        </row>
        <row r="4049">
          <cell r="K4049">
            <v>0</v>
          </cell>
          <cell r="O4049">
            <v>0</v>
          </cell>
        </row>
        <row r="4050">
          <cell r="K4050">
            <v>0</v>
          </cell>
          <cell r="O4050">
            <v>0</v>
          </cell>
        </row>
        <row r="4051">
          <cell r="K4051">
            <v>0</v>
          </cell>
          <cell r="O4051">
            <v>0</v>
          </cell>
        </row>
        <row r="4052">
          <cell r="K4052">
            <v>0</v>
          </cell>
          <cell r="O4052">
            <v>0</v>
          </cell>
        </row>
        <row r="4053">
          <cell r="K4053">
            <v>0</v>
          </cell>
          <cell r="O4053">
            <v>0</v>
          </cell>
        </row>
        <row r="4054">
          <cell r="K4054">
            <v>0</v>
          </cell>
          <cell r="O4054">
            <v>0</v>
          </cell>
        </row>
        <row r="4055">
          <cell r="K4055">
            <v>0</v>
          </cell>
          <cell r="O4055">
            <v>0</v>
          </cell>
        </row>
        <row r="4056">
          <cell r="K4056">
            <v>0</v>
          </cell>
          <cell r="O4056">
            <v>0</v>
          </cell>
        </row>
        <row r="4057">
          <cell r="K4057">
            <v>0</v>
          </cell>
          <cell r="O4057">
            <v>0</v>
          </cell>
        </row>
        <row r="4058">
          <cell r="K4058">
            <v>0</v>
          </cell>
          <cell r="O4058">
            <v>0</v>
          </cell>
        </row>
        <row r="4059">
          <cell r="K4059">
            <v>0</v>
          </cell>
          <cell r="O4059">
            <v>0</v>
          </cell>
        </row>
        <row r="4060">
          <cell r="K4060">
            <v>0</v>
          </cell>
          <cell r="O4060">
            <v>0</v>
          </cell>
        </row>
        <row r="4061">
          <cell r="K4061">
            <v>0</v>
          </cell>
          <cell r="O4061">
            <v>0</v>
          </cell>
        </row>
        <row r="4062">
          <cell r="K4062">
            <v>0</v>
          </cell>
          <cell r="O4062">
            <v>0</v>
          </cell>
        </row>
        <row r="4063">
          <cell r="K4063">
            <v>0</v>
          </cell>
          <cell r="O4063">
            <v>0</v>
          </cell>
        </row>
        <row r="4064">
          <cell r="K4064">
            <v>0</v>
          </cell>
          <cell r="O4064">
            <v>0</v>
          </cell>
        </row>
        <row r="4065">
          <cell r="K4065">
            <v>0</v>
          </cell>
          <cell r="O4065">
            <v>0</v>
          </cell>
        </row>
        <row r="4066">
          <cell r="K4066">
            <v>0</v>
          </cell>
          <cell r="O4066">
            <v>0</v>
          </cell>
        </row>
        <row r="4067">
          <cell r="K4067">
            <v>0</v>
          </cell>
          <cell r="O4067">
            <v>0</v>
          </cell>
        </row>
        <row r="4068">
          <cell r="K4068">
            <v>0</v>
          </cell>
          <cell r="O4068">
            <v>0</v>
          </cell>
        </row>
        <row r="4069">
          <cell r="K4069">
            <v>0</v>
          </cell>
          <cell r="O4069">
            <v>0</v>
          </cell>
        </row>
        <row r="4070">
          <cell r="K4070">
            <v>0</v>
          </cell>
          <cell r="O4070">
            <v>0</v>
          </cell>
        </row>
        <row r="4071">
          <cell r="K4071">
            <v>0</v>
          </cell>
          <cell r="O4071">
            <v>0</v>
          </cell>
        </row>
        <row r="4072">
          <cell r="K4072">
            <v>0</v>
          </cell>
          <cell r="O4072">
            <v>0</v>
          </cell>
        </row>
        <row r="4073">
          <cell r="K4073">
            <v>0</v>
          </cell>
          <cell r="O4073">
            <v>0</v>
          </cell>
        </row>
        <row r="4074">
          <cell r="K4074">
            <v>0</v>
          </cell>
          <cell r="O4074">
            <v>0</v>
          </cell>
        </row>
        <row r="4075">
          <cell r="K4075">
            <v>0</v>
          </cell>
          <cell r="O4075">
            <v>0</v>
          </cell>
        </row>
        <row r="4076">
          <cell r="K4076">
            <v>0</v>
          </cell>
          <cell r="O4076">
            <v>0</v>
          </cell>
        </row>
        <row r="4077">
          <cell r="K4077">
            <v>0</v>
          </cell>
          <cell r="O4077">
            <v>0</v>
          </cell>
        </row>
        <row r="4078">
          <cell r="K4078">
            <v>0</v>
          </cell>
          <cell r="O4078">
            <v>0</v>
          </cell>
        </row>
        <row r="4079">
          <cell r="K4079">
            <v>0</v>
          </cell>
          <cell r="O4079">
            <v>0</v>
          </cell>
        </row>
        <row r="4080">
          <cell r="K4080">
            <v>0</v>
          </cell>
          <cell r="O4080">
            <v>0</v>
          </cell>
        </row>
        <row r="4081">
          <cell r="K4081">
            <v>0</v>
          </cell>
          <cell r="O4081">
            <v>0</v>
          </cell>
        </row>
        <row r="4082">
          <cell r="K4082">
            <v>2101</v>
          </cell>
          <cell r="O4082">
            <v>7.177E-2</v>
          </cell>
        </row>
        <row r="4083">
          <cell r="K4083">
            <v>2204</v>
          </cell>
          <cell r="O4083">
            <v>8.8550000000000004E-2</v>
          </cell>
        </row>
        <row r="4084">
          <cell r="K4084">
            <v>0</v>
          </cell>
          <cell r="O4084">
            <v>0</v>
          </cell>
        </row>
        <row r="4085">
          <cell r="K4085">
            <v>0</v>
          </cell>
          <cell r="O4085">
            <v>0</v>
          </cell>
        </row>
        <row r="4086">
          <cell r="K4086">
            <v>0</v>
          </cell>
          <cell r="O4086">
            <v>0</v>
          </cell>
        </row>
        <row r="4087">
          <cell r="K4087">
            <v>0</v>
          </cell>
          <cell r="O4087">
            <v>0</v>
          </cell>
        </row>
        <row r="4088">
          <cell r="K4088">
            <v>0</v>
          </cell>
          <cell r="O4088">
            <v>0</v>
          </cell>
        </row>
        <row r="4089">
          <cell r="K4089">
            <v>0</v>
          </cell>
          <cell r="O4089">
            <v>0</v>
          </cell>
        </row>
        <row r="4090">
          <cell r="K4090">
            <v>0</v>
          </cell>
          <cell r="O4090">
            <v>0</v>
          </cell>
        </row>
        <row r="4091">
          <cell r="K4091">
            <v>0</v>
          </cell>
          <cell r="O4091">
            <v>0</v>
          </cell>
        </row>
        <row r="4092">
          <cell r="K4092">
            <v>0</v>
          </cell>
          <cell r="O4092">
            <v>0</v>
          </cell>
        </row>
        <row r="4093">
          <cell r="K4093">
            <v>0</v>
          </cell>
          <cell r="O4093">
            <v>0</v>
          </cell>
        </row>
        <row r="4094">
          <cell r="K4094">
            <v>0</v>
          </cell>
          <cell r="O4094">
            <v>0</v>
          </cell>
        </row>
        <row r="4095">
          <cell r="K4095">
            <v>0</v>
          </cell>
          <cell r="O4095">
            <v>0</v>
          </cell>
        </row>
        <row r="4096">
          <cell r="K4096">
            <v>0</v>
          </cell>
          <cell r="O4096">
            <v>0</v>
          </cell>
        </row>
        <row r="4097">
          <cell r="K4097">
            <v>0</v>
          </cell>
          <cell r="O4097">
            <v>0</v>
          </cell>
        </row>
        <row r="4098">
          <cell r="K4098">
            <v>0</v>
          </cell>
          <cell r="O4098">
            <v>0</v>
          </cell>
        </row>
        <row r="4099">
          <cell r="K4099">
            <v>0</v>
          </cell>
          <cell r="O4099">
            <v>0</v>
          </cell>
        </row>
        <row r="4100">
          <cell r="K4100">
            <v>0</v>
          </cell>
          <cell r="O4100">
            <v>0</v>
          </cell>
        </row>
        <row r="4101">
          <cell r="K4101">
            <v>0</v>
          </cell>
          <cell r="O4101">
            <v>0</v>
          </cell>
        </row>
        <row r="4102">
          <cell r="K4102">
            <v>0</v>
          </cell>
          <cell r="O4102">
            <v>0</v>
          </cell>
        </row>
        <row r="4103">
          <cell r="K4103">
            <v>0</v>
          </cell>
          <cell r="O4103">
            <v>0</v>
          </cell>
        </row>
        <row r="4104">
          <cell r="K4104">
            <v>0</v>
          </cell>
          <cell r="O4104">
            <v>0</v>
          </cell>
        </row>
        <row r="4105">
          <cell r="K4105">
            <v>0</v>
          </cell>
          <cell r="O4105">
            <v>0</v>
          </cell>
        </row>
        <row r="4106">
          <cell r="K4106">
            <v>0</v>
          </cell>
          <cell r="O4106">
            <v>0</v>
          </cell>
        </row>
        <row r="4107">
          <cell r="K4107">
            <v>0</v>
          </cell>
          <cell r="O4107">
            <v>0</v>
          </cell>
        </row>
        <row r="4108">
          <cell r="K4108">
            <v>0</v>
          </cell>
          <cell r="O4108">
            <v>0</v>
          </cell>
        </row>
        <row r="4109">
          <cell r="K4109">
            <v>0</v>
          </cell>
          <cell r="O4109">
            <v>0</v>
          </cell>
        </row>
        <row r="4110">
          <cell r="K4110">
            <v>0</v>
          </cell>
          <cell r="O4110">
            <v>0</v>
          </cell>
        </row>
        <row r="4111">
          <cell r="K4111">
            <v>0</v>
          </cell>
          <cell r="O4111">
            <v>0</v>
          </cell>
        </row>
        <row r="4112">
          <cell r="K4112">
            <v>0</v>
          </cell>
          <cell r="O4112">
            <v>0</v>
          </cell>
        </row>
        <row r="4113">
          <cell r="K4113">
            <v>0</v>
          </cell>
          <cell r="O4113">
            <v>0</v>
          </cell>
        </row>
        <row r="4114">
          <cell r="K4114">
            <v>0</v>
          </cell>
          <cell r="O4114">
            <v>0</v>
          </cell>
        </row>
        <row r="4115">
          <cell r="K4115">
            <v>0</v>
          </cell>
          <cell r="O4115">
            <v>0</v>
          </cell>
        </row>
        <row r="4116">
          <cell r="K4116">
            <v>0</v>
          </cell>
          <cell r="O4116">
            <v>0</v>
          </cell>
        </row>
        <row r="4117">
          <cell r="K4117">
            <v>0</v>
          </cell>
          <cell r="O4117">
            <v>0</v>
          </cell>
        </row>
        <row r="4118">
          <cell r="K4118">
            <v>0</v>
          </cell>
          <cell r="O4118">
            <v>0</v>
          </cell>
        </row>
        <row r="4119">
          <cell r="K4119">
            <v>0</v>
          </cell>
          <cell r="O4119">
            <v>0</v>
          </cell>
        </row>
        <row r="4120">
          <cell r="K4120">
            <v>0</v>
          </cell>
          <cell r="O4120">
            <v>0</v>
          </cell>
        </row>
        <row r="4121">
          <cell r="K4121">
            <v>0</v>
          </cell>
          <cell r="O4121">
            <v>0</v>
          </cell>
        </row>
        <row r="4122">
          <cell r="K4122">
            <v>0</v>
          </cell>
          <cell r="O4122">
            <v>0</v>
          </cell>
        </row>
        <row r="4123">
          <cell r="K4123">
            <v>0</v>
          </cell>
          <cell r="O4123">
            <v>0</v>
          </cell>
        </row>
        <row r="4124">
          <cell r="K4124">
            <v>0</v>
          </cell>
          <cell r="O4124">
            <v>0</v>
          </cell>
        </row>
        <row r="4125">
          <cell r="K4125">
            <v>0</v>
          </cell>
          <cell r="O4125">
            <v>0</v>
          </cell>
        </row>
        <row r="4126">
          <cell r="K4126">
            <v>3501</v>
          </cell>
          <cell r="O4126">
            <v>9.8000000000000007</v>
          </cell>
        </row>
        <row r="4127">
          <cell r="K4127">
            <v>3503</v>
          </cell>
          <cell r="O4127">
            <v>9.8000000000000007</v>
          </cell>
        </row>
        <row r="4128">
          <cell r="K4128">
            <v>0</v>
          </cell>
          <cell r="O4128">
            <v>0</v>
          </cell>
        </row>
        <row r="4129">
          <cell r="K4129">
            <v>0</v>
          </cell>
          <cell r="O4129">
            <v>0</v>
          </cell>
        </row>
        <row r="4130">
          <cell r="K4130">
            <v>0</v>
          </cell>
          <cell r="O4130">
            <v>0</v>
          </cell>
        </row>
        <row r="4131">
          <cell r="K4131">
            <v>0</v>
          </cell>
          <cell r="O4131">
            <v>0</v>
          </cell>
        </row>
        <row r="4132">
          <cell r="K4132">
            <v>0</v>
          </cell>
          <cell r="O4132">
            <v>0</v>
          </cell>
        </row>
        <row r="4133">
          <cell r="K4133">
            <v>0</v>
          </cell>
          <cell r="O4133">
            <v>0</v>
          </cell>
        </row>
        <row r="4134">
          <cell r="K4134">
            <v>3504</v>
          </cell>
          <cell r="O4134">
            <v>7</v>
          </cell>
        </row>
        <row r="4135">
          <cell r="K4135">
            <v>0</v>
          </cell>
          <cell r="O4135">
            <v>0</v>
          </cell>
        </row>
        <row r="4136">
          <cell r="K4136">
            <v>0</v>
          </cell>
          <cell r="O4136">
            <v>0</v>
          </cell>
        </row>
        <row r="4137">
          <cell r="K4137">
            <v>0</v>
          </cell>
          <cell r="O4137">
            <v>0</v>
          </cell>
        </row>
        <row r="4138">
          <cell r="K4138">
            <v>2504</v>
          </cell>
          <cell r="O4138">
            <v>5.9253900000000002</v>
          </cell>
        </row>
        <row r="4139">
          <cell r="K4139">
            <v>2301</v>
          </cell>
          <cell r="O4139">
            <v>5.9253900000000002</v>
          </cell>
        </row>
        <row r="4140">
          <cell r="K4140">
            <v>2101</v>
          </cell>
          <cell r="O4140">
            <v>5.9253900000000002</v>
          </cell>
        </row>
        <row r="4141">
          <cell r="K4141">
            <v>2102</v>
          </cell>
          <cell r="O4141">
            <v>5.9253900000000002</v>
          </cell>
        </row>
        <row r="4142">
          <cell r="K4142">
            <v>3503</v>
          </cell>
          <cell r="O4142">
            <v>0.23333333333333334</v>
          </cell>
        </row>
        <row r="4143">
          <cell r="K4143">
            <v>3504</v>
          </cell>
          <cell r="O4143">
            <v>0.23333333333333334</v>
          </cell>
        </row>
        <row r="4144">
          <cell r="K4144">
            <v>0</v>
          </cell>
          <cell r="O4144">
            <v>0</v>
          </cell>
        </row>
        <row r="4145">
          <cell r="K4145">
            <v>0</v>
          </cell>
          <cell r="O4145">
            <v>0</v>
          </cell>
        </row>
        <row r="4146">
          <cell r="K4146">
            <v>2101</v>
          </cell>
          <cell r="O4146">
            <v>0.14959</v>
          </cell>
        </row>
        <row r="4147">
          <cell r="K4147">
            <v>2106</v>
          </cell>
          <cell r="O4147">
            <v>0.14959</v>
          </cell>
        </row>
        <row r="4148">
          <cell r="K4148">
            <v>2302</v>
          </cell>
          <cell r="O4148">
            <v>0.14959</v>
          </cell>
        </row>
        <row r="4149">
          <cell r="K4149">
            <v>2702</v>
          </cell>
          <cell r="O4149">
            <v>0.14959</v>
          </cell>
        </row>
        <row r="4150">
          <cell r="K4150">
            <v>3502</v>
          </cell>
          <cell r="O4150">
            <v>0.35499999999999998</v>
          </cell>
        </row>
        <row r="4151">
          <cell r="K4151">
            <v>0</v>
          </cell>
          <cell r="O4151">
            <v>0</v>
          </cell>
        </row>
        <row r="4152">
          <cell r="K4152">
            <v>3505</v>
          </cell>
          <cell r="O4152">
            <v>0.35499999999999998</v>
          </cell>
        </row>
        <row r="4153">
          <cell r="K4153">
            <v>3402</v>
          </cell>
          <cell r="O4153">
            <v>0.35499999999999998</v>
          </cell>
        </row>
        <row r="4154">
          <cell r="K4154">
            <v>2101</v>
          </cell>
          <cell r="O4154">
            <v>0.74809000000000003</v>
          </cell>
        </row>
        <row r="4155">
          <cell r="K4155">
            <v>2101</v>
          </cell>
          <cell r="O4155">
            <v>0.13281999999999999</v>
          </cell>
        </row>
        <row r="4156">
          <cell r="K4156">
            <v>2204</v>
          </cell>
          <cell r="O4156">
            <v>0.50600000000000001</v>
          </cell>
        </row>
        <row r="4157">
          <cell r="K4157">
            <v>2102</v>
          </cell>
          <cell r="O4157">
            <v>0.54655999999999993</v>
          </cell>
        </row>
        <row r="4158">
          <cell r="K4158">
            <v>3103</v>
          </cell>
          <cell r="O4158">
            <v>8.7925000000000004</v>
          </cell>
        </row>
        <row r="4159">
          <cell r="K4159">
            <v>3106</v>
          </cell>
          <cell r="O4159">
            <v>19.25</v>
          </cell>
        </row>
        <row r="4160">
          <cell r="K4160">
            <v>3107</v>
          </cell>
          <cell r="O4160">
            <v>12.25</v>
          </cell>
        </row>
        <row r="4161">
          <cell r="K4161">
            <v>3505</v>
          </cell>
          <cell r="O4161">
            <v>26.792000000000002</v>
          </cell>
        </row>
        <row r="4162">
          <cell r="K4162">
            <v>2101</v>
          </cell>
          <cell r="O4162">
            <v>0</v>
          </cell>
        </row>
        <row r="4163">
          <cell r="K4163">
            <v>2103</v>
          </cell>
          <cell r="O4163">
            <v>0</v>
          </cell>
        </row>
        <row r="4164">
          <cell r="K4164">
            <v>2206</v>
          </cell>
          <cell r="O4164">
            <v>0</v>
          </cell>
        </row>
        <row r="4165">
          <cell r="K4165" t="str">
            <v xml:space="preserve"> </v>
          </cell>
          <cell r="O4165">
            <v>0</v>
          </cell>
        </row>
        <row r="4166">
          <cell r="K4166" t="str">
            <v xml:space="preserve"> </v>
          </cell>
          <cell r="O4166">
            <v>0</v>
          </cell>
        </row>
        <row r="4167">
          <cell r="K4167">
            <v>0</v>
          </cell>
          <cell r="O4167">
            <v>0</v>
          </cell>
        </row>
        <row r="4168">
          <cell r="K4168">
            <v>0</v>
          </cell>
          <cell r="O4168">
            <v>0</v>
          </cell>
        </row>
        <row r="4169">
          <cell r="K4169">
            <v>0</v>
          </cell>
          <cell r="O4169">
            <v>0</v>
          </cell>
        </row>
        <row r="4170">
          <cell r="K4170">
            <v>2101</v>
          </cell>
          <cell r="O4170">
            <v>0</v>
          </cell>
        </row>
        <row r="4171">
          <cell r="K4171">
            <v>2103</v>
          </cell>
          <cell r="O4171">
            <v>0</v>
          </cell>
        </row>
        <row r="4172">
          <cell r="K4172">
            <v>2106</v>
          </cell>
          <cell r="O4172">
            <v>0</v>
          </cell>
        </row>
        <row r="4173">
          <cell r="K4173">
            <v>2301</v>
          </cell>
          <cell r="O4173">
            <v>0</v>
          </cell>
        </row>
        <row r="4174">
          <cell r="K4174">
            <v>0</v>
          </cell>
          <cell r="O4174">
            <v>0</v>
          </cell>
        </row>
        <row r="4175">
          <cell r="K4175">
            <v>0</v>
          </cell>
          <cell r="O4175">
            <v>0</v>
          </cell>
        </row>
        <row r="4176">
          <cell r="K4176">
            <v>0</v>
          </cell>
          <cell r="O4176">
            <v>0</v>
          </cell>
        </row>
        <row r="4177">
          <cell r="K4177">
            <v>0</v>
          </cell>
          <cell r="O4177">
            <v>0</v>
          </cell>
        </row>
        <row r="4178">
          <cell r="K4178">
            <v>2101</v>
          </cell>
          <cell r="O4178">
            <v>0.1</v>
          </cell>
        </row>
        <row r="4179">
          <cell r="K4179">
            <v>2102</v>
          </cell>
          <cell r="O4179" t="str">
            <v xml:space="preserve"> </v>
          </cell>
        </row>
        <row r="4180">
          <cell r="K4180">
            <v>2103</v>
          </cell>
          <cell r="O4180">
            <v>0</v>
          </cell>
        </row>
        <row r="4181">
          <cell r="K4181">
            <v>2105</v>
          </cell>
          <cell r="O4181">
            <v>0</v>
          </cell>
        </row>
        <row r="4182">
          <cell r="K4182">
            <v>0</v>
          </cell>
          <cell r="O4182">
            <v>0</v>
          </cell>
        </row>
        <row r="4183">
          <cell r="K4183">
            <v>0</v>
          </cell>
          <cell r="O4183">
            <v>0</v>
          </cell>
        </row>
        <row r="4184">
          <cell r="K4184">
            <v>0</v>
          </cell>
          <cell r="O4184">
            <v>0</v>
          </cell>
        </row>
        <row r="4185">
          <cell r="K4185">
            <v>0</v>
          </cell>
          <cell r="O4185">
            <v>0</v>
          </cell>
        </row>
        <row r="4186">
          <cell r="K4186">
            <v>2101</v>
          </cell>
          <cell r="O4186" t="str">
            <v xml:space="preserve"> </v>
          </cell>
        </row>
        <row r="4187">
          <cell r="K4187">
            <v>2102</v>
          </cell>
          <cell r="O4187">
            <v>0</v>
          </cell>
        </row>
        <row r="4188">
          <cell r="K4188">
            <v>2103</v>
          </cell>
          <cell r="O4188">
            <v>0</v>
          </cell>
        </row>
        <row r="4189">
          <cell r="K4189">
            <v>2105</v>
          </cell>
          <cell r="O4189">
            <v>0</v>
          </cell>
        </row>
        <row r="4190">
          <cell r="K4190">
            <v>3808</v>
          </cell>
          <cell r="O4190">
            <v>0.2</v>
          </cell>
        </row>
        <row r="4191">
          <cell r="K4191">
            <v>0</v>
          </cell>
          <cell r="O4191">
            <v>0</v>
          </cell>
        </row>
        <row r="4192">
          <cell r="K4192">
            <v>0</v>
          </cell>
          <cell r="O4192">
            <v>0</v>
          </cell>
        </row>
        <row r="4193">
          <cell r="K4193">
            <v>0</v>
          </cell>
          <cell r="O4193">
            <v>0</v>
          </cell>
        </row>
        <row r="4194">
          <cell r="K4194">
            <v>2206</v>
          </cell>
          <cell r="O4194">
            <v>0</v>
          </cell>
        </row>
        <row r="4195">
          <cell r="K4195">
            <v>0</v>
          </cell>
          <cell r="O4195">
            <v>0</v>
          </cell>
        </row>
        <row r="4196">
          <cell r="K4196">
            <v>0</v>
          </cell>
          <cell r="O4196">
            <v>0</v>
          </cell>
        </row>
        <row r="4197">
          <cell r="K4197">
            <v>0</v>
          </cell>
          <cell r="O4197">
            <v>0</v>
          </cell>
        </row>
        <row r="4198">
          <cell r="K4198">
            <v>0</v>
          </cell>
          <cell r="O4198">
            <v>0</v>
          </cell>
        </row>
        <row r="4199">
          <cell r="K4199">
            <v>0</v>
          </cell>
          <cell r="O4199">
            <v>0</v>
          </cell>
        </row>
        <row r="4200">
          <cell r="K4200">
            <v>0</v>
          </cell>
          <cell r="O4200">
            <v>0</v>
          </cell>
        </row>
        <row r="4201">
          <cell r="K4201">
            <v>0</v>
          </cell>
          <cell r="O4201">
            <v>0</v>
          </cell>
        </row>
        <row r="4202">
          <cell r="K4202">
            <v>2101</v>
          </cell>
          <cell r="O4202">
            <v>0</v>
          </cell>
        </row>
        <row r="4203">
          <cell r="K4203">
            <v>2103</v>
          </cell>
          <cell r="O4203">
            <v>0</v>
          </cell>
        </row>
        <row r="4204">
          <cell r="K4204">
            <v>2105</v>
          </cell>
          <cell r="O4204">
            <v>0</v>
          </cell>
        </row>
        <row r="4205">
          <cell r="K4205">
            <v>2106</v>
          </cell>
          <cell r="O4205">
            <v>0</v>
          </cell>
        </row>
        <row r="4206">
          <cell r="K4206">
            <v>3808</v>
          </cell>
          <cell r="O4206">
            <v>0.7</v>
          </cell>
        </row>
        <row r="4207">
          <cell r="K4207">
            <v>0</v>
          </cell>
          <cell r="O4207">
            <v>0</v>
          </cell>
        </row>
        <row r="4208">
          <cell r="K4208">
            <v>0</v>
          </cell>
          <cell r="O4208">
            <v>0</v>
          </cell>
        </row>
        <row r="4209">
          <cell r="K4209">
            <v>0</v>
          </cell>
          <cell r="O4209">
            <v>0</v>
          </cell>
        </row>
        <row r="4210">
          <cell r="K4210">
            <v>2301</v>
          </cell>
          <cell r="O4210">
            <v>0</v>
          </cell>
        </row>
        <row r="4211">
          <cell r="K4211">
            <v>2401</v>
          </cell>
          <cell r="O4211">
            <v>0</v>
          </cell>
        </row>
        <row r="4212">
          <cell r="K4212">
            <v>2605</v>
          </cell>
          <cell r="O4212">
            <v>0</v>
          </cell>
        </row>
        <row r="4213">
          <cell r="K4213">
            <v>2703</v>
          </cell>
          <cell r="O4213">
            <v>0</v>
          </cell>
        </row>
        <row r="4214">
          <cell r="K4214">
            <v>0</v>
          </cell>
          <cell r="O4214">
            <v>0</v>
          </cell>
        </row>
        <row r="4215">
          <cell r="K4215">
            <v>0</v>
          </cell>
          <cell r="O4215">
            <v>0</v>
          </cell>
        </row>
        <row r="4216">
          <cell r="K4216">
            <v>0</v>
          </cell>
          <cell r="O4216">
            <v>0</v>
          </cell>
        </row>
        <row r="4217">
          <cell r="K4217">
            <v>0</v>
          </cell>
          <cell r="O4217">
            <v>0</v>
          </cell>
        </row>
        <row r="4218">
          <cell r="K4218">
            <v>0</v>
          </cell>
          <cell r="O4218">
            <v>0</v>
          </cell>
        </row>
        <row r="4219">
          <cell r="K4219">
            <v>0</v>
          </cell>
          <cell r="O4219">
            <v>0</v>
          </cell>
        </row>
        <row r="4220">
          <cell r="K4220">
            <v>0</v>
          </cell>
          <cell r="O4220">
            <v>0</v>
          </cell>
        </row>
        <row r="4221">
          <cell r="K4221">
            <v>0</v>
          </cell>
          <cell r="O4221">
            <v>0</v>
          </cell>
        </row>
        <row r="4222">
          <cell r="K4222">
            <v>0</v>
          </cell>
          <cell r="O4222">
            <v>0</v>
          </cell>
        </row>
        <row r="4223">
          <cell r="K4223">
            <v>0</v>
          </cell>
          <cell r="O4223">
            <v>0</v>
          </cell>
        </row>
        <row r="4224">
          <cell r="K4224">
            <v>0</v>
          </cell>
          <cell r="O4224">
            <v>0</v>
          </cell>
        </row>
        <row r="4225">
          <cell r="K4225">
            <v>0</v>
          </cell>
          <cell r="O4225">
            <v>0</v>
          </cell>
        </row>
        <row r="4226">
          <cell r="K4226">
            <v>0</v>
          </cell>
          <cell r="O4226">
            <v>0</v>
          </cell>
        </row>
        <row r="4227">
          <cell r="K4227">
            <v>0</v>
          </cell>
          <cell r="O4227">
            <v>0</v>
          </cell>
        </row>
        <row r="4228">
          <cell r="K4228">
            <v>0</v>
          </cell>
          <cell r="O4228">
            <v>0</v>
          </cell>
        </row>
        <row r="4229">
          <cell r="K4229">
            <v>0</v>
          </cell>
          <cell r="O4229">
            <v>0</v>
          </cell>
        </row>
        <row r="4230">
          <cell r="K4230">
            <v>0</v>
          </cell>
          <cell r="O4230">
            <v>0</v>
          </cell>
        </row>
        <row r="4231">
          <cell r="K4231">
            <v>0</v>
          </cell>
          <cell r="O4231">
            <v>0</v>
          </cell>
        </row>
        <row r="4232">
          <cell r="K4232">
            <v>0</v>
          </cell>
          <cell r="O4232">
            <v>0</v>
          </cell>
        </row>
        <row r="4233">
          <cell r="K4233">
            <v>0</v>
          </cell>
          <cell r="O4233">
            <v>0</v>
          </cell>
        </row>
        <row r="4234">
          <cell r="K4234">
            <v>0</v>
          </cell>
          <cell r="O4234">
            <v>0</v>
          </cell>
        </row>
        <row r="4235">
          <cell r="K4235">
            <v>0</v>
          </cell>
          <cell r="O4235">
            <v>0</v>
          </cell>
        </row>
        <row r="4236">
          <cell r="K4236">
            <v>0</v>
          </cell>
          <cell r="O4236">
            <v>0</v>
          </cell>
        </row>
        <row r="4237">
          <cell r="K4237">
            <v>0</v>
          </cell>
          <cell r="O4237">
            <v>0</v>
          </cell>
        </row>
        <row r="4238">
          <cell r="K4238">
            <v>0</v>
          </cell>
          <cell r="O4238">
            <v>0</v>
          </cell>
        </row>
        <row r="4239">
          <cell r="K4239">
            <v>0</v>
          </cell>
          <cell r="O4239">
            <v>0</v>
          </cell>
        </row>
        <row r="4240">
          <cell r="K4240">
            <v>0</v>
          </cell>
          <cell r="O4240">
            <v>0</v>
          </cell>
        </row>
        <row r="4241">
          <cell r="K4241">
            <v>0</v>
          </cell>
          <cell r="O4241">
            <v>0</v>
          </cell>
        </row>
        <row r="4242">
          <cell r="K4242">
            <v>2101</v>
          </cell>
          <cell r="O4242">
            <v>0</v>
          </cell>
        </row>
        <row r="4243">
          <cell r="K4243">
            <v>2102</v>
          </cell>
          <cell r="O4243">
            <v>0</v>
          </cell>
        </row>
        <row r="4244">
          <cell r="K4244">
            <v>2103</v>
          </cell>
          <cell r="O4244">
            <v>0</v>
          </cell>
        </row>
        <row r="4245">
          <cell r="K4245">
            <v>2105</v>
          </cell>
          <cell r="O4245">
            <v>0</v>
          </cell>
        </row>
        <row r="4246">
          <cell r="K4246">
            <v>0</v>
          </cell>
          <cell r="O4246">
            <v>0</v>
          </cell>
        </row>
        <row r="4247">
          <cell r="K4247">
            <v>0</v>
          </cell>
          <cell r="O4247">
            <v>0</v>
          </cell>
        </row>
        <row r="4248">
          <cell r="K4248">
            <v>0</v>
          </cell>
          <cell r="O4248">
            <v>0</v>
          </cell>
        </row>
        <row r="4249">
          <cell r="K4249">
            <v>0</v>
          </cell>
          <cell r="O4249">
            <v>0</v>
          </cell>
        </row>
        <row r="4250">
          <cell r="K4250">
            <v>2106</v>
          </cell>
          <cell r="O4250">
            <v>0</v>
          </cell>
        </row>
        <row r="4251">
          <cell r="K4251">
            <v>0</v>
          </cell>
          <cell r="O4251">
            <v>0</v>
          </cell>
        </row>
        <row r="4252">
          <cell r="K4252">
            <v>0</v>
          </cell>
          <cell r="O4252">
            <v>0</v>
          </cell>
        </row>
        <row r="4253">
          <cell r="K4253">
            <v>0</v>
          </cell>
          <cell r="O4253">
            <v>0</v>
          </cell>
        </row>
        <row r="4254">
          <cell r="K4254">
            <v>3808</v>
          </cell>
          <cell r="O4254">
            <v>0.25</v>
          </cell>
        </row>
        <row r="4255">
          <cell r="K4255">
            <v>0</v>
          </cell>
          <cell r="O4255">
            <v>0</v>
          </cell>
        </row>
        <row r="4256">
          <cell r="K4256">
            <v>0</v>
          </cell>
          <cell r="O4256">
            <v>0</v>
          </cell>
        </row>
        <row r="4257">
          <cell r="K4257">
            <v>0</v>
          </cell>
          <cell r="O4257">
            <v>0</v>
          </cell>
        </row>
        <row r="4258">
          <cell r="K4258">
            <v>0</v>
          </cell>
          <cell r="O4258">
            <v>0</v>
          </cell>
        </row>
        <row r="4259">
          <cell r="K4259">
            <v>0</v>
          </cell>
          <cell r="O4259">
            <v>0</v>
          </cell>
        </row>
        <row r="4260">
          <cell r="K4260">
            <v>0</v>
          </cell>
          <cell r="O4260">
            <v>0</v>
          </cell>
        </row>
        <row r="4261">
          <cell r="K4261">
            <v>0</v>
          </cell>
          <cell r="O4261">
            <v>0</v>
          </cell>
        </row>
        <row r="4262">
          <cell r="K4262">
            <v>0</v>
          </cell>
          <cell r="O4262">
            <v>0</v>
          </cell>
        </row>
        <row r="4263">
          <cell r="K4263">
            <v>0</v>
          </cell>
          <cell r="O4263">
            <v>0</v>
          </cell>
        </row>
        <row r="4264">
          <cell r="K4264">
            <v>0</v>
          </cell>
          <cell r="O4264">
            <v>0</v>
          </cell>
        </row>
        <row r="4265">
          <cell r="K4265">
            <v>0</v>
          </cell>
          <cell r="O4265">
            <v>0</v>
          </cell>
        </row>
        <row r="4266">
          <cell r="K4266">
            <v>0</v>
          </cell>
          <cell r="O4266">
            <v>0</v>
          </cell>
        </row>
        <row r="4267">
          <cell r="K4267">
            <v>0</v>
          </cell>
          <cell r="O4267">
            <v>0</v>
          </cell>
        </row>
        <row r="4268">
          <cell r="K4268">
            <v>0</v>
          </cell>
          <cell r="O4268">
            <v>0</v>
          </cell>
        </row>
        <row r="4269">
          <cell r="K4269">
            <v>0</v>
          </cell>
          <cell r="O4269">
            <v>0</v>
          </cell>
        </row>
        <row r="4270">
          <cell r="K4270">
            <v>0</v>
          </cell>
          <cell r="O4270">
            <v>0</v>
          </cell>
        </row>
        <row r="4271">
          <cell r="K4271">
            <v>0</v>
          </cell>
          <cell r="O4271">
            <v>0</v>
          </cell>
        </row>
        <row r="4272">
          <cell r="K4272">
            <v>0</v>
          </cell>
          <cell r="O4272">
            <v>0</v>
          </cell>
        </row>
        <row r="4273">
          <cell r="K4273">
            <v>0</v>
          </cell>
          <cell r="O4273">
            <v>0</v>
          </cell>
        </row>
        <row r="4274">
          <cell r="K4274">
            <v>0</v>
          </cell>
          <cell r="O4274">
            <v>0</v>
          </cell>
        </row>
        <row r="4275">
          <cell r="K4275">
            <v>0</v>
          </cell>
          <cell r="O4275">
            <v>0</v>
          </cell>
        </row>
        <row r="4276">
          <cell r="K4276">
            <v>0</v>
          </cell>
          <cell r="O4276">
            <v>0</v>
          </cell>
        </row>
        <row r="4277">
          <cell r="K4277">
            <v>0</v>
          </cell>
          <cell r="O4277">
            <v>0</v>
          </cell>
        </row>
        <row r="4278">
          <cell r="K4278">
            <v>0</v>
          </cell>
          <cell r="O4278">
            <v>0</v>
          </cell>
        </row>
        <row r="4279">
          <cell r="K4279">
            <v>0</v>
          </cell>
          <cell r="O4279">
            <v>0</v>
          </cell>
        </row>
        <row r="4280">
          <cell r="K4280">
            <v>0</v>
          </cell>
          <cell r="O4280">
            <v>0</v>
          </cell>
        </row>
        <row r="4281">
          <cell r="K4281">
            <v>0</v>
          </cell>
          <cell r="O4281">
            <v>0</v>
          </cell>
        </row>
        <row r="4282">
          <cell r="K4282">
            <v>2101</v>
          </cell>
          <cell r="O4282">
            <v>0</v>
          </cell>
        </row>
        <row r="4283">
          <cell r="K4283">
            <v>2103</v>
          </cell>
          <cell r="O4283">
            <v>0</v>
          </cell>
        </row>
        <row r="4284">
          <cell r="K4284">
            <v>2105</v>
          </cell>
          <cell r="O4284">
            <v>0</v>
          </cell>
        </row>
        <row r="4285">
          <cell r="K4285">
            <v>2106</v>
          </cell>
          <cell r="O4285">
            <v>0</v>
          </cell>
        </row>
        <row r="4286">
          <cell r="K4286">
            <v>3808</v>
          </cell>
          <cell r="O4286">
            <v>0.2</v>
          </cell>
        </row>
        <row r="4287">
          <cell r="K4287">
            <v>0</v>
          </cell>
          <cell r="O4287">
            <v>0</v>
          </cell>
        </row>
        <row r="4288">
          <cell r="K4288">
            <v>0</v>
          </cell>
          <cell r="O4288">
            <v>0</v>
          </cell>
        </row>
        <row r="4289">
          <cell r="K4289">
            <v>0</v>
          </cell>
          <cell r="O4289">
            <v>0</v>
          </cell>
        </row>
        <row r="4290">
          <cell r="K4290">
            <v>2206</v>
          </cell>
          <cell r="O4290">
            <v>0</v>
          </cell>
        </row>
        <row r="4291">
          <cell r="K4291">
            <v>0</v>
          </cell>
          <cell r="O4291">
            <v>0</v>
          </cell>
        </row>
        <row r="4292">
          <cell r="K4292">
            <v>0</v>
          </cell>
          <cell r="O4292">
            <v>0</v>
          </cell>
        </row>
        <row r="4293">
          <cell r="K4293">
            <v>0</v>
          </cell>
          <cell r="O4293">
            <v>0</v>
          </cell>
        </row>
        <row r="4294">
          <cell r="K4294">
            <v>0</v>
          </cell>
          <cell r="O4294">
            <v>0</v>
          </cell>
        </row>
        <row r="4295">
          <cell r="K4295">
            <v>0</v>
          </cell>
          <cell r="O4295">
            <v>0</v>
          </cell>
        </row>
        <row r="4296">
          <cell r="K4296">
            <v>0</v>
          </cell>
          <cell r="O4296">
            <v>0</v>
          </cell>
        </row>
        <row r="4297">
          <cell r="K4297">
            <v>0</v>
          </cell>
          <cell r="O4297">
            <v>0</v>
          </cell>
        </row>
        <row r="4298">
          <cell r="K4298">
            <v>0</v>
          </cell>
          <cell r="O4298">
            <v>0</v>
          </cell>
        </row>
        <row r="4299">
          <cell r="K4299">
            <v>0</v>
          </cell>
          <cell r="O4299">
            <v>0</v>
          </cell>
        </row>
        <row r="4300">
          <cell r="K4300">
            <v>0</v>
          </cell>
          <cell r="O4300">
            <v>0</v>
          </cell>
        </row>
        <row r="4301">
          <cell r="K4301">
            <v>0</v>
          </cell>
          <cell r="O4301">
            <v>0</v>
          </cell>
        </row>
        <row r="4302">
          <cell r="K4302">
            <v>0</v>
          </cell>
          <cell r="O4302">
            <v>0</v>
          </cell>
        </row>
        <row r="4303">
          <cell r="K4303">
            <v>0</v>
          </cell>
          <cell r="O4303">
            <v>0</v>
          </cell>
        </row>
        <row r="4304">
          <cell r="K4304">
            <v>0</v>
          </cell>
          <cell r="O4304">
            <v>0</v>
          </cell>
        </row>
        <row r="4305">
          <cell r="K4305">
            <v>0</v>
          </cell>
          <cell r="O4305">
            <v>0</v>
          </cell>
        </row>
        <row r="4306">
          <cell r="K4306">
            <v>0</v>
          </cell>
          <cell r="O4306">
            <v>0</v>
          </cell>
        </row>
        <row r="4307">
          <cell r="K4307">
            <v>0</v>
          </cell>
          <cell r="O4307">
            <v>0</v>
          </cell>
        </row>
        <row r="4308">
          <cell r="K4308">
            <v>0</v>
          </cell>
          <cell r="O4308">
            <v>0</v>
          </cell>
        </row>
        <row r="4309">
          <cell r="K4309">
            <v>0</v>
          </cell>
          <cell r="O4309">
            <v>0</v>
          </cell>
        </row>
        <row r="4310">
          <cell r="K4310">
            <v>0</v>
          </cell>
          <cell r="O4310">
            <v>0</v>
          </cell>
        </row>
        <row r="4311">
          <cell r="K4311">
            <v>0</v>
          </cell>
          <cell r="O4311">
            <v>0</v>
          </cell>
        </row>
        <row r="4312">
          <cell r="K4312">
            <v>0</v>
          </cell>
          <cell r="O4312">
            <v>0</v>
          </cell>
        </row>
        <row r="4313">
          <cell r="K4313">
            <v>0</v>
          </cell>
          <cell r="O4313">
            <v>0</v>
          </cell>
        </row>
        <row r="4314">
          <cell r="K4314">
            <v>0</v>
          </cell>
          <cell r="O4314">
            <v>0</v>
          </cell>
        </row>
        <row r="4315">
          <cell r="K4315">
            <v>0</v>
          </cell>
          <cell r="O4315">
            <v>0</v>
          </cell>
        </row>
        <row r="4316">
          <cell r="K4316">
            <v>0</v>
          </cell>
          <cell r="O4316">
            <v>0</v>
          </cell>
        </row>
        <row r="4317">
          <cell r="K4317">
            <v>0</v>
          </cell>
          <cell r="O4317">
            <v>0</v>
          </cell>
        </row>
        <row r="4318">
          <cell r="K4318">
            <v>0</v>
          </cell>
          <cell r="O4318">
            <v>0</v>
          </cell>
        </row>
        <row r="4319">
          <cell r="K4319">
            <v>0</v>
          </cell>
          <cell r="O4319">
            <v>0</v>
          </cell>
        </row>
        <row r="4320">
          <cell r="K4320">
            <v>0</v>
          </cell>
          <cell r="O4320">
            <v>0</v>
          </cell>
        </row>
        <row r="4321">
          <cell r="K4321">
            <v>0</v>
          </cell>
          <cell r="O4321">
            <v>0</v>
          </cell>
        </row>
        <row r="4322">
          <cell r="K4322">
            <v>2101</v>
          </cell>
          <cell r="O4322">
            <v>0</v>
          </cell>
        </row>
        <row r="4323">
          <cell r="K4323">
            <v>0</v>
          </cell>
          <cell r="O4323">
            <v>0</v>
          </cell>
        </row>
        <row r="4324">
          <cell r="K4324">
            <v>0</v>
          </cell>
          <cell r="O4324">
            <v>0</v>
          </cell>
        </row>
        <row r="4325">
          <cell r="K4325">
            <v>0</v>
          </cell>
          <cell r="O4325">
            <v>0</v>
          </cell>
        </row>
        <row r="4326">
          <cell r="K4326">
            <v>0</v>
          </cell>
          <cell r="O4326">
            <v>0</v>
          </cell>
        </row>
        <row r="4327">
          <cell r="K4327">
            <v>0</v>
          </cell>
          <cell r="O4327">
            <v>0</v>
          </cell>
        </row>
        <row r="4328">
          <cell r="K4328">
            <v>0</v>
          </cell>
          <cell r="O4328">
            <v>0</v>
          </cell>
        </row>
        <row r="4329">
          <cell r="K4329">
            <v>0</v>
          </cell>
          <cell r="O4329">
            <v>0</v>
          </cell>
        </row>
        <row r="4330">
          <cell r="K4330">
            <v>0</v>
          </cell>
          <cell r="O4330">
            <v>0</v>
          </cell>
        </row>
        <row r="4331">
          <cell r="K4331">
            <v>0</v>
          </cell>
          <cell r="O4331">
            <v>0</v>
          </cell>
        </row>
        <row r="4332">
          <cell r="K4332">
            <v>0</v>
          </cell>
          <cell r="O4332">
            <v>0</v>
          </cell>
        </row>
        <row r="4333">
          <cell r="K4333">
            <v>0</v>
          </cell>
          <cell r="O4333">
            <v>0</v>
          </cell>
        </row>
        <row r="4334">
          <cell r="K4334">
            <v>0</v>
          </cell>
          <cell r="O4334">
            <v>0</v>
          </cell>
        </row>
        <row r="4335">
          <cell r="K4335">
            <v>0</v>
          </cell>
          <cell r="O4335">
            <v>0</v>
          </cell>
        </row>
        <row r="4336">
          <cell r="K4336">
            <v>0</v>
          </cell>
          <cell r="O4336">
            <v>0</v>
          </cell>
        </row>
        <row r="4337">
          <cell r="K4337">
            <v>0</v>
          </cell>
          <cell r="O4337">
            <v>0</v>
          </cell>
        </row>
        <row r="4338">
          <cell r="K4338">
            <v>0</v>
          </cell>
          <cell r="O4338">
            <v>0</v>
          </cell>
        </row>
        <row r="4339">
          <cell r="K4339">
            <v>0</v>
          </cell>
          <cell r="O4339">
            <v>0</v>
          </cell>
        </row>
        <row r="4340">
          <cell r="K4340">
            <v>0</v>
          </cell>
          <cell r="O4340">
            <v>0</v>
          </cell>
        </row>
        <row r="4341">
          <cell r="K4341">
            <v>0</v>
          </cell>
          <cell r="O4341">
            <v>0</v>
          </cell>
        </row>
        <row r="4342">
          <cell r="K4342">
            <v>0</v>
          </cell>
          <cell r="O4342">
            <v>0</v>
          </cell>
        </row>
        <row r="4343">
          <cell r="K4343">
            <v>0</v>
          </cell>
          <cell r="O4343">
            <v>0</v>
          </cell>
        </row>
        <row r="4344">
          <cell r="K4344">
            <v>0</v>
          </cell>
          <cell r="O4344">
            <v>0</v>
          </cell>
        </row>
        <row r="4345">
          <cell r="K4345">
            <v>0</v>
          </cell>
          <cell r="O4345">
            <v>0</v>
          </cell>
        </row>
        <row r="4346">
          <cell r="K4346">
            <v>0</v>
          </cell>
          <cell r="O4346">
            <v>0</v>
          </cell>
        </row>
        <row r="4347">
          <cell r="K4347">
            <v>0</v>
          </cell>
          <cell r="O4347">
            <v>0</v>
          </cell>
        </row>
        <row r="4348">
          <cell r="K4348">
            <v>0</v>
          </cell>
          <cell r="O4348">
            <v>0</v>
          </cell>
        </row>
        <row r="4349">
          <cell r="K4349">
            <v>0</v>
          </cell>
          <cell r="O4349">
            <v>0</v>
          </cell>
        </row>
        <row r="4350">
          <cell r="K4350">
            <v>0</v>
          </cell>
          <cell r="O4350">
            <v>0</v>
          </cell>
        </row>
        <row r="4351">
          <cell r="K4351">
            <v>0</v>
          </cell>
          <cell r="O4351">
            <v>0</v>
          </cell>
        </row>
        <row r="4352">
          <cell r="K4352">
            <v>0</v>
          </cell>
          <cell r="O4352">
            <v>0</v>
          </cell>
        </row>
        <row r="4353">
          <cell r="K4353">
            <v>0</v>
          </cell>
          <cell r="O4353">
            <v>0</v>
          </cell>
        </row>
        <row r="4354">
          <cell r="K4354">
            <v>0</v>
          </cell>
          <cell r="O4354">
            <v>0</v>
          </cell>
        </row>
        <row r="4355">
          <cell r="K4355">
            <v>0</v>
          </cell>
          <cell r="O4355">
            <v>0</v>
          </cell>
        </row>
        <row r="4356">
          <cell r="K4356">
            <v>0</v>
          </cell>
          <cell r="O4356">
            <v>0</v>
          </cell>
        </row>
        <row r="4357">
          <cell r="K4357">
            <v>0</v>
          </cell>
          <cell r="O4357">
            <v>0</v>
          </cell>
        </row>
        <row r="4358">
          <cell r="K4358">
            <v>0</v>
          </cell>
          <cell r="O4358">
            <v>0</v>
          </cell>
        </row>
        <row r="4359">
          <cell r="K4359">
            <v>0</v>
          </cell>
          <cell r="O4359">
            <v>0</v>
          </cell>
        </row>
        <row r="4360">
          <cell r="K4360">
            <v>0</v>
          </cell>
          <cell r="O4360">
            <v>0</v>
          </cell>
        </row>
        <row r="4361">
          <cell r="K4361">
            <v>0</v>
          </cell>
          <cell r="O4361">
            <v>0</v>
          </cell>
        </row>
        <row r="4362">
          <cell r="K4362">
            <v>0</v>
          </cell>
          <cell r="O4362">
            <v>0</v>
          </cell>
        </row>
        <row r="4363">
          <cell r="K4363">
            <v>0</v>
          </cell>
          <cell r="O4363">
            <v>0</v>
          </cell>
        </row>
        <row r="4364">
          <cell r="K4364">
            <v>0</v>
          </cell>
          <cell r="O4364">
            <v>0</v>
          </cell>
        </row>
        <row r="4365">
          <cell r="K4365">
            <v>0</v>
          </cell>
          <cell r="O4365">
            <v>0</v>
          </cell>
        </row>
        <row r="4366">
          <cell r="K4366">
            <v>3808</v>
          </cell>
          <cell r="O4366">
            <v>0.2</v>
          </cell>
        </row>
        <row r="4367">
          <cell r="K4367">
            <v>0</v>
          </cell>
          <cell r="O4367">
            <v>0</v>
          </cell>
        </row>
        <row r="4368">
          <cell r="K4368">
            <v>0</v>
          </cell>
          <cell r="O4368">
            <v>0</v>
          </cell>
        </row>
        <row r="4369">
          <cell r="K4369">
            <v>0</v>
          </cell>
          <cell r="O4369">
            <v>0</v>
          </cell>
        </row>
        <row r="4370">
          <cell r="K4370">
            <v>0</v>
          </cell>
          <cell r="O4370">
            <v>0</v>
          </cell>
        </row>
        <row r="4371">
          <cell r="K4371">
            <v>0</v>
          </cell>
          <cell r="O4371">
            <v>0</v>
          </cell>
        </row>
        <row r="4372">
          <cell r="K4372">
            <v>0</v>
          </cell>
          <cell r="O4372">
            <v>0</v>
          </cell>
        </row>
        <row r="4373">
          <cell r="K4373">
            <v>0</v>
          </cell>
          <cell r="O4373">
            <v>0</v>
          </cell>
        </row>
        <row r="4374">
          <cell r="K4374">
            <v>0</v>
          </cell>
          <cell r="O4374">
            <v>0</v>
          </cell>
        </row>
        <row r="4375">
          <cell r="K4375">
            <v>0</v>
          </cell>
          <cell r="O4375">
            <v>0</v>
          </cell>
        </row>
        <row r="4376">
          <cell r="K4376">
            <v>0</v>
          </cell>
          <cell r="O4376">
            <v>0</v>
          </cell>
        </row>
        <row r="4377">
          <cell r="K4377">
            <v>0</v>
          </cell>
          <cell r="O4377">
            <v>0</v>
          </cell>
        </row>
        <row r="4378">
          <cell r="K4378">
            <v>0</v>
          </cell>
          <cell r="O4378">
            <v>0</v>
          </cell>
        </row>
        <row r="4379">
          <cell r="K4379">
            <v>0</v>
          </cell>
          <cell r="O4379">
            <v>0</v>
          </cell>
        </row>
        <row r="4380">
          <cell r="K4380">
            <v>0</v>
          </cell>
          <cell r="O4380">
            <v>0</v>
          </cell>
        </row>
        <row r="4381">
          <cell r="K4381">
            <v>0</v>
          </cell>
          <cell r="O4381">
            <v>0</v>
          </cell>
        </row>
        <row r="4382">
          <cell r="K4382">
            <v>0</v>
          </cell>
          <cell r="O4382">
            <v>0</v>
          </cell>
        </row>
        <row r="4383">
          <cell r="K4383">
            <v>0</v>
          </cell>
          <cell r="O4383">
            <v>0</v>
          </cell>
        </row>
        <row r="4384">
          <cell r="K4384">
            <v>0</v>
          </cell>
          <cell r="O4384">
            <v>0</v>
          </cell>
        </row>
        <row r="4385">
          <cell r="K4385">
            <v>0</v>
          </cell>
          <cell r="O4385">
            <v>0</v>
          </cell>
        </row>
        <row r="4386">
          <cell r="K4386">
            <v>0</v>
          </cell>
          <cell r="O4386">
            <v>0</v>
          </cell>
        </row>
        <row r="4387">
          <cell r="K4387">
            <v>0</v>
          </cell>
          <cell r="O4387">
            <v>0</v>
          </cell>
        </row>
        <row r="4388">
          <cell r="K4388">
            <v>0</v>
          </cell>
          <cell r="O4388">
            <v>0</v>
          </cell>
        </row>
        <row r="4389">
          <cell r="K4389">
            <v>0</v>
          </cell>
          <cell r="O4389">
            <v>0</v>
          </cell>
        </row>
        <row r="4390">
          <cell r="K4390">
            <v>0</v>
          </cell>
          <cell r="O4390">
            <v>0</v>
          </cell>
        </row>
        <row r="4391">
          <cell r="K4391">
            <v>0</v>
          </cell>
          <cell r="O4391">
            <v>0</v>
          </cell>
        </row>
        <row r="4392">
          <cell r="K4392">
            <v>0</v>
          </cell>
          <cell r="O4392">
            <v>0</v>
          </cell>
        </row>
        <row r="4393">
          <cell r="K4393">
            <v>0</v>
          </cell>
          <cell r="O4393">
            <v>0</v>
          </cell>
        </row>
        <row r="4394">
          <cell r="K4394">
            <v>0</v>
          </cell>
          <cell r="O4394">
            <v>0</v>
          </cell>
        </row>
        <row r="4395">
          <cell r="K4395">
            <v>0</v>
          </cell>
          <cell r="O4395">
            <v>0</v>
          </cell>
        </row>
        <row r="4396">
          <cell r="K4396">
            <v>0</v>
          </cell>
          <cell r="O4396">
            <v>0</v>
          </cell>
        </row>
        <row r="4397">
          <cell r="K4397">
            <v>0</v>
          </cell>
          <cell r="O4397">
            <v>0</v>
          </cell>
        </row>
        <row r="4398">
          <cell r="K4398">
            <v>0</v>
          </cell>
          <cell r="O4398">
            <v>0</v>
          </cell>
        </row>
        <row r="4399">
          <cell r="K4399">
            <v>0</v>
          </cell>
          <cell r="O4399">
            <v>0</v>
          </cell>
        </row>
        <row r="4400">
          <cell r="K4400">
            <v>0</v>
          </cell>
          <cell r="O4400">
            <v>0</v>
          </cell>
        </row>
        <row r="4401">
          <cell r="K4401">
            <v>0</v>
          </cell>
          <cell r="O4401">
            <v>0</v>
          </cell>
        </row>
        <row r="4402">
          <cell r="K4402">
            <v>2101</v>
          </cell>
          <cell r="O4402" t="str">
            <v xml:space="preserve"> </v>
          </cell>
        </row>
        <row r="4403">
          <cell r="K4403">
            <v>2102</v>
          </cell>
          <cell r="O4403" t="str">
            <v xml:space="preserve"> </v>
          </cell>
        </row>
        <row r="4404">
          <cell r="K4404">
            <v>2103</v>
          </cell>
          <cell r="O4404">
            <v>0</v>
          </cell>
        </row>
        <row r="4405">
          <cell r="K4405">
            <v>2105</v>
          </cell>
          <cell r="O4405">
            <v>0</v>
          </cell>
        </row>
        <row r="4406">
          <cell r="K4406">
            <v>3808</v>
          </cell>
          <cell r="O4406">
            <v>0.15</v>
          </cell>
        </row>
        <row r="4407">
          <cell r="K4407">
            <v>0</v>
          </cell>
          <cell r="O4407">
            <v>0</v>
          </cell>
        </row>
        <row r="4408">
          <cell r="K4408">
            <v>0</v>
          </cell>
          <cell r="O4408">
            <v>0</v>
          </cell>
        </row>
        <row r="4409">
          <cell r="K4409">
            <v>0</v>
          </cell>
          <cell r="O4409">
            <v>0</v>
          </cell>
        </row>
        <row r="4410">
          <cell r="K4410">
            <v>2101</v>
          </cell>
          <cell r="O4410">
            <v>0</v>
          </cell>
        </row>
        <row r="4411">
          <cell r="K4411">
            <v>0</v>
          </cell>
          <cell r="O4411">
            <v>0</v>
          </cell>
        </row>
        <row r="4412">
          <cell r="K4412">
            <v>0</v>
          </cell>
          <cell r="O4412">
            <v>0</v>
          </cell>
        </row>
        <row r="4413">
          <cell r="K4413">
            <v>0</v>
          </cell>
          <cell r="O4413">
            <v>0</v>
          </cell>
        </row>
        <row r="4414">
          <cell r="K4414">
            <v>3808</v>
          </cell>
          <cell r="O4414">
            <v>0.15</v>
          </cell>
        </row>
        <row r="4415">
          <cell r="K4415">
            <v>0</v>
          </cell>
          <cell r="O4415">
            <v>0</v>
          </cell>
        </row>
        <row r="4416">
          <cell r="K4416">
            <v>0</v>
          </cell>
          <cell r="O4416">
            <v>0</v>
          </cell>
        </row>
        <row r="4417">
          <cell r="K4417">
            <v>0</v>
          </cell>
          <cell r="O4417">
            <v>0</v>
          </cell>
        </row>
        <row r="4418">
          <cell r="K4418">
            <v>0</v>
          </cell>
          <cell r="O4418">
            <v>0</v>
          </cell>
        </row>
        <row r="4419">
          <cell r="K4419">
            <v>0</v>
          </cell>
          <cell r="O4419">
            <v>0</v>
          </cell>
        </row>
        <row r="4420">
          <cell r="K4420">
            <v>0</v>
          </cell>
          <cell r="O4420">
            <v>0</v>
          </cell>
        </row>
        <row r="4421">
          <cell r="K4421">
            <v>0</v>
          </cell>
          <cell r="O4421">
            <v>0</v>
          </cell>
        </row>
        <row r="4422">
          <cell r="K4422">
            <v>0</v>
          </cell>
          <cell r="O4422">
            <v>0</v>
          </cell>
        </row>
        <row r="4423">
          <cell r="K4423">
            <v>0</v>
          </cell>
          <cell r="O4423">
            <v>0</v>
          </cell>
        </row>
        <row r="4424">
          <cell r="K4424">
            <v>0</v>
          </cell>
          <cell r="O4424">
            <v>0</v>
          </cell>
        </row>
        <row r="4425">
          <cell r="K4425">
            <v>0</v>
          </cell>
          <cell r="O4425">
            <v>0</v>
          </cell>
        </row>
        <row r="4426">
          <cell r="K4426">
            <v>0</v>
          </cell>
          <cell r="O4426">
            <v>0</v>
          </cell>
        </row>
        <row r="4427">
          <cell r="K4427">
            <v>0</v>
          </cell>
          <cell r="O4427">
            <v>0</v>
          </cell>
        </row>
        <row r="4428">
          <cell r="K4428">
            <v>0</v>
          </cell>
          <cell r="O4428">
            <v>0</v>
          </cell>
        </row>
        <row r="4429">
          <cell r="K4429">
            <v>0</v>
          </cell>
          <cell r="O4429">
            <v>0</v>
          </cell>
        </row>
        <row r="4430">
          <cell r="K4430">
            <v>0</v>
          </cell>
          <cell r="O4430">
            <v>0</v>
          </cell>
        </row>
        <row r="4431">
          <cell r="K4431">
            <v>0</v>
          </cell>
          <cell r="O4431">
            <v>0</v>
          </cell>
        </row>
        <row r="4432">
          <cell r="K4432">
            <v>0</v>
          </cell>
          <cell r="O4432">
            <v>0</v>
          </cell>
        </row>
        <row r="4433">
          <cell r="K4433">
            <v>0</v>
          </cell>
          <cell r="O4433">
            <v>0</v>
          </cell>
        </row>
        <row r="4434">
          <cell r="K4434">
            <v>0</v>
          </cell>
          <cell r="O4434">
            <v>0</v>
          </cell>
        </row>
        <row r="4435">
          <cell r="K4435">
            <v>0</v>
          </cell>
          <cell r="O4435">
            <v>0</v>
          </cell>
        </row>
        <row r="4436">
          <cell r="K4436">
            <v>0</v>
          </cell>
          <cell r="O4436">
            <v>0</v>
          </cell>
        </row>
        <row r="4437">
          <cell r="K4437">
            <v>0</v>
          </cell>
          <cell r="O4437">
            <v>0</v>
          </cell>
        </row>
        <row r="4438">
          <cell r="K4438">
            <v>0</v>
          </cell>
          <cell r="O4438">
            <v>0</v>
          </cell>
        </row>
        <row r="4439">
          <cell r="K4439">
            <v>0</v>
          </cell>
          <cell r="O4439">
            <v>0</v>
          </cell>
        </row>
        <row r="4440">
          <cell r="K4440">
            <v>0</v>
          </cell>
          <cell r="O4440">
            <v>0</v>
          </cell>
        </row>
        <row r="4441">
          <cell r="K4441">
            <v>0</v>
          </cell>
          <cell r="O4441">
            <v>0</v>
          </cell>
        </row>
        <row r="4442">
          <cell r="K4442">
            <v>2101</v>
          </cell>
          <cell r="O4442">
            <v>0</v>
          </cell>
        </row>
        <row r="4443">
          <cell r="K4443">
            <v>2302</v>
          </cell>
          <cell r="O4443">
            <v>0</v>
          </cell>
        </row>
        <row r="4444">
          <cell r="K4444">
            <v>0</v>
          </cell>
          <cell r="O4444">
            <v>0</v>
          </cell>
        </row>
        <row r="4445">
          <cell r="K4445">
            <v>0</v>
          </cell>
          <cell r="O4445">
            <v>0</v>
          </cell>
        </row>
        <row r="4446">
          <cell r="K4446">
            <v>3808</v>
          </cell>
          <cell r="O4446">
            <v>0.2</v>
          </cell>
        </row>
        <row r="4447">
          <cell r="K4447">
            <v>0</v>
          </cell>
          <cell r="O4447">
            <v>0</v>
          </cell>
        </row>
        <row r="4448">
          <cell r="K4448">
            <v>0</v>
          </cell>
          <cell r="O4448">
            <v>0</v>
          </cell>
        </row>
        <row r="4449">
          <cell r="K4449">
            <v>0</v>
          </cell>
          <cell r="O4449">
            <v>0</v>
          </cell>
        </row>
        <row r="4450">
          <cell r="K4450">
            <v>2204</v>
          </cell>
          <cell r="O4450">
            <v>0</v>
          </cell>
        </row>
        <row r="4451">
          <cell r="K4451">
            <v>0</v>
          </cell>
          <cell r="O4451">
            <v>0</v>
          </cell>
        </row>
        <row r="4452">
          <cell r="K4452">
            <v>0</v>
          </cell>
          <cell r="O4452">
            <v>0</v>
          </cell>
        </row>
        <row r="4453">
          <cell r="K4453">
            <v>0</v>
          </cell>
          <cell r="O4453">
            <v>0</v>
          </cell>
        </row>
        <row r="4454">
          <cell r="K4454">
            <v>3403</v>
          </cell>
          <cell r="O4454">
            <v>0.35</v>
          </cell>
        </row>
        <row r="4455">
          <cell r="K4455">
            <v>3407</v>
          </cell>
          <cell r="O4455">
            <v>0.55000000000000004</v>
          </cell>
        </row>
        <row r="4456">
          <cell r="K4456">
            <v>0</v>
          </cell>
          <cell r="O4456">
            <v>0</v>
          </cell>
        </row>
        <row r="4457">
          <cell r="K4457">
            <v>0</v>
          </cell>
          <cell r="O4457">
            <v>0</v>
          </cell>
        </row>
        <row r="4458">
          <cell r="K4458">
            <v>2101</v>
          </cell>
          <cell r="O4458">
            <v>0</v>
          </cell>
        </row>
        <row r="4459">
          <cell r="K4459">
            <v>2102</v>
          </cell>
          <cell r="O4459">
            <v>0</v>
          </cell>
        </row>
        <row r="4460">
          <cell r="K4460">
            <v>2103</v>
          </cell>
          <cell r="O4460">
            <v>0.13</v>
          </cell>
        </row>
        <row r="4461">
          <cell r="K4461">
            <v>2105</v>
          </cell>
          <cell r="O4461">
            <v>0</v>
          </cell>
        </row>
        <row r="4462">
          <cell r="K4462">
            <v>3103</v>
          </cell>
          <cell r="O4462">
            <v>5</v>
          </cell>
        </row>
        <row r="4463">
          <cell r="K4463">
            <v>3106</v>
          </cell>
          <cell r="O4463">
            <v>16</v>
          </cell>
        </row>
        <row r="4464">
          <cell r="K4464">
            <v>3107</v>
          </cell>
          <cell r="O4464">
            <v>14</v>
          </cell>
        </row>
        <row r="4465">
          <cell r="K4465">
            <v>3501</v>
          </cell>
          <cell r="O4465">
            <v>0</v>
          </cell>
        </row>
        <row r="4466">
          <cell r="K4466">
            <v>2106</v>
          </cell>
          <cell r="O4466">
            <v>0</v>
          </cell>
        </row>
        <row r="4467">
          <cell r="K4467">
            <v>2301</v>
          </cell>
          <cell r="O4467">
            <v>0</v>
          </cell>
        </row>
        <row r="4468">
          <cell r="K4468">
            <v>2404</v>
          </cell>
          <cell r="O4468">
            <v>0</v>
          </cell>
        </row>
        <row r="4469">
          <cell r="K4469">
            <v>2605</v>
          </cell>
          <cell r="O4469">
            <v>0</v>
          </cell>
        </row>
        <row r="4470">
          <cell r="K4470">
            <v>3502</v>
          </cell>
          <cell r="O4470">
            <v>0</v>
          </cell>
        </row>
        <row r="4471">
          <cell r="K4471">
            <v>3503</v>
          </cell>
          <cell r="O4471">
            <v>0</v>
          </cell>
        </row>
        <row r="4472">
          <cell r="K4472">
            <v>3505</v>
          </cell>
          <cell r="O4472">
            <v>25.5</v>
          </cell>
        </row>
        <row r="4473">
          <cell r="K4473">
            <v>3808</v>
          </cell>
          <cell r="O4473">
            <v>3.78</v>
          </cell>
        </row>
        <row r="4474">
          <cell r="K4474">
            <v>2702</v>
          </cell>
          <cell r="O4474">
            <v>0</v>
          </cell>
        </row>
        <row r="4475">
          <cell r="K4475">
            <v>2403</v>
          </cell>
          <cell r="O4475">
            <v>0</v>
          </cell>
        </row>
        <row r="4476">
          <cell r="K4476">
            <v>2402</v>
          </cell>
          <cell r="O4476">
            <v>0</v>
          </cell>
        </row>
        <row r="4477">
          <cell r="K4477">
            <v>2401</v>
          </cell>
          <cell r="O4477">
            <v>0</v>
          </cell>
        </row>
        <row r="4478">
          <cell r="K4478">
            <v>0</v>
          </cell>
          <cell r="O4478">
            <v>0</v>
          </cell>
        </row>
        <row r="4479">
          <cell r="K4479">
            <v>0</v>
          </cell>
          <cell r="O4479">
            <v>0</v>
          </cell>
        </row>
        <row r="4480">
          <cell r="K4480">
            <v>0</v>
          </cell>
          <cell r="O4480">
            <v>0</v>
          </cell>
        </row>
        <row r="4481">
          <cell r="K4481">
            <v>0</v>
          </cell>
          <cell r="O4481">
            <v>0</v>
          </cell>
        </row>
        <row r="4482">
          <cell r="K4482">
            <v>2101</v>
          </cell>
          <cell r="O4482">
            <v>2</v>
          </cell>
        </row>
        <row r="4483">
          <cell r="K4483">
            <v>2102</v>
          </cell>
          <cell r="O4483">
            <v>6</v>
          </cell>
        </row>
        <row r="4484">
          <cell r="K4484">
            <v>2204</v>
          </cell>
          <cell r="O4484">
            <v>0</v>
          </cell>
        </row>
        <row r="4485">
          <cell r="K4485">
            <v>2404</v>
          </cell>
          <cell r="O4485">
            <v>0</v>
          </cell>
        </row>
        <row r="4486">
          <cell r="K4486">
            <v>3103</v>
          </cell>
          <cell r="O4486">
            <v>1</v>
          </cell>
        </row>
        <row r="4487">
          <cell r="K4487">
            <v>3106</v>
          </cell>
          <cell r="O4487">
            <v>3</v>
          </cell>
        </row>
        <row r="4488">
          <cell r="K4488">
            <v>3107</v>
          </cell>
          <cell r="O4488">
            <v>1</v>
          </cell>
        </row>
        <row r="4489">
          <cell r="K4489">
            <v>0</v>
          </cell>
          <cell r="O4489">
            <v>0</v>
          </cell>
        </row>
        <row r="4490">
          <cell r="K4490">
            <v>2101</v>
          </cell>
          <cell r="O4490">
            <v>0</v>
          </cell>
        </row>
        <row r="4491">
          <cell r="K4491">
            <v>0</v>
          </cell>
          <cell r="O4491">
            <v>0</v>
          </cell>
        </row>
        <row r="4492">
          <cell r="K4492">
            <v>0</v>
          </cell>
          <cell r="O4492">
            <v>0</v>
          </cell>
        </row>
        <row r="4493">
          <cell r="K4493">
            <v>0</v>
          </cell>
          <cell r="O4493">
            <v>0</v>
          </cell>
        </row>
        <row r="4494">
          <cell r="K4494">
            <v>0</v>
          </cell>
          <cell r="O4494">
            <v>0</v>
          </cell>
        </row>
        <row r="4495">
          <cell r="K4495">
            <v>0</v>
          </cell>
          <cell r="O4495">
            <v>0</v>
          </cell>
        </row>
        <row r="4496">
          <cell r="K4496">
            <v>0</v>
          </cell>
          <cell r="O4496">
            <v>0</v>
          </cell>
        </row>
        <row r="4497">
          <cell r="K4497">
            <v>0</v>
          </cell>
          <cell r="O4497">
            <v>0</v>
          </cell>
        </row>
        <row r="4498">
          <cell r="K4498">
            <v>2101</v>
          </cell>
          <cell r="O4498">
            <v>0</v>
          </cell>
        </row>
        <row r="4499">
          <cell r="K4499">
            <v>2602</v>
          </cell>
          <cell r="O4499">
            <v>0</v>
          </cell>
        </row>
        <row r="4500">
          <cell r="K4500">
            <v>2204</v>
          </cell>
          <cell r="O4500">
            <v>0</v>
          </cell>
        </row>
        <row r="4501">
          <cell r="K4501">
            <v>0</v>
          </cell>
          <cell r="O4501">
            <v>0</v>
          </cell>
        </row>
        <row r="4502">
          <cell r="K4502">
            <v>0</v>
          </cell>
          <cell r="O4502">
            <v>0</v>
          </cell>
        </row>
        <row r="4503">
          <cell r="K4503">
            <v>3808</v>
          </cell>
          <cell r="O4503">
            <v>0</v>
          </cell>
        </row>
        <row r="4504">
          <cell r="K4504">
            <v>0</v>
          </cell>
          <cell r="O4504">
            <v>0</v>
          </cell>
        </row>
        <row r="4505">
          <cell r="K4505">
            <v>0</v>
          </cell>
          <cell r="O4505">
            <v>0</v>
          </cell>
        </row>
        <row r="4506">
          <cell r="K4506">
            <v>2101</v>
          </cell>
          <cell r="O4506">
            <v>0</v>
          </cell>
        </row>
        <row r="4507">
          <cell r="K4507">
            <v>0</v>
          </cell>
          <cell r="O4507">
            <v>0</v>
          </cell>
        </row>
        <row r="4508">
          <cell r="K4508">
            <v>0</v>
          </cell>
          <cell r="O4508">
            <v>0</v>
          </cell>
        </row>
        <row r="4509">
          <cell r="K4509">
            <v>0</v>
          </cell>
          <cell r="O4509">
            <v>0</v>
          </cell>
        </row>
        <row r="4510">
          <cell r="K4510">
            <v>3808</v>
          </cell>
          <cell r="O4510">
            <v>0</v>
          </cell>
        </row>
        <row r="4511">
          <cell r="K4511">
            <v>0</v>
          </cell>
          <cell r="O4511">
            <v>0</v>
          </cell>
        </row>
        <row r="4512">
          <cell r="K4512">
            <v>0</v>
          </cell>
          <cell r="O4512">
            <v>0</v>
          </cell>
        </row>
        <row r="4513">
          <cell r="K4513">
            <v>0</v>
          </cell>
          <cell r="O4513">
            <v>0</v>
          </cell>
        </row>
        <row r="4514">
          <cell r="K4514">
            <v>2101</v>
          </cell>
          <cell r="O4514">
            <v>0</v>
          </cell>
        </row>
        <row r="4515">
          <cell r="K4515">
            <v>0</v>
          </cell>
          <cell r="O4515">
            <v>0</v>
          </cell>
        </row>
        <row r="4516">
          <cell r="K4516">
            <v>0</v>
          </cell>
          <cell r="O4516">
            <v>0</v>
          </cell>
        </row>
        <row r="4517">
          <cell r="K4517">
            <v>0</v>
          </cell>
          <cell r="O4517">
            <v>0</v>
          </cell>
        </row>
        <row r="4518">
          <cell r="K4518">
            <v>3103</v>
          </cell>
          <cell r="O4518">
            <v>0</v>
          </cell>
        </row>
        <row r="4519">
          <cell r="K4519">
            <v>3106</v>
          </cell>
          <cell r="O4519">
            <v>0</v>
          </cell>
        </row>
        <row r="4520">
          <cell r="K4520">
            <v>3107</v>
          </cell>
          <cell r="O4520">
            <v>0</v>
          </cell>
        </row>
        <row r="4521">
          <cell r="K4521">
            <v>3505</v>
          </cell>
          <cell r="O4521">
            <v>3</v>
          </cell>
        </row>
        <row r="4522">
          <cell r="K4522">
            <v>2101</v>
          </cell>
          <cell r="O4522">
            <v>0.5</v>
          </cell>
        </row>
        <row r="4523">
          <cell r="K4523">
            <v>2703</v>
          </cell>
          <cell r="O4523">
            <v>1.5</v>
          </cell>
        </row>
        <row r="4524">
          <cell r="K4524">
            <v>0</v>
          </cell>
          <cell r="O4524">
            <v>0</v>
          </cell>
        </row>
        <row r="4525">
          <cell r="K4525">
            <v>0</v>
          </cell>
          <cell r="O4525">
            <v>0</v>
          </cell>
        </row>
        <row r="4526">
          <cell r="K4526">
            <v>3808</v>
          </cell>
          <cell r="O4526">
            <v>0</v>
          </cell>
        </row>
        <row r="4527">
          <cell r="K4527">
            <v>0</v>
          </cell>
          <cell r="O4527">
            <v>0</v>
          </cell>
        </row>
        <row r="4528">
          <cell r="K4528">
            <v>0</v>
          </cell>
          <cell r="O4528">
            <v>0</v>
          </cell>
        </row>
        <row r="4529">
          <cell r="K4529">
            <v>0</v>
          </cell>
          <cell r="O4529">
            <v>0</v>
          </cell>
        </row>
        <row r="4530">
          <cell r="K4530">
            <v>2101</v>
          </cell>
          <cell r="O4530">
            <v>0.25</v>
          </cell>
        </row>
        <row r="4531">
          <cell r="K4531">
            <v>0</v>
          </cell>
          <cell r="O4531">
            <v>0</v>
          </cell>
        </row>
        <row r="4532">
          <cell r="K4532">
            <v>0</v>
          </cell>
          <cell r="O4532">
            <v>0</v>
          </cell>
        </row>
        <row r="4533">
          <cell r="K4533">
            <v>0</v>
          </cell>
          <cell r="O4533">
            <v>0</v>
          </cell>
        </row>
        <row r="4534">
          <cell r="K4534">
            <v>0</v>
          </cell>
          <cell r="O4534">
            <v>0</v>
          </cell>
        </row>
        <row r="4535">
          <cell r="K4535">
            <v>0</v>
          </cell>
          <cell r="O4535">
            <v>0</v>
          </cell>
        </row>
        <row r="4536">
          <cell r="K4536">
            <v>0</v>
          </cell>
          <cell r="O4536">
            <v>0</v>
          </cell>
        </row>
        <row r="4537">
          <cell r="K4537">
            <v>0</v>
          </cell>
          <cell r="O4537">
            <v>0</v>
          </cell>
        </row>
        <row r="4538">
          <cell r="K4538">
            <v>0</v>
          </cell>
          <cell r="O4538">
            <v>0</v>
          </cell>
        </row>
        <row r="4539">
          <cell r="K4539">
            <v>0</v>
          </cell>
          <cell r="O4539">
            <v>0</v>
          </cell>
        </row>
        <row r="4540">
          <cell r="K4540">
            <v>0</v>
          </cell>
          <cell r="O4540">
            <v>0</v>
          </cell>
        </row>
        <row r="4541">
          <cell r="K4541">
            <v>0</v>
          </cell>
          <cell r="O4541">
            <v>0</v>
          </cell>
        </row>
        <row r="4542">
          <cell r="K4542">
            <v>3808</v>
          </cell>
          <cell r="O4542">
            <v>0.25</v>
          </cell>
        </row>
        <row r="4543">
          <cell r="K4543">
            <v>0</v>
          </cell>
          <cell r="O4543">
            <v>0</v>
          </cell>
        </row>
        <row r="4544">
          <cell r="K4544">
            <v>0</v>
          </cell>
          <cell r="O4544">
            <v>0</v>
          </cell>
        </row>
        <row r="4545">
          <cell r="K4545">
            <v>0</v>
          </cell>
          <cell r="O4545">
            <v>0</v>
          </cell>
        </row>
        <row r="4546">
          <cell r="K4546">
            <v>2101</v>
          </cell>
          <cell r="O4546">
            <v>0</v>
          </cell>
        </row>
        <row r="4547">
          <cell r="K4547">
            <v>0</v>
          </cell>
          <cell r="O4547">
            <v>0</v>
          </cell>
        </row>
        <row r="4548">
          <cell r="K4548">
            <v>0</v>
          </cell>
          <cell r="O4548">
            <v>0</v>
          </cell>
        </row>
        <row r="4549">
          <cell r="K4549">
            <v>0</v>
          </cell>
          <cell r="O4549">
            <v>0</v>
          </cell>
        </row>
        <row r="4550">
          <cell r="K4550">
            <v>0</v>
          </cell>
          <cell r="O4550">
            <v>0</v>
          </cell>
        </row>
        <row r="4551">
          <cell r="K4551">
            <v>0</v>
          </cell>
          <cell r="O4551">
            <v>0</v>
          </cell>
        </row>
        <row r="4552">
          <cell r="K4552">
            <v>0</v>
          </cell>
          <cell r="O4552">
            <v>0</v>
          </cell>
        </row>
        <row r="4553">
          <cell r="K4553">
            <v>0</v>
          </cell>
          <cell r="O4553">
            <v>0</v>
          </cell>
        </row>
        <row r="4554">
          <cell r="K4554">
            <v>2101</v>
          </cell>
          <cell r="O4554">
            <v>0.25</v>
          </cell>
        </row>
        <row r="4555">
          <cell r="K4555">
            <v>2102</v>
          </cell>
          <cell r="O4555">
            <v>0</v>
          </cell>
        </row>
        <row r="4556">
          <cell r="K4556">
            <v>2302</v>
          </cell>
          <cell r="O4556">
            <v>3</v>
          </cell>
        </row>
        <row r="4557">
          <cell r="K4557">
            <v>2503</v>
          </cell>
          <cell r="O4557">
            <v>0</v>
          </cell>
        </row>
        <row r="4558">
          <cell r="K4558">
            <v>3103</v>
          </cell>
          <cell r="O4558">
            <v>3</v>
          </cell>
        </row>
        <row r="4559">
          <cell r="K4559">
            <v>0</v>
          </cell>
          <cell r="O4559">
            <v>0</v>
          </cell>
        </row>
        <row r="4560">
          <cell r="K4560">
            <v>3106</v>
          </cell>
          <cell r="O4560">
            <v>10</v>
          </cell>
        </row>
        <row r="4561">
          <cell r="K4561">
            <v>3107</v>
          </cell>
          <cell r="O4561">
            <v>8</v>
          </cell>
        </row>
        <row r="4562">
          <cell r="K4562">
            <v>2101</v>
          </cell>
          <cell r="O4562">
            <v>0</v>
          </cell>
        </row>
        <row r="4563">
          <cell r="K4563">
            <v>0</v>
          </cell>
          <cell r="O4563">
            <v>0</v>
          </cell>
        </row>
        <row r="4564">
          <cell r="K4564">
            <v>0</v>
          </cell>
          <cell r="O4564">
            <v>0</v>
          </cell>
        </row>
        <row r="4565">
          <cell r="K4565">
            <v>0</v>
          </cell>
          <cell r="O4565">
            <v>0</v>
          </cell>
        </row>
        <row r="4566">
          <cell r="K4566">
            <v>0</v>
          </cell>
          <cell r="O4566">
            <v>0</v>
          </cell>
        </row>
        <row r="4567">
          <cell r="K4567">
            <v>3103</v>
          </cell>
          <cell r="O4567">
            <v>1</v>
          </cell>
        </row>
        <row r="4568">
          <cell r="K4568">
            <v>3106</v>
          </cell>
          <cell r="O4568">
            <v>3.5</v>
          </cell>
        </row>
        <row r="4569">
          <cell r="K4569">
            <v>0</v>
          </cell>
          <cell r="O4569">
            <v>0</v>
          </cell>
        </row>
        <row r="4570">
          <cell r="K4570">
            <v>2101</v>
          </cell>
          <cell r="O4570">
            <v>0</v>
          </cell>
        </row>
        <row r="4571">
          <cell r="K4571">
            <v>0</v>
          </cell>
          <cell r="O4571">
            <v>0</v>
          </cell>
        </row>
        <row r="4572">
          <cell r="K4572">
            <v>0</v>
          </cell>
          <cell r="O4572">
            <v>0</v>
          </cell>
        </row>
        <row r="4573">
          <cell r="K4573">
            <v>0</v>
          </cell>
          <cell r="O4573">
            <v>0</v>
          </cell>
        </row>
        <row r="4574">
          <cell r="K4574">
            <v>0</v>
          </cell>
          <cell r="O4574">
            <v>0</v>
          </cell>
        </row>
        <row r="4575">
          <cell r="K4575">
            <v>0</v>
          </cell>
          <cell r="O4575">
            <v>0</v>
          </cell>
        </row>
        <row r="4576">
          <cell r="K4576">
            <v>0</v>
          </cell>
          <cell r="O4576">
            <v>0</v>
          </cell>
        </row>
        <row r="4577">
          <cell r="K4577">
            <v>0</v>
          </cell>
          <cell r="O4577">
            <v>0</v>
          </cell>
        </row>
        <row r="4578">
          <cell r="K4578">
            <v>0</v>
          </cell>
          <cell r="O4578">
            <v>0</v>
          </cell>
        </row>
        <row r="4579">
          <cell r="K4579">
            <v>0</v>
          </cell>
          <cell r="O4579">
            <v>0</v>
          </cell>
        </row>
        <row r="4580">
          <cell r="K4580">
            <v>0</v>
          </cell>
          <cell r="O4580">
            <v>0</v>
          </cell>
        </row>
        <row r="4581">
          <cell r="K4581">
            <v>0</v>
          </cell>
          <cell r="O4581">
            <v>0</v>
          </cell>
        </row>
        <row r="4582">
          <cell r="K4582">
            <v>3808</v>
          </cell>
          <cell r="O4582">
            <v>1</v>
          </cell>
        </row>
        <row r="4583">
          <cell r="K4583">
            <v>3814</v>
          </cell>
          <cell r="O4583">
            <v>0</v>
          </cell>
        </row>
        <row r="4584">
          <cell r="K4584">
            <v>3305</v>
          </cell>
          <cell r="O4584">
            <v>2.5</v>
          </cell>
        </row>
        <row r="4585">
          <cell r="K4585">
            <v>0</v>
          </cell>
          <cell r="O4585">
            <v>0</v>
          </cell>
        </row>
        <row r="4586">
          <cell r="K4586">
            <v>2101</v>
          </cell>
          <cell r="O4586">
            <v>0</v>
          </cell>
        </row>
        <row r="4587">
          <cell r="K4587">
            <v>0</v>
          </cell>
          <cell r="O4587">
            <v>0</v>
          </cell>
        </row>
        <row r="4588">
          <cell r="K4588">
            <v>0</v>
          </cell>
          <cell r="O4588">
            <v>0</v>
          </cell>
        </row>
        <row r="4589">
          <cell r="K4589">
            <v>0</v>
          </cell>
          <cell r="O4589">
            <v>0</v>
          </cell>
        </row>
        <row r="4590">
          <cell r="K4590">
            <v>0</v>
          </cell>
          <cell r="O4590">
            <v>0</v>
          </cell>
        </row>
        <row r="4591">
          <cell r="K4591">
            <v>0</v>
          </cell>
          <cell r="O4591">
            <v>0</v>
          </cell>
        </row>
        <row r="4592">
          <cell r="K4592">
            <v>0</v>
          </cell>
          <cell r="O4592">
            <v>0</v>
          </cell>
        </row>
        <row r="4593">
          <cell r="K4593">
            <v>0</v>
          </cell>
          <cell r="O4593">
            <v>0</v>
          </cell>
        </row>
        <row r="4594">
          <cell r="K4594">
            <v>2101</v>
          </cell>
          <cell r="O4594">
            <v>0</v>
          </cell>
        </row>
        <row r="4595">
          <cell r="K4595">
            <v>0</v>
          </cell>
          <cell r="O4595">
            <v>0</v>
          </cell>
        </row>
        <row r="4596">
          <cell r="K4596">
            <v>0</v>
          </cell>
          <cell r="O4596">
            <v>0</v>
          </cell>
        </row>
        <row r="4597">
          <cell r="K4597">
            <v>0</v>
          </cell>
          <cell r="O4597">
            <v>0</v>
          </cell>
        </row>
        <row r="4598">
          <cell r="K4598">
            <v>0</v>
          </cell>
          <cell r="O4598">
            <v>0</v>
          </cell>
        </row>
        <row r="4599">
          <cell r="K4599">
            <v>0</v>
          </cell>
          <cell r="O4599">
            <v>0</v>
          </cell>
        </row>
        <row r="4600">
          <cell r="K4600">
            <v>0</v>
          </cell>
          <cell r="O4600">
            <v>0</v>
          </cell>
        </row>
        <row r="4601">
          <cell r="K4601">
            <v>0</v>
          </cell>
          <cell r="O4601">
            <v>0</v>
          </cell>
        </row>
        <row r="4602">
          <cell r="K4602">
            <v>0</v>
          </cell>
          <cell r="O4602">
            <v>0</v>
          </cell>
        </row>
        <row r="4603">
          <cell r="K4603">
            <v>0</v>
          </cell>
          <cell r="O4603">
            <v>0</v>
          </cell>
        </row>
        <row r="4604">
          <cell r="K4604">
            <v>0</v>
          </cell>
          <cell r="O4604">
            <v>0</v>
          </cell>
        </row>
        <row r="4605">
          <cell r="K4605">
            <v>0</v>
          </cell>
          <cell r="O4605">
            <v>0</v>
          </cell>
        </row>
        <row r="4606">
          <cell r="K4606">
            <v>3402</v>
          </cell>
          <cell r="O4606">
            <v>1.5</v>
          </cell>
        </row>
        <row r="4607">
          <cell r="K4607">
            <v>0</v>
          </cell>
          <cell r="O4607">
            <v>0</v>
          </cell>
        </row>
        <row r="4608">
          <cell r="K4608">
            <v>0</v>
          </cell>
          <cell r="O4608">
            <v>0</v>
          </cell>
        </row>
        <row r="4609">
          <cell r="K4609">
            <v>0</v>
          </cell>
          <cell r="O4609">
            <v>0</v>
          </cell>
        </row>
        <row r="4610">
          <cell r="K4610">
            <v>0</v>
          </cell>
          <cell r="O4610">
            <v>0</v>
          </cell>
        </row>
        <row r="4611">
          <cell r="K4611">
            <v>0</v>
          </cell>
          <cell r="O4611">
            <v>0</v>
          </cell>
        </row>
        <row r="4612">
          <cell r="K4612">
            <v>0</v>
          </cell>
          <cell r="O4612">
            <v>0</v>
          </cell>
        </row>
        <row r="4613">
          <cell r="K4613">
            <v>0</v>
          </cell>
          <cell r="O4613">
            <v>0</v>
          </cell>
        </row>
        <row r="4614">
          <cell r="K4614">
            <v>0</v>
          </cell>
          <cell r="O4614">
            <v>0</v>
          </cell>
        </row>
        <row r="4615">
          <cell r="K4615">
            <v>0</v>
          </cell>
          <cell r="O4615">
            <v>0</v>
          </cell>
        </row>
        <row r="4616">
          <cell r="K4616">
            <v>0</v>
          </cell>
          <cell r="O4616">
            <v>0</v>
          </cell>
        </row>
        <row r="4617">
          <cell r="K4617">
            <v>0</v>
          </cell>
          <cell r="O4617">
            <v>0</v>
          </cell>
        </row>
        <row r="4618">
          <cell r="K4618">
            <v>0</v>
          </cell>
          <cell r="O4618">
            <v>0</v>
          </cell>
        </row>
        <row r="4619">
          <cell r="K4619">
            <v>0</v>
          </cell>
          <cell r="O4619">
            <v>0</v>
          </cell>
        </row>
        <row r="4620">
          <cell r="K4620">
            <v>0</v>
          </cell>
          <cell r="O4620">
            <v>0</v>
          </cell>
        </row>
        <row r="4621">
          <cell r="K4621">
            <v>0</v>
          </cell>
          <cell r="O4621">
            <v>0</v>
          </cell>
        </row>
        <row r="4622">
          <cell r="K4622">
            <v>0</v>
          </cell>
          <cell r="O4622">
            <v>0</v>
          </cell>
        </row>
        <row r="4623">
          <cell r="K4623">
            <v>0</v>
          </cell>
          <cell r="O4623">
            <v>0</v>
          </cell>
        </row>
        <row r="4624">
          <cell r="K4624">
            <v>0</v>
          </cell>
          <cell r="O4624">
            <v>0</v>
          </cell>
        </row>
        <row r="4625">
          <cell r="K4625">
            <v>0</v>
          </cell>
          <cell r="O4625">
            <v>0</v>
          </cell>
        </row>
        <row r="4626">
          <cell r="K4626">
            <v>0</v>
          </cell>
          <cell r="O4626">
            <v>0</v>
          </cell>
        </row>
        <row r="4627">
          <cell r="K4627">
            <v>0</v>
          </cell>
          <cell r="O4627">
            <v>0</v>
          </cell>
        </row>
        <row r="4628">
          <cell r="K4628">
            <v>0</v>
          </cell>
          <cell r="O4628">
            <v>0</v>
          </cell>
        </row>
        <row r="4629">
          <cell r="K4629">
            <v>0</v>
          </cell>
          <cell r="O4629">
            <v>0</v>
          </cell>
        </row>
        <row r="4630">
          <cell r="K4630">
            <v>0</v>
          </cell>
          <cell r="O4630">
            <v>0</v>
          </cell>
        </row>
        <row r="4631">
          <cell r="K4631">
            <v>0</v>
          </cell>
          <cell r="O4631">
            <v>0</v>
          </cell>
        </row>
        <row r="4632">
          <cell r="K4632">
            <v>0</v>
          </cell>
          <cell r="O4632">
            <v>0</v>
          </cell>
        </row>
        <row r="4633">
          <cell r="K4633">
            <v>0</v>
          </cell>
          <cell r="O4633">
            <v>0</v>
          </cell>
        </row>
        <row r="4634">
          <cell r="K4634">
            <v>0</v>
          </cell>
          <cell r="O4634">
            <v>0</v>
          </cell>
        </row>
        <row r="4635">
          <cell r="K4635">
            <v>0</v>
          </cell>
          <cell r="O4635">
            <v>0</v>
          </cell>
        </row>
        <row r="4636">
          <cell r="K4636">
            <v>0</v>
          </cell>
          <cell r="O4636">
            <v>0</v>
          </cell>
        </row>
        <row r="4637">
          <cell r="K4637">
            <v>0</v>
          </cell>
          <cell r="O4637">
            <v>0</v>
          </cell>
        </row>
        <row r="4638">
          <cell r="K4638">
            <v>0</v>
          </cell>
          <cell r="O4638">
            <v>0</v>
          </cell>
        </row>
        <row r="4639">
          <cell r="K4639">
            <v>0</v>
          </cell>
          <cell r="O4639">
            <v>0</v>
          </cell>
        </row>
        <row r="4640">
          <cell r="K4640">
            <v>0</v>
          </cell>
          <cell r="O4640">
            <v>0</v>
          </cell>
        </row>
        <row r="4641">
          <cell r="K4641">
            <v>0</v>
          </cell>
          <cell r="O4641">
            <v>0</v>
          </cell>
        </row>
        <row r="4642">
          <cell r="K4642">
            <v>2101</v>
          </cell>
          <cell r="O4642">
            <v>0</v>
          </cell>
        </row>
        <row r="4643">
          <cell r="K4643">
            <v>0</v>
          </cell>
          <cell r="O4643">
            <v>0</v>
          </cell>
        </row>
        <row r="4644">
          <cell r="K4644">
            <v>0</v>
          </cell>
          <cell r="O4644">
            <v>0</v>
          </cell>
        </row>
        <row r="4645">
          <cell r="K4645">
            <v>0</v>
          </cell>
          <cell r="O4645">
            <v>0</v>
          </cell>
        </row>
        <row r="4646">
          <cell r="K4646">
            <v>3808</v>
          </cell>
          <cell r="O4646">
            <v>0</v>
          </cell>
        </row>
        <row r="4647">
          <cell r="K4647">
            <v>0</v>
          </cell>
          <cell r="O4647">
            <v>0</v>
          </cell>
        </row>
        <row r="4648">
          <cell r="K4648">
            <v>0</v>
          </cell>
          <cell r="O4648">
            <v>0</v>
          </cell>
        </row>
        <row r="4649">
          <cell r="K4649">
            <v>0</v>
          </cell>
          <cell r="O4649">
            <v>0</v>
          </cell>
        </row>
        <row r="4650">
          <cell r="K4650">
            <v>2101</v>
          </cell>
          <cell r="O4650">
            <v>0</v>
          </cell>
        </row>
        <row r="4651">
          <cell r="K4651">
            <v>0</v>
          </cell>
          <cell r="O4651">
            <v>0</v>
          </cell>
        </row>
        <row r="4652">
          <cell r="K4652">
            <v>0</v>
          </cell>
          <cell r="O4652">
            <v>0</v>
          </cell>
        </row>
        <row r="4653">
          <cell r="K4653">
            <v>0</v>
          </cell>
          <cell r="O4653">
            <v>0</v>
          </cell>
        </row>
        <row r="4654">
          <cell r="K4654">
            <v>3808</v>
          </cell>
          <cell r="O4654">
            <v>0</v>
          </cell>
        </row>
        <row r="4655">
          <cell r="K4655">
            <v>3814</v>
          </cell>
          <cell r="O4655">
            <v>0</v>
          </cell>
        </row>
        <row r="4656">
          <cell r="K4656">
            <v>0</v>
          </cell>
          <cell r="O4656">
            <v>0</v>
          </cell>
        </row>
        <row r="4657">
          <cell r="K4657">
            <v>0</v>
          </cell>
          <cell r="O4657">
            <v>0</v>
          </cell>
        </row>
        <row r="4658">
          <cell r="K4658">
            <v>0</v>
          </cell>
          <cell r="O4658">
            <v>0</v>
          </cell>
        </row>
        <row r="4659">
          <cell r="K4659">
            <v>0</v>
          </cell>
          <cell r="O4659">
            <v>0</v>
          </cell>
        </row>
        <row r="4660">
          <cell r="K4660">
            <v>0</v>
          </cell>
          <cell r="O4660">
            <v>0</v>
          </cell>
        </row>
        <row r="4661">
          <cell r="K4661">
            <v>0</v>
          </cell>
          <cell r="O4661">
            <v>0</v>
          </cell>
        </row>
        <row r="4662">
          <cell r="K4662">
            <v>0</v>
          </cell>
          <cell r="O4662">
            <v>0</v>
          </cell>
        </row>
        <row r="4663">
          <cell r="K4663">
            <v>0</v>
          </cell>
          <cell r="O4663">
            <v>0</v>
          </cell>
        </row>
        <row r="4664">
          <cell r="K4664">
            <v>0</v>
          </cell>
          <cell r="O4664">
            <v>0</v>
          </cell>
        </row>
        <row r="4665">
          <cell r="K4665">
            <v>0</v>
          </cell>
          <cell r="O4665">
            <v>0</v>
          </cell>
        </row>
        <row r="4666">
          <cell r="K4666">
            <v>0</v>
          </cell>
          <cell r="O4666">
            <v>0</v>
          </cell>
        </row>
        <row r="4667">
          <cell r="K4667">
            <v>0</v>
          </cell>
          <cell r="O4667">
            <v>0</v>
          </cell>
        </row>
        <row r="4668">
          <cell r="K4668">
            <v>0</v>
          </cell>
          <cell r="O4668">
            <v>0</v>
          </cell>
        </row>
        <row r="4669">
          <cell r="K4669">
            <v>0</v>
          </cell>
          <cell r="O4669">
            <v>0</v>
          </cell>
        </row>
        <row r="4670">
          <cell r="K4670">
            <v>0</v>
          </cell>
          <cell r="O4670">
            <v>0</v>
          </cell>
        </row>
        <row r="4671">
          <cell r="K4671">
            <v>0</v>
          </cell>
          <cell r="O4671">
            <v>0</v>
          </cell>
        </row>
        <row r="4672">
          <cell r="K4672">
            <v>0</v>
          </cell>
          <cell r="O4672">
            <v>0</v>
          </cell>
        </row>
        <row r="4673">
          <cell r="K4673">
            <v>0</v>
          </cell>
          <cell r="O4673">
            <v>0</v>
          </cell>
        </row>
        <row r="4674">
          <cell r="K4674">
            <v>0</v>
          </cell>
          <cell r="O4674">
            <v>0</v>
          </cell>
        </row>
        <row r="4675">
          <cell r="K4675">
            <v>0</v>
          </cell>
          <cell r="O4675">
            <v>0</v>
          </cell>
        </row>
        <row r="4676">
          <cell r="K4676">
            <v>0</v>
          </cell>
          <cell r="O4676">
            <v>0</v>
          </cell>
        </row>
        <row r="4677">
          <cell r="K4677">
            <v>0</v>
          </cell>
          <cell r="O4677">
            <v>0</v>
          </cell>
        </row>
        <row r="4678">
          <cell r="K4678">
            <v>0</v>
          </cell>
          <cell r="O4678">
            <v>0</v>
          </cell>
        </row>
        <row r="4679">
          <cell r="K4679">
            <v>0</v>
          </cell>
          <cell r="O4679">
            <v>0</v>
          </cell>
        </row>
        <row r="4680">
          <cell r="K4680">
            <v>0</v>
          </cell>
          <cell r="O4680">
            <v>0</v>
          </cell>
        </row>
        <row r="4681">
          <cell r="K4681">
            <v>0</v>
          </cell>
          <cell r="O4681">
            <v>0</v>
          </cell>
        </row>
        <row r="4682">
          <cell r="K4682">
            <v>2101</v>
          </cell>
          <cell r="O4682">
            <v>1</v>
          </cell>
        </row>
        <row r="4683">
          <cell r="K4683">
            <v>0</v>
          </cell>
          <cell r="O4683">
            <v>0</v>
          </cell>
        </row>
        <row r="4684">
          <cell r="K4684">
            <v>0</v>
          </cell>
          <cell r="O4684">
            <v>0</v>
          </cell>
        </row>
        <row r="4685">
          <cell r="K4685">
            <v>0</v>
          </cell>
          <cell r="O4685">
            <v>0</v>
          </cell>
        </row>
        <row r="4686">
          <cell r="K4686">
            <v>3808</v>
          </cell>
          <cell r="O4686">
            <v>0.5</v>
          </cell>
        </row>
        <row r="4687">
          <cell r="K4687">
            <v>3814</v>
          </cell>
          <cell r="O4687">
            <v>0.5</v>
          </cell>
        </row>
        <row r="4688">
          <cell r="K4688">
            <v>3103</v>
          </cell>
          <cell r="O4688">
            <v>0.5</v>
          </cell>
        </row>
        <row r="4689">
          <cell r="K4689">
            <v>0</v>
          </cell>
          <cell r="O4689">
            <v>0</v>
          </cell>
        </row>
        <row r="4690">
          <cell r="K4690">
            <v>2101</v>
          </cell>
          <cell r="O4690">
            <v>0</v>
          </cell>
        </row>
        <row r="4691">
          <cell r="K4691">
            <v>0</v>
          </cell>
          <cell r="O4691">
            <v>0</v>
          </cell>
        </row>
        <row r="4692">
          <cell r="K4692">
            <v>0</v>
          </cell>
          <cell r="O4692">
            <v>0</v>
          </cell>
        </row>
        <row r="4693">
          <cell r="K4693">
            <v>0</v>
          </cell>
          <cell r="O4693">
            <v>0</v>
          </cell>
        </row>
        <row r="4694">
          <cell r="K4694">
            <v>0</v>
          </cell>
          <cell r="O4694">
            <v>0</v>
          </cell>
        </row>
        <row r="4695">
          <cell r="K4695">
            <v>3103</v>
          </cell>
          <cell r="O4695">
            <v>0</v>
          </cell>
        </row>
        <row r="4696">
          <cell r="K4696">
            <v>3106</v>
          </cell>
          <cell r="O4696">
            <v>0</v>
          </cell>
        </row>
        <row r="4697">
          <cell r="K4697">
            <v>3107</v>
          </cell>
          <cell r="O4697">
            <v>0</v>
          </cell>
        </row>
        <row r="4698">
          <cell r="K4698">
            <v>0</v>
          </cell>
          <cell r="O4698">
            <v>0</v>
          </cell>
        </row>
        <row r="4699">
          <cell r="K4699">
            <v>0</v>
          </cell>
          <cell r="O4699">
            <v>0</v>
          </cell>
        </row>
        <row r="4700">
          <cell r="K4700">
            <v>0</v>
          </cell>
          <cell r="O4700">
            <v>0</v>
          </cell>
        </row>
        <row r="4701">
          <cell r="K4701">
            <v>0</v>
          </cell>
          <cell r="O4701">
            <v>0</v>
          </cell>
        </row>
        <row r="4702">
          <cell r="K4702">
            <v>0</v>
          </cell>
          <cell r="O4702">
            <v>0</v>
          </cell>
        </row>
        <row r="4703">
          <cell r="K4703">
            <v>0</v>
          </cell>
          <cell r="O4703">
            <v>0</v>
          </cell>
        </row>
        <row r="4704">
          <cell r="K4704">
            <v>0</v>
          </cell>
          <cell r="O4704">
            <v>0</v>
          </cell>
        </row>
        <row r="4705">
          <cell r="K4705">
            <v>0</v>
          </cell>
          <cell r="O4705">
            <v>0</v>
          </cell>
        </row>
        <row r="4706">
          <cell r="K4706">
            <v>0</v>
          </cell>
          <cell r="O4706">
            <v>0</v>
          </cell>
        </row>
        <row r="4707">
          <cell r="K4707">
            <v>0</v>
          </cell>
          <cell r="O4707">
            <v>0</v>
          </cell>
        </row>
        <row r="4708">
          <cell r="K4708">
            <v>0</v>
          </cell>
          <cell r="O4708">
            <v>0</v>
          </cell>
        </row>
        <row r="4709">
          <cell r="K4709">
            <v>0</v>
          </cell>
          <cell r="O4709">
            <v>0</v>
          </cell>
        </row>
        <row r="4710">
          <cell r="K4710">
            <v>0</v>
          </cell>
          <cell r="O4710">
            <v>0</v>
          </cell>
        </row>
        <row r="4711">
          <cell r="K4711">
            <v>0</v>
          </cell>
          <cell r="O4711">
            <v>0</v>
          </cell>
        </row>
        <row r="4712">
          <cell r="K4712">
            <v>0</v>
          </cell>
          <cell r="O4712">
            <v>0</v>
          </cell>
        </row>
        <row r="4713">
          <cell r="K4713">
            <v>0</v>
          </cell>
          <cell r="O4713">
            <v>0</v>
          </cell>
        </row>
        <row r="4714">
          <cell r="K4714">
            <v>0</v>
          </cell>
          <cell r="O4714">
            <v>0</v>
          </cell>
        </row>
        <row r="4715">
          <cell r="K4715">
            <v>0</v>
          </cell>
          <cell r="O4715">
            <v>0</v>
          </cell>
        </row>
        <row r="4716">
          <cell r="K4716">
            <v>0</v>
          </cell>
          <cell r="O4716">
            <v>0</v>
          </cell>
        </row>
        <row r="4717">
          <cell r="K4717">
            <v>0</v>
          </cell>
          <cell r="O4717">
            <v>0</v>
          </cell>
        </row>
        <row r="4718">
          <cell r="K4718">
            <v>0</v>
          </cell>
          <cell r="O4718">
            <v>0</v>
          </cell>
        </row>
        <row r="4719">
          <cell r="K4719">
            <v>0</v>
          </cell>
          <cell r="O4719">
            <v>0</v>
          </cell>
        </row>
        <row r="4720">
          <cell r="K4720">
            <v>0</v>
          </cell>
          <cell r="O4720">
            <v>0</v>
          </cell>
        </row>
        <row r="4721">
          <cell r="K4721">
            <v>0</v>
          </cell>
          <cell r="O4721">
            <v>0</v>
          </cell>
        </row>
        <row r="4722">
          <cell r="K4722">
            <v>2101</v>
          </cell>
          <cell r="O4722">
            <v>0.25</v>
          </cell>
        </row>
        <row r="4723">
          <cell r="K4723">
            <v>0</v>
          </cell>
          <cell r="O4723">
            <v>0</v>
          </cell>
        </row>
        <row r="4724">
          <cell r="K4724">
            <v>0</v>
          </cell>
          <cell r="O4724">
            <v>0</v>
          </cell>
        </row>
        <row r="4725">
          <cell r="K4725">
            <v>0</v>
          </cell>
          <cell r="O4725">
            <v>0</v>
          </cell>
        </row>
        <row r="4726">
          <cell r="K4726">
            <v>3808</v>
          </cell>
          <cell r="O4726">
            <v>0.25</v>
          </cell>
        </row>
        <row r="4727">
          <cell r="K4727">
            <v>0</v>
          </cell>
          <cell r="O4727">
            <v>0</v>
          </cell>
        </row>
        <row r="4728">
          <cell r="K4728">
            <v>0</v>
          </cell>
          <cell r="O4728">
            <v>0</v>
          </cell>
        </row>
        <row r="4729">
          <cell r="K4729">
            <v>0</v>
          </cell>
          <cell r="O4729">
            <v>0</v>
          </cell>
        </row>
        <row r="4730">
          <cell r="K4730">
            <v>2101</v>
          </cell>
          <cell r="O4730">
            <v>0.25</v>
          </cell>
        </row>
        <row r="4731">
          <cell r="K4731">
            <v>0</v>
          </cell>
          <cell r="O4731">
            <v>0</v>
          </cell>
        </row>
        <row r="4732">
          <cell r="K4732">
            <v>0</v>
          </cell>
          <cell r="O4732">
            <v>0</v>
          </cell>
        </row>
        <row r="4733">
          <cell r="K4733">
            <v>0</v>
          </cell>
          <cell r="O4733">
            <v>0</v>
          </cell>
        </row>
        <row r="4734">
          <cell r="K4734">
            <v>3808</v>
          </cell>
          <cell r="O4734">
            <v>0.25</v>
          </cell>
        </row>
        <row r="4735">
          <cell r="K4735">
            <v>0</v>
          </cell>
          <cell r="O4735">
            <v>0</v>
          </cell>
        </row>
        <row r="4736">
          <cell r="K4736">
            <v>0</v>
          </cell>
          <cell r="O4736">
            <v>0</v>
          </cell>
        </row>
        <row r="4737">
          <cell r="K4737">
            <v>0</v>
          </cell>
          <cell r="O4737">
            <v>0</v>
          </cell>
        </row>
        <row r="4738">
          <cell r="K4738">
            <v>0</v>
          </cell>
          <cell r="O4738">
            <v>0</v>
          </cell>
        </row>
        <row r="4739">
          <cell r="K4739">
            <v>0</v>
          </cell>
          <cell r="O4739">
            <v>0</v>
          </cell>
        </row>
        <row r="4740">
          <cell r="K4740">
            <v>0</v>
          </cell>
          <cell r="O4740">
            <v>0</v>
          </cell>
        </row>
        <row r="4741">
          <cell r="K4741">
            <v>0</v>
          </cell>
          <cell r="O4741">
            <v>0</v>
          </cell>
        </row>
        <row r="4742">
          <cell r="K4742">
            <v>0</v>
          </cell>
          <cell r="O4742">
            <v>0</v>
          </cell>
        </row>
        <row r="4743">
          <cell r="K4743">
            <v>0</v>
          </cell>
          <cell r="O4743">
            <v>0</v>
          </cell>
        </row>
        <row r="4744">
          <cell r="K4744">
            <v>0</v>
          </cell>
          <cell r="O4744">
            <v>0</v>
          </cell>
        </row>
        <row r="4745">
          <cell r="K4745">
            <v>0</v>
          </cell>
          <cell r="O4745">
            <v>0</v>
          </cell>
        </row>
        <row r="4746">
          <cell r="K4746">
            <v>0</v>
          </cell>
          <cell r="O4746">
            <v>0</v>
          </cell>
        </row>
        <row r="4747">
          <cell r="K4747">
            <v>0</v>
          </cell>
          <cell r="O4747">
            <v>0</v>
          </cell>
        </row>
        <row r="4748">
          <cell r="K4748">
            <v>0</v>
          </cell>
          <cell r="O4748">
            <v>0</v>
          </cell>
        </row>
        <row r="4749">
          <cell r="K4749">
            <v>0</v>
          </cell>
          <cell r="O4749">
            <v>0</v>
          </cell>
        </row>
        <row r="4750">
          <cell r="K4750">
            <v>0</v>
          </cell>
          <cell r="O4750">
            <v>0</v>
          </cell>
        </row>
        <row r="4751">
          <cell r="K4751">
            <v>0</v>
          </cell>
          <cell r="O4751">
            <v>0</v>
          </cell>
        </row>
        <row r="4752">
          <cell r="K4752">
            <v>0</v>
          </cell>
          <cell r="O4752">
            <v>0</v>
          </cell>
        </row>
        <row r="4753">
          <cell r="K4753">
            <v>0</v>
          </cell>
          <cell r="O4753">
            <v>0</v>
          </cell>
        </row>
        <row r="4754">
          <cell r="K4754">
            <v>0</v>
          </cell>
          <cell r="O4754">
            <v>0</v>
          </cell>
        </row>
        <row r="4755">
          <cell r="K4755">
            <v>0</v>
          </cell>
          <cell r="O4755">
            <v>0</v>
          </cell>
        </row>
        <row r="4756">
          <cell r="K4756">
            <v>0</v>
          </cell>
          <cell r="O4756">
            <v>0</v>
          </cell>
        </row>
        <row r="4757">
          <cell r="K4757">
            <v>0</v>
          </cell>
          <cell r="O4757">
            <v>0</v>
          </cell>
        </row>
        <row r="4758">
          <cell r="K4758">
            <v>0</v>
          </cell>
          <cell r="O4758">
            <v>0</v>
          </cell>
        </row>
        <row r="4759">
          <cell r="K4759">
            <v>0</v>
          </cell>
          <cell r="O4759">
            <v>0</v>
          </cell>
        </row>
        <row r="4760">
          <cell r="K4760">
            <v>0</v>
          </cell>
          <cell r="O4760">
            <v>0</v>
          </cell>
        </row>
        <row r="4761">
          <cell r="K4761">
            <v>0</v>
          </cell>
          <cell r="O4761">
            <v>0</v>
          </cell>
        </row>
        <row r="4762">
          <cell r="K4762">
            <v>2404</v>
          </cell>
          <cell r="O4762">
            <v>2</v>
          </cell>
        </row>
        <row r="4763">
          <cell r="K4763">
            <v>2101</v>
          </cell>
          <cell r="O4763">
            <v>0</v>
          </cell>
        </row>
        <row r="4764">
          <cell r="K4764">
            <v>0</v>
          </cell>
          <cell r="O4764">
            <v>0</v>
          </cell>
        </row>
        <row r="4765">
          <cell r="K4765">
            <v>0</v>
          </cell>
          <cell r="O4765">
            <v>0</v>
          </cell>
        </row>
        <row r="4766">
          <cell r="K4766">
            <v>3501</v>
          </cell>
          <cell r="O4766">
            <v>2</v>
          </cell>
        </row>
        <row r="4767">
          <cell r="K4767">
            <v>3505</v>
          </cell>
          <cell r="O4767">
            <v>35</v>
          </cell>
        </row>
        <row r="4768">
          <cell r="K4768">
            <v>3504</v>
          </cell>
          <cell r="O4768">
            <v>3</v>
          </cell>
        </row>
        <row r="4769">
          <cell r="K4769">
            <v>3503</v>
          </cell>
          <cell r="O4769">
            <v>3</v>
          </cell>
        </row>
        <row r="4770">
          <cell r="K4770">
            <v>0</v>
          </cell>
          <cell r="O4770">
            <v>0</v>
          </cell>
        </row>
        <row r="4771">
          <cell r="K4771">
            <v>0</v>
          </cell>
          <cell r="O4771">
            <v>0</v>
          </cell>
        </row>
        <row r="4772">
          <cell r="K4772">
            <v>0</v>
          </cell>
          <cell r="O4772">
            <v>0</v>
          </cell>
        </row>
        <row r="4773">
          <cell r="K4773">
            <v>0</v>
          </cell>
          <cell r="O4773">
            <v>0</v>
          </cell>
        </row>
        <row r="4774">
          <cell r="K4774">
            <v>3106</v>
          </cell>
          <cell r="O4774">
            <v>2</v>
          </cell>
        </row>
        <row r="4775">
          <cell r="K4775">
            <v>0</v>
          </cell>
          <cell r="O4775">
            <v>0</v>
          </cell>
        </row>
        <row r="4776">
          <cell r="K4776">
            <v>0</v>
          </cell>
          <cell r="O4776">
            <v>0</v>
          </cell>
        </row>
        <row r="4777">
          <cell r="K4777">
            <v>0</v>
          </cell>
          <cell r="O4777">
            <v>0</v>
          </cell>
        </row>
        <row r="4778">
          <cell r="K4778">
            <v>0</v>
          </cell>
          <cell r="O4778">
            <v>0</v>
          </cell>
        </row>
        <row r="4779">
          <cell r="K4779">
            <v>0</v>
          </cell>
          <cell r="O4779">
            <v>0</v>
          </cell>
        </row>
        <row r="4780">
          <cell r="K4780">
            <v>0</v>
          </cell>
          <cell r="O4780">
            <v>0</v>
          </cell>
        </row>
        <row r="4781">
          <cell r="K4781">
            <v>0</v>
          </cell>
          <cell r="O4781">
            <v>0</v>
          </cell>
        </row>
        <row r="4782">
          <cell r="K4782">
            <v>0</v>
          </cell>
          <cell r="O4782">
            <v>0</v>
          </cell>
        </row>
        <row r="4783">
          <cell r="K4783">
            <v>0</v>
          </cell>
          <cell r="O4783">
            <v>0</v>
          </cell>
        </row>
        <row r="4784">
          <cell r="K4784">
            <v>0</v>
          </cell>
          <cell r="O4784">
            <v>0</v>
          </cell>
        </row>
        <row r="4785">
          <cell r="K4785">
            <v>0</v>
          </cell>
          <cell r="O4785">
            <v>0</v>
          </cell>
        </row>
        <row r="4786">
          <cell r="K4786">
            <v>0</v>
          </cell>
          <cell r="O4786">
            <v>0</v>
          </cell>
        </row>
        <row r="4787">
          <cell r="K4787">
            <v>0</v>
          </cell>
          <cell r="O4787">
            <v>0</v>
          </cell>
        </row>
        <row r="4788">
          <cell r="K4788">
            <v>0</v>
          </cell>
          <cell r="O4788">
            <v>0</v>
          </cell>
        </row>
        <row r="4789">
          <cell r="K4789">
            <v>0</v>
          </cell>
          <cell r="O4789">
            <v>0</v>
          </cell>
        </row>
        <row r="4790">
          <cell r="K4790">
            <v>0</v>
          </cell>
          <cell r="O4790">
            <v>0</v>
          </cell>
        </row>
        <row r="4791">
          <cell r="K4791">
            <v>0</v>
          </cell>
          <cell r="O4791">
            <v>0</v>
          </cell>
        </row>
        <row r="4792">
          <cell r="K4792">
            <v>0</v>
          </cell>
          <cell r="O4792">
            <v>0</v>
          </cell>
        </row>
        <row r="4793">
          <cell r="K4793">
            <v>0</v>
          </cell>
          <cell r="O4793">
            <v>0</v>
          </cell>
        </row>
        <row r="4794">
          <cell r="K4794">
            <v>0</v>
          </cell>
          <cell r="O4794">
            <v>0</v>
          </cell>
        </row>
        <row r="4795">
          <cell r="K4795">
            <v>0</v>
          </cell>
          <cell r="O4795">
            <v>0</v>
          </cell>
        </row>
        <row r="4796">
          <cell r="K4796">
            <v>0</v>
          </cell>
          <cell r="O4796">
            <v>0</v>
          </cell>
        </row>
        <row r="4797">
          <cell r="K4797">
            <v>0</v>
          </cell>
          <cell r="O4797">
            <v>0</v>
          </cell>
        </row>
        <row r="4798">
          <cell r="K4798">
            <v>0</v>
          </cell>
          <cell r="O4798">
            <v>0</v>
          </cell>
        </row>
        <row r="4799">
          <cell r="K4799">
            <v>0</v>
          </cell>
          <cell r="O4799">
            <v>0</v>
          </cell>
        </row>
        <row r="4800">
          <cell r="K4800">
            <v>0</v>
          </cell>
          <cell r="O4800">
            <v>0</v>
          </cell>
        </row>
        <row r="4801">
          <cell r="K4801">
            <v>0</v>
          </cell>
          <cell r="O4801">
            <v>0</v>
          </cell>
        </row>
        <row r="4802">
          <cell r="K4802">
            <v>2101</v>
          </cell>
          <cell r="O4802">
            <v>0.28999999999999998</v>
          </cell>
        </row>
        <row r="4803">
          <cell r="K4803">
            <v>2105</v>
          </cell>
          <cell r="O4803">
            <v>0.41699999999999998</v>
          </cell>
        </row>
        <row r="4804">
          <cell r="K4804">
            <v>2106</v>
          </cell>
          <cell r="O4804">
            <v>0.4</v>
          </cell>
        </row>
        <row r="4805">
          <cell r="K4805">
            <v>2204</v>
          </cell>
          <cell r="O4805">
            <v>1.4E-2</v>
          </cell>
        </row>
        <row r="4806">
          <cell r="K4806">
            <v>3102</v>
          </cell>
          <cell r="O4806">
            <v>0</v>
          </cell>
        </row>
        <row r="4807">
          <cell r="K4807">
            <v>0</v>
          </cell>
          <cell r="O4807">
            <v>0</v>
          </cell>
        </row>
        <row r="4808">
          <cell r="K4808">
            <v>0</v>
          </cell>
          <cell r="O4808">
            <v>0</v>
          </cell>
        </row>
        <row r="4809">
          <cell r="K4809">
            <v>0</v>
          </cell>
          <cell r="O4809">
            <v>0</v>
          </cell>
        </row>
        <row r="4810">
          <cell r="K4810">
            <v>2504</v>
          </cell>
          <cell r="O4810">
            <v>0</v>
          </cell>
        </row>
        <row r="4811">
          <cell r="K4811">
            <v>2701</v>
          </cell>
          <cell r="O4811">
            <v>1</v>
          </cell>
        </row>
        <row r="4812">
          <cell r="K4812">
            <v>2703</v>
          </cell>
          <cell r="O4812">
            <v>0</v>
          </cell>
        </row>
        <row r="4813">
          <cell r="K4813">
            <v>0</v>
          </cell>
          <cell r="O4813">
            <v>0</v>
          </cell>
        </row>
        <row r="4814">
          <cell r="K4814">
            <v>3811</v>
          </cell>
          <cell r="O4814">
            <v>6</v>
          </cell>
        </row>
        <row r="4815">
          <cell r="K4815">
            <v>0</v>
          </cell>
          <cell r="O4815">
            <v>0</v>
          </cell>
        </row>
        <row r="4816">
          <cell r="K4816">
            <v>0</v>
          </cell>
          <cell r="O4816">
            <v>0</v>
          </cell>
        </row>
        <row r="4817">
          <cell r="K4817">
            <v>0</v>
          </cell>
          <cell r="O4817">
            <v>0</v>
          </cell>
        </row>
        <row r="4818">
          <cell r="K4818">
            <v>2101</v>
          </cell>
          <cell r="O4818">
            <v>0.28999999999999998</v>
          </cell>
        </row>
        <row r="4819">
          <cell r="K4819">
            <v>2105</v>
          </cell>
          <cell r="O4819">
            <v>1.25</v>
          </cell>
        </row>
        <row r="4820">
          <cell r="K4820">
            <v>2106</v>
          </cell>
          <cell r="O4820">
            <v>0.14399999999999999</v>
          </cell>
        </row>
        <row r="4821">
          <cell r="K4821">
            <v>2204</v>
          </cell>
          <cell r="O4821">
            <v>2.3E-2</v>
          </cell>
        </row>
        <row r="4822">
          <cell r="K4822">
            <v>3102</v>
          </cell>
          <cell r="O4822">
            <v>0</v>
          </cell>
        </row>
        <row r="4823">
          <cell r="K4823">
            <v>0</v>
          </cell>
          <cell r="O4823">
            <v>0</v>
          </cell>
        </row>
        <row r="4824">
          <cell r="K4824">
            <v>0</v>
          </cell>
          <cell r="O4824">
            <v>0</v>
          </cell>
        </row>
        <row r="4825">
          <cell r="K4825">
            <v>0</v>
          </cell>
          <cell r="O4825">
            <v>0</v>
          </cell>
        </row>
        <row r="4826">
          <cell r="K4826">
            <v>2101</v>
          </cell>
          <cell r="O4826">
            <v>0.28000000000000003</v>
          </cell>
        </row>
        <row r="4827">
          <cell r="K4827">
            <v>2204</v>
          </cell>
          <cell r="O4827">
            <v>2.3E-2</v>
          </cell>
        </row>
        <row r="4828">
          <cell r="K4828">
            <v>2403</v>
          </cell>
          <cell r="O4828">
            <v>0.24</v>
          </cell>
        </row>
        <row r="4829">
          <cell r="K4829">
            <v>0</v>
          </cell>
          <cell r="O4829">
            <v>0</v>
          </cell>
        </row>
        <row r="4830">
          <cell r="K4830">
            <v>0</v>
          </cell>
          <cell r="O4830">
            <v>0</v>
          </cell>
        </row>
        <row r="4831">
          <cell r="K4831">
            <v>0</v>
          </cell>
          <cell r="O4831">
            <v>0</v>
          </cell>
        </row>
        <row r="4832">
          <cell r="K4832">
            <v>0</v>
          </cell>
          <cell r="O4832">
            <v>0</v>
          </cell>
        </row>
        <row r="4833">
          <cell r="K4833">
            <v>0</v>
          </cell>
          <cell r="O4833">
            <v>0</v>
          </cell>
        </row>
        <row r="4834">
          <cell r="K4834">
            <v>2101</v>
          </cell>
          <cell r="O4834">
            <v>0.2</v>
          </cell>
        </row>
        <row r="4835">
          <cell r="K4835">
            <v>2103</v>
          </cell>
          <cell r="O4835">
            <v>0.1</v>
          </cell>
        </row>
        <row r="4836">
          <cell r="K4836">
            <v>2105</v>
          </cell>
          <cell r="O4836">
            <v>1.25</v>
          </cell>
        </row>
        <row r="4837">
          <cell r="K4837">
            <v>2106</v>
          </cell>
          <cell r="O4837">
            <v>0.14399999999999999</v>
          </cell>
        </row>
        <row r="4838">
          <cell r="K4838">
            <v>0</v>
          </cell>
          <cell r="O4838">
            <v>0</v>
          </cell>
        </row>
        <row r="4839">
          <cell r="K4839">
            <v>3811</v>
          </cell>
          <cell r="O4839">
            <v>0.22</v>
          </cell>
        </row>
        <row r="4840">
          <cell r="K4840">
            <v>3817</v>
          </cell>
          <cell r="O4840">
            <v>0.3</v>
          </cell>
        </row>
        <row r="4841">
          <cell r="K4841">
            <v>0</v>
          </cell>
          <cell r="O4841">
            <v>0</v>
          </cell>
        </row>
        <row r="4842">
          <cell r="K4842">
            <v>2101</v>
          </cell>
          <cell r="O4842">
            <v>0.13475000000000001</v>
          </cell>
        </row>
        <row r="4843">
          <cell r="K4843">
            <v>2403</v>
          </cell>
          <cell r="O4843">
            <v>0.6</v>
          </cell>
        </row>
        <row r="4844">
          <cell r="K4844">
            <v>2105</v>
          </cell>
          <cell r="O4844">
            <v>1.25</v>
          </cell>
        </row>
        <row r="4845">
          <cell r="K4845">
            <v>2106</v>
          </cell>
          <cell r="O4845">
            <v>0.14399999999999999</v>
          </cell>
        </row>
        <row r="4846">
          <cell r="K4846">
            <v>0</v>
          </cell>
          <cell r="O4846">
            <v>0</v>
          </cell>
        </row>
        <row r="4847">
          <cell r="K4847">
            <v>3811</v>
          </cell>
          <cell r="O4847">
            <v>0.22</v>
          </cell>
        </row>
        <row r="4848">
          <cell r="K4848">
            <v>3817</v>
          </cell>
          <cell r="O4848">
            <v>0.3</v>
          </cell>
        </row>
        <row r="4849">
          <cell r="K4849">
            <v>0</v>
          </cell>
          <cell r="O4849">
            <v>0</v>
          </cell>
        </row>
        <row r="4850">
          <cell r="K4850">
            <v>2101</v>
          </cell>
          <cell r="O4850">
            <v>0.14074999999999999</v>
          </cell>
        </row>
        <row r="4851">
          <cell r="K4851">
            <v>2105</v>
          </cell>
          <cell r="O4851">
            <v>0.42</v>
          </cell>
        </row>
        <row r="4852">
          <cell r="K4852">
            <v>2106</v>
          </cell>
          <cell r="O4852">
            <v>0.14416666666666667</v>
          </cell>
        </row>
        <row r="4853">
          <cell r="K4853">
            <v>2204</v>
          </cell>
          <cell r="O4853">
            <v>0.01</v>
          </cell>
        </row>
        <row r="4854">
          <cell r="K4854">
            <v>3102</v>
          </cell>
          <cell r="O4854">
            <v>0</v>
          </cell>
        </row>
        <row r="4855">
          <cell r="K4855">
            <v>0</v>
          </cell>
          <cell r="O4855">
            <v>0</v>
          </cell>
        </row>
        <row r="4856">
          <cell r="K4856">
            <v>0</v>
          </cell>
          <cell r="O4856">
            <v>0</v>
          </cell>
        </row>
        <row r="4857">
          <cell r="K4857">
            <v>0</v>
          </cell>
          <cell r="O4857">
            <v>0</v>
          </cell>
        </row>
        <row r="4858">
          <cell r="K4858">
            <v>2101</v>
          </cell>
          <cell r="O4858">
            <v>0.19183333333333336</v>
          </cell>
        </row>
        <row r="4859">
          <cell r="K4859">
            <v>2105</v>
          </cell>
          <cell r="O4859">
            <v>0.42</v>
          </cell>
        </row>
        <row r="4860">
          <cell r="K4860">
            <v>2106</v>
          </cell>
          <cell r="O4860">
            <v>7.0000000000000007E-2</v>
          </cell>
        </row>
        <row r="4861">
          <cell r="K4861">
            <v>2204</v>
          </cell>
          <cell r="O4861">
            <v>0.01</v>
          </cell>
        </row>
        <row r="4862">
          <cell r="K4862">
            <v>3102</v>
          </cell>
          <cell r="O4862">
            <v>0</v>
          </cell>
        </row>
        <row r="4863">
          <cell r="K4863">
            <v>0</v>
          </cell>
          <cell r="O4863">
            <v>0</v>
          </cell>
        </row>
        <row r="4864">
          <cell r="K4864">
            <v>0</v>
          </cell>
          <cell r="O4864">
            <v>0</v>
          </cell>
        </row>
        <row r="4865">
          <cell r="K4865">
            <v>0</v>
          </cell>
          <cell r="O4865">
            <v>0</v>
          </cell>
        </row>
        <row r="4866">
          <cell r="K4866">
            <v>0</v>
          </cell>
          <cell r="O4866">
            <v>0</v>
          </cell>
        </row>
        <row r="4867">
          <cell r="K4867">
            <v>0</v>
          </cell>
          <cell r="O4867">
            <v>0</v>
          </cell>
        </row>
        <row r="4868">
          <cell r="K4868">
            <v>0</v>
          </cell>
          <cell r="O4868">
            <v>0</v>
          </cell>
        </row>
        <row r="4869">
          <cell r="K4869">
            <v>0</v>
          </cell>
          <cell r="O4869">
            <v>0</v>
          </cell>
        </row>
        <row r="4870">
          <cell r="K4870">
            <v>0</v>
          </cell>
          <cell r="O4870">
            <v>0</v>
          </cell>
        </row>
        <row r="4871">
          <cell r="K4871">
            <v>0</v>
          </cell>
          <cell r="O4871">
            <v>0</v>
          </cell>
        </row>
        <row r="4872">
          <cell r="K4872">
            <v>0</v>
          </cell>
          <cell r="O4872">
            <v>0</v>
          </cell>
        </row>
        <row r="4873">
          <cell r="K4873">
            <v>0</v>
          </cell>
          <cell r="O4873">
            <v>0</v>
          </cell>
        </row>
        <row r="4874">
          <cell r="K4874">
            <v>0</v>
          </cell>
          <cell r="O4874">
            <v>0</v>
          </cell>
        </row>
        <row r="4875">
          <cell r="K4875">
            <v>0</v>
          </cell>
          <cell r="O4875">
            <v>0</v>
          </cell>
        </row>
        <row r="4876">
          <cell r="K4876">
            <v>0</v>
          </cell>
          <cell r="O4876">
            <v>0</v>
          </cell>
        </row>
        <row r="4877">
          <cell r="K4877">
            <v>0</v>
          </cell>
          <cell r="O4877">
            <v>0</v>
          </cell>
        </row>
        <row r="4878">
          <cell r="K4878">
            <v>0</v>
          </cell>
          <cell r="O4878">
            <v>0</v>
          </cell>
        </row>
        <row r="4879">
          <cell r="K4879">
            <v>0</v>
          </cell>
          <cell r="O4879">
            <v>0</v>
          </cell>
        </row>
        <row r="4880">
          <cell r="K4880">
            <v>0</v>
          </cell>
          <cell r="O4880">
            <v>0</v>
          </cell>
        </row>
        <row r="4881">
          <cell r="K4881">
            <v>0</v>
          </cell>
          <cell r="O4881">
            <v>0</v>
          </cell>
        </row>
        <row r="4882">
          <cell r="K4882">
            <v>2101</v>
          </cell>
          <cell r="O4882">
            <v>0.14000000000000001</v>
          </cell>
        </row>
        <row r="4883">
          <cell r="K4883">
            <v>2103</v>
          </cell>
          <cell r="O4883">
            <v>0.03</v>
          </cell>
        </row>
        <row r="4884">
          <cell r="K4884">
            <v>2105</v>
          </cell>
          <cell r="O4884">
            <v>0</v>
          </cell>
        </row>
        <row r="4885">
          <cell r="K4885">
            <v>2106</v>
          </cell>
          <cell r="O4885">
            <v>0.11</v>
          </cell>
        </row>
        <row r="4886">
          <cell r="K4886">
            <v>0</v>
          </cell>
          <cell r="O4886">
            <v>0</v>
          </cell>
        </row>
        <row r="4887">
          <cell r="K4887">
            <v>0</v>
          </cell>
          <cell r="O4887">
            <v>0</v>
          </cell>
        </row>
        <row r="4888">
          <cell r="K4888">
            <v>0</v>
          </cell>
          <cell r="O4888">
            <v>0</v>
          </cell>
        </row>
        <row r="4889">
          <cell r="K4889">
            <v>0</v>
          </cell>
          <cell r="O4889">
            <v>0</v>
          </cell>
        </row>
        <row r="4890">
          <cell r="K4890">
            <v>2204</v>
          </cell>
          <cell r="O4890">
            <v>0.22</v>
          </cell>
        </row>
        <row r="4891">
          <cell r="K4891">
            <v>0</v>
          </cell>
          <cell r="O4891">
            <v>0</v>
          </cell>
        </row>
        <row r="4892">
          <cell r="K4892">
            <v>0</v>
          </cell>
          <cell r="O4892">
            <v>0</v>
          </cell>
        </row>
        <row r="4893">
          <cell r="K4893">
            <v>0</v>
          </cell>
          <cell r="O4893">
            <v>0</v>
          </cell>
        </row>
        <row r="4894">
          <cell r="K4894">
            <v>0</v>
          </cell>
          <cell r="O4894">
            <v>0</v>
          </cell>
        </row>
        <row r="4895">
          <cell r="K4895">
            <v>3811</v>
          </cell>
          <cell r="O4895">
            <v>0.65</v>
          </cell>
        </row>
        <row r="4896">
          <cell r="K4896">
            <v>0</v>
          </cell>
          <cell r="O4896">
            <v>0</v>
          </cell>
        </row>
        <row r="4897">
          <cell r="K4897">
            <v>0</v>
          </cell>
          <cell r="O4897">
            <v>0</v>
          </cell>
        </row>
        <row r="4898">
          <cell r="K4898">
            <v>2101</v>
          </cell>
          <cell r="O4898">
            <v>0.2</v>
          </cell>
        </row>
        <row r="4899">
          <cell r="K4899">
            <v>2106</v>
          </cell>
          <cell r="O4899">
            <v>0.09</v>
          </cell>
        </row>
        <row r="4900">
          <cell r="K4900">
            <v>0</v>
          </cell>
          <cell r="O4900">
            <v>0</v>
          </cell>
        </row>
        <row r="4901">
          <cell r="K4901">
            <v>0</v>
          </cell>
          <cell r="O4901">
            <v>0</v>
          </cell>
        </row>
        <row r="4902">
          <cell r="K4902">
            <v>0</v>
          </cell>
          <cell r="O4902">
            <v>0</v>
          </cell>
        </row>
        <row r="4903">
          <cell r="K4903">
            <v>3811</v>
          </cell>
          <cell r="O4903">
            <v>0.65</v>
          </cell>
        </row>
        <row r="4904">
          <cell r="K4904">
            <v>0</v>
          </cell>
          <cell r="O4904">
            <v>0</v>
          </cell>
        </row>
        <row r="4905">
          <cell r="K4905">
            <v>0</v>
          </cell>
          <cell r="O4905">
            <v>0</v>
          </cell>
        </row>
        <row r="4906">
          <cell r="K4906">
            <v>0</v>
          </cell>
          <cell r="O4906">
            <v>0</v>
          </cell>
        </row>
        <row r="4907">
          <cell r="K4907">
            <v>0</v>
          </cell>
          <cell r="O4907">
            <v>0</v>
          </cell>
        </row>
        <row r="4908">
          <cell r="K4908">
            <v>0</v>
          </cell>
          <cell r="O4908">
            <v>0</v>
          </cell>
        </row>
        <row r="4909">
          <cell r="K4909">
            <v>0</v>
          </cell>
          <cell r="O4909">
            <v>0</v>
          </cell>
        </row>
        <row r="4910">
          <cell r="K4910">
            <v>0</v>
          </cell>
          <cell r="O4910">
            <v>0</v>
          </cell>
        </row>
        <row r="4911">
          <cell r="K4911">
            <v>0</v>
          </cell>
          <cell r="O4911">
            <v>0</v>
          </cell>
        </row>
        <row r="4912">
          <cell r="K4912">
            <v>0</v>
          </cell>
          <cell r="O4912">
            <v>0</v>
          </cell>
        </row>
        <row r="4913">
          <cell r="K4913">
            <v>0</v>
          </cell>
          <cell r="O4913">
            <v>0</v>
          </cell>
        </row>
        <row r="4914">
          <cell r="K4914">
            <v>0</v>
          </cell>
          <cell r="O4914">
            <v>0</v>
          </cell>
        </row>
        <row r="4915">
          <cell r="K4915">
            <v>0</v>
          </cell>
          <cell r="O4915">
            <v>0</v>
          </cell>
        </row>
        <row r="4916">
          <cell r="K4916">
            <v>0</v>
          </cell>
          <cell r="O4916">
            <v>0</v>
          </cell>
        </row>
        <row r="4917">
          <cell r="K4917">
            <v>0</v>
          </cell>
          <cell r="O4917">
            <v>0</v>
          </cell>
        </row>
        <row r="4918">
          <cell r="K4918">
            <v>0</v>
          </cell>
          <cell r="O4918">
            <v>0</v>
          </cell>
        </row>
        <row r="4919">
          <cell r="K4919">
            <v>0</v>
          </cell>
          <cell r="O4919">
            <v>0</v>
          </cell>
        </row>
        <row r="4920">
          <cell r="K4920">
            <v>0</v>
          </cell>
          <cell r="O4920">
            <v>0</v>
          </cell>
        </row>
        <row r="4921">
          <cell r="K4921">
            <v>0</v>
          </cell>
          <cell r="O4921">
            <v>0</v>
          </cell>
        </row>
        <row r="4922">
          <cell r="K4922">
            <v>2101</v>
          </cell>
          <cell r="O4922">
            <v>0.5</v>
          </cell>
        </row>
        <row r="4923">
          <cell r="K4923">
            <v>0</v>
          </cell>
          <cell r="O4923">
            <v>0</v>
          </cell>
        </row>
        <row r="4924">
          <cell r="K4924">
            <v>0</v>
          </cell>
          <cell r="O4924">
            <v>0</v>
          </cell>
        </row>
        <row r="4925">
          <cell r="K4925">
            <v>0</v>
          </cell>
          <cell r="O4925">
            <v>0</v>
          </cell>
        </row>
        <row r="4926">
          <cell r="K4926">
            <v>0</v>
          </cell>
          <cell r="O4926">
            <v>0</v>
          </cell>
        </row>
        <row r="4927">
          <cell r="K4927">
            <v>0</v>
          </cell>
          <cell r="O4927">
            <v>0</v>
          </cell>
        </row>
        <row r="4928">
          <cell r="K4928">
            <v>0</v>
          </cell>
          <cell r="O4928">
            <v>0</v>
          </cell>
        </row>
        <row r="4929">
          <cell r="K4929">
            <v>0</v>
          </cell>
          <cell r="O4929">
            <v>0</v>
          </cell>
        </row>
        <row r="4930">
          <cell r="K4930">
            <v>2204</v>
          </cell>
          <cell r="O4930">
            <v>0.3</v>
          </cell>
        </row>
        <row r="4931">
          <cell r="K4931">
            <v>0</v>
          </cell>
          <cell r="O4931">
            <v>0</v>
          </cell>
        </row>
        <row r="4932">
          <cell r="K4932">
            <v>0</v>
          </cell>
          <cell r="O4932">
            <v>0</v>
          </cell>
        </row>
        <row r="4933">
          <cell r="K4933">
            <v>0</v>
          </cell>
          <cell r="O4933">
            <v>0</v>
          </cell>
        </row>
        <row r="4934">
          <cell r="K4934">
            <v>0</v>
          </cell>
          <cell r="O4934">
            <v>0</v>
          </cell>
        </row>
        <row r="4935">
          <cell r="K4935">
            <v>0</v>
          </cell>
          <cell r="O4935">
            <v>0</v>
          </cell>
        </row>
        <row r="4936">
          <cell r="K4936">
            <v>0</v>
          </cell>
          <cell r="O4936">
            <v>0</v>
          </cell>
        </row>
        <row r="4937">
          <cell r="K4937">
            <v>0</v>
          </cell>
          <cell r="O4937">
            <v>0</v>
          </cell>
        </row>
        <row r="4938">
          <cell r="K4938">
            <v>2102</v>
          </cell>
          <cell r="O4938">
            <v>0.1</v>
          </cell>
        </row>
        <row r="4939">
          <cell r="K4939">
            <v>2204</v>
          </cell>
          <cell r="O4939">
            <v>0.6</v>
          </cell>
        </row>
        <row r="4940">
          <cell r="K4940">
            <v>0</v>
          </cell>
          <cell r="O4940">
            <v>0</v>
          </cell>
        </row>
        <row r="4941">
          <cell r="K4941">
            <v>0</v>
          </cell>
          <cell r="O4941">
            <v>0</v>
          </cell>
        </row>
        <row r="4942">
          <cell r="K4942">
            <v>0</v>
          </cell>
          <cell r="O4942">
            <v>0</v>
          </cell>
        </row>
        <row r="4943">
          <cell r="K4943">
            <v>0</v>
          </cell>
          <cell r="O4943">
            <v>0</v>
          </cell>
        </row>
        <row r="4944">
          <cell r="K4944">
            <v>0</v>
          </cell>
          <cell r="O4944">
            <v>0</v>
          </cell>
        </row>
        <row r="4945">
          <cell r="K4945">
            <v>0</v>
          </cell>
          <cell r="O4945">
            <v>0</v>
          </cell>
        </row>
        <row r="4946">
          <cell r="K4946">
            <v>0</v>
          </cell>
          <cell r="O4946">
            <v>0</v>
          </cell>
        </row>
        <row r="4947">
          <cell r="K4947">
            <v>0</v>
          </cell>
          <cell r="O4947">
            <v>0</v>
          </cell>
        </row>
        <row r="4948">
          <cell r="K4948">
            <v>0</v>
          </cell>
          <cell r="O4948">
            <v>0</v>
          </cell>
        </row>
        <row r="4949">
          <cell r="K4949">
            <v>0</v>
          </cell>
          <cell r="O4949">
            <v>0</v>
          </cell>
        </row>
        <row r="4950">
          <cell r="K4950">
            <v>0</v>
          </cell>
          <cell r="O4950">
            <v>0</v>
          </cell>
        </row>
        <row r="4951">
          <cell r="K4951">
            <v>0</v>
          </cell>
          <cell r="O4951">
            <v>0</v>
          </cell>
        </row>
        <row r="4952">
          <cell r="K4952">
            <v>0</v>
          </cell>
          <cell r="O4952">
            <v>0</v>
          </cell>
        </row>
        <row r="4953">
          <cell r="K4953">
            <v>0</v>
          </cell>
          <cell r="O4953">
            <v>0</v>
          </cell>
        </row>
        <row r="4954">
          <cell r="K4954">
            <v>0</v>
          </cell>
          <cell r="O4954">
            <v>0</v>
          </cell>
        </row>
        <row r="4955">
          <cell r="K4955">
            <v>0</v>
          </cell>
          <cell r="O4955">
            <v>0</v>
          </cell>
        </row>
        <row r="4956">
          <cell r="K4956">
            <v>0</v>
          </cell>
          <cell r="O4956">
            <v>0</v>
          </cell>
        </row>
        <row r="4957">
          <cell r="K4957">
            <v>0</v>
          </cell>
          <cell r="O4957">
            <v>0</v>
          </cell>
        </row>
        <row r="4958">
          <cell r="K4958">
            <v>0</v>
          </cell>
          <cell r="O4958">
            <v>0</v>
          </cell>
        </row>
        <row r="4959">
          <cell r="K4959">
            <v>0</v>
          </cell>
          <cell r="O4959">
            <v>0</v>
          </cell>
        </row>
        <row r="4960">
          <cell r="K4960">
            <v>0</v>
          </cell>
          <cell r="O4960">
            <v>0</v>
          </cell>
        </row>
        <row r="4961">
          <cell r="K4961">
            <v>0</v>
          </cell>
          <cell r="O4961">
            <v>0</v>
          </cell>
        </row>
        <row r="4962">
          <cell r="K4962">
            <v>2101</v>
          </cell>
          <cell r="O4962">
            <v>0.5</v>
          </cell>
        </row>
        <row r="4963">
          <cell r="K4963">
            <v>2103</v>
          </cell>
          <cell r="O4963">
            <v>0.2</v>
          </cell>
        </row>
        <row r="4964">
          <cell r="K4964">
            <v>2105</v>
          </cell>
          <cell r="O4964">
            <v>0.8</v>
          </cell>
        </row>
        <row r="4965">
          <cell r="K4965">
            <v>2204</v>
          </cell>
          <cell r="O4965">
            <v>0.03</v>
          </cell>
        </row>
        <row r="4966">
          <cell r="K4966">
            <v>3305</v>
          </cell>
          <cell r="O4966">
            <v>0.8</v>
          </cell>
        </row>
        <row r="4967">
          <cell r="K4967">
            <v>0</v>
          </cell>
          <cell r="O4967">
            <v>0</v>
          </cell>
        </row>
        <row r="4968">
          <cell r="K4968">
            <v>0</v>
          </cell>
          <cell r="O4968">
            <v>0</v>
          </cell>
        </row>
        <row r="4969">
          <cell r="K4969">
            <v>0</v>
          </cell>
          <cell r="O4969">
            <v>0</v>
          </cell>
        </row>
        <row r="4970">
          <cell r="K4970">
            <v>0</v>
          </cell>
          <cell r="O4970">
            <v>0</v>
          </cell>
        </row>
        <row r="4971">
          <cell r="K4971">
            <v>0</v>
          </cell>
          <cell r="O4971">
            <v>0</v>
          </cell>
        </row>
        <row r="4972">
          <cell r="K4972">
            <v>0</v>
          </cell>
          <cell r="O4972">
            <v>0</v>
          </cell>
        </row>
        <row r="4973">
          <cell r="K4973">
            <v>0</v>
          </cell>
          <cell r="O4973">
            <v>0</v>
          </cell>
        </row>
        <row r="4974">
          <cell r="K4974">
            <v>0</v>
          </cell>
          <cell r="O4974">
            <v>0</v>
          </cell>
        </row>
        <row r="4975">
          <cell r="K4975">
            <v>0</v>
          </cell>
          <cell r="O4975">
            <v>0</v>
          </cell>
        </row>
        <row r="4976">
          <cell r="K4976">
            <v>0</v>
          </cell>
          <cell r="O4976">
            <v>0</v>
          </cell>
        </row>
        <row r="4977">
          <cell r="K4977">
            <v>0</v>
          </cell>
          <cell r="O4977">
            <v>0</v>
          </cell>
        </row>
        <row r="4978">
          <cell r="K4978">
            <v>0</v>
          </cell>
          <cell r="O4978">
            <v>0</v>
          </cell>
        </row>
        <row r="4979">
          <cell r="K4979">
            <v>0</v>
          </cell>
          <cell r="O4979">
            <v>0</v>
          </cell>
        </row>
        <row r="4980">
          <cell r="K4980">
            <v>0</v>
          </cell>
          <cell r="O4980">
            <v>0</v>
          </cell>
        </row>
        <row r="4981">
          <cell r="K4981">
            <v>0</v>
          </cell>
          <cell r="O4981">
            <v>0</v>
          </cell>
        </row>
        <row r="4982">
          <cell r="K4982">
            <v>0</v>
          </cell>
          <cell r="O4982">
            <v>0</v>
          </cell>
        </row>
        <row r="4983">
          <cell r="K4983">
            <v>0</v>
          </cell>
          <cell r="O4983">
            <v>0</v>
          </cell>
        </row>
        <row r="4984">
          <cell r="K4984">
            <v>0</v>
          </cell>
          <cell r="O4984">
            <v>0</v>
          </cell>
        </row>
        <row r="4985">
          <cell r="K4985">
            <v>0</v>
          </cell>
          <cell r="O4985">
            <v>0</v>
          </cell>
        </row>
        <row r="4986">
          <cell r="K4986">
            <v>0</v>
          </cell>
          <cell r="O4986">
            <v>0</v>
          </cell>
        </row>
        <row r="4987">
          <cell r="K4987">
            <v>0</v>
          </cell>
          <cell r="O4987">
            <v>0</v>
          </cell>
        </row>
        <row r="4988">
          <cell r="K4988">
            <v>0</v>
          </cell>
          <cell r="O4988">
            <v>0</v>
          </cell>
        </row>
        <row r="4989">
          <cell r="K4989">
            <v>0</v>
          </cell>
          <cell r="O4989">
            <v>0</v>
          </cell>
        </row>
        <row r="4990">
          <cell r="K4990">
            <v>0</v>
          </cell>
          <cell r="O4990">
            <v>0</v>
          </cell>
        </row>
        <row r="4991">
          <cell r="K4991">
            <v>0</v>
          </cell>
          <cell r="O4991">
            <v>0</v>
          </cell>
        </row>
        <row r="4992">
          <cell r="K4992">
            <v>0</v>
          </cell>
          <cell r="O4992">
            <v>0</v>
          </cell>
        </row>
        <row r="4993">
          <cell r="K4993">
            <v>0</v>
          </cell>
          <cell r="O4993">
            <v>0</v>
          </cell>
        </row>
        <row r="4994">
          <cell r="K4994">
            <v>0</v>
          </cell>
          <cell r="O4994">
            <v>0</v>
          </cell>
        </row>
        <row r="4995">
          <cell r="K4995">
            <v>0</v>
          </cell>
          <cell r="O4995">
            <v>0</v>
          </cell>
        </row>
        <row r="4996">
          <cell r="K4996">
            <v>0</v>
          </cell>
          <cell r="O4996">
            <v>0</v>
          </cell>
        </row>
        <row r="4997">
          <cell r="K4997">
            <v>0</v>
          </cell>
          <cell r="O4997">
            <v>0</v>
          </cell>
        </row>
        <row r="4998">
          <cell r="K4998">
            <v>0</v>
          </cell>
          <cell r="O4998">
            <v>0</v>
          </cell>
        </row>
        <row r="4999">
          <cell r="K4999">
            <v>0</v>
          </cell>
          <cell r="O4999">
            <v>0</v>
          </cell>
        </row>
        <row r="5000">
          <cell r="K5000">
            <v>0</v>
          </cell>
          <cell r="O5000">
            <v>0</v>
          </cell>
        </row>
        <row r="5001">
          <cell r="K5001">
            <v>0</v>
          </cell>
          <cell r="O5001">
            <v>0</v>
          </cell>
        </row>
        <row r="5002">
          <cell r="K5002">
            <v>2101</v>
          </cell>
          <cell r="O5002">
            <v>0.10183333333333333</v>
          </cell>
        </row>
        <row r="5003">
          <cell r="K5003">
            <v>2105</v>
          </cell>
          <cell r="O5003">
            <v>0</v>
          </cell>
        </row>
        <row r="5004">
          <cell r="K5004">
            <v>2106</v>
          </cell>
          <cell r="O5004">
            <v>7.0000000000000007E-2</v>
          </cell>
        </row>
        <row r="5005">
          <cell r="K5005">
            <v>0</v>
          </cell>
          <cell r="O5005">
            <v>0</v>
          </cell>
        </row>
        <row r="5006">
          <cell r="K5006">
            <v>0</v>
          </cell>
          <cell r="O5006">
            <v>0</v>
          </cell>
        </row>
        <row r="5007">
          <cell r="K5007">
            <v>0</v>
          </cell>
          <cell r="O5007">
            <v>0</v>
          </cell>
        </row>
        <row r="5008">
          <cell r="K5008">
            <v>3811</v>
          </cell>
          <cell r="O5008">
            <v>0.3</v>
          </cell>
        </row>
        <row r="5009">
          <cell r="K5009">
            <v>0</v>
          </cell>
          <cell r="O5009">
            <v>0</v>
          </cell>
        </row>
        <row r="5010">
          <cell r="K5010">
            <v>2204</v>
          </cell>
          <cell r="O5010">
            <v>0</v>
          </cell>
        </row>
        <row r="5011">
          <cell r="K5011">
            <v>2504</v>
          </cell>
          <cell r="O5011">
            <v>0</v>
          </cell>
        </row>
        <row r="5012">
          <cell r="K5012">
            <v>0</v>
          </cell>
          <cell r="O5012">
            <v>0</v>
          </cell>
        </row>
        <row r="5013">
          <cell r="K5013">
            <v>0</v>
          </cell>
          <cell r="O5013">
            <v>0</v>
          </cell>
        </row>
        <row r="5014">
          <cell r="K5014">
            <v>0</v>
          </cell>
          <cell r="O5014">
            <v>0</v>
          </cell>
        </row>
        <row r="5015">
          <cell r="K5015">
            <v>0</v>
          </cell>
          <cell r="O5015">
            <v>0</v>
          </cell>
        </row>
        <row r="5016">
          <cell r="K5016">
            <v>0</v>
          </cell>
          <cell r="O5016">
            <v>0</v>
          </cell>
        </row>
        <row r="5017">
          <cell r="K5017">
            <v>0</v>
          </cell>
          <cell r="O5017">
            <v>0</v>
          </cell>
        </row>
        <row r="5018">
          <cell r="K5018">
            <v>2101</v>
          </cell>
          <cell r="O5018">
            <v>0.10183333333333333</v>
          </cell>
        </row>
        <row r="5019">
          <cell r="K5019">
            <v>2105</v>
          </cell>
          <cell r="O5019">
            <v>0</v>
          </cell>
        </row>
        <row r="5020">
          <cell r="K5020">
            <v>2106</v>
          </cell>
          <cell r="O5020">
            <v>7.0000000000000007E-2</v>
          </cell>
        </row>
        <row r="5021">
          <cell r="K5021">
            <v>0</v>
          </cell>
          <cell r="O5021">
            <v>0</v>
          </cell>
        </row>
        <row r="5022">
          <cell r="K5022">
            <v>0</v>
          </cell>
          <cell r="O5022">
            <v>0</v>
          </cell>
        </row>
        <row r="5023">
          <cell r="K5023">
            <v>0</v>
          </cell>
          <cell r="O5023">
            <v>0</v>
          </cell>
        </row>
        <row r="5024">
          <cell r="K5024">
            <v>3811</v>
          </cell>
          <cell r="O5024">
            <v>0.5</v>
          </cell>
        </row>
        <row r="5025">
          <cell r="K5025">
            <v>0</v>
          </cell>
          <cell r="O5025">
            <v>0</v>
          </cell>
        </row>
        <row r="5026">
          <cell r="K5026">
            <v>2101</v>
          </cell>
          <cell r="O5026">
            <v>0.10183333333333333</v>
          </cell>
        </row>
        <row r="5027">
          <cell r="K5027">
            <v>2105</v>
          </cell>
          <cell r="O5027">
            <v>0</v>
          </cell>
        </row>
        <row r="5028">
          <cell r="K5028">
            <v>2106</v>
          </cell>
          <cell r="O5028">
            <v>7.0000000000000007E-2</v>
          </cell>
        </row>
        <row r="5029">
          <cell r="K5029">
            <v>0</v>
          </cell>
          <cell r="O5029">
            <v>0</v>
          </cell>
        </row>
        <row r="5030">
          <cell r="K5030">
            <v>0</v>
          </cell>
          <cell r="O5030">
            <v>0</v>
          </cell>
        </row>
        <row r="5031">
          <cell r="K5031">
            <v>0</v>
          </cell>
          <cell r="O5031">
            <v>0</v>
          </cell>
        </row>
        <row r="5032">
          <cell r="K5032">
            <v>3811</v>
          </cell>
          <cell r="O5032">
            <v>0.5</v>
          </cell>
        </row>
        <row r="5033">
          <cell r="K5033">
            <v>0</v>
          </cell>
          <cell r="O5033">
            <v>0</v>
          </cell>
        </row>
        <row r="5034">
          <cell r="K5034">
            <v>0</v>
          </cell>
          <cell r="O5034">
            <v>0</v>
          </cell>
        </row>
        <row r="5035">
          <cell r="K5035">
            <v>0</v>
          </cell>
          <cell r="O5035">
            <v>0</v>
          </cell>
        </row>
        <row r="5036">
          <cell r="K5036">
            <v>0</v>
          </cell>
          <cell r="O5036">
            <v>0</v>
          </cell>
        </row>
        <row r="5037">
          <cell r="K5037">
            <v>0</v>
          </cell>
          <cell r="O5037">
            <v>0</v>
          </cell>
        </row>
        <row r="5038">
          <cell r="K5038">
            <v>0</v>
          </cell>
          <cell r="O5038">
            <v>0</v>
          </cell>
        </row>
        <row r="5039">
          <cell r="K5039">
            <v>0</v>
          </cell>
          <cell r="O5039">
            <v>0</v>
          </cell>
        </row>
        <row r="5040">
          <cell r="K5040">
            <v>0</v>
          </cell>
          <cell r="O5040">
            <v>0</v>
          </cell>
        </row>
        <row r="5041">
          <cell r="K5041">
            <v>0</v>
          </cell>
          <cell r="O5041">
            <v>0</v>
          </cell>
        </row>
        <row r="5042">
          <cell r="K5042">
            <v>2101</v>
          </cell>
          <cell r="O5042">
            <v>6.8875000000000006E-2</v>
          </cell>
        </row>
        <row r="5043">
          <cell r="K5043">
            <v>2105</v>
          </cell>
          <cell r="O5043">
            <v>0</v>
          </cell>
        </row>
        <row r="5044">
          <cell r="K5044">
            <v>2106</v>
          </cell>
          <cell r="O5044">
            <v>0.06</v>
          </cell>
        </row>
        <row r="5045">
          <cell r="K5045">
            <v>0</v>
          </cell>
          <cell r="O5045">
            <v>0</v>
          </cell>
        </row>
        <row r="5046">
          <cell r="K5046">
            <v>0</v>
          </cell>
          <cell r="O5046">
            <v>0</v>
          </cell>
        </row>
        <row r="5047">
          <cell r="K5047">
            <v>3811</v>
          </cell>
          <cell r="O5047">
            <v>0.38</v>
          </cell>
        </row>
        <row r="5048">
          <cell r="K5048">
            <v>0</v>
          </cell>
          <cell r="O5048">
            <v>0</v>
          </cell>
        </row>
        <row r="5049">
          <cell r="K5049">
            <v>0</v>
          </cell>
          <cell r="O5049">
            <v>0</v>
          </cell>
        </row>
        <row r="5050">
          <cell r="K5050">
            <v>2101</v>
          </cell>
          <cell r="O5050">
            <v>6.8875000000000006E-2</v>
          </cell>
        </row>
        <row r="5051">
          <cell r="K5051">
            <v>2105</v>
          </cell>
          <cell r="O5051">
            <v>0</v>
          </cell>
        </row>
        <row r="5052">
          <cell r="K5052">
            <v>2106</v>
          </cell>
          <cell r="O5052">
            <v>0.06</v>
          </cell>
        </row>
        <row r="5053">
          <cell r="K5053">
            <v>2204</v>
          </cell>
          <cell r="O5053">
            <v>0</v>
          </cell>
        </row>
        <row r="5054">
          <cell r="K5054">
            <v>0</v>
          </cell>
          <cell r="O5054">
            <v>0</v>
          </cell>
        </row>
        <row r="5055">
          <cell r="K5055">
            <v>3811</v>
          </cell>
          <cell r="O5055">
            <v>0.38</v>
          </cell>
        </row>
        <row r="5056">
          <cell r="K5056">
            <v>0</v>
          </cell>
          <cell r="O5056">
            <v>0</v>
          </cell>
        </row>
        <row r="5057">
          <cell r="K5057">
            <v>0</v>
          </cell>
          <cell r="O5057">
            <v>0</v>
          </cell>
        </row>
        <row r="5058">
          <cell r="K5058">
            <v>2101</v>
          </cell>
          <cell r="O5058">
            <v>6.8875000000000006E-2</v>
          </cell>
        </row>
        <row r="5059">
          <cell r="K5059">
            <v>2105</v>
          </cell>
          <cell r="O5059">
            <v>0</v>
          </cell>
        </row>
        <row r="5060">
          <cell r="K5060">
            <v>2106</v>
          </cell>
          <cell r="O5060">
            <v>0.06</v>
          </cell>
        </row>
        <row r="5061">
          <cell r="K5061">
            <v>0</v>
          </cell>
          <cell r="O5061">
            <v>0</v>
          </cell>
        </row>
        <row r="5062">
          <cell r="K5062">
            <v>0</v>
          </cell>
          <cell r="O5062">
            <v>0</v>
          </cell>
        </row>
        <row r="5063">
          <cell r="K5063">
            <v>3811</v>
          </cell>
          <cell r="O5063">
            <v>0.38</v>
          </cell>
        </row>
        <row r="5064">
          <cell r="K5064">
            <v>0</v>
          </cell>
          <cell r="O5064">
            <v>0</v>
          </cell>
        </row>
        <row r="5065">
          <cell r="K5065">
            <v>0</v>
          </cell>
          <cell r="O5065">
            <v>0</v>
          </cell>
        </row>
        <row r="5066">
          <cell r="K5066">
            <v>2101</v>
          </cell>
          <cell r="O5066">
            <v>6.8875000000000006E-2</v>
          </cell>
        </row>
        <row r="5067">
          <cell r="K5067">
            <v>2105</v>
          </cell>
          <cell r="O5067">
            <v>0</v>
          </cell>
        </row>
        <row r="5068">
          <cell r="K5068">
            <v>2106</v>
          </cell>
          <cell r="O5068">
            <v>0.06</v>
          </cell>
        </row>
        <row r="5069">
          <cell r="K5069">
            <v>0</v>
          </cell>
          <cell r="O5069">
            <v>0</v>
          </cell>
        </row>
        <row r="5070">
          <cell r="K5070">
            <v>0</v>
          </cell>
          <cell r="O5070">
            <v>0</v>
          </cell>
        </row>
        <row r="5071">
          <cell r="K5071">
            <v>3811</v>
          </cell>
          <cell r="O5071">
            <v>0.2</v>
          </cell>
        </row>
        <row r="5072">
          <cell r="K5072">
            <v>0</v>
          </cell>
          <cell r="O5072">
            <v>0</v>
          </cell>
        </row>
        <row r="5073">
          <cell r="K5073">
            <v>0</v>
          </cell>
          <cell r="O5073">
            <v>0</v>
          </cell>
        </row>
        <row r="5074">
          <cell r="K5074">
            <v>0</v>
          </cell>
          <cell r="O5074">
            <v>0</v>
          </cell>
        </row>
        <row r="5075">
          <cell r="K5075">
            <v>0</v>
          </cell>
          <cell r="O5075">
            <v>0</v>
          </cell>
        </row>
        <row r="5076">
          <cell r="K5076">
            <v>0</v>
          </cell>
          <cell r="O5076">
            <v>0</v>
          </cell>
        </row>
        <row r="5077">
          <cell r="K5077">
            <v>0</v>
          </cell>
          <cell r="O5077">
            <v>0</v>
          </cell>
        </row>
        <row r="5078">
          <cell r="K5078">
            <v>0</v>
          </cell>
          <cell r="O5078">
            <v>0</v>
          </cell>
        </row>
        <row r="5079">
          <cell r="K5079">
            <v>0</v>
          </cell>
          <cell r="O5079">
            <v>0</v>
          </cell>
        </row>
        <row r="5080">
          <cell r="K5080">
            <v>0</v>
          </cell>
          <cell r="O5080">
            <v>0</v>
          </cell>
        </row>
        <row r="5081">
          <cell r="K5081">
            <v>0</v>
          </cell>
          <cell r="O5081">
            <v>0</v>
          </cell>
        </row>
        <row r="5082">
          <cell r="K5082">
            <v>2101</v>
          </cell>
          <cell r="O5082">
            <v>0.23225000000000001</v>
          </cell>
        </row>
        <row r="5083">
          <cell r="K5083">
            <v>2105</v>
          </cell>
          <cell r="O5083">
            <v>0.11</v>
          </cell>
        </row>
        <row r="5084">
          <cell r="K5084">
            <v>2106</v>
          </cell>
          <cell r="O5084">
            <v>0.26</v>
          </cell>
        </row>
        <row r="5085">
          <cell r="K5085">
            <v>2204</v>
          </cell>
          <cell r="O5085">
            <v>0.03</v>
          </cell>
        </row>
        <row r="5086">
          <cell r="K5086">
            <v>3407</v>
          </cell>
          <cell r="O5086">
            <v>0.25</v>
          </cell>
        </row>
        <row r="5087">
          <cell r="K5087">
            <v>0</v>
          </cell>
          <cell r="O5087">
            <v>0</v>
          </cell>
        </row>
        <row r="5088">
          <cell r="K5088">
            <v>0</v>
          </cell>
          <cell r="O5088">
            <v>0</v>
          </cell>
        </row>
        <row r="5089">
          <cell r="K5089">
            <v>0</v>
          </cell>
          <cell r="O5089">
            <v>0</v>
          </cell>
        </row>
        <row r="5090">
          <cell r="K5090">
            <v>2102</v>
          </cell>
          <cell r="O5090">
            <v>2.2999999999999998</v>
          </cell>
        </row>
        <row r="5091">
          <cell r="K5091">
            <v>2301</v>
          </cell>
          <cell r="O5091">
            <v>1.3</v>
          </cell>
        </row>
        <row r="5092">
          <cell r="K5092">
            <v>2404</v>
          </cell>
          <cell r="O5092">
            <v>0.9</v>
          </cell>
        </row>
        <row r="5093">
          <cell r="K5093">
            <v>2701</v>
          </cell>
          <cell r="O5093">
            <v>0.09</v>
          </cell>
        </row>
        <row r="5094">
          <cell r="K5094">
            <v>3103</v>
          </cell>
          <cell r="O5094">
            <v>2.25</v>
          </cell>
        </row>
        <row r="5095">
          <cell r="K5095">
            <v>3106</v>
          </cell>
          <cell r="O5095">
            <v>13.5</v>
          </cell>
        </row>
        <row r="5096">
          <cell r="K5096">
            <v>3107</v>
          </cell>
          <cell r="O5096">
            <v>10</v>
          </cell>
        </row>
        <row r="5097">
          <cell r="K5097">
            <v>3402</v>
          </cell>
          <cell r="O5097">
            <v>0.3</v>
          </cell>
        </row>
        <row r="5098">
          <cell r="K5098">
            <v>2101</v>
          </cell>
          <cell r="O5098">
            <v>0.4</v>
          </cell>
        </row>
        <row r="5099">
          <cell r="K5099">
            <v>2105</v>
          </cell>
          <cell r="O5099">
            <v>0.43</v>
          </cell>
        </row>
        <row r="5100">
          <cell r="K5100">
            <v>2106</v>
          </cell>
          <cell r="O5100">
            <v>0.26</v>
          </cell>
        </row>
        <row r="5101">
          <cell r="K5101">
            <v>2504</v>
          </cell>
          <cell r="O5101">
            <v>0.99</v>
          </cell>
        </row>
        <row r="5102">
          <cell r="K5102">
            <v>3103</v>
          </cell>
          <cell r="O5102">
            <v>2.25</v>
          </cell>
        </row>
        <row r="5103">
          <cell r="K5103">
            <v>0</v>
          </cell>
          <cell r="O5103">
            <v>0</v>
          </cell>
        </row>
        <row r="5104">
          <cell r="K5104">
            <v>3501</v>
          </cell>
          <cell r="O5104">
            <v>1.8</v>
          </cell>
        </row>
        <row r="5105">
          <cell r="K5105">
            <v>3505</v>
          </cell>
          <cell r="O5105">
            <v>1.4</v>
          </cell>
        </row>
        <row r="5106">
          <cell r="K5106">
            <v>2101</v>
          </cell>
          <cell r="O5106">
            <v>0.37225000000000003</v>
          </cell>
        </row>
        <row r="5107">
          <cell r="K5107">
            <v>2105</v>
          </cell>
          <cell r="O5107">
            <v>0.43</v>
          </cell>
        </row>
        <row r="5108">
          <cell r="K5108">
            <v>2106</v>
          </cell>
          <cell r="O5108">
            <v>0.05</v>
          </cell>
        </row>
        <row r="5109">
          <cell r="K5109">
            <v>2302</v>
          </cell>
          <cell r="O5109">
            <v>1.2</v>
          </cell>
        </row>
        <row r="5110">
          <cell r="K5110">
            <v>3305</v>
          </cell>
          <cell r="O5110">
            <v>4.3600000000000003</v>
          </cell>
        </row>
        <row r="5111">
          <cell r="K5111">
            <v>3505</v>
          </cell>
          <cell r="O5111">
            <v>7.5</v>
          </cell>
        </row>
        <row r="5112">
          <cell r="K5112">
            <v>3811</v>
          </cell>
          <cell r="O5112">
            <v>2</v>
          </cell>
        </row>
        <row r="5113">
          <cell r="K5113">
            <v>3817</v>
          </cell>
          <cell r="O5113">
            <v>1.2</v>
          </cell>
        </row>
        <row r="5114">
          <cell r="K5114">
            <v>2101</v>
          </cell>
          <cell r="O5114">
            <v>0.32</v>
          </cell>
        </row>
        <row r="5115">
          <cell r="K5115">
            <v>2105</v>
          </cell>
          <cell r="O5115">
            <v>0.43</v>
          </cell>
        </row>
        <row r="5116">
          <cell r="K5116">
            <v>2106</v>
          </cell>
          <cell r="O5116">
            <v>0.06</v>
          </cell>
        </row>
        <row r="5117">
          <cell r="K5117">
            <v>2204</v>
          </cell>
          <cell r="O5117">
            <v>0.01</v>
          </cell>
        </row>
        <row r="5118">
          <cell r="K5118">
            <v>3502</v>
          </cell>
          <cell r="O5118">
            <v>2.15</v>
          </cell>
        </row>
        <row r="5119">
          <cell r="K5119">
            <v>3503</v>
          </cell>
          <cell r="O5119">
            <v>0</v>
          </cell>
        </row>
        <row r="5120">
          <cell r="K5120">
            <v>3505</v>
          </cell>
          <cell r="O5120">
            <v>7.5</v>
          </cell>
        </row>
        <row r="5121">
          <cell r="K5121">
            <v>0</v>
          </cell>
          <cell r="O5121">
            <v>0</v>
          </cell>
        </row>
        <row r="5122">
          <cell r="K5122">
            <v>2101</v>
          </cell>
          <cell r="O5122">
            <v>3.5</v>
          </cell>
        </row>
        <row r="5123">
          <cell r="K5123">
            <v>2105</v>
          </cell>
          <cell r="O5123">
            <v>0.3</v>
          </cell>
        </row>
        <row r="5124">
          <cell r="K5124">
            <v>2106</v>
          </cell>
          <cell r="O5124">
            <v>0</v>
          </cell>
        </row>
        <row r="5125">
          <cell r="K5125">
            <v>0</v>
          </cell>
          <cell r="O5125">
            <v>0</v>
          </cell>
        </row>
        <row r="5126">
          <cell r="K5126">
            <v>3811</v>
          </cell>
          <cell r="O5126">
            <v>0.15</v>
          </cell>
        </row>
        <row r="5127">
          <cell r="K5127">
            <v>0</v>
          </cell>
          <cell r="O5127">
            <v>0</v>
          </cell>
        </row>
        <row r="5128">
          <cell r="K5128">
            <v>0</v>
          </cell>
          <cell r="O5128">
            <v>0</v>
          </cell>
        </row>
        <row r="5129">
          <cell r="K5129">
            <v>0</v>
          </cell>
          <cell r="O5129">
            <v>0</v>
          </cell>
        </row>
        <row r="5130">
          <cell r="K5130">
            <v>2101</v>
          </cell>
          <cell r="O5130">
            <v>0</v>
          </cell>
        </row>
        <row r="5131">
          <cell r="K5131">
            <v>2105</v>
          </cell>
          <cell r="O5131">
            <v>0.2</v>
          </cell>
        </row>
        <row r="5132">
          <cell r="K5132">
            <v>0</v>
          </cell>
          <cell r="O5132">
            <v>0</v>
          </cell>
        </row>
        <row r="5133">
          <cell r="K5133">
            <v>0</v>
          </cell>
          <cell r="O5133">
            <v>0</v>
          </cell>
        </row>
        <row r="5134">
          <cell r="K5134">
            <v>0</v>
          </cell>
          <cell r="O5134">
            <v>0</v>
          </cell>
        </row>
        <row r="5135">
          <cell r="K5135">
            <v>0</v>
          </cell>
          <cell r="O5135">
            <v>0</v>
          </cell>
        </row>
        <row r="5136">
          <cell r="K5136">
            <v>0</v>
          </cell>
          <cell r="O5136">
            <v>0</v>
          </cell>
        </row>
        <row r="5137">
          <cell r="K5137">
            <v>0</v>
          </cell>
          <cell r="O5137">
            <v>0</v>
          </cell>
        </row>
        <row r="5138">
          <cell r="K5138">
            <v>2101</v>
          </cell>
          <cell r="O5138">
            <v>0.2</v>
          </cell>
        </row>
        <row r="5139">
          <cell r="K5139">
            <v>2105</v>
          </cell>
          <cell r="O5139">
            <v>0.9</v>
          </cell>
        </row>
        <row r="5140">
          <cell r="K5140">
            <v>2206</v>
          </cell>
          <cell r="O5140">
            <v>0</v>
          </cell>
        </row>
        <row r="5141">
          <cell r="K5141">
            <v>0</v>
          </cell>
          <cell r="O5141">
            <v>0</v>
          </cell>
        </row>
        <row r="5142">
          <cell r="K5142">
            <v>3811</v>
          </cell>
          <cell r="O5142">
            <v>0.16</v>
          </cell>
        </row>
        <row r="5143">
          <cell r="K5143">
            <v>0</v>
          </cell>
          <cell r="O5143">
            <v>0</v>
          </cell>
        </row>
        <row r="5144">
          <cell r="K5144">
            <v>0</v>
          </cell>
          <cell r="O5144">
            <v>0</v>
          </cell>
        </row>
        <row r="5145">
          <cell r="K5145">
            <v>0</v>
          </cell>
          <cell r="O5145">
            <v>0</v>
          </cell>
        </row>
        <row r="5146">
          <cell r="K5146">
            <v>2101</v>
          </cell>
          <cell r="O5146">
            <v>0.9</v>
          </cell>
        </row>
        <row r="5147">
          <cell r="K5147">
            <v>2103</v>
          </cell>
          <cell r="O5147">
            <v>0</v>
          </cell>
        </row>
        <row r="5148">
          <cell r="K5148">
            <v>2105</v>
          </cell>
          <cell r="O5148">
            <v>4.34</v>
          </cell>
        </row>
        <row r="5149">
          <cell r="K5149">
            <v>0</v>
          </cell>
          <cell r="O5149">
            <v>0</v>
          </cell>
        </row>
        <row r="5150">
          <cell r="K5150">
            <v>3811</v>
          </cell>
          <cell r="O5150">
            <v>0.16</v>
          </cell>
        </row>
        <row r="5151">
          <cell r="K5151">
            <v>0</v>
          </cell>
          <cell r="O5151">
            <v>0</v>
          </cell>
        </row>
        <row r="5152">
          <cell r="K5152">
            <v>0</v>
          </cell>
          <cell r="O5152">
            <v>0</v>
          </cell>
        </row>
        <row r="5153">
          <cell r="K5153">
            <v>0</v>
          </cell>
          <cell r="O5153">
            <v>0</v>
          </cell>
        </row>
        <row r="5154">
          <cell r="K5154">
            <v>2101</v>
          </cell>
          <cell r="O5154">
            <v>0</v>
          </cell>
        </row>
        <row r="5155">
          <cell r="K5155">
            <v>2105</v>
          </cell>
          <cell r="O5155">
            <v>0</v>
          </cell>
        </row>
        <row r="5156">
          <cell r="K5156">
            <v>0</v>
          </cell>
          <cell r="O5156">
            <v>0</v>
          </cell>
        </row>
        <row r="5157">
          <cell r="K5157">
            <v>0</v>
          </cell>
          <cell r="O5157">
            <v>0</v>
          </cell>
        </row>
        <row r="5158">
          <cell r="K5158">
            <v>3811</v>
          </cell>
          <cell r="O5158">
            <v>0</v>
          </cell>
        </row>
        <row r="5159">
          <cell r="K5159">
            <v>0</v>
          </cell>
          <cell r="O5159">
            <v>0</v>
          </cell>
        </row>
        <row r="5160">
          <cell r="K5160">
            <v>0</v>
          </cell>
          <cell r="O5160">
            <v>0</v>
          </cell>
        </row>
        <row r="5161">
          <cell r="K5161">
            <v>0</v>
          </cell>
          <cell r="O5161">
            <v>0</v>
          </cell>
        </row>
        <row r="5162">
          <cell r="K5162">
            <v>2101</v>
          </cell>
          <cell r="O5162">
            <v>0</v>
          </cell>
        </row>
        <row r="5163">
          <cell r="K5163">
            <v>2105</v>
          </cell>
          <cell r="O5163">
            <v>0</v>
          </cell>
        </row>
        <row r="5164">
          <cell r="K5164">
            <v>2701</v>
          </cell>
          <cell r="O5164">
            <v>0</v>
          </cell>
        </row>
        <row r="5165">
          <cell r="K5165">
            <v>2703</v>
          </cell>
          <cell r="O5165">
            <v>0</v>
          </cell>
        </row>
        <row r="5166">
          <cell r="K5166">
            <v>3811</v>
          </cell>
          <cell r="O5166">
            <v>0.3</v>
          </cell>
        </row>
        <row r="5167">
          <cell r="K5167">
            <v>0</v>
          </cell>
          <cell r="O5167">
            <v>0</v>
          </cell>
        </row>
        <row r="5168">
          <cell r="K5168">
            <v>0</v>
          </cell>
          <cell r="O5168">
            <v>0</v>
          </cell>
        </row>
        <row r="5169">
          <cell r="K5169">
            <v>0</v>
          </cell>
          <cell r="O5169">
            <v>0</v>
          </cell>
        </row>
        <row r="5170">
          <cell r="K5170">
            <v>2101</v>
          </cell>
          <cell r="O5170">
            <v>0.3</v>
          </cell>
        </row>
        <row r="5171">
          <cell r="K5171">
            <v>2105</v>
          </cell>
          <cell r="O5171">
            <v>0.05</v>
          </cell>
        </row>
        <row r="5172">
          <cell r="K5172">
            <v>2206</v>
          </cell>
          <cell r="O5172">
            <v>0</v>
          </cell>
        </row>
        <row r="5173">
          <cell r="K5173">
            <v>2303</v>
          </cell>
          <cell r="O5173">
            <v>0</v>
          </cell>
        </row>
        <row r="5174">
          <cell r="K5174">
            <v>3811</v>
          </cell>
          <cell r="O5174">
            <v>0</v>
          </cell>
        </row>
        <row r="5175">
          <cell r="K5175">
            <v>0</v>
          </cell>
          <cell r="O5175">
            <v>0</v>
          </cell>
        </row>
        <row r="5176">
          <cell r="K5176">
            <v>0</v>
          </cell>
          <cell r="O5176">
            <v>0</v>
          </cell>
        </row>
        <row r="5177">
          <cell r="K5177">
            <v>0</v>
          </cell>
          <cell r="O5177">
            <v>0</v>
          </cell>
        </row>
        <row r="5178">
          <cell r="K5178">
            <v>2102</v>
          </cell>
          <cell r="O5178">
            <v>0</v>
          </cell>
        </row>
        <row r="5179">
          <cell r="K5179">
            <v>2301</v>
          </cell>
          <cell r="O5179">
            <v>0</v>
          </cell>
        </row>
        <row r="5180">
          <cell r="K5180">
            <v>2506</v>
          </cell>
          <cell r="O5180">
            <v>2</v>
          </cell>
        </row>
        <row r="5181">
          <cell r="K5181">
            <v>2502</v>
          </cell>
          <cell r="O5181">
            <v>0</v>
          </cell>
        </row>
        <row r="5182">
          <cell r="K5182">
            <v>0</v>
          </cell>
          <cell r="O5182">
            <v>0</v>
          </cell>
        </row>
        <row r="5183">
          <cell r="K5183">
            <v>0</v>
          </cell>
          <cell r="O5183">
            <v>0</v>
          </cell>
        </row>
        <row r="5184">
          <cell r="K5184">
            <v>0</v>
          </cell>
          <cell r="O5184">
            <v>0</v>
          </cell>
        </row>
        <row r="5185">
          <cell r="K5185">
            <v>0</v>
          </cell>
          <cell r="O5185">
            <v>0</v>
          </cell>
        </row>
        <row r="5186">
          <cell r="K5186">
            <v>2101</v>
          </cell>
          <cell r="O5186">
            <v>0</v>
          </cell>
        </row>
        <row r="5187">
          <cell r="K5187">
            <v>2105</v>
          </cell>
          <cell r="O5187">
            <v>0</v>
          </cell>
        </row>
        <row r="5188">
          <cell r="K5188">
            <v>0</v>
          </cell>
          <cell r="O5188">
            <v>0</v>
          </cell>
        </row>
        <row r="5189">
          <cell r="K5189">
            <v>0</v>
          </cell>
          <cell r="O5189">
            <v>0</v>
          </cell>
        </row>
        <row r="5190">
          <cell r="K5190">
            <v>3811</v>
          </cell>
          <cell r="O5190">
            <v>0</v>
          </cell>
        </row>
        <row r="5191">
          <cell r="K5191">
            <v>0</v>
          </cell>
          <cell r="O5191">
            <v>0</v>
          </cell>
        </row>
        <row r="5192">
          <cell r="K5192">
            <v>0</v>
          </cell>
          <cell r="O5192">
            <v>0</v>
          </cell>
        </row>
        <row r="5193">
          <cell r="K5193">
            <v>0</v>
          </cell>
          <cell r="O5193">
            <v>0</v>
          </cell>
        </row>
        <row r="5194">
          <cell r="K5194">
            <v>2101</v>
          </cell>
          <cell r="O5194">
            <v>0</v>
          </cell>
        </row>
        <row r="5195">
          <cell r="K5195">
            <v>2105</v>
          </cell>
          <cell r="O5195">
            <v>0</v>
          </cell>
        </row>
        <row r="5196">
          <cell r="K5196">
            <v>0</v>
          </cell>
          <cell r="O5196">
            <v>0</v>
          </cell>
        </row>
        <row r="5197">
          <cell r="K5197">
            <v>0</v>
          </cell>
          <cell r="O5197">
            <v>0</v>
          </cell>
        </row>
        <row r="5198">
          <cell r="K5198">
            <v>3811</v>
          </cell>
          <cell r="O5198">
            <v>0</v>
          </cell>
        </row>
        <row r="5199">
          <cell r="K5199">
            <v>0</v>
          </cell>
          <cell r="O5199">
            <v>0</v>
          </cell>
        </row>
        <row r="5200">
          <cell r="K5200">
            <v>3101</v>
          </cell>
          <cell r="O5200">
            <v>0</v>
          </cell>
        </row>
        <row r="5201">
          <cell r="K5201">
            <v>0</v>
          </cell>
          <cell r="O5201">
            <v>0</v>
          </cell>
        </row>
        <row r="5202">
          <cell r="K5202">
            <v>2101</v>
          </cell>
          <cell r="O5202">
            <v>0</v>
          </cell>
        </row>
        <row r="5203">
          <cell r="K5203">
            <v>0</v>
          </cell>
          <cell r="O5203">
            <v>0</v>
          </cell>
        </row>
        <row r="5204">
          <cell r="K5204">
            <v>0</v>
          </cell>
          <cell r="O5204">
            <v>0</v>
          </cell>
        </row>
        <row r="5205">
          <cell r="K5205">
            <v>0</v>
          </cell>
          <cell r="O5205">
            <v>0</v>
          </cell>
        </row>
        <row r="5206">
          <cell r="K5206">
            <v>0</v>
          </cell>
          <cell r="O5206">
            <v>0</v>
          </cell>
        </row>
        <row r="5207">
          <cell r="K5207">
            <v>0</v>
          </cell>
          <cell r="O5207">
            <v>0</v>
          </cell>
        </row>
        <row r="5208">
          <cell r="K5208">
            <v>0</v>
          </cell>
          <cell r="O5208">
            <v>0</v>
          </cell>
        </row>
        <row r="5209">
          <cell r="K5209">
            <v>0</v>
          </cell>
          <cell r="O5209">
            <v>0</v>
          </cell>
        </row>
        <row r="5210">
          <cell r="K5210">
            <v>2105</v>
          </cell>
          <cell r="O5210">
            <v>0</v>
          </cell>
        </row>
        <row r="5211">
          <cell r="K5211">
            <v>0</v>
          </cell>
          <cell r="O5211">
            <v>0</v>
          </cell>
        </row>
        <row r="5212">
          <cell r="K5212">
            <v>0</v>
          </cell>
          <cell r="O5212">
            <v>0</v>
          </cell>
        </row>
        <row r="5213">
          <cell r="K5213">
            <v>0</v>
          </cell>
          <cell r="O5213">
            <v>0</v>
          </cell>
        </row>
        <row r="5214">
          <cell r="K5214">
            <v>0</v>
          </cell>
          <cell r="O5214">
            <v>0</v>
          </cell>
        </row>
        <row r="5215">
          <cell r="K5215">
            <v>3811</v>
          </cell>
          <cell r="O5215">
            <v>0.24</v>
          </cell>
        </row>
        <row r="5216">
          <cell r="K5216">
            <v>0</v>
          </cell>
          <cell r="O5216">
            <v>0</v>
          </cell>
        </row>
        <row r="5217">
          <cell r="K5217">
            <v>0</v>
          </cell>
          <cell r="O5217">
            <v>0</v>
          </cell>
        </row>
        <row r="5218">
          <cell r="K5218">
            <v>0</v>
          </cell>
          <cell r="O5218">
            <v>0</v>
          </cell>
        </row>
        <row r="5219">
          <cell r="K5219">
            <v>0</v>
          </cell>
          <cell r="O5219">
            <v>0</v>
          </cell>
        </row>
        <row r="5220">
          <cell r="K5220">
            <v>0</v>
          </cell>
          <cell r="O5220">
            <v>0</v>
          </cell>
        </row>
        <row r="5221">
          <cell r="K5221">
            <v>0</v>
          </cell>
          <cell r="O5221">
            <v>0</v>
          </cell>
        </row>
        <row r="5222">
          <cell r="K5222">
            <v>0</v>
          </cell>
          <cell r="O5222">
            <v>0</v>
          </cell>
        </row>
        <row r="5223">
          <cell r="K5223">
            <v>0</v>
          </cell>
          <cell r="O5223">
            <v>0</v>
          </cell>
        </row>
        <row r="5224">
          <cell r="K5224">
            <v>0</v>
          </cell>
          <cell r="O5224">
            <v>0</v>
          </cell>
        </row>
        <row r="5225">
          <cell r="K5225">
            <v>0</v>
          </cell>
          <cell r="O5225">
            <v>0</v>
          </cell>
        </row>
        <row r="5226">
          <cell r="K5226">
            <v>0</v>
          </cell>
          <cell r="O5226">
            <v>0</v>
          </cell>
        </row>
        <row r="5227">
          <cell r="K5227">
            <v>0</v>
          </cell>
          <cell r="O5227">
            <v>0</v>
          </cell>
        </row>
        <row r="5228">
          <cell r="K5228">
            <v>0</v>
          </cell>
          <cell r="O5228">
            <v>0</v>
          </cell>
        </row>
        <row r="5229">
          <cell r="K5229">
            <v>0</v>
          </cell>
          <cell r="O5229">
            <v>0</v>
          </cell>
        </row>
        <row r="5230">
          <cell r="K5230">
            <v>0</v>
          </cell>
          <cell r="O5230">
            <v>0</v>
          </cell>
        </row>
        <row r="5231">
          <cell r="K5231">
            <v>0</v>
          </cell>
          <cell r="O5231">
            <v>0</v>
          </cell>
        </row>
        <row r="5232">
          <cell r="K5232">
            <v>0</v>
          </cell>
          <cell r="O5232">
            <v>0</v>
          </cell>
        </row>
        <row r="5233">
          <cell r="K5233">
            <v>0</v>
          </cell>
          <cell r="O5233">
            <v>0</v>
          </cell>
        </row>
        <row r="5234">
          <cell r="K5234">
            <v>0</v>
          </cell>
          <cell r="O5234">
            <v>0</v>
          </cell>
        </row>
        <row r="5235">
          <cell r="K5235">
            <v>0</v>
          </cell>
          <cell r="O5235">
            <v>0</v>
          </cell>
        </row>
        <row r="5236">
          <cell r="K5236">
            <v>0</v>
          </cell>
          <cell r="O5236">
            <v>0</v>
          </cell>
        </row>
        <row r="5237">
          <cell r="K5237">
            <v>0</v>
          </cell>
          <cell r="O5237">
            <v>0</v>
          </cell>
        </row>
        <row r="5238">
          <cell r="K5238">
            <v>0</v>
          </cell>
          <cell r="O5238">
            <v>0</v>
          </cell>
        </row>
        <row r="5239">
          <cell r="K5239">
            <v>0</v>
          </cell>
          <cell r="O5239">
            <v>0</v>
          </cell>
        </row>
        <row r="5240">
          <cell r="K5240">
            <v>0</v>
          </cell>
          <cell r="O5240">
            <v>0</v>
          </cell>
        </row>
        <row r="5241">
          <cell r="K5241">
            <v>0</v>
          </cell>
          <cell r="O5241">
            <v>0</v>
          </cell>
        </row>
        <row r="5242">
          <cell r="K5242">
            <v>2101</v>
          </cell>
          <cell r="O5242">
            <v>0.5</v>
          </cell>
        </row>
        <row r="5243">
          <cell r="K5243">
            <v>2105</v>
          </cell>
          <cell r="O5243">
            <v>0.1</v>
          </cell>
        </row>
        <row r="5244">
          <cell r="K5244">
            <v>2106</v>
          </cell>
          <cell r="O5244">
            <v>0</v>
          </cell>
        </row>
        <row r="5245">
          <cell r="K5245">
            <v>0</v>
          </cell>
          <cell r="O5245">
            <v>0</v>
          </cell>
        </row>
        <row r="5246">
          <cell r="K5246">
            <v>0</v>
          </cell>
          <cell r="O5246">
            <v>0</v>
          </cell>
        </row>
        <row r="5247">
          <cell r="K5247">
            <v>0</v>
          </cell>
          <cell r="O5247">
            <v>0</v>
          </cell>
        </row>
        <row r="5248">
          <cell r="K5248">
            <v>0</v>
          </cell>
          <cell r="O5248">
            <v>0</v>
          </cell>
        </row>
        <row r="5249">
          <cell r="K5249">
            <v>0</v>
          </cell>
          <cell r="O5249">
            <v>0</v>
          </cell>
        </row>
        <row r="5250">
          <cell r="K5250">
            <v>2101</v>
          </cell>
          <cell r="O5250">
            <v>0</v>
          </cell>
        </row>
        <row r="5251">
          <cell r="K5251">
            <v>2105</v>
          </cell>
          <cell r="O5251">
            <v>0</v>
          </cell>
        </row>
        <row r="5252">
          <cell r="K5252">
            <v>2106</v>
          </cell>
          <cell r="O5252">
            <v>0</v>
          </cell>
        </row>
        <row r="5253">
          <cell r="K5253">
            <v>0</v>
          </cell>
          <cell r="O5253">
            <v>0</v>
          </cell>
        </row>
        <row r="5254">
          <cell r="K5254">
            <v>0</v>
          </cell>
          <cell r="O5254">
            <v>0</v>
          </cell>
        </row>
        <row r="5255">
          <cell r="K5255">
            <v>0</v>
          </cell>
          <cell r="O5255">
            <v>0</v>
          </cell>
        </row>
        <row r="5256">
          <cell r="K5256">
            <v>0</v>
          </cell>
          <cell r="O5256">
            <v>0</v>
          </cell>
        </row>
        <row r="5257">
          <cell r="K5257">
            <v>0</v>
          </cell>
          <cell r="O5257">
            <v>0</v>
          </cell>
        </row>
        <row r="5258">
          <cell r="K5258">
            <v>2206</v>
          </cell>
          <cell r="O5258">
            <v>0</v>
          </cell>
        </row>
        <row r="5259">
          <cell r="K5259">
            <v>2303</v>
          </cell>
          <cell r="O5259">
            <v>0</v>
          </cell>
        </row>
        <row r="5260">
          <cell r="K5260">
            <v>0</v>
          </cell>
          <cell r="O5260">
            <v>0</v>
          </cell>
        </row>
        <row r="5261">
          <cell r="K5261">
            <v>0</v>
          </cell>
          <cell r="O5261">
            <v>0</v>
          </cell>
        </row>
        <row r="5262">
          <cell r="K5262">
            <v>0</v>
          </cell>
          <cell r="O5262">
            <v>0</v>
          </cell>
        </row>
        <row r="5263">
          <cell r="K5263">
            <v>0</v>
          </cell>
          <cell r="O5263">
            <v>0</v>
          </cell>
        </row>
        <row r="5264">
          <cell r="K5264">
            <v>0</v>
          </cell>
          <cell r="O5264">
            <v>0</v>
          </cell>
        </row>
        <row r="5265">
          <cell r="K5265">
            <v>0</v>
          </cell>
          <cell r="O5265">
            <v>0</v>
          </cell>
        </row>
        <row r="5266">
          <cell r="K5266">
            <v>2101</v>
          </cell>
          <cell r="O5266">
            <v>0.5</v>
          </cell>
        </row>
        <row r="5267">
          <cell r="K5267">
            <v>2105</v>
          </cell>
          <cell r="O5267">
            <v>0.1</v>
          </cell>
        </row>
        <row r="5268">
          <cell r="K5268">
            <v>0</v>
          </cell>
          <cell r="O5268">
            <v>0</v>
          </cell>
        </row>
        <row r="5269">
          <cell r="K5269">
            <v>0</v>
          </cell>
          <cell r="O5269">
            <v>0</v>
          </cell>
        </row>
        <row r="5270">
          <cell r="K5270">
            <v>3101</v>
          </cell>
          <cell r="O5270">
            <v>0.1</v>
          </cell>
        </row>
        <row r="5271">
          <cell r="K5271">
            <v>3811</v>
          </cell>
          <cell r="O5271">
            <v>0.2</v>
          </cell>
        </row>
        <row r="5272">
          <cell r="K5272">
            <v>0</v>
          </cell>
          <cell r="O5272">
            <v>0</v>
          </cell>
        </row>
        <row r="5273">
          <cell r="K5273">
            <v>0</v>
          </cell>
          <cell r="O5273">
            <v>0</v>
          </cell>
        </row>
        <row r="5274">
          <cell r="K5274">
            <v>0</v>
          </cell>
          <cell r="O5274">
            <v>0</v>
          </cell>
        </row>
        <row r="5275">
          <cell r="K5275">
            <v>0</v>
          </cell>
          <cell r="O5275">
            <v>0</v>
          </cell>
        </row>
        <row r="5276">
          <cell r="K5276">
            <v>0</v>
          </cell>
          <cell r="O5276">
            <v>0</v>
          </cell>
        </row>
        <row r="5277">
          <cell r="K5277">
            <v>0</v>
          </cell>
          <cell r="O5277">
            <v>0</v>
          </cell>
        </row>
        <row r="5278">
          <cell r="K5278">
            <v>0</v>
          </cell>
          <cell r="O5278">
            <v>0</v>
          </cell>
        </row>
        <row r="5279">
          <cell r="K5279">
            <v>0</v>
          </cell>
          <cell r="O5279">
            <v>0</v>
          </cell>
        </row>
        <row r="5280">
          <cell r="K5280">
            <v>0</v>
          </cell>
          <cell r="O5280">
            <v>0</v>
          </cell>
        </row>
        <row r="5281">
          <cell r="K5281">
            <v>0</v>
          </cell>
          <cell r="O5281">
            <v>0</v>
          </cell>
        </row>
        <row r="5282">
          <cell r="K5282">
            <v>2101</v>
          </cell>
          <cell r="O5282">
            <v>1.63</v>
          </cell>
        </row>
        <row r="5283">
          <cell r="K5283">
            <v>2105</v>
          </cell>
          <cell r="O5283">
            <v>0.65</v>
          </cell>
        </row>
        <row r="5284">
          <cell r="K5284">
            <v>2103</v>
          </cell>
          <cell r="O5284">
            <v>0.25</v>
          </cell>
        </row>
        <row r="5285">
          <cell r="K5285">
            <v>0</v>
          </cell>
          <cell r="O5285">
            <v>0</v>
          </cell>
        </row>
        <row r="5286">
          <cell r="K5286">
            <v>3811</v>
          </cell>
          <cell r="O5286">
            <v>0.65</v>
          </cell>
        </row>
        <row r="5287">
          <cell r="K5287">
            <v>0</v>
          </cell>
          <cell r="O5287">
            <v>0</v>
          </cell>
        </row>
        <row r="5288">
          <cell r="K5288">
            <v>0</v>
          </cell>
          <cell r="O5288">
            <v>0</v>
          </cell>
        </row>
        <row r="5289">
          <cell r="K5289">
            <v>0</v>
          </cell>
          <cell r="O5289">
            <v>0</v>
          </cell>
        </row>
        <row r="5290">
          <cell r="K5290">
            <v>0</v>
          </cell>
          <cell r="O5290">
            <v>0</v>
          </cell>
        </row>
        <row r="5291">
          <cell r="K5291">
            <v>0</v>
          </cell>
          <cell r="O5291">
            <v>0</v>
          </cell>
        </row>
        <row r="5292">
          <cell r="K5292">
            <v>0</v>
          </cell>
          <cell r="O5292">
            <v>0</v>
          </cell>
        </row>
        <row r="5293">
          <cell r="K5293">
            <v>0</v>
          </cell>
          <cell r="O5293">
            <v>0</v>
          </cell>
        </row>
        <row r="5294">
          <cell r="K5294">
            <v>3305</v>
          </cell>
          <cell r="O5294">
            <v>1.66</v>
          </cell>
        </row>
        <row r="5295">
          <cell r="K5295">
            <v>0</v>
          </cell>
          <cell r="O5295">
            <v>0</v>
          </cell>
        </row>
        <row r="5296">
          <cell r="K5296">
            <v>0</v>
          </cell>
          <cell r="O5296">
            <v>0</v>
          </cell>
        </row>
        <row r="5297">
          <cell r="K5297">
            <v>0</v>
          </cell>
          <cell r="O5297">
            <v>0</v>
          </cell>
        </row>
        <row r="5298">
          <cell r="K5298">
            <v>0</v>
          </cell>
          <cell r="O5298">
            <v>0</v>
          </cell>
        </row>
        <row r="5299">
          <cell r="K5299">
            <v>0</v>
          </cell>
          <cell r="O5299">
            <v>0</v>
          </cell>
        </row>
        <row r="5300">
          <cell r="K5300">
            <v>0</v>
          </cell>
          <cell r="O5300">
            <v>0</v>
          </cell>
        </row>
        <row r="5301">
          <cell r="K5301">
            <v>0</v>
          </cell>
          <cell r="O5301">
            <v>0</v>
          </cell>
        </row>
        <row r="5302">
          <cell r="K5302">
            <v>0</v>
          </cell>
          <cell r="O5302">
            <v>0</v>
          </cell>
        </row>
        <row r="5303">
          <cell r="K5303">
            <v>0</v>
          </cell>
          <cell r="O5303">
            <v>0</v>
          </cell>
        </row>
        <row r="5304">
          <cell r="K5304">
            <v>0</v>
          </cell>
          <cell r="O5304">
            <v>0</v>
          </cell>
        </row>
        <row r="5305">
          <cell r="K5305">
            <v>0</v>
          </cell>
          <cell r="O5305">
            <v>0</v>
          </cell>
        </row>
        <row r="5306">
          <cell r="K5306">
            <v>0</v>
          </cell>
          <cell r="O5306">
            <v>0</v>
          </cell>
        </row>
        <row r="5307">
          <cell r="K5307">
            <v>0</v>
          </cell>
          <cell r="O5307">
            <v>0</v>
          </cell>
        </row>
        <row r="5308">
          <cell r="K5308">
            <v>0</v>
          </cell>
          <cell r="O5308">
            <v>0</v>
          </cell>
        </row>
        <row r="5309">
          <cell r="K5309">
            <v>0</v>
          </cell>
          <cell r="O5309">
            <v>0</v>
          </cell>
        </row>
        <row r="5310">
          <cell r="K5310">
            <v>0</v>
          </cell>
          <cell r="O5310">
            <v>0</v>
          </cell>
        </row>
        <row r="5311">
          <cell r="K5311">
            <v>0</v>
          </cell>
          <cell r="O5311">
            <v>0</v>
          </cell>
        </row>
        <row r="5312">
          <cell r="K5312">
            <v>0</v>
          </cell>
          <cell r="O5312">
            <v>0</v>
          </cell>
        </row>
        <row r="5313">
          <cell r="K5313">
            <v>0</v>
          </cell>
          <cell r="O5313">
            <v>0</v>
          </cell>
        </row>
        <row r="5314">
          <cell r="K5314">
            <v>0</v>
          </cell>
          <cell r="O5314">
            <v>0</v>
          </cell>
        </row>
        <row r="5315">
          <cell r="K5315">
            <v>0</v>
          </cell>
          <cell r="O5315">
            <v>0</v>
          </cell>
        </row>
        <row r="5316">
          <cell r="K5316">
            <v>0</v>
          </cell>
          <cell r="O5316">
            <v>0</v>
          </cell>
        </row>
        <row r="5317">
          <cell r="K5317">
            <v>0</v>
          </cell>
          <cell r="O5317">
            <v>0</v>
          </cell>
        </row>
        <row r="5318">
          <cell r="K5318">
            <v>0</v>
          </cell>
          <cell r="O5318">
            <v>0</v>
          </cell>
        </row>
        <row r="5319">
          <cell r="K5319">
            <v>0</v>
          </cell>
          <cell r="O5319">
            <v>0</v>
          </cell>
        </row>
        <row r="5320">
          <cell r="K5320">
            <v>0</v>
          </cell>
          <cell r="O5320">
            <v>0</v>
          </cell>
        </row>
        <row r="5321">
          <cell r="K5321">
            <v>0</v>
          </cell>
          <cell r="O5321">
            <v>0</v>
          </cell>
        </row>
        <row r="5322">
          <cell r="K5322">
            <v>2101</v>
          </cell>
          <cell r="O5322">
            <v>0</v>
          </cell>
        </row>
        <row r="5323">
          <cell r="K5323">
            <v>2105</v>
          </cell>
          <cell r="O5323">
            <v>0</v>
          </cell>
        </row>
        <row r="5324">
          <cell r="K5324">
            <v>0</v>
          </cell>
          <cell r="O5324">
            <v>0</v>
          </cell>
        </row>
        <row r="5325">
          <cell r="K5325">
            <v>0</v>
          </cell>
          <cell r="O5325">
            <v>0</v>
          </cell>
        </row>
        <row r="5326">
          <cell r="K5326">
            <v>3811</v>
          </cell>
          <cell r="O5326">
            <v>0</v>
          </cell>
        </row>
        <row r="5327">
          <cell r="K5327">
            <v>0</v>
          </cell>
          <cell r="O5327">
            <v>0</v>
          </cell>
        </row>
        <row r="5328">
          <cell r="K5328">
            <v>0</v>
          </cell>
          <cell r="O5328">
            <v>0</v>
          </cell>
        </row>
        <row r="5329">
          <cell r="K5329">
            <v>0</v>
          </cell>
          <cell r="O5329">
            <v>0</v>
          </cell>
        </row>
        <row r="5330">
          <cell r="K5330">
            <v>2101</v>
          </cell>
          <cell r="O5330">
            <v>0</v>
          </cell>
        </row>
        <row r="5331">
          <cell r="K5331">
            <v>2105</v>
          </cell>
          <cell r="O5331">
            <v>0.1</v>
          </cell>
        </row>
        <row r="5332">
          <cell r="K5332">
            <v>0</v>
          </cell>
          <cell r="O5332">
            <v>0</v>
          </cell>
        </row>
        <row r="5333">
          <cell r="K5333">
            <v>0</v>
          </cell>
          <cell r="O5333">
            <v>0</v>
          </cell>
        </row>
        <row r="5334">
          <cell r="K5334">
            <v>3811</v>
          </cell>
          <cell r="O5334">
            <v>0.2</v>
          </cell>
        </row>
        <row r="5335">
          <cell r="K5335">
            <v>0</v>
          </cell>
          <cell r="O5335">
            <v>0</v>
          </cell>
        </row>
        <row r="5336">
          <cell r="K5336">
            <v>0</v>
          </cell>
          <cell r="O5336">
            <v>0</v>
          </cell>
        </row>
        <row r="5337">
          <cell r="K5337">
            <v>0</v>
          </cell>
          <cell r="O5337">
            <v>0</v>
          </cell>
        </row>
        <row r="5338">
          <cell r="K5338">
            <v>2103</v>
          </cell>
          <cell r="O5338">
            <v>0</v>
          </cell>
        </row>
        <row r="5339">
          <cell r="K5339">
            <v>2105</v>
          </cell>
          <cell r="O5339">
            <v>0</v>
          </cell>
        </row>
        <row r="5340">
          <cell r="K5340">
            <v>2206</v>
          </cell>
          <cell r="O5340">
            <v>0</v>
          </cell>
        </row>
        <row r="5341">
          <cell r="K5341">
            <v>2303</v>
          </cell>
          <cell r="O5341">
            <v>0</v>
          </cell>
        </row>
        <row r="5342">
          <cell r="K5342">
            <v>3811</v>
          </cell>
          <cell r="O5342">
            <v>0</v>
          </cell>
        </row>
        <row r="5343">
          <cell r="K5343">
            <v>0</v>
          </cell>
          <cell r="O5343">
            <v>0</v>
          </cell>
        </row>
        <row r="5344">
          <cell r="K5344">
            <v>0</v>
          </cell>
          <cell r="O5344">
            <v>0</v>
          </cell>
        </row>
        <row r="5345">
          <cell r="K5345">
            <v>0</v>
          </cell>
          <cell r="O5345">
            <v>0</v>
          </cell>
        </row>
        <row r="5346">
          <cell r="K5346">
            <v>0</v>
          </cell>
          <cell r="O5346">
            <v>0</v>
          </cell>
        </row>
        <row r="5347">
          <cell r="K5347">
            <v>0</v>
          </cell>
          <cell r="O5347">
            <v>0</v>
          </cell>
        </row>
        <row r="5348">
          <cell r="K5348">
            <v>0</v>
          </cell>
          <cell r="O5348">
            <v>0</v>
          </cell>
        </row>
        <row r="5349">
          <cell r="K5349">
            <v>0</v>
          </cell>
          <cell r="O5349">
            <v>0</v>
          </cell>
        </row>
        <row r="5350">
          <cell r="K5350">
            <v>0</v>
          </cell>
          <cell r="O5350">
            <v>0</v>
          </cell>
        </row>
        <row r="5351">
          <cell r="K5351">
            <v>0</v>
          </cell>
          <cell r="O5351">
            <v>0</v>
          </cell>
        </row>
        <row r="5352">
          <cell r="K5352">
            <v>0</v>
          </cell>
          <cell r="O5352">
            <v>0</v>
          </cell>
        </row>
        <row r="5353">
          <cell r="K5353">
            <v>0</v>
          </cell>
          <cell r="O5353">
            <v>0</v>
          </cell>
        </row>
        <row r="5354">
          <cell r="K5354">
            <v>0</v>
          </cell>
          <cell r="O5354">
            <v>0</v>
          </cell>
        </row>
        <row r="5355">
          <cell r="K5355">
            <v>0</v>
          </cell>
          <cell r="O5355">
            <v>0</v>
          </cell>
        </row>
        <row r="5356">
          <cell r="K5356">
            <v>0</v>
          </cell>
          <cell r="O5356">
            <v>0</v>
          </cell>
        </row>
        <row r="5357">
          <cell r="K5357">
            <v>0</v>
          </cell>
          <cell r="O5357">
            <v>0</v>
          </cell>
        </row>
        <row r="5358">
          <cell r="K5358">
            <v>0</v>
          </cell>
          <cell r="O5358">
            <v>0</v>
          </cell>
        </row>
        <row r="5359">
          <cell r="K5359">
            <v>0</v>
          </cell>
          <cell r="O5359">
            <v>0</v>
          </cell>
        </row>
        <row r="5360">
          <cell r="K5360">
            <v>0</v>
          </cell>
          <cell r="O5360">
            <v>0</v>
          </cell>
        </row>
        <row r="5361">
          <cell r="K5361">
            <v>0</v>
          </cell>
          <cell r="O5361">
            <v>0</v>
          </cell>
        </row>
        <row r="5362">
          <cell r="K5362">
            <v>2101</v>
          </cell>
          <cell r="O5362">
            <v>0</v>
          </cell>
        </row>
        <row r="5363">
          <cell r="K5363">
            <v>2103</v>
          </cell>
          <cell r="O5363">
            <v>0.15</v>
          </cell>
        </row>
        <row r="5364">
          <cell r="K5364">
            <v>2105</v>
          </cell>
          <cell r="O5364">
            <v>0.1</v>
          </cell>
        </row>
        <row r="5365">
          <cell r="K5365">
            <v>2504</v>
          </cell>
          <cell r="O5365">
            <v>0</v>
          </cell>
        </row>
        <row r="5366">
          <cell r="K5366">
            <v>3811</v>
          </cell>
          <cell r="O5366">
            <v>0</v>
          </cell>
        </row>
        <row r="5367">
          <cell r="K5367">
            <v>0</v>
          </cell>
          <cell r="O5367">
            <v>0</v>
          </cell>
        </row>
        <row r="5368">
          <cell r="K5368">
            <v>0</v>
          </cell>
          <cell r="O5368">
            <v>0</v>
          </cell>
        </row>
        <row r="5369">
          <cell r="K5369">
            <v>0</v>
          </cell>
          <cell r="O5369">
            <v>0</v>
          </cell>
        </row>
        <row r="5370">
          <cell r="K5370">
            <v>2101</v>
          </cell>
          <cell r="O5370">
            <v>0</v>
          </cell>
        </row>
        <row r="5371">
          <cell r="K5371">
            <v>2103</v>
          </cell>
          <cell r="O5371">
            <v>0.15</v>
          </cell>
        </row>
        <row r="5372">
          <cell r="K5372">
            <v>2105</v>
          </cell>
          <cell r="O5372">
            <v>0.1</v>
          </cell>
        </row>
        <row r="5373">
          <cell r="K5373">
            <v>0</v>
          </cell>
          <cell r="O5373">
            <v>0</v>
          </cell>
        </row>
        <row r="5374">
          <cell r="K5374">
            <v>3811</v>
          </cell>
          <cell r="O5374">
            <v>0</v>
          </cell>
        </row>
        <row r="5375">
          <cell r="K5375">
            <v>0</v>
          </cell>
          <cell r="O5375">
            <v>0</v>
          </cell>
        </row>
        <row r="5376">
          <cell r="K5376">
            <v>0</v>
          </cell>
          <cell r="O5376">
            <v>0</v>
          </cell>
        </row>
        <row r="5377">
          <cell r="K5377">
            <v>0</v>
          </cell>
          <cell r="O5377">
            <v>0</v>
          </cell>
        </row>
        <row r="5378">
          <cell r="K5378">
            <v>0</v>
          </cell>
          <cell r="O5378">
            <v>0</v>
          </cell>
        </row>
        <row r="5379">
          <cell r="K5379">
            <v>0</v>
          </cell>
          <cell r="O5379">
            <v>0</v>
          </cell>
        </row>
        <row r="5380">
          <cell r="K5380">
            <v>0</v>
          </cell>
          <cell r="O5380">
            <v>0</v>
          </cell>
        </row>
        <row r="5381">
          <cell r="K5381">
            <v>0</v>
          </cell>
          <cell r="O5381">
            <v>0</v>
          </cell>
        </row>
        <row r="5382">
          <cell r="K5382">
            <v>0</v>
          </cell>
          <cell r="O5382">
            <v>0</v>
          </cell>
        </row>
        <row r="5383">
          <cell r="K5383">
            <v>0</v>
          </cell>
          <cell r="O5383">
            <v>0</v>
          </cell>
        </row>
        <row r="5384">
          <cell r="K5384">
            <v>0</v>
          </cell>
          <cell r="O5384">
            <v>0</v>
          </cell>
        </row>
        <row r="5385">
          <cell r="K5385">
            <v>0</v>
          </cell>
          <cell r="O5385">
            <v>0</v>
          </cell>
        </row>
        <row r="5386">
          <cell r="K5386">
            <v>0</v>
          </cell>
          <cell r="O5386">
            <v>0</v>
          </cell>
        </row>
        <row r="5387">
          <cell r="K5387">
            <v>0</v>
          </cell>
          <cell r="O5387">
            <v>0</v>
          </cell>
        </row>
        <row r="5388">
          <cell r="K5388">
            <v>0</v>
          </cell>
          <cell r="O5388">
            <v>0</v>
          </cell>
        </row>
        <row r="5389">
          <cell r="K5389">
            <v>0</v>
          </cell>
          <cell r="O5389">
            <v>0</v>
          </cell>
        </row>
        <row r="5390">
          <cell r="K5390">
            <v>0</v>
          </cell>
          <cell r="O5390">
            <v>0</v>
          </cell>
        </row>
        <row r="5391">
          <cell r="K5391">
            <v>0</v>
          </cell>
          <cell r="O5391">
            <v>0</v>
          </cell>
        </row>
        <row r="5392">
          <cell r="K5392">
            <v>0</v>
          </cell>
          <cell r="O5392">
            <v>0</v>
          </cell>
        </row>
        <row r="5393">
          <cell r="K5393">
            <v>0</v>
          </cell>
          <cell r="O5393">
            <v>0</v>
          </cell>
        </row>
        <row r="5394">
          <cell r="K5394">
            <v>0</v>
          </cell>
          <cell r="O5394">
            <v>0</v>
          </cell>
        </row>
        <row r="5395">
          <cell r="K5395">
            <v>0</v>
          </cell>
          <cell r="O5395">
            <v>0</v>
          </cell>
        </row>
        <row r="5396">
          <cell r="K5396">
            <v>0</v>
          </cell>
          <cell r="O5396">
            <v>0</v>
          </cell>
        </row>
        <row r="5397">
          <cell r="K5397">
            <v>0</v>
          </cell>
          <cell r="O5397">
            <v>0</v>
          </cell>
        </row>
        <row r="5398">
          <cell r="K5398">
            <v>0</v>
          </cell>
          <cell r="O5398">
            <v>0</v>
          </cell>
        </row>
        <row r="5399">
          <cell r="K5399">
            <v>0</v>
          </cell>
          <cell r="O5399">
            <v>0</v>
          </cell>
        </row>
        <row r="5400">
          <cell r="K5400">
            <v>0</v>
          </cell>
          <cell r="O5400">
            <v>0</v>
          </cell>
        </row>
        <row r="5401">
          <cell r="K5401">
            <v>0</v>
          </cell>
          <cell r="O5401">
            <v>0</v>
          </cell>
        </row>
        <row r="5402">
          <cell r="K5402">
            <v>2404</v>
          </cell>
          <cell r="O5402">
            <v>3.4</v>
          </cell>
        </row>
        <row r="5403">
          <cell r="K5403">
            <v>2102</v>
          </cell>
          <cell r="O5403">
            <v>3</v>
          </cell>
        </row>
        <row r="5404">
          <cell r="K5404">
            <v>0</v>
          </cell>
          <cell r="O5404">
            <v>0</v>
          </cell>
        </row>
        <row r="5405">
          <cell r="K5405">
            <v>0</v>
          </cell>
          <cell r="O5405">
            <v>0</v>
          </cell>
        </row>
        <row r="5406">
          <cell r="K5406">
            <v>3103</v>
          </cell>
          <cell r="O5406">
            <v>8.5</v>
          </cell>
        </row>
        <row r="5407">
          <cell r="K5407">
            <v>3106</v>
          </cell>
          <cell r="O5407">
            <v>22</v>
          </cell>
        </row>
        <row r="5408">
          <cell r="K5408">
            <v>3107</v>
          </cell>
          <cell r="O5408">
            <v>25</v>
          </cell>
        </row>
        <row r="5409">
          <cell r="K5409">
            <v>3505</v>
          </cell>
          <cell r="O5409">
            <v>20</v>
          </cell>
        </row>
        <row r="5410">
          <cell r="K5410">
            <v>2602</v>
          </cell>
          <cell r="O5410">
            <v>3.5</v>
          </cell>
        </row>
        <row r="5411">
          <cell r="K5411">
            <v>0</v>
          </cell>
          <cell r="O5411">
            <v>0</v>
          </cell>
        </row>
        <row r="5412">
          <cell r="K5412">
            <v>0</v>
          </cell>
          <cell r="O5412">
            <v>0</v>
          </cell>
        </row>
        <row r="5413">
          <cell r="K5413">
            <v>0</v>
          </cell>
          <cell r="O5413">
            <v>0</v>
          </cell>
        </row>
        <row r="5414">
          <cell r="K5414">
            <v>3811</v>
          </cell>
          <cell r="O5414">
            <v>1</v>
          </cell>
        </row>
        <row r="5415">
          <cell r="K5415">
            <v>3817</v>
          </cell>
          <cell r="O5415">
            <v>1</v>
          </cell>
        </row>
        <row r="5416">
          <cell r="K5416">
            <v>3403</v>
          </cell>
          <cell r="O5416">
            <v>0.65</v>
          </cell>
        </row>
        <row r="5417">
          <cell r="K5417">
            <v>3402</v>
          </cell>
          <cell r="O5417">
            <v>0</v>
          </cell>
        </row>
        <row r="5418">
          <cell r="K5418">
            <v>2701</v>
          </cell>
          <cell r="O5418">
            <v>0</v>
          </cell>
        </row>
        <row r="5419">
          <cell r="K5419">
            <v>2302</v>
          </cell>
          <cell r="O5419">
            <v>0</v>
          </cell>
        </row>
        <row r="5420">
          <cell r="K5420">
            <v>0</v>
          </cell>
          <cell r="O5420">
            <v>0</v>
          </cell>
        </row>
        <row r="5421">
          <cell r="K5421">
            <v>0</v>
          </cell>
          <cell r="O5421">
            <v>0</v>
          </cell>
        </row>
        <row r="5422">
          <cell r="K5422">
            <v>3504</v>
          </cell>
          <cell r="O5422">
            <v>2</v>
          </cell>
        </row>
        <row r="5423">
          <cell r="K5423">
            <v>3503</v>
          </cell>
          <cell r="O5423">
            <v>0</v>
          </cell>
        </row>
        <row r="5424">
          <cell r="K5424">
            <v>3505</v>
          </cell>
          <cell r="O5424">
            <v>0</v>
          </cell>
        </row>
        <row r="5425">
          <cell r="K5425">
            <v>0</v>
          </cell>
          <cell r="O5425">
            <v>0</v>
          </cell>
        </row>
        <row r="5426">
          <cell r="K5426">
            <v>2101</v>
          </cell>
          <cell r="O5426">
            <v>0.5</v>
          </cell>
        </row>
        <row r="5427">
          <cell r="K5427">
            <v>2106</v>
          </cell>
          <cell r="O5427">
            <v>0</v>
          </cell>
        </row>
        <row r="5428">
          <cell r="K5428">
            <v>2301</v>
          </cell>
          <cell r="O5428">
            <v>0</v>
          </cell>
        </row>
        <row r="5429">
          <cell r="K5429">
            <v>2302</v>
          </cell>
          <cell r="O5429">
            <v>0</v>
          </cell>
        </row>
        <row r="5430">
          <cell r="K5430">
            <v>3501</v>
          </cell>
          <cell r="O5430">
            <v>0</v>
          </cell>
        </row>
        <row r="5431">
          <cell r="K5431">
            <v>3502</v>
          </cell>
          <cell r="O5431">
            <v>5</v>
          </cell>
        </row>
        <row r="5432">
          <cell r="K5432">
            <v>3811</v>
          </cell>
          <cell r="O5432">
            <v>0.4</v>
          </cell>
        </row>
        <row r="5433">
          <cell r="K5433">
            <v>0</v>
          </cell>
          <cell r="O5433">
            <v>0</v>
          </cell>
        </row>
        <row r="5434">
          <cell r="K5434">
            <v>2504</v>
          </cell>
          <cell r="O5434">
            <v>0</v>
          </cell>
        </row>
        <row r="5435">
          <cell r="K5435">
            <v>2701</v>
          </cell>
          <cell r="O5435">
            <v>0</v>
          </cell>
        </row>
        <row r="5436">
          <cell r="K5436">
            <v>2702</v>
          </cell>
          <cell r="O5436">
            <v>0.5</v>
          </cell>
        </row>
        <row r="5437">
          <cell r="K5437">
            <v>2105</v>
          </cell>
          <cell r="O5437">
            <v>0.05</v>
          </cell>
        </row>
        <row r="5438">
          <cell r="K5438">
            <v>3817</v>
          </cell>
          <cell r="O5438">
            <v>0.5</v>
          </cell>
        </row>
        <row r="5439">
          <cell r="K5439">
            <v>0</v>
          </cell>
          <cell r="O5439">
            <v>0</v>
          </cell>
        </row>
        <row r="5440">
          <cell r="K5440">
            <v>3407</v>
          </cell>
          <cell r="O5440">
            <v>0</v>
          </cell>
        </row>
        <row r="5441">
          <cell r="K5441">
            <v>3503</v>
          </cell>
          <cell r="O5441">
            <v>0</v>
          </cell>
        </row>
        <row r="5442">
          <cell r="K5442">
            <v>2101</v>
          </cell>
          <cell r="O5442">
            <v>1.75</v>
          </cell>
        </row>
        <row r="5443">
          <cell r="K5443">
            <v>2105</v>
          </cell>
          <cell r="O5443">
            <v>0</v>
          </cell>
        </row>
        <row r="5444">
          <cell r="K5444">
            <v>2403</v>
          </cell>
          <cell r="O5444">
            <v>0.1</v>
          </cell>
        </row>
        <row r="5445">
          <cell r="K5445">
            <v>2703</v>
          </cell>
          <cell r="O5445">
            <v>0.22</v>
          </cell>
        </row>
        <row r="5446">
          <cell r="K5446">
            <v>0</v>
          </cell>
          <cell r="O5446">
            <v>0</v>
          </cell>
        </row>
        <row r="5447">
          <cell r="K5447">
            <v>3107</v>
          </cell>
          <cell r="O5447">
            <v>11.03</v>
          </cell>
        </row>
        <row r="5448">
          <cell r="K5448">
            <v>0</v>
          </cell>
          <cell r="O5448">
            <v>0</v>
          </cell>
        </row>
        <row r="5449">
          <cell r="K5449">
            <v>0</v>
          </cell>
          <cell r="O5449">
            <v>0</v>
          </cell>
        </row>
        <row r="5450">
          <cell r="K5450">
            <v>2101</v>
          </cell>
          <cell r="O5450">
            <v>0</v>
          </cell>
        </row>
        <row r="5451">
          <cell r="K5451">
            <v>0</v>
          </cell>
          <cell r="O5451">
            <v>0</v>
          </cell>
        </row>
        <row r="5452">
          <cell r="K5452">
            <v>0</v>
          </cell>
          <cell r="O5452">
            <v>0</v>
          </cell>
        </row>
        <row r="5453">
          <cell r="K5453">
            <v>0</v>
          </cell>
          <cell r="O5453">
            <v>0</v>
          </cell>
        </row>
        <row r="5454">
          <cell r="K5454">
            <v>3103</v>
          </cell>
          <cell r="O5454">
            <v>0.27</v>
          </cell>
        </row>
        <row r="5455">
          <cell r="K5455">
            <v>3106</v>
          </cell>
          <cell r="O5455">
            <v>0.63</v>
          </cell>
        </row>
        <row r="5456">
          <cell r="K5456">
            <v>0</v>
          </cell>
          <cell r="O5456">
            <v>0</v>
          </cell>
        </row>
        <row r="5457">
          <cell r="K5457">
            <v>0</v>
          </cell>
          <cell r="O5457">
            <v>0</v>
          </cell>
        </row>
        <row r="5458">
          <cell r="K5458">
            <v>2101</v>
          </cell>
          <cell r="O5458">
            <v>0.84</v>
          </cell>
        </row>
        <row r="5459">
          <cell r="K5459">
            <v>2206</v>
          </cell>
          <cell r="O5459">
            <v>0</v>
          </cell>
        </row>
        <row r="5460">
          <cell r="K5460">
            <v>0</v>
          </cell>
          <cell r="O5460">
            <v>0</v>
          </cell>
        </row>
        <row r="5461">
          <cell r="K5461">
            <v>0</v>
          </cell>
          <cell r="O5461">
            <v>0</v>
          </cell>
        </row>
        <row r="5462">
          <cell r="K5462">
            <v>3811</v>
          </cell>
          <cell r="O5462">
            <v>0.36</v>
          </cell>
        </row>
        <row r="5463">
          <cell r="K5463">
            <v>3103</v>
          </cell>
          <cell r="O5463">
            <v>0.27</v>
          </cell>
        </row>
        <row r="5464">
          <cell r="K5464">
            <v>3106</v>
          </cell>
          <cell r="O5464">
            <v>0.63</v>
          </cell>
        </row>
        <row r="5465">
          <cell r="K5465">
            <v>0</v>
          </cell>
          <cell r="O5465">
            <v>0</v>
          </cell>
        </row>
        <row r="5466">
          <cell r="K5466">
            <v>2101</v>
          </cell>
          <cell r="O5466">
            <v>0</v>
          </cell>
        </row>
        <row r="5467">
          <cell r="K5467">
            <v>2105</v>
          </cell>
          <cell r="O5467">
            <v>0.18</v>
          </cell>
        </row>
        <row r="5468">
          <cell r="K5468">
            <v>0</v>
          </cell>
          <cell r="O5468">
            <v>0</v>
          </cell>
        </row>
        <row r="5469">
          <cell r="K5469">
            <v>0</v>
          </cell>
          <cell r="O5469">
            <v>0</v>
          </cell>
        </row>
        <row r="5470">
          <cell r="K5470">
            <v>3811</v>
          </cell>
          <cell r="O5470">
            <v>0.1</v>
          </cell>
        </row>
        <row r="5471">
          <cell r="K5471">
            <v>3103</v>
          </cell>
          <cell r="O5471">
            <v>0.27</v>
          </cell>
        </row>
        <row r="5472">
          <cell r="K5472">
            <v>3106</v>
          </cell>
          <cell r="O5472">
            <v>0.62</v>
          </cell>
        </row>
        <row r="5473">
          <cell r="K5473">
            <v>0</v>
          </cell>
          <cell r="O5473">
            <v>0</v>
          </cell>
        </row>
        <row r="5474">
          <cell r="K5474">
            <v>2101</v>
          </cell>
          <cell r="O5474">
            <v>0</v>
          </cell>
        </row>
        <row r="5475">
          <cell r="K5475">
            <v>2703</v>
          </cell>
          <cell r="O5475">
            <v>0</v>
          </cell>
        </row>
        <row r="5476">
          <cell r="K5476">
            <v>0</v>
          </cell>
          <cell r="O5476">
            <v>0</v>
          </cell>
        </row>
        <row r="5477">
          <cell r="K5477">
            <v>0</v>
          </cell>
          <cell r="O5477">
            <v>0</v>
          </cell>
        </row>
        <row r="5478">
          <cell r="K5478">
            <v>3103</v>
          </cell>
          <cell r="O5478">
            <v>0.27</v>
          </cell>
        </row>
        <row r="5479">
          <cell r="K5479">
            <v>3106</v>
          </cell>
          <cell r="O5479">
            <v>0.62</v>
          </cell>
        </row>
        <row r="5480">
          <cell r="K5480">
            <v>0</v>
          </cell>
          <cell r="O5480">
            <v>0</v>
          </cell>
        </row>
        <row r="5481">
          <cell r="K5481">
            <v>0</v>
          </cell>
          <cell r="O5481">
            <v>0</v>
          </cell>
        </row>
        <row r="5482">
          <cell r="K5482">
            <v>0</v>
          </cell>
          <cell r="O5482">
            <v>0</v>
          </cell>
        </row>
        <row r="5483">
          <cell r="K5483">
            <v>0</v>
          </cell>
          <cell r="O5483">
            <v>0</v>
          </cell>
        </row>
        <row r="5484">
          <cell r="K5484">
            <v>0</v>
          </cell>
          <cell r="O5484">
            <v>0</v>
          </cell>
        </row>
        <row r="5485">
          <cell r="K5485">
            <v>0</v>
          </cell>
          <cell r="O5485">
            <v>0</v>
          </cell>
        </row>
        <row r="5486">
          <cell r="K5486">
            <v>0</v>
          </cell>
          <cell r="O5486">
            <v>0</v>
          </cell>
        </row>
        <row r="5487">
          <cell r="K5487">
            <v>0</v>
          </cell>
          <cell r="O5487">
            <v>0</v>
          </cell>
        </row>
        <row r="5488">
          <cell r="K5488">
            <v>0</v>
          </cell>
          <cell r="O5488">
            <v>0</v>
          </cell>
        </row>
        <row r="5489">
          <cell r="K5489">
            <v>0</v>
          </cell>
          <cell r="O5489">
            <v>0</v>
          </cell>
        </row>
        <row r="5490">
          <cell r="K5490">
            <v>0</v>
          </cell>
          <cell r="O5490">
            <v>0</v>
          </cell>
        </row>
        <row r="5491">
          <cell r="K5491">
            <v>0</v>
          </cell>
          <cell r="O5491">
            <v>0</v>
          </cell>
        </row>
        <row r="5492">
          <cell r="K5492">
            <v>0</v>
          </cell>
          <cell r="O5492">
            <v>0</v>
          </cell>
        </row>
        <row r="5493">
          <cell r="K5493">
            <v>0</v>
          </cell>
          <cell r="O5493">
            <v>0</v>
          </cell>
        </row>
        <row r="5494">
          <cell r="K5494">
            <v>0</v>
          </cell>
          <cell r="O5494">
            <v>0</v>
          </cell>
        </row>
        <row r="5495">
          <cell r="K5495">
            <v>0</v>
          </cell>
          <cell r="O5495">
            <v>0</v>
          </cell>
        </row>
        <row r="5496">
          <cell r="K5496">
            <v>0</v>
          </cell>
          <cell r="O5496">
            <v>0</v>
          </cell>
        </row>
        <row r="5497">
          <cell r="K5497">
            <v>0</v>
          </cell>
          <cell r="O5497">
            <v>0</v>
          </cell>
        </row>
        <row r="5498">
          <cell r="K5498">
            <v>2101</v>
          </cell>
          <cell r="O5498">
            <v>0</v>
          </cell>
        </row>
        <row r="5499">
          <cell r="K5499">
            <v>2105</v>
          </cell>
          <cell r="O5499">
            <v>0</v>
          </cell>
        </row>
        <row r="5500">
          <cell r="K5500">
            <v>2204</v>
          </cell>
          <cell r="O5500">
            <v>0</v>
          </cell>
        </row>
        <row r="5501">
          <cell r="K5501">
            <v>2301</v>
          </cell>
          <cell r="O5501">
            <v>0.25</v>
          </cell>
        </row>
        <row r="5502">
          <cell r="K5502">
            <v>3811</v>
          </cell>
          <cell r="O5502">
            <v>0.1</v>
          </cell>
        </row>
        <row r="5503">
          <cell r="K5503">
            <v>3817</v>
          </cell>
          <cell r="O5503">
            <v>0.1</v>
          </cell>
        </row>
        <row r="5504">
          <cell r="K5504">
            <v>3103</v>
          </cell>
          <cell r="O5504">
            <v>0.27</v>
          </cell>
        </row>
        <row r="5505">
          <cell r="K5505">
            <v>3106</v>
          </cell>
          <cell r="O5505">
            <v>0.62</v>
          </cell>
        </row>
        <row r="5506">
          <cell r="K5506">
            <v>0</v>
          </cell>
          <cell r="O5506">
            <v>0</v>
          </cell>
        </row>
        <row r="5507">
          <cell r="K5507">
            <v>0</v>
          </cell>
          <cell r="O5507">
            <v>0</v>
          </cell>
        </row>
        <row r="5508">
          <cell r="K5508">
            <v>0</v>
          </cell>
          <cell r="O5508">
            <v>0</v>
          </cell>
        </row>
        <row r="5509">
          <cell r="K5509">
            <v>0</v>
          </cell>
          <cell r="O5509">
            <v>0</v>
          </cell>
        </row>
        <row r="5510">
          <cell r="K5510">
            <v>0</v>
          </cell>
          <cell r="O5510">
            <v>0</v>
          </cell>
        </row>
        <row r="5511">
          <cell r="K5511">
            <v>0</v>
          </cell>
          <cell r="O5511">
            <v>0</v>
          </cell>
        </row>
        <row r="5512">
          <cell r="K5512">
            <v>0</v>
          </cell>
          <cell r="O5512">
            <v>0</v>
          </cell>
        </row>
        <row r="5513">
          <cell r="K5513">
            <v>0</v>
          </cell>
          <cell r="O5513">
            <v>0</v>
          </cell>
        </row>
        <row r="5514">
          <cell r="K5514">
            <v>0</v>
          </cell>
          <cell r="O5514">
            <v>0</v>
          </cell>
        </row>
        <row r="5515">
          <cell r="K5515">
            <v>0</v>
          </cell>
          <cell r="O5515">
            <v>0</v>
          </cell>
        </row>
        <row r="5516">
          <cell r="K5516">
            <v>0</v>
          </cell>
          <cell r="O5516">
            <v>0</v>
          </cell>
        </row>
        <row r="5517">
          <cell r="K5517">
            <v>0</v>
          </cell>
          <cell r="O5517">
            <v>0</v>
          </cell>
        </row>
        <row r="5518">
          <cell r="K5518">
            <v>0</v>
          </cell>
          <cell r="O5518">
            <v>0</v>
          </cell>
        </row>
        <row r="5519">
          <cell r="K5519">
            <v>0</v>
          </cell>
          <cell r="O5519">
            <v>0</v>
          </cell>
        </row>
        <row r="5520">
          <cell r="K5520">
            <v>0</v>
          </cell>
          <cell r="O5520">
            <v>0</v>
          </cell>
        </row>
        <row r="5521">
          <cell r="K5521">
            <v>0</v>
          </cell>
          <cell r="O5521">
            <v>0</v>
          </cell>
        </row>
        <row r="5522">
          <cell r="K5522">
            <v>2101</v>
          </cell>
          <cell r="O5522">
            <v>2.2400000000000002</v>
          </cell>
        </row>
        <row r="5523">
          <cell r="K5523">
            <v>2105</v>
          </cell>
          <cell r="O5523">
            <v>0.04</v>
          </cell>
        </row>
        <row r="5524">
          <cell r="K5524">
            <v>0</v>
          </cell>
          <cell r="O5524">
            <v>0</v>
          </cell>
        </row>
        <row r="5525">
          <cell r="K5525">
            <v>0</v>
          </cell>
          <cell r="O5525">
            <v>0</v>
          </cell>
        </row>
        <row r="5526">
          <cell r="K5526">
            <v>3811</v>
          </cell>
          <cell r="O5526">
            <v>0.3</v>
          </cell>
        </row>
        <row r="5527">
          <cell r="K5527">
            <v>3103</v>
          </cell>
          <cell r="O5527">
            <v>0.13</v>
          </cell>
        </row>
        <row r="5528">
          <cell r="K5528">
            <v>3106</v>
          </cell>
          <cell r="O5528">
            <v>0.62</v>
          </cell>
        </row>
        <row r="5529">
          <cell r="K5529">
            <v>0</v>
          </cell>
          <cell r="O5529">
            <v>0</v>
          </cell>
        </row>
        <row r="5530">
          <cell r="K5530">
            <v>0</v>
          </cell>
          <cell r="O5530">
            <v>0</v>
          </cell>
        </row>
        <row r="5531">
          <cell r="K5531">
            <v>0</v>
          </cell>
          <cell r="O5531">
            <v>0</v>
          </cell>
        </row>
        <row r="5532">
          <cell r="K5532">
            <v>0</v>
          </cell>
          <cell r="O5532">
            <v>0</v>
          </cell>
        </row>
        <row r="5533">
          <cell r="K5533">
            <v>0</v>
          </cell>
          <cell r="O5533">
            <v>0</v>
          </cell>
        </row>
        <row r="5534">
          <cell r="K5534">
            <v>0</v>
          </cell>
          <cell r="O5534">
            <v>0</v>
          </cell>
        </row>
        <row r="5535">
          <cell r="K5535">
            <v>0</v>
          </cell>
          <cell r="O5535">
            <v>0</v>
          </cell>
        </row>
        <row r="5536">
          <cell r="K5536">
            <v>0</v>
          </cell>
          <cell r="O5536">
            <v>0</v>
          </cell>
        </row>
        <row r="5537">
          <cell r="K5537">
            <v>0</v>
          </cell>
          <cell r="O5537">
            <v>0</v>
          </cell>
        </row>
        <row r="5538">
          <cell r="K5538">
            <v>0</v>
          </cell>
          <cell r="O5538">
            <v>0</v>
          </cell>
        </row>
        <row r="5539">
          <cell r="K5539">
            <v>0</v>
          </cell>
          <cell r="O5539">
            <v>0</v>
          </cell>
        </row>
        <row r="5540">
          <cell r="K5540">
            <v>0</v>
          </cell>
          <cell r="O5540">
            <v>0</v>
          </cell>
        </row>
        <row r="5541">
          <cell r="K5541">
            <v>0</v>
          </cell>
          <cell r="O5541">
            <v>0</v>
          </cell>
        </row>
        <row r="5542">
          <cell r="K5542">
            <v>0</v>
          </cell>
          <cell r="O5542">
            <v>0</v>
          </cell>
        </row>
        <row r="5543">
          <cell r="K5543">
            <v>0</v>
          </cell>
          <cell r="O5543">
            <v>0</v>
          </cell>
        </row>
        <row r="5544">
          <cell r="K5544">
            <v>0</v>
          </cell>
          <cell r="O5544">
            <v>0</v>
          </cell>
        </row>
        <row r="5545">
          <cell r="K5545">
            <v>0</v>
          </cell>
          <cell r="O5545">
            <v>0</v>
          </cell>
        </row>
        <row r="5546">
          <cell r="K5546">
            <v>0</v>
          </cell>
          <cell r="O5546">
            <v>0</v>
          </cell>
        </row>
        <row r="5547">
          <cell r="K5547">
            <v>0</v>
          </cell>
          <cell r="O5547">
            <v>0</v>
          </cell>
        </row>
        <row r="5548">
          <cell r="K5548">
            <v>0</v>
          </cell>
          <cell r="O5548">
            <v>0</v>
          </cell>
        </row>
        <row r="5549">
          <cell r="K5549">
            <v>0</v>
          </cell>
          <cell r="O5549">
            <v>0</v>
          </cell>
        </row>
        <row r="5550">
          <cell r="K5550">
            <v>0</v>
          </cell>
          <cell r="O5550">
            <v>0</v>
          </cell>
        </row>
        <row r="5551">
          <cell r="K5551">
            <v>0</v>
          </cell>
          <cell r="O5551">
            <v>0</v>
          </cell>
        </row>
        <row r="5552">
          <cell r="K5552">
            <v>0</v>
          </cell>
          <cell r="O5552">
            <v>0</v>
          </cell>
        </row>
        <row r="5553">
          <cell r="K5553">
            <v>0</v>
          </cell>
          <cell r="O5553">
            <v>0</v>
          </cell>
        </row>
        <row r="5554">
          <cell r="K5554">
            <v>0</v>
          </cell>
          <cell r="O5554">
            <v>0</v>
          </cell>
        </row>
        <row r="5555">
          <cell r="K5555">
            <v>0</v>
          </cell>
          <cell r="O5555">
            <v>0</v>
          </cell>
        </row>
        <row r="5556">
          <cell r="K5556">
            <v>0</v>
          </cell>
          <cell r="O5556">
            <v>0</v>
          </cell>
        </row>
        <row r="5557">
          <cell r="K5557">
            <v>0</v>
          </cell>
          <cell r="O5557">
            <v>0</v>
          </cell>
        </row>
        <row r="5558">
          <cell r="K5558">
            <v>0</v>
          </cell>
          <cell r="O5558">
            <v>0</v>
          </cell>
        </row>
        <row r="5559">
          <cell r="K5559">
            <v>0</v>
          </cell>
          <cell r="O5559">
            <v>0</v>
          </cell>
        </row>
        <row r="5560">
          <cell r="K5560">
            <v>0</v>
          </cell>
          <cell r="O5560">
            <v>0</v>
          </cell>
        </row>
        <row r="5561">
          <cell r="K5561">
            <v>0</v>
          </cell>
          <cell r="O5561">
            <v>0</v>
          </cell>
        </row>
        <row r="5562">
          <cell r="K5562">
            <v>0</v>
          </cell>
          <cell r="O5562">
            <v>0</v>
          </cell>
        </row>
        <row r="5563">
          <cell r="K5563">
            <v>0</v>
          </cell>
          <cell r="O5563">
            <v>0</v>
          </cell>
        </row>
        <row r="5564">
          <cell r="K5564">
            <v>0</v>
          </cell>
          <cell r="O5564">
            <v>0</v>
          </cell>
        </row>
        <row r="5565">
          <cell r="K5565">
            <v>0</v>
          </cell>
          <cell r="O5565">
            <v>0</v>
          </cell>
        </row>
        <row r="5566">
          <cell r="K5566">
            <v>0</v>
          </cell>
          <cell r="O5566">
            <v>0</v>
          </cell>
        </row>
        <row r="5567">
          <cell r="K5567">
            <v>0</v>
          </cell>
          <cell r="O5567">
            <v>0</v>
          </cell>
        </row>
        <row r="5568">
          <cell r="K5568">
            <v>0</v>
          </cell>
          <cell r="O5568">
            <v>0</v>
          </cell>
        </row>
        <row r="5569">
          <cell r="K5569">
            <v>0</v>
          </cell>
          <cell r="O5569">
            <v>0</v>
          </cell>
        </row>
        <row r="5570">
          <cell r="K5570">
            <v>0</v>
          </cell>
          <cell r="O5570">
            <v>0</v>
          </cell>
        </row>
        <row r="5571">
          <cell r="K5571">
            <v>0</v>
          </cell>
          <cell r="O5571">
            <v>0</v>
          </cell>
        </row>
        <row r="5572">
          <cell r="K5572">
            <v>0</v>
          </cell>
          <cell r="O5572">
            <v>0</v>
          </cell>
        </row>
        <row r="5573">
          <cell r="K5573">
            <v>0</v>
          </cell>
          <cell r="O5573">
            <v>0</v>
          </cell>
        </row>
        <row r="5574">
          <cell r="K5574">
            <v>0</v>
          </cell>
          <cell r="O5574">
            <v>0</v>
          </cell>
        </row>
        <row r="5575">
          <cell r="K5575">
            <v>0</v>
          </cell>
          <cell r="O5575">
            <v>0</v>
          </cell>
        </row>
        <row r="5576">
          <cell r="K5576">
            <v>0</v>
          </cell>
          <cell r="O5576">
            <v>0</v>
          </cell>
        </row>
        <row r="5577">
          <cell r="K5577">
            <v>0</v>
          </cell>
          <cell r="O5577">
            <v>0</v>
          </cell>
        </row>
        <row r="5578">
          <cell r="K5578">
            <v>0</v>
          </cell>
          <cell r="O5578">
            <v>0</v>
          </cell>
        </row>
        <row r="5579">
          <cell r="K5579">
            <v>0</v>
          </cell>
          <cell r="O5579">
            <v>0</v>
          </cell>
        </row>
        <row r="5580">
          <cell r="K5580">
            <v>0</v>
          </cell>
          <cell r="O5580">
            <v>0</v>
          </cell>
        </row>
        <row r="5581">
          <cell r="K5581">
            <v>0</v>
          </cell>
          <cell r="O5581">
            <v>0</v>
          </cell>
        </row>
        <row r="5582">
          <cell r="K5582">
            <v>0</v>
          </cell>
          <cell r="O5582">
            <v>0</v>
          </cell>
        </row>
        <row r="5583">
          <cell r="K5583">
            <v>0</v>
          </cell>
          <cell r="O5583">
            <v>0</v>
          </cell>
        </row>
        <row r="5584">
          <cell r="K5584">
            <v>0</v>
          </cell>
          <cell r="O5584">
            <v>0</v>
          </cell>
        </row>
        <row r="5585">
          <cell r="K5585">
            <v>0</v>
          </cell>
          <cell r="O5585">
            <v>0</v>
          </cell>
        </row>
        <row r="5586">
          <cell r="K5586">
            <v>0</v>
          </cell>
          <cell r="O5586">
            <v>0</v>
          </cell>
        </row>
        <row r="5587">
          <cell r="K5587">
            <v>0</v>
          </cell>
          <cell r="O5587">
            <v>0</v>
          </cell>
        </row>
        <row r="5588">
          <cell r="K5588">
            <v>0</v>
          </cell>
          <cell r="O5588">
            <v>0</v>
          </cell>
        </row>
        <row r="5589">
          <cell r="K5589">
            <v>0</v>
          </cell>
          <cell r="O5589">
            <v>0</v>
          </cell>
        </row>
        <row r="5590">
          <cell r="K5590">
            <v>0</v>
          </cell>
          <cell r="O5590">
            <v>0</v>
          </cell>
        </row>
        <row r="5591">
          <cell r="K5591">
            <v>0</v>
          </cell>
          <cell r="O5591">
            <v>0</v>
          </cell>
        </row>
        <row r="5592">
          <cell r="K5592">
            <v>0</v>
          </cell>
          <cell r="O5592">
            <v>0</v>
          </cell>
        </row>
        <row r="5593">
          <cell r="K5593">
            <v>0</v>
          </cell>
          <cell r="O5593">
            <v>0</v>
          </cell>
        </row>
        <row r="5594">
          <cell r="K5594">
            <v>0</v>
          </cell>
          <cell r="O5594">
            <v>0</v>
          </cell>
        </row>
        <row r="5595">
          <cell r="K5595">
            <v>0</v>
          </cell>
          <cell r="O5595">
            <v>0</v>
          </cell>
        </row>
        <row r="5596">
          <cell r="K5596">
            <v>0</v>
          </cell>
          <cell r="O5596">
            <v>0</v>
          </cell>
        </row>
        <row r="5597">
          <cell r="K5597">
            <v>0</v>
          </cell>
          <cell r="O5597">
            <v>0</v>
          </cell>
        </row>
        <row r="5598">
          <cell r="K5598">
            <v>0</v>
          </cell>
          <cell r="O5598">
            <v>0</v>
          </cell>
        </row>
        <row r="5599">
          <cell r="K5599">
            <v>0</v>
          </cell>
          <cell r="O5599">
            <v>0</v>
          </cell>
        </row>
        <row r="5600">
          <cell r="K5600">
            <v>0</v>
          </cell>
          <cell r="O5600">
            <v>0</v>
          </cell>
        </row>
        <row r="5601">
          <cell r="K5601">
            <v>0</v>
          </cell>
          <cell r="O5601">
            <v>0</v>
          </cell>
        </row>
        <row r="5602">
          <cell r="K5602">
            <v>2101</v>
          </cell>
          <cell r="O5602">
            <v>1.94</v>
          </cell>
        </row>
        <row r="5603">
          <cell r="K5603">
            <v>2105</v>
          </cell>
          <cell r="O5603">
            <v>0.1</v>
          </cell>
        </row>
        <row r="5604">
          <cell r="K5604">
            <v>2204</v>
          </cell>
          <cell r="O5604">
            <v>0.04</v>
          </cell>
        </row>
        <row r="5605">
          <cell r="K5605">
            <v>0</v>
          </cell>
          <cell r="O5605">
            <v>0</v>
          </cell>
        </row>
        <row r="5606">
          <cell r="K5606">
            <v>3305</v>
          </cell>
          <cell r="O5606">
            <v>5</v>
          </cell>
        </row>
        <row r="5607">
          <cell r="K5607">
            <v>3103</v>
          </cell>
          <cell r="O5607">
            <v>0.27</v>
          </cell>
        </row>
        <row r="5608">
          <cell r="K5608">
            <v>3106</v>
          </cell>
          <cell r="O5608">
            <v>0.63</v>
          </cell>
        </row>
        <row r="5609">
          <cell r="K5609">
            <v>0</v>
          </cell>
          <cell r="O5609">
            <v>0</v>
          </cell>
        </row>
        <row r="5610">
          <cell r="K5610">
            <v>0</v>
          </cell>
          <cell r="O5610">
            <v>0</v>
          </cell>
        </row>
        <row r="5611">
          <cell r="K5611">
            <v>0</v>
          </cell>
          <cell r="O5611">
            <v>0</v>
          </cell>
        </row>
        <row r="5612">
          <cell r="K5612">
            <v>0</v>
          </cell>
          <cell r="O5612">
            <v>0</v>
          </cell>
        </row>
        <row r="5613">
          <cell r="K5613">
            <v>0</v>
          </cell>
          <cell r="O5613">
            <v>0</v>
          </cell>
        </row>
        <row r="5614">
          <cell r="K5614">
            <v>0</v>
          </cell>
          <cell r="O5614">
            <v>0</v>
          </cell>
        </row>
        <row r="5615">
          <cell r="K5615">
            <v>0</v>
          </cell>
          <cell r="O5615">
            <v>0</v>
          </cell>
        </row>
        <row r="5616">
          <cell r="K5616">
            <v>0</v>
          </cell>
          <cell r="O5616">
            <v>0</v>
          </cell>
        </row>
        <row r="5617">
          <cell r="K5617">
            <v>0</v>
          </cell>
          <cell r="O5617">
            <v>0</v>
          </cell>
        </row>
        <row r="5618">
          <cell r="K5618">
            <v>0</v>
          </cell>
          <cell r="O5618">
            <v>0</v>
          </cell>
        </row>
        <row r="5619">
          <cell r="K5619">
            <v>0</v>
          </cell>
          <cell r="O5619">
            <v>0</v>
          </cell>
        </row>
        <row r="5620">
          <cell r="K5620">
            <v>0</v>
          </cell>
          <cell r="O5620">
            <v>0</v>
          </cell>
        </row>
        <row r="5621">
          <cell r="K5621">
            <v>0</v>
          </cell>
          <cell r="O5621">
            <v>0</v>
          </cell>
        </row>
        <row r="5622">
          <cell r="K5622">
            <v>0</v>
          </cell>
          <cell r="O5622">
            <v>0</v>
          </cell>
        </row>
        <row r="5623">
          <cell r="K5623">
            <v>0</v>
          </cell>
          <cell r="O5623">
            <v>0</v>
          </cell>
        </row>
        <row r="5624">
          <cell r="K5624">
            <v>0</v>
          </cell>
          <cell r="O5624">
            <v>0</v>
          </cell>
        </row>
        <row r="5625">
          <cell r="K5625">
            <v>0</v>
          </cell>
          <cell r="O5625">
            <v>0</v>
          </cell>
        </row>
        <row r="5626">
          <cell r="K5626">
            <v>0</v>
          </cell>
          <cell r="O5626">
            <v>0</v>
          </cell>
        </row>
        <row r="5627">
          <cell r="K5627">
            <v>0</v>
          </cell>
          <cell r="O5627">
            <v>0</v>
          </cell>
        </row>
        <row r="5628">
          <cell r="K5628">
            <v>0</v>
          </cell>
          <cell r="O5628">
            <v>0</v>
          </cell>
        </row>
        <row r="5629">
          <cell r="K5629">
            <v>0</v>
          </cell>
          <cell r="O5629">
            <v>0</v>
          </cell>
        </row>
        <row r="5630">
          <cell r="K5630">
            <v>0</v>
          </cell>
          <cell r="O5630">
            <v>0</v>
          </cell>
        </row>
        <row r="5631">
          <cell r="K5631">
            <v>0</v>
          </cell>
          <cell r="O5631">
            <v>0</v>
          </cell>
        </row>
        <row r="5632">
          <cell r="K5632">
            <v>0</v>
          </cell>
          <cell r="O5632">
            <v>0</v>
          </cell>
        </row>
        <row r="5633">
          <cell r="K5633">
            <v>0</v>
          </cell>
          <cell r="O5633">
            <v>0</v>
          </cell>
        </row>
        <row r="5634">
          <cell r="K5634">
            <v>0</v>
          </cell>
          <cell r="O5634">
            <v>0</v>
          </cell>
        </row>
        <row r="5635">
          <cell r="K5635">
            <v>0</v>
          </cell>
          <cell r="O5635">
            <v>0</v>
          </cell>
        </row>
        <row r="5636">
          <cell r="K5636">
            <v>0</v>
          </cell>
          <cell r="O5636">
            <v>0</v>
          </cell>
        </row>
        <row r="5637">
          <cell r="K5637">
            <v>0</v>
          </cell>
          <cell r="O5637">
            <v>0</v>
          </cell>
        </row>
        <row r="5638">
          <cell r="K5638">
            <v>0</v>
          </cell>
          <cell r="O5638">
            <v>0</v>
          </cell>
        </row>
        <row r="5639">
          <cell r="K5639">
            <v>0</v>
          </cell>
          <cell r="O5639">
            <v>0</v>
          </cell>
        </row>
        <row r="5640">
          <cell r="K5640">
            <v>0</v>
          </cell>
          <cell r="O5640">
            <v>0</v>
          </cell>
        </row>
        <row r="5641">
          <cell r="K5641">
            <v>0</v>
          </cell>
          <cell r="O5641">
            <v>0</v>
          </cell>
        </row>
        <row r="5642">
          <cell r="K5642">
            <v>2101</v>
          </cell>
          <cell r="O5642">
            <v>0.62</v>
          </cell>
        </row>
        <row r="5643">
          <cell r="K5643">
            <v>2105</v>
          </cell>
          <cell r="O5643">
            <v>0.15</v>
          </cell>
        </row>
        <row r="5644">
          <cell r="K5644">
            <v>2204</v>
          </cell>
          <cell r="O5644">
            <v>0.25</v>
          </cell>
        </row>
        <row r="5645">
          <cell r="K5645">
            <v>2403</v>
          </cell>
          <cell r="O5645">
            <v>0.25</v>
          </cell>
        </row>
        <row r="5646">
          <cell r="K5646">
            <v>3811</v>
          </cell>
          <cell r="O5646">
            <v>0.2</v>
          </cell>
        </row>
        <row r="5647">
          <cell r="K5647">
            <v>0</v>
          </cell>
          <cell r="O5647">
            <v>0</v>
          </cell>
        </row>
        <row r="5648">
          <cell r="K5648">
            <v>3103</v>
          </cell>
          <cell r="O5648">
            <v>0.27</v>
          </cell>
        </row>
        <row r="5649">
          <cell r="K5649">
            <v>3106</v>
          </cell>
          <cell r="O5649">
            <v>0.63</v>
          </cell>
        </row>
        <row r="5650">
          <cell r="K5650">
            <v>0</v>
          </cell>
          <cell r="O5650">
            <v>0</v>
          </cell>
        </row>
        <row r="5651">
          <cell r="K5651">
            <v>0</v>
          </cell>
          <cell r="O5651">
            <v>0</v>
          </cell>
        </row>
        <row r="5652">
          <cell r="K5652">
            <v>0</v>
          </cell>
          <cell r="O5652">
            <v>0</v>
          </cell>
        </row>
        <row r="5653">
          <cell r="K5653">
            <v>0</v>
          </cell>
          <cell r="O5653">
            <v>0</v>
          </cell>
        </row>
        <row r="5654">
          <cell r="K5654">
            <v>0</v>
          </cell>
          <cell r="O5654">
            <v>0</v>
          </cell>
        </row>
        <row r="5655">
          <cell r="K5655">
            <v>0</v>
          </cell>
          <cell r="O5655">
            <v>0</v>
          </cell>
        </row>
        <row r="5656">
          <cell r="K5656">
            <v>0</v>
          </cell>
          <cell r="O5656">
            <v>0</v>
          </cell>
        </row>
        <row r="5657">
          <cell r="K5657">
            <v>0</v>
          </cell>
          <cell r="O5657">
            <v>0</v>
          </cell>
        </row>
        <row r="5658">
          <cell r="K5658">
            <v>0</v>
          </cell>
          <cell r="O5658">
            <v>0</v>
          </cell>
        </row>
        <row r="5659">
          <cell r="K5659">
            <v>0</v>
          </cell>
          <cell r="O5659">
            <v>0</v>
          </cell>
        </row>
        <row r="5660">
          <cell r="K5660">
            <v>0</v>
          </cell>
          <cell r="O5660">
            <v>0</v>
          </cell>
        </row>
        <row r="5661">
          <cell r="K5661">
            <v>0</v>
          </cell>
          <cell r="O5661">
            <v>0</v>
          </cell>
        </row>
        <row r="5662">
          <cell r="K5662">
            <v>0</v>
          </cell>
          <cell r="O5662">
            <v>0</v>
          </cell>
        </row>
        <row r="5663">
          <cell r="K5663">
            <v>0</v>
          </cell>
          <cell r="O5663">
            <v>0</v>
          </cell>
        </row>
        <row r="5664">
          <cell r="K5664">
            <v>0</v>
          </cell>
          <cell r="O5664">
            <v>0</v>
          </cell>
        </row>
        <row r="5665">
          <cell r="K5665">
            <v>0</v>
          </cell>
          <cell r="O5665">
            <v>0</v>
          </cell>
        </row>
        <row r="5666">
          <cell r="K5666">
            <v>0</v>
          </cell>
          <cell r="O5666">
            <v>0</v>
          </cell>
        </row>
        <row r="5667">
          <cell r="K5667">
            <v>0</v>
          </cell>
          <cell r="O5667">
            <v>0</v>
          </cell>
        </row>
        <row r="5668">
          <cell r="K5668">
            <v>0</v>
          </cell>
          <cell r="O5668">
            <v>0</v>
          </cell>
        </row>
        <row r="5669">
          <cell r="K5669">
            <v>0</v>
          </cell>
          <cell r="O5669">
            <v>0</v>
          </cell>
        </row>
        <row r="5670">
          <cell r="K5670">
            <v>0</v>
          </cell>
          <cell r="O5670">
            <v>0</v>
          </cell>
        </row>
        <row r="5671">
          <cell r="K5671">
            <v>0</v>
          </cell>
          <cell r="O5671">
            <v>0</v>
          </cell>
        </row>
        <row r="5672">
          <cell r="K5672">
            <v>0</v>
          </cell>
          <cell r="O5672">
            <v>0</v>
          </cell>
        </row>
        <row r="5673">
          <cell r="K5673">
            <v>0</v>
          </cell>
          <cell r="O5673">
            <v>0</v>
          </cell>
        </row>
        <row r="5674">
          <cell r="K5674">
            <v>0</v>
          </cell>
          <cell r="O5674">
            <v>0</v>
          </cell>
        </row>
        <row r="5675">
          <cell r="K5675">
            <v>0</v>
          </cell>
          <cell r="O5675">
            <v>0</v>
          </cell>
        </row>
        <row r="5676">
          <cell r="K5676">
            <v>0</v>
          </cell>
          <cell r="O5676">
            <v>0</v>
          </cell>
        </row>
        <row r="5677">
          <cell r="K5677">
            <v>0</v>
          </cell>
          <cell r="O5677">
            <v>0</v>
          </cell>
        </row>
        <row r="5678">
          <cell r="K5678">
            <v>0</v>
          </cell>
          <cell r="O5678">
            <v>0</v>
          </cell>
        </row>
        <row r="5679">
          <cell r="K5679">
            <v>0</v>
          </cell>
          <cell r="O5679">
            <v>0</v>
          </cell>
        </row>
        <row r="5680">
          <cell r="K5680">
            <v>0</v>
          </cell>
          <cell r="O5680">
            <v>0</v>
          </cell>
        </row>
        <row r="5681">
          <cell r="K5681">
            <v>0</v>
          </cell>
          <cell r="O5681">
            <v>0</v>
          </cell>
        </row>
        <row r="5682">
          <cell r="K5682">
            <v>2101</v>
          </cell>
          <cell r="O5682">
            <v>0.09</v>
          </cell>
        </row>
        <row r="5683">
          <cell r="K5683">
            <v>0</v>
          </cell>
          <cell r="O5683">
            <v>0</v>
          </cell>
        </row>
        <row r="5684">
          <cell r="K5684">
            <v>0</v>
          </cell>
          <cell r="O5684">
            <v>0</v>
          </cell>
        </row>
        <row r="5685">
          <cell r="K5685">
            <v>0</v>
          </cell>
          <cell r="O5685">
            <v>0</v>
          </cell>
        </row>
        <row r="5686">
          <cell r="K5686">
            <v>0</v>
          </cell>
          <cell r="O5686">
            <v>0</v>
          </cell>
        </row>
        <row r="5687">
          <cell r="K5687">
            <v>0</v>
          </cell>
          <cell r="O5687">
            <v>0</v>
          </cell>
        </row>
        <row r="5688">
          <cell r="K5688">
            <v>0</v>
          </cell>
          <cell r="O5688">
            <v>0</v>
          </cell>
        </row>
        <row r="5689">
          <cell r="K5689">
            <v>0</v>
          </cell>
          <cell r="O5689">
            <v>0</v>
          </cell>
        </row>
        <row r="5690">
          <cell r="K5690">
            <v>0</v>
          </cell>
          <cell r="O5690">
            <v>0</v>
          </cell>
        </row>
        <row r="5691">
          <cell r="K5691">
            <v>0</v>
          </cell>
          <cell r="O5691">
            <v>0</v>
          </cell>
        </row>
        <row r="5692">
          <cell r="K5692">
            <v>0</v>
          </cell>
          <cell r="O5692">
            <v>0</v>
          </cell>
        </row>
        <row r="5693">
          <cell r="K5693">
            <v>0</v>
          </cell>
          <cell r="O5693">
            <v>0</v>
          </cell>
        </row>
        <row r="5694">
          <cell r="K5694">
            <v>0</v>
          </cell>
          <cell r="O5694">
            <v>0</v>
          </cell>
        </row>
        <row r="5695">
          <cell r="K5695">
            <v>0</v>
          </cell>
          <cell r="O5695">
            <v>0</v>
          </cell>
        </row>
        <row r="5696">
          <cell r="K5696">
            <v>0</v>
          </cell>
          <cell r="O5696">
            <v>0</v>
          </cell>
        </row>
        <row r="5697">
          <cell r="K5697">
            <v>0</v>
          </cell>
          <cell r="O5697">
            <v>0</v>
          </cell>
        </row>
        <row r="5698">
          <cell r="K5698">
            <v>0</v>
          </cell>
          <cell r="O5698">
            <v>0</v>
          </cell>
        </row>
        <row r="5699">
          <cell r="K5699">
            <v>0</v>
          </cell>
          <cell r="O5699">
            <v>0</v>
          </cell>
        </row>
        <row r="5700">
          <cell r="K5700">
            <v>0</v>
          </cell>
          <cell r="O5700">
            <v>0</v>
          </cell>
        </row>
        <row r="5701">
          <cell r="K5701">
            <v>0</v>
          </cell>
          <cell r="O5701">
            <v>0</v>
          </cell>
        </row>
        <row r="5702">
          <cell r="K5702">
            <v>0</v>
          </cell>
          <cell r="O5702">
            <v>0</v>
          </cell>
        </row>
        <row r="5703">
          <cell r="K5703">
            <v>0</v>
          </cell>
          <cell r="O5703">
            <v>0</v>
          </cell>
        </row>
        <row r="5704">
          <cell r="K5704">
            <v>0</v>
          </cell>
          <cell r="O5704">
            <v>0</v>
          </cell>
        </row>
        <row r="5705">
          <cell r="K5705">
            <v>0</v>
          </cell>
          <cell r="O5705">
            <v>0</v>
          </cell>
        </row>
        <row r="5706">
          <cell r="K5706">
            <v>0</v>
          </cell>
          <cell r="O5706">
            <v>0</v>
          </cell>
        </row>
        <row r="5707">
          <cell r="K5707">
            <v>0</v>
          </cell>
          <cell r="O5707">
            <v>0</v>
          </cell>
        </row>
        <row r="5708">
          <cell r="K5708">
            <v>0</v>
          </cell>
          <cell r="O5708">
            <v>0</v>
          </cell>
        </row>
        <row r="5709">
          <cell r="K5709">
            <v>0</v>
          </cell>
          <cell r="O5709">
            <v>0</v>
          </cell>
        </row>
        <row r="5710">
          <cell r="K5710">
            <v>0</v>
          </cell>
          <cell r="O5710">
            <v>0</v>
          </cell>
        </row>
        <row r="5711">
          <cell r="K5711">
            <v>0</v>
          </cell>
          <cell r="O5711">
            <v>0</v>
          </cell>
        </row>
        <row r="5712">
          <cell r="K5712">
            <v>0</v>
          </cell>
          <cell r="O5712">
            <v>0</v>
          </cell>
        </row>
        <row r="5713">
          <cell r="K5713">
            <v>0</v>
          </cell>
          <cell r="O5713">
            <v>0</v>
          </cell>
        </row>
        <row r="5714">
          <cell r="K5714">
            <v>0</v>
          </cell>
          <cell r="O5714">
            <v>0</v>
          </cell>
        </row>
        <row r="5715">
          <cell r="K5715">
            <v>0</v>
          </cell>
          <cell r="O5715">
            <v>0</v>
          </cell>
        </row>
        <row r="5716">
          <cell r="K5716">
            <v>0</v>
          </cell>
          <cell r="O5716">
            <v>0</v>
          </cell>
        </row>
        <row r="5717">
          <cell r="K5717">
            <v>0</v>
          </cell>
          <cell r="O5717">
            <v>0</v>
          </cell>
        </row>
        <row r="5718">
          <cell r="K5718">
            <v>0</v>
          </cell>
          <cell r="O5718">
            <v>0</v>
          </cell>
        </row>
        <row r="5719">
          <cell r="K5719">
            <v>0</v>
          </cell>
          <cell r="O5719">
            <v>0</v>
          </cell>
        </row>
        <row r="5720">
          <cell r="K5720">
            <v>0</v>
          </cell>
          <cell r="O5720">
            <v>0</v>
          </cell>
        </row>
        <row r="5721">
          <cell r="K5721">
            <v>0</v>
          </cell>
          <cell r="O5721">
            <v>0</v>
          </cell>
        </row>
        <row r="5722">
          <cell r="K5722">
            <v>2101</v>
          </cell>
          <cell r="O5722">
            <v>2.99</v>
          </cell>
        </row>
        <row r="5723">
          <cell r="K5723">
            <v>0</v>
          </cell>
          <cell r="O5723">
            <v>0</v>
          </cell>
        </row>
        <row r="5724">
          <cell r="K5724">
            <v>2105</v>
          </cell>
          <cell r="O5724">
            <v>0.67</v>
          </cell>
        </row>
        <row r="5725">
          <cell r="K5725">
            <v>2204</v>
          </cell>
          <cell r="O5725">
            <v>0.28999999999999998</v>
          </cell>
        </row>
        <row r="5726">
          <cell r="K5726">
            <v>3102</v>
          </cell>
          <cell r="O5726">
            <v>0.1</v>
          </cell>
        </row>
        <row r="5727">
          <cell r="K5727">
            <v>3402</v>
          </cell>
          <cell r="O5727">
            <v>1</v>
          </cell>
        </row>
        <row r="5728">
          <cell r="K5728">
            <v>3403</v>
          </cell>
          <cell r="O5728">
            <v>0.4</v>
          </cell>
        </row>
        <row r="5729">
          <cell r="K5729">
            <v>3506</v>
          </cell>
          <cell r="O5729">
            <v>0.1</v>
          </cell>
        </row>
        <row r="5730">
          <cell r="K5730">
            <v>2403</v>
          </cell>
          <cell r="O5730">
            <v>0.2</v>
          </cell>
        </row>
        <row r="5731">
          <cell r="K5731">
            <v>0</v>
          </cell>
          <cell r="O5731">
            <v>0</v>
          </cell>
        </row>
        <row r="5732">
          <cell r="K5732">
            <v>0</v>
          </cell>
          <cell r="O5732">
            <v>0</v>
          </cell>
        </row>
        <row r="5733">
          <cell r="K5733">
            <v>0</v>
          </cell>
          <cell r="O5733">
            <v>0</v>
          </cell>
        </row>
        <row r="5734">
          <cell r="K5734">
            <v>3811</v>
          </cell>
          <cell r="O5734">
            <v>2.2999999999999998</v>
          </cell>
        </row>
        <row r="5735">
          <cell r="K5735">
            <v>3817</v>
          </cell>
          <cell r="O5735">
            <v>0.2</v>
          </cell>
        </row>
        <row r="5736">
          <cell r="K5736">
            <v>3305</v>
          </cell>
          <cell r="O5736">
            <v>1.5</v>
          </cell>
        </row>
        <row r="5737">
          <cell r="K5737">
            <v>3103</v>
          </cell>
          <cell r="O5737">
            <v>0.27</v>
          </cell>
        </row>
        <row r="5738">
          <cell r="K5738">
            <v>0</v>
          </cell>
          <cell r="O5738">
            <v>0</v>
          </cell>
        </row>
        <row r="5739">
          <cell r="K5739">
            <v>0</v>
          </cell>
          <cell r="O5739">
            <v>0</v>
          </cell>
        </row>
        <row r="5740">
          <cell r="K5740">
            <v>0</v>
          </cell>
          <cell r="O5740">
            <v>0</v>
          </cell>
        </row>
        <row r="5741">
          <cell r="K5741">
            <v>0</v>
          </cell>
          <cell r="O5741">
            <v>0</v>
          </cell>
        </row>
        <row r="5742">
          <cell r="K5742">
            <v>3817</v>
          </cell>
          <cell r="O5742">
            <v>0</v>
          </cell>
        </row>
        <row r="5743">
          <cell r="K5743">
            <v>3503</v>
          </cell>
          <cell r="O5743">
            <v>5.85</v>
          </cell>
        </row>
        <row r="5744">
          <cell r="K5744">
            <v>0</v>
          </cell>
          <cell r="O5744">
            <v>0</v>
          </cell>
        </row>
        <row r="5745">
          <cell r="K5745">
            <v>0</v>
          </cell>
          <cell r="O5745">
            <v>0</v>
          </cell>
        </row>
        <row r="5746">
          <cell r="K5746">
            <v>2102</v>
          </cell>
          <cell r="O5746">
            <v>0</v>
          </cell>
        </row>
        <row r="5747">
          <cell r="K5747">
            <v>0</v>
          </cell>
          <cell r="O5747">
            <v>0</v>
          </cell>
        </row>
        <row r="5748">
          <cell r="K5748">
            <v>0</v>
          </cell>
          <cell r="O5748">
            <v>0</v>
          </cell>
        </row>
        <row r="5749">
          <cell r="K5749">
            <v>0</v>
          </cell>
          <cell r="O5749">
            <v>0</v>
          </cell>
        </row>
        <row r="5750">
          <cell r="K5750">
            <v>3103</v>
          </cell>
          <cell r="O5750">
            <v>1.56</v>
          </cell>
        </row>
        <row r="5751">
          <cell r="K5751">
            <v>3106</v>
          </cell>
          <cell r="O5751">
            <v>5.81</v>
          </cell>
        </row>
        <row r="5752">
          <cell r="K5752">
            <v>3504</v>
          </cell>
          <cell r="O5752">
            <v>0</v>
          </cell>
        </row>
        <row r="5753">
          <cell r="K5753">
            <v>3505</v>
          </cell>
          <cell r="O5753">
            <v>30</v>
          </cell>
        </row>
        <row r="5754">
          <cell r="K5754">
            <v>2101</v>
          </cell>
          <cell r="O5754">
            <v>9.0999999999999998E-2</v>
          </cell>
        </row>
        <row r="5755">
          <cell r="K5755">
            <v>2506</v>
          </cell>
          <cell r="O5755">
            <v>0</v>
          </cell>
        </row>
        <row r="5756">
          <cell r="K5756">
            <v>2105</v>
          </cell>
          <cell r="O5756">
            <v>0</v>
          </cell>
        </row>
        <row r="5757">
          <cell r="K5757">
            <v>0</v>
          </cell>
          <cell r="O5757">
            <v>0</v>
          </cell>
        </row>
        <row r="5758">
          <cell r="K5758">
            <v>3811</v>
          </cell>
          <cell r="O5758">
            <v>0.14000000000000001</v>
          </cell>
        </row>
        <row r="5759">
          <cell r="K5759">
            <v>3103</v>
          </cell>
          <cell r="O5759">
            <v>1.29</v>
          </cell>
        </row>
        <row r="5760">
          <cell r="K5760">
            <v>3106</v>
          </cell>
          <cell r="O5760">
            <v>5.8</v>
          </cell>
        </row>
        <row r="5761">
          <cell r="K5761">
            <v>3502</v>
          </cell>
          <cell r="O5761">
            <v>0.16</v>
          </cell>
        </row>
        <row r="5762">
          <cell r="K5762">
            <v>2101</v>
          </cell>
          <cell r="O5762">
            <v>0</v>
          </cell>
        </row>
        <row r="5763">
          <cell r="K5763">
            <v>0</v>
          </cell>
          <cell r="O5763">
            <v>0</v>
          </cell>
        </row>
        <row r="5764">
          <cell r="K5764">
            <v>0</v>
          </cell>
          <cell r="O5764">
            <v>0</v>
          </cell>
        </row>
        <row r="5765">
          <cell r="K5765">
            <v>0</v>
          </cell>
          <cell r="O5765">
            <v>0</v>
          </cell>
        </row>
        <row r="5766">
          <cell r="K5766">
            <v>0</v>
          </cell>
          <cell r="O5766">
            <v>0</v>
          </cell>
        </row>
        <row r="5767">
          <cell r="K5767">
            <v>0</v>
          </cell>
          <cell r="O5767">
            <v>0</v>
          </cell>
        </row>
        <row r="5768">
          <cell r="K5768">
            <v>0</v>
          </cell>
          <cell r="O5768">
            <v>0</v>
          </cell>
        </row>
        <row r="5769">
          <cell r="K5769">
            <v>0</v>
          </cell>
          <cell r="O5769">
            <v>0</v>
          </cell>
        </row>
        <row r="5770">
          <cell r="K5770">
            <v>2101</v>
          </cell>
          <cell r="O5770">
            <v>0</v>
          </cell>
        </row>
        <row r="5771">
          <cell r="K5771">
            <v>2105</v>
          </cell>
          <cell r="O5771">
            <v>0</v>
          </cell>
        </row>
        <row r="5772">
          <cell r="K5772">
            <v>0</v>
          </cell>
          <cell r="O5772">
            <v>0</v>
          </cell>
        </row>
        <row r="5773">
          <cell r="K5773">
            <v>0</v>
          </cell>
          <cell r="O5773">
            <v>0</v>
          </cell>
        </row>
        <row r="5774">
          <cell r="K5774">
            <v>0</v>
          </cell>
          <cell r="O5774">
            <v>0</v>
          </cell>
        </row>
        <row r="5775">
          <cell r="K5775">
            <v>0</v>
          </cell>
          <cell r="O5775">
            <v>0</v>
          </cell>
        </row>
        <row r="5776">
          <cell r="K5776">
            <v>0</v>
          </cell>
          <cell r="O5776">
            <v>0</v>
          </cell>
        </row>
        <row r="5777">
          <cell r="K5777">
            <v>0</v>
          </cell>
          <cell r="O5777">
            <v>0</v>
          </cell>
        </row>
        <row r="5778">
          <cell r="K5778">
            <v>2101</v>
          </cell>
          <cell r="O5778">
            <v>0</v>
          </cell>
        </row>
        <row r="5779">
          <cell r="K5779">
            <v>0</v>
          </cell>
          <cell r="O5779">
            <v>0</v>
          </cell>
        </row>
        <row r="5780">
          <cell r="K5780">
            <v>0</v>
          </cell>
          <cell r="O5780">
            <v>0</v>
          </cell>
        </row>
        <row r="5781">
          <cell r="K5781">
            <v>0</v>
          </cell>
          <cell r="O5781">
            <v>0</v>
          </cell>
        </row>
        <row r="5782">
          <cell r="K5782">
            <v>0</v>
          </cell>
          <cell r="O5782">
            <v>0</v>
          </cell>
        </row>
        <row r="5783">
          <cell r="K5783">
            <v>0</v>
          </cell>
          <cell r="O5783">
            <v>0</v>
          </cell>
        </row>
        <row r="5784">
          <cell r="K5784">
            <v>0</v>
          </cell>
          <cell r="O5784">
            <v>0</v>
          </cell>
        </row>
        <row r="5785">
          <cell r="K5785">
            <v>0</v>
          </cell>
          <cell r="O5785">
            <v>0</v>
          </cell>
        </row>
        <row r="5786">
          <cell r="K5786">
            <v>2101</v>
          </cell>
          <cell r="O5786">
            <v>0</v>
          </cell>
        </row>
        <row r="5787">
          <cell r="K5787">
            <v>0</v>
          </cell>
          <cell r="O5787">
            <v>0</v>
          </cell>
        </row>
        <row r="5788">
          <cell r="K5788">
            <v>0</v>
          </cell>
          <cell r="O5788">
            <v>0</v>
          </cell>
        </row>
        <row r="5789">
          <cell r="K5789">
            <v>0</v>
          </cell>
          <cell r="O5789">
            <v>0</v>
          </cell>
        </row>
        <row r="5790">
          <cell r="K5790">
            <v>0</v>
          </cell>
          <cell r="O5790">
            <v>0</v>
          </cell>
        </row>
        <row r="5791">
          <cell r="K5791">
            <v>0</v>
          </cell>
          <cell r="O5791">
            <v>0</v>
          </cell>
        </row>
        <row r="5792">
          <cell r="K5792">
            <v>0</v>
          </cell>
          <cell r="O5792">
            <v>0</v>
          </cell>
        </row>
        <row r="5793">
          <cell r="K5793">
            <v>0</v>
          </cell>
          <cell r="O5793">
            <v>0</v>
          </cell>
        </row>
        <row r="5794">
          <cell r="K5794">
            <v>2101</v>
          </cell>
          <cell r="O5794">
            <v>0</v>
          </cell>
        </row>
        <row r="5795">
          <cell r="K5795">
            <v>0</v>
          </cell>
          <cell r="O5795">
            <v>0</v>
          </cell>
        </row>
        <row r="5796">
          <cell r="K5796">
            <v>0</v>
          </cell>
          <cell r="O5796">
            <v>0</v>
          </cell>
        </row>
        <row r="5797">
          <cell r="K5797">
            <v>0</v>
          </cell>
          <cell r="O5797">
            <v>0</v>
          </cell>
        </row>
        <row r="5798">
          <cell r="K5798">
            <v>0</v>
          </cell>
          <cell r="O5798">
            <v>0</v>
          </cell>
        </row>
        <row r="5799">
          <cell r="K5799">
            <v>0</v>
          </cell>
          <cell r="O5799">
            <v>0</v>
          </cell>
        </row>
        <row r="5800">
          <cell r="K5800">
            <v>0</v>
          </cell>
          <cell r="O5800">
            <v>0</v>
          </cell>
        </row>
        <row r="5801">
          <cell r="K5801">
            <v>0</v>
          </cell>
          <cell r="O5801">
            <v>0</v>
          </cell>
        </row>
        <row r="5802">
          <cell r="K5802">
            <v>2101</v>
          </cell>
          <cell r="O5802">
            <v>0</v>
          </cell>
        </row>
        <row r="5803">
          <cell r="K5803">
            <v>0</v>
          </cell>
          <cell r="O5803">
            <v>0</v>
          </cell>
        </row>
        <row r="5804">
          <cell r="K5804">
            <v>0</v>
          </cell>
          <cell r="O5804">
            <v>0</v>
          </cell>
        </row>
        <row r="5805">
          <cell r="K5805">
            <v>0</v>
          </cell>
          <cell r="O5805">
            <v>0</v>
          </cell>
        </row>
        <row r="5806">
          <cell r="K5806">
            <v>0</v>
          </cell>
          <cell r="O5806">
            <v>0</v>
          </cell>
        </row>
        <row r="5807">
          <cell r="K5807">
            <v>0</v>
          </cell>
          <cell r="O5807">
            <v>0</v>
          </cell>
        </row>
        <row r="5808">
          <cell r="K5808">
            <v>0</v>
          </cell>
          <cell r="O5808">
            <v>0</v>
          </cell>
        </row>
        <row r="5809">
          <cell r="K5809">
            <v>0</v>
          </cell>
          <cell r="O5809">
            <v>0</v>
          </cell>
        </row>
        <row r="5810">
          <cell r="K5810">
            <v>2101</v>
          </cell>
          <cell r="O5810">
            <v>0</v>
          </cell>
        </row>
        <row r="5811">
          <cell r="K5811">
            <v>0</v>
          </cell>
          <cell r="O5811">
            <v>0</v>
          </cell>
        </row>
        <row r="5812">
          <cell r="K5812">
            <v>0</v>
          </cell>
          <cell r="O5812">
            <v>0</v>
          </cell>
        </row>
        <row r="5813">
          <cell r="K5813">
            <v>0</v>
          </cell>
          <cell r="O5813">
            <v>0</v>
          </cell>
        </row>
        <row r="5814">
          <cell r="K5814">
            <v>0</v>
          </cell>
          <cell r="O5814">
            <v>0</v>
          </cell>
        </row>
        <row r="5815">
          <cell r="K5815">
            <v>0</v>
          </cell>
          <cell r="O5815">
            <v>0</v>
          </cell>
        </row>
        <row r="5816">
          <cell r="K5816">
            <v>0</v>
          </cell>
          <cell r="O5816">
            <v>0</v>
          </cell>
        </row>
        <row r="5817">
          <cell r="K5817">
            <v>0</v>
          </cell>
          <cell r="O5817">
            <v>0</v>
          </cell>
        </row>
        <row r="5818">
          <cell r="K5818">
            <v>0</v>
          </cell>
          <cell r="O5818">
            <v>0</v>
          </cell>
        </row>
        <row r="5819">
          <cell r="K5819">
            <v>0</v>
          </cell>
          <cell r="O5819">
            <v>0</v>
          </cell>
        </row>
        <row r="5820">
          <cell r="K5820">
            <v>0</v>
          </cell>
          <cell r="O5820">
            <v>0</v>
          </cell>
        </row>
        <row r="5821">
          <cell r="K5821">
            <v>0</v>
          </cell>
          <cell r="O5821">
            <v>0</v>
          </cell>
        </row>
        <row r="5822">
          <cell r="K5822">
            <v>0</v>
          </cell>
          <cell r="O5822">
            <v>0</v>
          </cell>
        </row>
        <row r="5823">
          <cell r="K5823">
            <v>0</v>
          </cell>
          <cell r="O5823">
            <v>0</v>
          </cell>
        </row>
        <row r="5824">
          <cell r="K5824">
            <v>0</v>
          </cell>
          <cell r="O5824">
            <v>0</v>
          </cell>
        </row>
        <row r="5825">
          <cell r="K5825">
            <v>0</v>
          </cell>
          <cell r="O5825">
            <v>0</v>
          </cell>
        </row>
        <row r="5826">
          <cell r="K5826">
            <v>0</v>
          </cell>
          <cell r="O5826">
            <v>0</v>
          </cell>
        </row>
        <row r="5827">
          <cell r="K5827">
            <v>0</v>
          </cell>
          <cell r="O5827">
            <v>0</v>
          </cell>
        </row>
        <row r="5828">
          <cell r="K5828">
            <v>0</v>
          </cell>
          <cell r="O5828">
            <v>0</v>
          </cell>
        </row>
        <row r="5829">
          <cell r="K5829">
            <v>0</v>
          </cell>
          <cell r="O5829">
            <v>0</v>
          </cell>
        </row>
        <row r="5830">
          <cell r="K5830">
            <v>0</v>
          </cell>
          <cell r="O5830">
            <v>0</v>
          </cell>
        </row>
        <row r="5831">
          <cell r="K5831">
            <v>0</v>
          </cell>
          <cell r="O5831">
            <v>0</v>
          </cell>
        </row>
        <row r="5832">
          <cell r="K5832">
            <v>0</v>
          </cell>
          <cell r="O5832">
            <v>0</v>
          </cell>
        </row>
        <row r="5833">
          <cell r="K5833">
            <v>0</v>
          </cell>
          <cell r="O5833">
            <v>0</v>
          </cell>
        </row>
        <row r="5834">
          <cell r="K5834">
            <v>0</v>
          </cell>
          <cell r="O5834">
            <v>0</v>
          </cell>
        </row>
        <row r="5835">
          <cell r="K5835">
            <v>0</v>
          </cell>
          <cell r="O5835">
            <v>0</v>
          </cell>
        </row>
        <row r="5836">
          <cell r="K5836">
            <v>0</v>
          </cell>
          <cell r="O5836">
            <v>0</v>
          </cell>
        </row>
        <row r="5837">
          <cell r="K5837">
            <v>0</v>
          </cell>
          <cell r="O5837">
            <v>0</v>
          </cell>
        </row>
        <row r="5838">
          <cell r="K5838">
            <v>0</v>
          </cell>
          <cell r="O5838">
            <v>0</v>
          </cell>
        </row>
        <row r="5839">
          <cell r="K5839">
            <v>0</v>
          </cell>
          <cell r="O5839">
            <v>0</v>
          </cell>
        </row>
        <row r="5840">
          <cell r="K5840">
            <v>0</v>
          </cell>
          <cell r="O5840">
            <v>0</v>
          </cell>
        </row>
        <row r="5841">
          <cell r="K5841">
            <v>0</v>
          </cell>
          <cell r="O5841">
            <v>0</v>
          </cell>
        </row>
        <row r="5842">
          <cell r="K5842">
            <v>2101</v>
          </cell>
          <cell r="O5842">
            <v>1</v>
          </cell>
        </row>
        <row r="5843">
          <cell r="K5843">
            <v>2105</v>
          </cell>
          <cell r="O5843">
            <v>0.75</v>
          </cell>
        </row>
        <row r="5844">
          <cell r="K5844">
            <v>2203</v>
          </cell>
          <cell r="O5844">
            <v>1.5</v>
          </cell>
        </row>
        <row r="5845">
          <cell r="K5845">
            <v>0</v>
          </cell>
          <cell r="O5845">
            <v>0</v>
          </cell>
        </row>
        <row r="5846">
          <cell r="K5846">
            <v>0</v>
          </cell>
          <cell r="O5846">
            <v>0</v>
          </cell>
        </row>
        <row r="5847">
          <cell r="K5847">
            <v>0</v>
          </cell>
          <cell r="O5847">
            <v>0</v>
          </cell>
        </row>
        <row r="5848">
          <cell r="K5848">
            <v>0</v>
          </cell>
          <cell r="O5848">
            <v>0</v>
          </cell>
        </row>
        <row r="5849">
          <cell r="K5849">
            <v>0</v>
          </cell>
          <cell r="O5849">
            <v>0</v>
          </cell>
        </row>
        <row r="5850">
          <cell r="K5850">
            <v>2101</v>
          </cell>
          <cell r="O5850">
            <v>0</v>
          </cell>
        </row>
        <row r="5851">
          <cell r="K5851">
            <v>2105</v>
          </cell>
          <cell r="O5851">
            <v>0</v>
          </cell>
        </row>
        <row r="5852">
          <cell r="K5852">
            <v>0</v>
          </cell>
          <cell r="O5852">
            <v>0</v>
          </cell>
        </row>
        <row r="5853">
          <cell r="K5853">
            <v>0</v>
          </cell>
          <cell r="O5853">
            <v>0</v>
          </cell>
        </row>
        <row r="5854">
          <cell r="K5854">
            <v>0</v>
          </cell>
          <cell r="O5854">
            <v>0</v>
          </cell>
        </row>
        <row r="5855">
          <cell r="K5855">
            <v>0</v>
          </cell>
          <cell r="O5855">
            <v>0</v>
          </cell>
        </row>
        <row r="5856">
          <cell r="K5856">
            <v>0</v>
          </cell>
          <cell r="O5856">
            <v>0</v>
          </cell>
        </row>
        <row r="5857">
          <cell r="K5857">
            <v>0</v>
          </cell>
          <cell r="O5857">
            <v>0</v>
          </cell>
        </row>
        <row r="5858">
          <cell r="K5858">
            <v>0</v>
          </cell>
          <cell r="O5858">
            <v>0</v>
          </cell>
        </row>
        <row r="5859">
          <cell r="K5859">
            <v>0</v>
          </cell>
          <cell r="O5859">
            <v>0</v>
          </cell>
        </row>
        <row r="5860">
          <cell r="K5860">
            <v>0</v>
          </cell>
          <cell r="O5860">
            <v>0</v>
          </cell>
        </row>
        <row r="5861">
          <cell r="K5861">
            <v>0</v>
          </cell>
          <cell r="O5861">
            <v>0</v>
          </cell>
        </row>
        <row r="5862">
          <cell r="K5862">
            <v>0</v>
          </cell>
          <cell r="O5862">
            <v>0</v>
          </cell>
        </row>
        <row r="5863">
          <cell r="K5863">
            <v>0</v>
          </cell>
          <cell r="O5863">
            <v>0</v>
          </cell>
        </row>
        <row r="5864">
          <cell r="K5864">
            <v>0</v>
          </cell>
          <cell r="O5864">
            <v>0</v>
          </cell>
        </row>
        <row r="5865">
          <cell r="K5865">
            <v>0</v>
          </cell>
          <cell r="O5865">
            <v>0</v>
          </cell>
        </row>
        <row r="5866">
          <cell r="K5866">
            <v>0</v>
          </cell>
          <cell r="O5866">
            <v>0</v>
          </cell>
        </row>
        <row r="5867">
          <cell r="K5867">
            <v>0</v>
          </cell>
          <cell r="O5867">
            <v>0</v>
          </cell>
        </row>
        <row r="5868">
          <cell r="K5868">
            <v>0</v>
          </cell>
          <cell r="O5868">
            <v>0</v>
          </cell>
        </row>
        <row r="5869">
          <cell r="K5869">
            <v>0</v>
          </cell>
          <cell r="O5869">
            <v>0</v>
          </cell>
        </row>
        <row r="5870">
          <cell r="K5870">
            <v>0</v>
          </cell>
          <cell r="O5870">
            <v>0</v>
          </cell>
        </row>
        <row r="5871">
          <cell r="K5871">
            <v>0</v>
          </cell>
          <cell r="O5871">
            <v>0</v>
          </cell>
        </row>
        <row r="5872">
          <cell r="K5872">
            <v>0</v>
          </cell>
          <cell r="O5872">
            <v>0</v>
          </cell>
        </row>
        <row r="5873">
          <cell r="K5873">
            <v>0</v>
          </cell>
          <cell r="O5873">
            <v>0</v>
          </cell>
        </row>
        <row r="5874">
          <cell r="K5874">
            <v>0</v>
          </cell>
          <cell r="O5874">
            <v>0</v>
          </cell>
        </row>
        <row r="5875">
          <cell r="K5875">
            <v>0</v>
          </cell>
          <cell r="O5875">
            <v>0</v>
          </cell>
        </row>
        <row r="5876">
          <cell r="K5876">
            <v>0</v>
          </cell>
          <cell r="O5876">
            <v>0</v>
          </cell>
        </row>
        <row r="5877">
          <cell r="K5877">
            <v>0</v>
          </cell>
          <cell r="O5877">
            <v>0</v>
          </cell>
        </row>
        <row r="5878">
          <cell r="K5878">
            <v>0</v>
          </cell>
          <cell r="O5878">
            <v>0</v>
          </cell>
        </row>
        <row r="5879">
          <cell r="K5879">
            <v>0</v>
          </cell>
          <cell r="O5879">
            <v>0</v>
          </cell>
        </row>
        <row r="5880">
          <cell r="K5880">
            <v>0</v>
          </cell>
          <cell r="O5880">
            <v>0</v>
          </cell>
        </row>
        <row r="5881">
          <cell r="K5881">
            <v>0</v>
          </cell>
          <cell r="O5881">
            <v>0</v>
          </cell>
        </row>
        <row r="5882">
          <cell r="K5882">
            <v>2101</v>
          </cell>
          <cell r="O5882">
            <v>0</v>
          </cell>
        </row>
        <row r="5883">
          <cell r="K5883">
            <v>0</v>
          </cell>
          <cell r="O5883">
            <v>0</v>
          </cell>
        </row>
        <row r="5884">
          <cell r="K5884">
            <v>0</v>
          </cell>
          <cell r="O5884">
            <v>0</v>
          </cell>
        </row>
        <row r="5885">
          <cell r="K5885">
            <v>0</v>
          </cell>
          <cell r="O5885">
            <v>0</v>
          </cell>
        </row>
        <row r="5886">
          <cell r="K5886">
            <v>0</v>
          </cell>
          <cell r="O5886">
            <v>0</v>
          </cell>
        </row>
        <row r="5887">
          <cell r="K5887">
            <v>0</v>
          </cell>
          <cell r="O5887">
            <v>0</v>
          </cell>
        </row>
        <row r="5888">
          <cell r="K5888">
            <v>0</v>
          </cell>
          <cell r="O5888">
            <v>0</v>
          </cell>
        </row>
        <row r="5889">
          <cell r="K5889">
            <v>0</v>
          </cell>
          <cell r="O5889">
            <v>0</v>
          </cell>
        </row>
        <row r="5890">
          <cell r="K5890">
            <v>2101</v>
          </cell>
          <cell r="O5890">
            <v>0</v>
          </cell>
        </row>
        <row r="5891">
          <cell r="K5891">
            <v>0</v>
          </cell>
          <cell r="O5891">
            <v>0</v>
          </cell>
        </row>
        <row r="5892">
          <cell r="K5892">
            <v>0</v>
          </cell>
          <cell r="O5892">
            <v>0</v>
          </cell>
        </row>
        <row r="5893">
          <cell r="K5893">
            <v>0</v>
          </cell>
          <cell r="O5893">
            <v>0</v>
          </cell>
        </row>
        <row r="5894">
          <cell r="K5894">
            <v>0</v>
          </cell>
          <cell r="O5894">
            <v>0</v>
          </cell>
        </row>
        <row r="5895">
          <cell r="K5895">
            <v>0</v>
          </cell>
          <cell r="O5895">
            <v>0</v>
          </cell>
        </row>
        <row r="5896">
          <cell r="K5896">
            <v>0</v>
          </cell>
          <cell r="O5896">
            <v>0</v>
          </cell>
        </row>
        <row r="5897">
          <cell r="K5897">
            <v>0</v>
          </cell>
          <cell r="O5897">
            <v>0</v>
          </cell>
        </row>
        <row r="5898">
          <cell r="K5898">
            <v>2101</v>
          </cell>
          <cell r="O5898">
            <v>0</v>
          </cell>
        </row>
        <row r="5899">
          <cell r="K5899">
            <v>0</v>
          </cell>
          <cell r="O5899">
            <v>0</v>
          </cell>
        </row>
        <row r="5900">
          <cell r="K5900">
            <v>0</v>
          </cell>
          <cell r="O5900">
            <v>0</v>
          </cell>
        </row>
        <row r="5901">
          <cell r="K5901">
            <v>0</v>
          </cell>
          <cell r="O5901">
            <v>0</v>
          </cell>
        </row>
        <row r="5902">
          <cell r="K5902">
            <v>0</v>
          </cell>
          <cell r="O5902">
            <v>0</v>
          </cell>
        </row>
        <row r="5903">
          <cell r="K5903">
            <v>0</v>
          </cell>
          <cell r="O5903">
            <v>0</v>
          </cell>
        </row>
        <row r="5904">
          <cell r="K5904">
            <v>0</v>
          </cell>
          <cell r="O5904">
            <v>0</v>
          </cell>
        </row>
        <row r="5905">
          <cell r="K5905">
            <v>0</v>
          </cell>
          <cell r="O5905">
            <v>0</v>
          </cell>
        </row>
        <row r="5906">
          <cell r="K5906">
            <v>0</v>
          </cell>
          <cell r="O5906">
            <v>0</v>
          </cell>
        </row>
        <row r="5907">
          <cell r="K5907">
            <v>0</v>
          </cell>
          <cell r="O5907">
            <v>0</v>
          </cell>
        </row>
        <row r="5908">
          <cell r="K5908">
            <v>0</v>
          </cell>
          <cell r="O5908">
            <v>0</v>
          </cell>
        </row>
        <row r="5909">
          <cell r="K5909">
            <v>0</v>
          </cell>
          <cell r="O5909">
            <v>0</v>
          </cell>
        </row>
        <row r="5910">
          <cell r="K5910">
            <v>0</v>
          </cell>
          <cell r="O5910">
            <v>0</v>
          </cell>
        </row>
        <row r="5911">
          <cell r="K5911">
            <v>0</v>
          </cell>
          <cell r="O5911">
            <v>0</v>
          </cell>
        </row>
        <row r="5912">
          <cell r="K5912">
            <v>0</v>
          </cell>
          <cell r="O5912">
            <v>0</v>
          </cell>
        </row>
        <row r="5913">
          <cell r="K5913">
            <v>0</v>
          </cell>
          <cell r="O5913">
            <v>0</v>
          </cell>
        </row>
        <row r="5914">
          <cell r="K5914">
            <v>0</v>
          </cell>
          <cell r="O5914">
            <v>0</v>
          </cell>
        </row>
        <row r="5915">
          <cell r="K5915">
            <v>0</v>
          </cell>
          <cell r="O5915">
            <v>0</v>
          </cell>
        </row>
        <row r="5916">
          <cell r="K5916">
            <v>0</v>
          </cell>
          <cell r="O5916">
            <v>0</v>
          </cell>
        </row>
        <row r="5917">
          <cell r="K5917">
            <v>0</v>
          </cell>
          <cell r="O5917">
            <v>0</v>
          </cell>
        </row>
        <row r="5918">
          <cell r="K5918">
            <v>0</v>
          </cell>
          <cell r="O5918">
            <v>0</v>
          </cell>
        </row>
        <row r="5919">
          <cell r="K5919">
            <v>0</v>
          </cell>
          <cell r="O5919">
            <v>0</v>
          </cell>
        </row>
        <row r="5920">
          <cell r="K5920">
            <v>0</v>
          </cell>
          <cell r="O5920">
            <v>0</v>
          </cell>
        </row>
        <row r="5921">
          <cell r="K5921">
            <v>0</v>
          </cell>
          <cell r="O5921">
            <v>0</v>
          </cell>
        </row>
        <row r="5922">
          <cell r="K5922">
            <v>2101</v>
          </cell>
          <cell r="O5922">
            <v>0.25</v>
          </cell>
        </row>
        <row r="5923">
          <cell r="K5923">
            <v>0</v>
          </cell>
          <cell r="O5923">
            <v>0</v>
          </cell>
        </row>
        <row r="5924">
          <cell r="K5924">
            <v>0</v>
          </cell>
          <cell r="O5924">
            <v>0</v>
          </cell>
        </row>
        <row r="5925">
          <cell r="K5925">
            <v>0</v>
          </cell>
          <cell r="O5925">
            <v>0</v>
          </cell>
        </row>
        <row r="5926">
          <cell r="K5926">
            <v>0</v>
          </cell>
          <cell r="O5926">
            <v>0</v>
          </cell>
        </row>
        <row r="5927">
          <cell r="K5927">
            <v>0</v>
          </cell>
          <cell r="O5927">
            <v>0</v>
          </cell>
        </row>
        <row r="5928">
          <cell r="K5928">
            <v>0</v>
          </cell>
          <cell r="O5928">
            <v>0</v>
          </cell>
        </row>
        <row r="5929">
          <cell r="K5929">
            <v>0</v>
          </cell>
          <cell r="O5929">
            <v>0</v>
          </cell>
        </row>
        <row r="5930">
          <cell r="K5930">
            <v>0</v>
          </cell>
          <cell r="O5930">
            <v>0</v>
          </cell>
        </row>
        <row r="5931">
          <cell r="K5931">
            <v>0</v>
          </cell>
          <cell r="O5931">
            <v>0</v>
          </cell>
        </row>
        <row r="5932">
          <cell r="K5932">
            <v>0</v>
          </cell>
          <cell r="O5932">
            <v>0</v>
          </cell>
        </row>
        <row r="5933">
          <cell r="K5933">
            <v>0</v>
          </cell>
          <cell r="O5933">
            <v>0</v>
          </cell>
        </row>
        <row r="5934">
          <cell r="K5934">
            <v>0</v>
          </cell>
          <cell r="O5934">
            <v>0</v>
          </cell>
        </row>
        <row r="5935">
          <cell r="K5935">
            <v>0</v>
          </cell>
          <cell r="O5935">
            <v>0</v>
          </cell>
        </row>
        <row r="5936">
          <cell r="K5936">
            <v>0</v>
          </cell>
          <cell r="O5936">
            <v>0</v>
          </cell>
        </row>
        <row r="5937">
          <cell r="K5937">
            <v>0</v>
          </cell>
          <cell r="O5937">
            <v>0</v>
          </cell>
        </row>
        <row r="5938">
          <cell r="K5938">
            <v>0</v>
          </cell>
          <cell r="O5938">
            <v>0</v>
          </cell>
        </row>
        <row r="5939">
          <cell r="K5939">
            <v>0</v>
          </cell>
          <cell r="O5939">
            <v>0</v>
          </cell>
        </row>
        <row r="5940">
          <cell r="K5940">
            <v>0</v>
          </cell>
          <cell r="O5940">
            <v>0</v>
          </cell>
        </row>
        <row r="5941">
          <cell r="K5941">
            <v>0</v>
          </cell>
          <cell r="O5941">
            <v>0</v>
          </cell>
        </row>
        <row r="5942">
          <cell r="K5942">
            <v>0</v>
          </cell>
          <cell r="O5942">
            <v>0</v>
          </cell>
        </row>
        <row r="5943">
          <cell r="K5943">
            <v>0</v>
          </cell>
          <cell r="O5943">
            <v>0</v>
          </cell>
        </row>
        <row r="5944">
          <cell r="K5944">
            <v>0</v>
          </cell>
          <cell r="O5944">
            <v>0</v>
          </cell>
        </row>
        <row r="5945">
          <cell r="K5945">
            <v>0</v>
          </cell>
          <cell r="O5945">
            <v>0</v>
          </cell>
        </row>
        <row r="5946">
          <cell r="K5946">
            <v>0</v>
          </cell>
          <cell r="O5946">
            <v>0</v>
          </cell>
        </row>
        <row r="5947">
          <cell r="K5947">
            <v>0</v>
          </cell>
          <cell r="O5947">
            <v>0</v>
          </cell>
        </row>
        <row r="5948">
          <cell r="K5948">
            <v>0</v>
          </cell>
          <cell r="O5948">
            <v>0</v>
          </cell>
        </row>
        <row r="5949">
          <cell r="K5949">
            <v>0</v>
          </cell>
          <cell r="O5949">
            <v>0</v>
          </cell>
        </row>
        <row r="5950">
          <cell r="K5950">
            <v>0</v>
          </cell>
          <cell r="O5950">
            <v>0</v>
          </cell>
        </row>
        <row r="5951">
          <cell r="K5951">
            <v>0</v>
          </cell>
          <cell r="O5951">
            <v>0</v>
          </cell>
        </row>
        <row r="5952">
          <cell r="K5952">
            <v>0</v>
          </cell>
          <cell r="O5952">
            <v>0</v>
          </cell>
        </row>
        <row r="5953">
          <cell r="K5953">
            <v>0</v>
          </cell>
          <cell r="O5953">
            <v>0</v>
          </cell>
        </row>
        <row r="5954">
          <cell r="K5954">
            <v>0</v>
          </cell>
          <cell r="O5954">
            <v>0</v>
          </cell>
        </row>
        <row r="5955">
          <cell r="K5955">
            <v>0</v>
          </cell>
          <cell r="O5955">
            <v>0</v>
          </cell>
        </row>
        <row r="5956">
          <cell r="K5956">
            <v>0</v>
          </cell>
          <cell r="O5956">
            <v>0</v>
          </cell>
        </row>
        <row r="5957">
          <cell r="K5957">
            <v>0</v>
          </cell>
          <cell r="O5957">
            <v>0</v>
          </cell>
        </row>
        <row r="5958">
          <cell r="K5958">
            <v>0</v>
          </cell>
          <cell r="O5958">
            <v>0</v>
          </cell>
        </row>
        <row r="5959">
          <cell r="K5959">
            <v>0</v>
          </cell>
          <cell r="O5959">
            <v>0</v>
          </cell>
        </row>
        <row r="5960">
          <cell r="K5960">
            <v>0</v>
          </cell>
          <cell r="O5960">
            <v>0</v>
          </cell>
        </row>
        <row r="5961">
          <cell r="K5961">
            <v>0</v>
          </cell>
          <cell r="O5961">
            <v>0</v>
          </cell>
        </row>
        <row r="5962">
          <cell r="K5962">
            <v>2101</v>
          </cell>
          <cell r="O5962">
            <v>0</v>
          </cell>
        </row>
        <row r="5963">
          <cell r="K5963">
            <v>2106</v>
          </cell>
          <cell r="O5963">
            <v>0</v>
          </cell>
        </row>
        <row r="5964">
          <cell r="K5964">
            <v>0</v>
          </cell>
          <cell r="O5964">
            <v>0</v>
          </cell>
        </row>
        <row r="5965">
          <cell r="K5965">
            <v>0</v>
          </cell>
          <cell r="O5965">
            <v>0</v>
          </cell>
        </row>
        <row r="5966">
          <cell r="K5966">
            <v>0</v>
          </cell>
          <cell r="O5966">
            <v>0</v>
          </cell>
        </row>
        <row r="5967">
          <cell r="K5967">
            <v>3811</v>
          </cell>
          <cell r="O5967">
            <v>0</v>
          </cell>
        </row>
        <row r="5968">
          <cell r="K5968">
            <v>0</v>
          </cell>
          <cell r="O5968">
            <v>0</v>
          </cell>
        </row>
        <row r="5969">
          <cell r="K5969">
            <v>0</v>
          </cell>
          <cell r="O5969">
            <v>0</v>
          </cell>
        </row>
        <row r="5970">
          <cell r="K5970">
            <v>2101</v>
          </cell>
          <cell r="O5970">
            <v>0</v>
          </cell>
        </row>
        <row r="5971">
          <cell r="K5971">
            <v>2106</v>
          </cell>
          <cell r="O5971">
            <v>0</v>
          </cell>
        </row>
        <row r="5972">
          <cell r="K5972">
            <v>2204</v>
          </cell>
          <cell r="O5972">
            <v>0</v>
          </cell>
        </row>
        <row r="5973">
          <cell r="K5973">
            <v>2404</v>
          </cell>
          <cell r="O5973">
            <v>0</v>
          </cell>
        </row>
        <row r="5974">
          <cell r="K5974">
            <v>0</v>
          </cell>
          <cell r="O5974">
            <v>0</v>
          </cell>
        </row>
        <row r="5975">
          <cell r="K5975">
            <v>3811</v>
          </cell>
          <cell r="O5975">
            <v>0</v>
          </cell>
        </row>
        <row r="5976">
          <cell r="K5976">
            <v>0</v>
          </cell>
          <cell r="O5976">
            <v>0</v>
          </cell>
        </row>
        <row r="5977">
          <cell r="K5977">
            <v>0</v>
          </cell>
          <cell r="O5977">
            <v>0</v>
          </cell>
        </row>
        <row r="5978">
          <cell r="K5978">
            <v>2101</v>
          </cell>
          <cell r="O5978">
            <v>0</v>
          </cell>
        </row>
        <row r="5979">
          <cell r="K5979">
            <v>2106</v>
          </cell>
          <cell r="O5979">
            <v>0</v>
          </cell>
        </row>
        <row r="5980">
          <cell r="K5980">
            <v>2204</v>
          </cell>
          <cell r="O5980">
            <v>0</v>
          </cell>
        </row>
        <row r="5981">
          <cell r="K5981">
            <v>0</v>
          </cell>
          <cell r="O5981">
            <v>0</v>
          </cell>
        </row>
        <row r="5982">
          <cell r="K5982">
            <v>0</v>
          </cell>
          <cell r="O5982">
            <v>0</v>
          </cell>
        </row>
        <row r="5983">
          <cell r="K5983">
            <v>3811</v>
          </cell>
          <cell r="O5983">
            <v>0</v>
          </cell>
        </row>
        <row r="5984">
          <cell r="K5984">
            <v>0</v>
          </cell>
          <cell r="O5984">
            <v>0</v>
          </cell>
        </row>
        <row r="5985">
          <cell r="K5985">
            <v>0</v>
          </cell>
          <cell r="O5985">
            <v>0</v>
          </cell>
        </row>
        <row r="5986">
          <cell r="K5986">
            <v>2101</v>
          </cell>
          <cell r="O5986">
            <v>0.25</v>
          </cell>
        </row>
        <row r="5987">
          <cell r="K5987">
            <v>2106</v>
          </cell>
          <cell r="O5987">
            <v>0</v>
          </cell>
        </row>
        <row r="5988">
          <cell r="K5988">
            <v>2204</v>
          </cell>
          <cell r="O5988">
            <v>0</v>
          </cell>
        </row>
        <row r="5989">
          <cell r="K5989">
            <v>0</v>
          </cell>
          <cell r="O5989">
            <v>0</v>
          </cell>
        </row>
        <row r="5990">
          <cell r="K5990">
            <v>0</v>
          </cell>
          <cell r="O5990">
            <v>0</v>
          </cell>
        </row>
        <row r="5991">
          <cell r="K5991">
            <v>0</v>
          </cell>
          <cell r="O5991">
            <v>0</v>
          </cell>
        </row>
        <row r="5992">
          <cell r="K5992">
            <v>3811</v>
          </cell>
          <cell r="O5992">
            <v>0</v>
          </cell>
        </row>
        <row r="5993">
          <cell r="K5993">
            <v>0</v>
          </cell>
          <cell r="O5993">
            <v>0</v>
          </cell>
        </row>
        <row r="5994">
          <cell r="K5994">
            <v>0</v>
          </cell>
          <cell r="O5994">
            <v>0</v>
          </cell>
        </row>
        <row r="5995">
          <cell r="K5995">
            <v>0</v>
          </cell>
          <cell r="O5995">
            <v>0</v>
          </cell>
        </row>
        <row r="5996">
          <cell r="K5996">
            <v>0</v>
          </cell>
          <cell r="O5996">
            <v>0</v>
          </cell>
        </row>
        <row r="5997">
          <cell r="K5997">
            <v>0</v>
          </cell>
          <cell r="O5997">
            <v>0</v>
          </cell>
        </row>
        <row r="5998">
          <cell r="K5998">
            <v>0</v>
          </cell>
          <cell r="O5998">
            <v>0</v>
          </cell>
        </row>
        <row r="5999">
          <cell r="K5999">
            <v>0</v>
          </cell>
          <cell r="O5999">
            <v>0</v>
          </cell>
        </row>
        <row r="6000">
          <cell r="K6000">
            <v>0</v>
          </cell>
          <cell r="O6000">
            <v>0</v>
          </cell>
        </row>
        <row r="6001">
          <cell r="K6001">
            <v>0</v>
          </cell>
          <cell r="O6001">
            <v>0</v>
          </cell>
        </row>
        <row r="6002">
          <cell r="K6002">
            <v>2101</v>
          </cell>
          <cell r="O6002">
            <v>0</v>
          </cell>
        </row>
        <row r="6003">
          <cell r="K6003">
            <v>2106</v>
          </cell>
          <cell r="O6003">
            <v>0</v>
          </cell>
        </row>
        <row r="6004">
          <cell r="K6004">
            <v>2204</v>
          </cell>
          <cell r="O6004">
            <v>0</v>
          </cell>
        </row>
        <row r="6005">
          <cell r="K6005">
            <v>0</v>
          </cell>
          <cell r="O6005">
            <v>0</v>
          </cell>
        </row>
        <row r="6006">
          <cell r="K6006">
            <v>0</v>
          </cell>
          <cell r="O6006">
            <v>0</v>
          </cell>
        </row>
        <row r="6007">
          <cell r="K6007">
            <v>3811</v>
          </cell>
          <cell r="O6007">
            <v>0</v>
          </cell>
        </row>
        <row r="6008">
          <cell r="K6008">
            <v>0</v>
          </cell>
          <cell r="O6008">
            <v>0</v>
          </cell>
        </row>
        <row r="6009">
          <cell r="K6009">
            <v>0</v>
          </cell>
          <cell r="O6009">
            <v>0</v>
          </cell>
        </row>
        <row r="6010">
          <cell r="K6010">
            <v>2101</v>
          </cell>
          <cell r="O6010">
            <v>0.25</v>
          </cell>
        </row>
        <row r="6011">
          <cell r="K6011">
            <v>2106</v>
          </cell>
          <cell r="O6011">
            <v>0</v>
          </cell>
        </row>
        <row r="6012">
          <cell r="K6012">
            <v>2204</v>
          </cell>
          <cell r="O6012">
            <v>0</v>
          </cell>
        </row>
        <row r="6013">
          <cell r="K6013">
            <v>0</v>
          </cell>
          <cell r="O6013">
            <v>0</v>
          </cell>
        </row>
        <row r="6014">
          <cell r="K6014">
            <v>0</v>
          </cell>
          <cell r="O6014">
            <v>0</v>
          </cell>
        </row>
        <row r="6015">
          <cell r="K6015">
            <v>3811</v>
          </cell>
          <cell r="O6015">
            <v>0</v>
          </cell>
        </row>
        <row r="6016">
          <cell r="K6016">
            <v>0</v>
          </cell>
          <cell r="O6016">
            <v>0</v>
          </cell>
        </row>
        <row r="6017">
          <cell r="K6017">
            <v>0</v>
          </cell>
          <cell r="O6017">
            <v>0</v>
          </cell>
        </row>
        <row r="6018">
          <cell r="K6018">
            <v>2101</v>
          </cell>
          <cell r="O6018">
            <v>0.5</v>
          </cell>
        </row>
        <row r="6019">
          <cell r="K6019">
            <v>2106</v>
          </cell>
          <cell r="O6019">
            <v>0.3</v>
          </cell>
        </row>
        <row r="6020">
          <cell r="K6020">
            <v>2204</v>
          </cell>
          <cell r="O6020">
            <v>0</v>
          </cell>
        </row>
        <row r="6021">
          <cell r="K6021">
            <v>0</v>
          </cell>
          <cell r="O6021">
            <v>0</v>
          </cell>
        </row>
        <row r="6022">
          <cell r="K6022">
            <v>0</v>
          </cell>
          <cell r="O6022">
            <v>0</v>
          </cell>
        </row>
        <row r="6023">
          <cell r="K6023">
            <v>3811</v>
          </cell>
          <cell r="O6023">
            <v>0.75</v>
          </cell>
        </row>
        <row r="6024">
          <cell r="K6024">
            <v>0</v>
          </cell>
          <cell r="O6024">
            <v>0</v>
          </cell>
        </row>
        <row r="6025">
          <cell r="K6025">
            <v>0</v>
          </cell>
          <cell r="O6025">
            <v>0</v>
          </cell>
        </row>
        <row r="6026">
          <cell r="K6026">
            <v>2101</v>
          </cell>
          <cell r="O6026">
            <v>0.5</v>
          </cell>
        </row>
        <row r="6027">
          <cell r="K6027">
            <v>2106</v>
          </cell>
          <cell r="O6027">
            <v>0</v>
          </cell>
        </row>
        <row r="6028">
          <cell r="K6028">
            <v>2204</v>
          </cell>
          <cell r="O6028">
            <v>0</v>
          </cell>
        </row>
        <row r="6029">
          <cell r="K6029">
            <v>0</v>
          </cell>
          <cell r="O6029">
            <v>0</v>
          </cell>
        </row>
        <row r="6030">
          <cell r="K6030">
            <v>0</v>
          </cell>
          <cell r="O6030">
            <v>0</v>
          </cell>
        </row>
        <row r="6031">
          <cell r="K6031">
            <v>3811</v>
          </cell>
          <cell r="O6031">
            <v>0.5</v>
          </cell>
        </row>
        <row r="6032">
          <cell r="K6032">
            <v>0</v>
          </cell>
          <cell r="O6032">
            <v>0</v>
          </cell>
        </row>
        <row r="6033">
          <cell r="K6033">
            <v>0</v>
          </cell>
          <cell r="O6033">
            <v>0</v>
          </cell>
        </row>
        <row r="6034">
          <cell r="K6034">
            <v>0</v>
          </cell>
          <cell r="O6034">
            <v>0</v>
          </cell>
        </row>
        <row r="6035">
          <cell r="K6035">
            <v>0</v>
          </cell>
          <cell r="O6035">
            <v>0</v>
          </cell>
        </row>
        <row r="6036">
          <cell r="K6036">
            <v>0</v>
          </cell>
          <cell r="O6036">
            <v>0</v>
          </cell>
        </row>
        <row r="6037">
          <cell r="K6037">
            <v>0</v>
          </cell>
          <cell r="O6037">
            <v>0</v>
          </cell>
        </row>
        <row r="6038">
          <cell r="K6038">
            <v>0</v>
          </cell>
          <cell r="O6038">
            <v>0</v>
          </cell>
        </row>
        <row r="6039">
          <cell r="K6039">
            <v>0</v>
          </cell>
          <cell r="O6039">
            <v>0</v>
          </cell>
        </row>
        <row r="6040">
          <cell r="K6040">
            <v>0</v>
          </cell>
          <cell r="O6040">
            <v>0</v>
          </cell>
        </row>
        <row r="6041">
          <cell r="K6041">
            <v>0</v>
          </cell>
          <cell r="O6041">
            <v>0</v>
          </cell>
        </row>
        <row r="6042">
          <cell r="K6042">
            <v>2101</v>
          </cell>
          <cell r="O6042">
            <v>2.5</v>
          </cell>
        </row>
        <row r="6043">
          <cell r="K6043">
            <v>2302</v>
          </cell>
          <cell r="O6043">
            <v>0</v>
          </cell>
        </row>
        <row r="6044">
          <cell r="K6044">
            <v>0</v>
          </cell>
          <cell r="O6044">
            <v>0</v>
          </cell>
        </row>
        <row r="6045">
          <cell r="K6045">
            <v>0</v>
          </cell>
          <cell r="O6045">
            <v>0</v>
          </cell>
        </row>
        <row r="6046">
          <cell r="K6046">
            <v>3103</v>
          </cell>
          <cell r="O6046">
            <v>4</v>
          </cell>
        </row>
        <row r="6047">
          <cell r="K6047">
            <v>3106</v>
          </cell>
          <cell r="O6047">
            <v>15</v>
          </cell>
        </row>
        <row r="6048">
          <cell r="K6048">
            <v>3107</v>
          </cell>
          <cell r="O6048">
            <v>6.5</v>
          </cell>
        </row>
        <row r="6049">
          <cell r="K6049">
            <v>3505</v>
          </cell>
          <cell r="O6049">
            <v>24</v>
          </cell>
        </row>
        <row r="6050">
          <cell r="K6050">
            <v>0</v>
          </cell>
          <cell r="O6050">
            <v>0</v>
          </cell>
        </row>
        <row r="6051">
          <cell r="K6051">
            <v>0</v>
          </cell>
          <cell r="O6051">
            <v>0</v>
          </cell>
        </row>
        <row r="6052">
          <cell r="K6052">
            <v>0</v>
          </cell>
          <cell r="O6052">
            <v>0</v>
          </cell>
        </row>
        <row r="6053">
          <cell r="K6053">
            <v>0</v>
          </cell>
          <cell r="O6053">
            <v>0</v>
          </cell>
        </row>
        <row r="6054">
          <cell r="K6054">
            <v>3504</v>
          </cell>
          <cell r="O6054">
            <v>0</v>
          </cell>
        </row>
        <row r="6055">
          <cell r="K6055">
            <v>0</v>
          </cell>
          <cell r="O6055">
            <v>0</v>
          </cell>
        </row>
        <row r="6056">
          <cell r="K6056">
            <v>0</v>
          </cell>
          <cell r="O6056">
            <v>0</v>
          </cell>
        </row>
        <row r="6057">
          <cell r="K6057">
            <v>0</v>
          </cell>
          <cell r="O6057">
            <v>0</v>
          </cell>
        </row>
        <row r="6058">
          <cell r="K6058">
            <v>0</v>
          </cell>
          <cell r="O6058">
            <v>0</v>
          </cell>
        </row>
        <row r="6059">
          <cell r="K6059">
            <v>0</v>
          </cell>
          <cell r="O6059">
            <v>0</v>
          </cell>
        </row>
        <row r="6060">
          <cell r="K6060">
            <v>0</v>
          </cell>
          <cell r="O6060">
            <v>0</v>
          </cell>
        </row>
        <row r="6061">
          <cell r="K6061">
            <v>0</v>
          </cell>
          <cell r="O6061">
            <v>0</v>
          </cell>
        </row>
        <row r="6062">
          <cell r="K6062">
            <v>3501</v>
          </cell>
          <cell r="O6062">
            <v>0</v>
          </cell>
        </row>
        <row r="6063">
          <cell r="K6063">
            <v>3503</v>
          </cell>
          <cell r="O6063">
            <v>0</v>
          </cell>
        </row>
        <row r="6064">
          <cell r="K6064">
            <v>0</v>
          </cell>
          <cell r="O6064">
            <v>0</v>
          </cell>
        </row>
        <row r="6065">
          <cell r="K6065">
            <v>0</v>
          </cell>
          <cell r="O6065">
            <v>0</v>
          </cell>
        </row>
        <row r="6066">
          <cell r="K6066">
            <v>0</v>
          </cell>
          <cell r="O6066">
            <v>0</v>
          </cell>
        </row>
        <row r="6067">
          <cell r="K6067">
            <v>0</v>
          </cell>
          <cell r="O6067">
            <v>0</v>
          </cell>
        </row>
        <row r="6068">
          <cell r="K6068">
            <v>0</v>
          </cell>
          <cell r="O6068">
            <v>0</v>
          </cell>
        </row>
        <row r="6069">
          <cell r="K6069">
            <v>0</v>
          </cell>
          <cell r="O6069">
            <v>0</v>
          </cell>
        </row>
        <row r="6070">
          <cell r="K6070">
            <v>3502</v>
          </cell>
          <cell r="O6070">
            <v>0</v>
          </cell>
        </row>
        <row r="6071">
          <cell r="K6071">
            <v>0</v>
          </cell>
          <cell r="O6071">
            <v>0</v>
          </cell>
        </row>
        <row r="6072">
          <cell r="K6072">
            <v>0</v>
          </cell>
          <cell r="O6072">
            <v>0</v>
          </cell>
        </row>
        <row r="6073">
          <cell r="K6073">
            <v>0</v>
          </cell>
          <cell r="O6073">
            <v>0</v>
          </cell>
        </row>
        <row r="6074">
          <cell r="K6074">
            <v>0</v>
          </cell>
          <cell r="O6074">
            <v>0</v>
          </cell>
        </row>
        <row r="6075">
          <cell r="K6075">
            <v>0</v>
          </cell>
          <cell r="O6075">
            <v>0</v>
          </cell>
        </row>
        <row r="6076">
          <cell r="K6076">
            <v>0</v>
          </cell>
          <cell r="O6076">
            <v>0</v>
          </cell>
        </row>
        <row r="6077">
          <cell r="K6077">
            <v>0</v>
          </cell>
          <cell r="O6077">
            <v>0</v>
          </cell>
        </row>
        <row r="6078">
          <cell r="K6078">
            <v>0</v>
          </cell>
          <cell r="O6078">
            <v>0</v>
          </cell>
        </row>
        <row r="6079">
          <cell r="K6079">
            <v>0</v>
          </cell>
          <cell r="O6079">
            <v>0</v>
          </cell>
        </row>
        <row r="6080">
          <cell r="K6080">
            <v>0</v>
          </cell>
          <cell r="O6080">
            <v>0</v>
          </cell>
        </row>
        <row r="6081">
          <cell r="K6081">
            <v>0</v>
          </cell>
          <cell r="O6081">
            <v>0</v>
          </cell>
        </row>
        <row r="6082">
          <cell r="K6082">
            <v>2101</v>
          </cell>
          <cell r="O6082">
            <v>2.23</v>
          </cell>
        </row>
        <row r="6083">
          <cell r="K6083">
            <v>0</v>
          </cell>
          <cell r="O6083">
            <v>0</v>
          </cell>
        </row>
        <row r="6084">
          <cell r="K6084">
            <v>0</v>
          </cell>
          <cell r="O6084">
            <v>0</v>
          </cell>
        </row>
        <row r="6085">
          <cell r="K6085">
            <v>0</v>
          </cell>
          <cell r="O6085">
            <v>0</v>
          </cell>
        </row>
        <row r="6086">
          <cell r="K6086">
            <v>2106</v>
          </cell>
          <cell r="O6086">
            <v>1.96</v>
          </cell>
        </row>
        <row r="6087">
          <cell r="K6087">
            <v>2105</v>
          </cell>
          <cell r="O6087">
            <v>2.29</v>
          </cell>
        </row>
        <row r="6088">
          <cell r="K6088">
            <v>0</v>
          </cell>
          <cell r="O6088">
            <v>0</v>
          </cell>
        </row>
        <row r="6089">
          <cell r="K6089">
            <v>3811</v>
          </cell>
          <cell r="O6089">
            <v>1.36</v>
          </cell>
        </row>
        <row r="6090">
          <cell r="K6090">
            <v>2101</v>
          </cell>
          <cell r="O6090">
            <v>0.37</v>
          </cell>
        </row>
        <row r="6091">
          <cell r="K6091">
            <v>2106</v>
          </cell>
          <cell r="O6091">
            <v>0.32</v>
          </cell>
        </row>
        <row r="6092">
          <cell r="K6092">
            <v>2505</v>
          </cell>
          <cell r="O6092">
            <v>0.06</v>
          </cell>
        </row>
        <row r="6093">
          <cell r="K6093">
            <v>0</v>
          </cell>
          <cell r="O6093">
            <v>0</v>
          </cell>
        </row>
        <row r="6094">
          <cell r="K6094">
            <v>0</v>
          </cell>
          <cell r="O6094">
            <v>0</v>
          </cell>
        </row>
        <row r="6095">
          <cell r="K6095">
            <v>0</v>
          </cell>
          <cell r="O6095">
            <v>0</v>
          </cell>
        </row>
        <row r="6096">
          <cell r="K6096">
            <v>0</v>
          </cell>
          <cell r="O6096">
            <v>0</v>
          </cell>
        </row>
        <row r="6097">
          <cell r="K6097">
            <v>0</v>
          </cell>
          <cell r="O6097">
            <v>0</v>
          </cell>
        </row>
        <row r="6098">
          <cell r="K6098">
            <v>2101</v>
          </cell>
          <cell r="O6098">
            <v>0.18</v>
          </cell>
        </row>
        <row r="6099">
          <cell r="K6099">
            <v>2106</v>
          </cell>
          <cell r="O6099">
            <v>0.16</v>
          </cell>
        </row>
        <row r="6100">
          <cell r="K6100">
            <v>0</v>
          </cell>
          <cell r="O6100">
            <v>0</v>
          </cell>
        </row>
        <row r="6101">
          <cell r="K6101">
            <v>0</v>
          </cell>
          <cell r="O6101">
            <v>0</v>
          </cell>
        </row>
        <row r="6102">
          <cell r="K6102">
            <v>0</v>
          </cell>
          <cell r="O6102">
            <v>0</v>
          </cell>
        </row>
        <row r="6103">
          <cell r="K6103">
            <v>0</v>
          </cell>
          <cell r="O6103">
            <v>0</v>
          </cell>
        </row>
        <row r="6104">
          <cell r="K6104">
            <v>0</v>
          </cell>
          <cell r="O6104">
            <v>0</v>
          </cell>
        </row>
        <row r="6105">
          <cell r="K6105">
            <v>0</v>
          </cell>
          <cell r="O6105">
            <v>0</v>
          </cell>
        </row>
        <row r="6106">
          <cell r="K6106">
            <v>2101</v>
          </cell>
          <cell r="O6106">
            <v>0.18</v>
          </cell>
        </row>
        <row r="6107">
          <cell r="K6107">
            <v>2106</v>
          </cell>
          <cell r="O6107">
            <v>0.16</v>
          </cell>
        </row>
        <row r="6108">
          <cell r="K6108">
            <v>0</v>
          </cell>
          <cell r="O6108">
            <v>0</v>
          </cell>
        </row>
        <row r="6109">
          <cell r="K6109">
            <v>0</v>
          </cell>
          <cell r="O6109">
            <v>0</v>
          </cell>
        </row>
        <row r="6110">
          <cell r="K6110">
            <v>3811</v>
          </cell>
          <cell r="O6110">
            <v>1.82</v>
          </cell>
        </row>
        <row r="6111">
          <cell r="K6111">
            <v>0</v>
          </cell>
          <cell r="O6111">
            <v>0</v>
          </cell>
        </row>
        <row r="6112">
          <cell r="K6112">
            <v>0</v>
          </cell>
          <cell r="O6112">
            <v>0</v>
          </cell>
        </row>
        <row r="6113">
          <cell r="K6113">
            <v>0</v>
          </cell>
          <cell r="O6113">
            <v>0</v>
          </cell>
        </row>
        <row r="6114">
          <cell r="K6114">
            <v>0</v>
          </cell>
          <cell r="O6114">
            <v>0</v>
          </cell>
        </row>
        <row r="6115">
          <cell r="K6115">
            <v>0</v>
          </cell>
          <cell r="O6115">
            <v>0</v>
          </cell>
        </row>
        <row r="6116">
          <cell r="K6116">
            <v>0</v>
          </cell>
          <cell r="O6116">
            <v>0</v>
          </cell>
        </row>
        <row r="6117">
          <cell r="K6117">
            <v>0</v>
          </cell>
          <cell r="O6117">
            <v>0</v>
          </cell>
        </row>
        <row r="6118">
          <cell r="K6118">
            <v>0</v>
          </cell>
          <cell r="O6118">
            <v>0</v>
          </cell>
        </row>
        <row r="6119">
          <cell r="K6119">
            <v>0</v>
          </cell>
          <cell r="O6119">
            <v>0</v>
          </cell>
        </row>
        <row r="6120">
          <cell r="K6120">
            <v>0</v>
          </cell>
          <cell r="O6120">
            <v>0</v>
          </cell>
        </row>
        <row r="6121">
          <cell r="K6121">
            <v>0</v>
          </cell>
          <cell r="O6121">
            <v>0</v>
          </cell>
        </row>
        <row r="6122">
          <cell r="K6122">
            <v>2101</v>
          </cell>
          <cell r="O6122">
            <v>0.37</v>
          </cell>
        </row>
        <row r="6123">
          <cell r="K6123">
            <v>2106</v>
          </cell>
          <cell r="O6123">
            <v>0.32</v>
          </cell>
        </row>
        <row r="6124">
          <cell r="K6124">
            <v>2505</v>
          </cell>
          <cell r="O6124">
            <v>0.13</v>
          </cell>
        </row>
        <row r="6125">
          <cell r="K6125">
            <v>0</v>
          </cell>
          <cell r="O6125">
            <v>0</v>
          </cell>
        </row>
        <row r="6126">
          <cell r="K6126">
            <v>0</v>
          </cell>
          <cell r="O6126">
            <v>0</v>
          </cell>
        </row>
        <row r="6127">
          <cell r="K6127">
            <v>0</v>
          </cell>
          <cell r="O6127">
            <v>0</v>
          </cell>
        </row>
        <row r="6128">
          <cell r="K6128">
            <v>0</v>
          </cell>
          <cell r="O6128">
            <v>0</v>
          </cell>
        </row>
        <row r="6129">
          <cell r="K6129">
            <v>0</v>
          </cell>
          <cell r="O6129">
            <v>0</v>
          </cell>
        </row>
        <row r="6130">
          <cell r="K6130">
            <v>2101</v>
          </cell>
          <cell r="O6130">
            <v>0.26</v>
          </cell>
        </row>
        <row r="6131">
          <cell r="K6131">
            <v>2106</v>
          </cell>
          <cell r="O6131">
            <v>0.22</v>
          </cell>
        </row>
        <row r="6132">
          <cell r="K6132" t="str">
            <v xml:space="preserve"> </v>
          </cell>
          <cell r="O6132" t="str">
            <v xml:space="preserve"> </v>
          </cell>
        </row>
        <row r="6133">
          <cell r="K6133">
            <v>0</v>
          </cell>
          <cell r="O6133">
            <v>0</v>
          </cell>
        </row>
        <row r="6134">
          <cell r="K6134">
            <v>0</v>
          </cell>
          <cell r="O6134">
            <v>0</v>
          </cell>
        </row>
        <row r="6135">
          <cell r="K6135">
            <v>0</v>
          </cell>
          <cell r="O6135">
            <v>0</v>
          </cell>
        </row>
        <row r="6136">
          <cell r="K6136">
            <v>0</v>
          </cell>
          <cell r="O6136">
            <v>0</v>
          </cell>
        </row>
        <row r="6137">
          <cell r="K6137">
            <v>0</v>
          </cell>
          <cell r="O6137">
            <v>0</v>
          </cell>
        </row>
        <row r="6138">
          <cell r="K6138">
            <v>2101</v>
          </cell>
          <cell r="O6138">
            <v>0.11</v>
          </cell>
        </row>
        <row r="6139">
          <cell r="K6139">
            <v>2106</v>
          </cell>
          <cell r="O6139">
            <v>0.09</v>
          </cell>
        </row>
        <row r="6140">
          <cell r="K6140" t="str">
            <v xml:space="preserve"> </v>
          </cell>
          <cell r="O6140" t="str">
            <v xml:space="preserve"> </v>
          </cell>
        </row>
        <row r="6141">
          <cell r="K6141">
            <v>0</v>
          </cell>
          <cell r="O6141">
            <v>0</v>
          </cell>
        </row>
        <row r="6142">
          <cell r="K6142">
            <v>0</v>
          </cell>
          <cell r="O6142">
            <v>0</v>
          </cell>
        </row>
        <row r="6143">
          <cell r="K6143">
            <v>0</v>
          </cell>
          <cell r="O6143">
            <v>0</v>
          </cell>
        </row>
        <row r="6144">
          <cell r="K6144">
            <v>0</v>
          </cell>
          <cell r="O6144">
            <v>0</v>
          </cell>
        </row>
        <row r="6145">
          <cell r="K6145">
            <v>0</v>
          </cell>
          <cell r="O6145">
            <v>0</v>
          </cell>
        </row>
        <row r="6146">
          <cell r="K6146">
            <v>2101</v>
          </cell>
          <cell r="O6146">
            <v>0.34</v>
          </cell>
        </row>
        <row r="6147">
          <cell r="K6147">
            <v>2106</v>
          </cell>
          <cell r="O6147">
            <v>0.34</v>
          </cell>
        </row>
        <row r="6148">
          <cell r="K6148">
            <v>2105</v>
          </cell>
          <cell r="O6148">
            <v>0.12</v>
          </cell>
        </row>
        <row r="6149">
          <cell r="K6149">
            <v>2103</v>
          </cell>
          <cell r="O6149">
            <v>2.67</v>
          </cell>
        </row>
        <row r="6150">
          <cell r="K6150">
            <v>3107</v>
          </cell>
          <cell r="O6150">
            <v>0.11</v>
          </cell>
        </row>
        <row r="6151">
          <cell r="K6151">
            <v>0</v>
          </cell>
          <cell r="O6151">
            <v>0</v>
          </cell>
        </row>
        <row r="6152">
          <cell r="K6152">
            <v>0</v>
          </cell>
          <cell r="O6152">
            <v>0</v>
          </cell>
        </row>
        <row r="6153">
          <cell r="K6153">
            <v>0</v>
          </cell>
          <cell r="O6153">
            <v>0</v>
          </cell>
        </row>
        <row r="6154">
          <cell r="K6154">
            <v>2502</v>
          </cell>
          <cell r="O6154">
            <v>0.19</v>
          </cell>
        </row>
        <row r="6155">
          <cell r="K6155" t="str">
            <v xml:space="preserve"> </v>
          </cell>
          <cell r="O6155">
            <v>0</v>
          </cell>
        </row>
        <row r="6156">
          <cell r="K6156">
            <v>0</v>
          </cell>
          <cell r="O6156">
            <v>0</v>
          </cell>
        </row>
        <row r="6157">
          <cell r="K6157">
            <v>0</v>
          </cell>
          <cell r="O6157">
            <v>0</v>
          </cell>
        </row>
        <row r="6158">
          <cell r="K6158">
            <v>0</v>
          </cell>
          <cell r="O6158">
            <v>0</v>
          </cell>
        </row>
        <row r="6159">
          <cell r="K6159">
            <v>0</v>
          </cell>
          <cell r="O6159">
            <v>0</v>
          </cell>
        </row>
        <row r="6160">
          <cell r="K6160">
            <v>0</v>
          </cell>
          <cell r="O6160">
            <v>0</v>
          </cell>
        </row>
        <row r="6161">
          <cell r="K6161">
            <v>0</v>
          </cell>
          <cell r="O6161">
            <v>0</v>
          </cell>
        </row>
        <row r="6162">
          <cell r="K6162">
            <v>2101</v>
          </cell>
          <cell r="O6162">
            <v>0.68</v>
          </cell>
        </row>
        <row r="6163">
          <cell r="K6163">
            <v>0</v>
          </cell>
          <cell r="O6163">
            <v>0</v>
          </cell>
        </row>
        <row r="6164">
          <cell r="K6164">
            <v>2505</v>
          </cell>
          <cell r="O6164">
            <v>0</v>
          </cell>
        </row>
        <row r="6165">
          <cell r="K6165">
            <v>0</v>
          </cell>
          <cell r="O6165">
            <v>0</v>
          </cell>
        </row>
        <row r="6166">
          <cell r="K6166">
            <v>3811</v>
          </cell>
          <cell r="O6166">
            <v>0.3</v>
          </cell>
        </row>
        <row r="6167">
          <cell r="K6167">
            <v>0</v>
          </cell>
          <cell r="O6167">
            <v>0</v>
          </cell>
        </row>
        <row r="6168">
          <cell r="K6168">
            <v>0</v>
          </cell>
          <cell r="O6168">
            <v>0</v>
          </cell>
        </row>
        <row r="6169">
          <cell r="K6169">
            <v>0</v>
          </cell>
          <cell r="O6169">
            <v>0</v>
          </cell>
        </row>
        <row r="6170">
          <cell r="K6170">
            <v>0</v>
          </cell>
          <cell r="O6170">
            <v>0</v>
          </cell>
        </row>
        <row r="6171">
          <cell r="K6171">
            <v>0</v>
          </cell>
          <cell r="O6171">
            <v>0</v>
          </cell>
        </row>
        <row r="6172">
          <cell r="K6172">
            <v>0</v>
          </cell>
          <cell r="O6172">
            <v>0</v>
          </cell>
        </row>
        <row r="6173">
          <cell r="K6173">
            <v>0</v>
          </cell>
          <cell r="O6173">
            <v>0</v>
          </cell>
        </row>
        <row r="6174">
          <cell r="K6174">
            <v>0</v>
          </cell>
          <cell r="O6174">
            <v>0</v>
          </cell>
        </row>
        <row r="6175">
          <cell r="K6175">
            <v>0</v>
          </cell>
          <cell r="O6175">
            <v>0</v>
          </cell>
        </row>
        <row r="6176">
          <cell r="K6176">
            <v>0</v>
          </cell>
          <cell r="O6176">
            <v>0</v>
          </cell>
        </row>
        <row r="6177">
          <cell r="K6177">
            <v>0</v>
          </cell>
          <cell r="O6177">
            <v>0</v>
          </cell>
        </row>
        <row r="6178">
          <cell r="K6178">
            <v>0</v>
          </cell>
          <cell r="O6178">
            <v>0</v>
          </cell>
        </row>
        <row r="6179">
          <cell r="K6179">
            <v>0</v>
          </cell>
          <cell r="O6179">
            <v>0</v>
          </cell>
        </row>
        <row r="6180">
          <cell r="K6180">
            <v>0</v>
          </cell>
          <cell r="O6180">
            <v>0</v>
          </cell>
        </row>
        <row r="6181">
          <cell r="K6181">
            <v>0</v>
          </cell>
          <cell r="O6181">
            <v>0</v>
          </cell>
        </row>
        <row r="6182">
          <cell r="K6182">
            <v>0</v>
          </cell>
          <cell r="O6182">
            <v>0</v>
          </cell>
        </row>
        <row r="6183">
          <cell r="K6183">
            <v>0</v>
          </cell>
          <cell r="O6183">
            <v>0</v>
          </cell>
        </row>
        <row r="6184">
          <cell r="K6184">
            <v>0</v>
          </cell>
          <cell r="O6184">
            <v>0</v>
          </cell>
        </row>
        <row r="6185">
          <cell r="K6185">
            <v>0</v>
          </cell>
          <cell r="O6185">
            <v>0</v>
          </cell>
        </row>
        <row r="6186">
          <cell r="K6186">
            <v>0</v>
          </cell>
          <cell r="O6186">
            <v>0</v>
          </cell>
        </row>
        <row r="6187">
          <cell r="K6187">
            <v>0</v>
          </cell>
          <cell r="O6187">
            <v>0</v>
          </cell>
        </row>
        <row r="6188">
          <cell r="K6188">
            <v>0</v>
          </cell>
          <cell r="O6188">
            <v>0</v>
          </cell>
        </row>
        <row r="6189">
          <cell r="K6189">
            <v>0</v>
          </cell>
          <cell r="O6189">
            <v>0</v>
          </cell>
        </row>
        <row r="6190">
          <cell r="K6190">
            <v>0</v>
          </cell>
          <cell r="O6190">
            <v>0</v>
          </cell>
        </row>
        <row r="6191">
          <cell r="K6191">
            <v>0</v>
          </cell>
          <cell r="O6191">
            <v>0</v>
          </cell>
        </row>
        <row r="6192">
          <cell r="K6192">
            <v>0</v>
          </cell>
          <cell r="O6192">
            <v>0</v>
          </cell>
        </row>
        <row r="6193">
          <cell r="K6193">
            <v>0</v>
          </cell>
          <cell r="O6193">
            <v>0</v>
          </cell>
        </row>
        <row r="6194">
          <cell r="K6194">
            <v>0</v>
          </cell>
          <cell r="O6194">
            <v>0</v>
          </cell>
        </row>
        <row r="6195">
          <cell r="K6195">
            <v>0</v>
          </cell>
          <cell r="O6195">
            <v>0</v>
          </cell>
        </row>
        <row r="6196">
          <cell r="K6196">
            <v>0</v>
          </cell>
          <cell r="O6196">
            <v>0</v>
          </cell>
        </row>
        <row r="6197">
          <cell r="K6197">
            <v>0</v>
          </cell>
          <cell r="O6197">
            <v>0</v>
          </cell>
        </row>
        <row r="6198">
          <cell r="K6198">
            <v>0</v>
          </cell>
          <cell r="O6198">
            <v>0</v>
          </cell>
        </row>
        <row r="6199">
          <cell r="K6199">
            <v>0</v>
          </cell>
          <cell r="O6199">
            <v>0</v>
          </cell>
        </row>
        <row r="6200">
          <cell r="K6200">
            <v>0</v>
          </cell>
          <cell r="O6200">
            <v>0</v>
          </cell>
        </row>
        <row r="6201">
          <cell r="K6201">
            <v>0</v>
          </cell>
          <cell r="O6201">
            <v>0</v>
          </cell>
        </row>
        <row r="6202">
          <cell r="K6202">
            <v>0</v>
          </cell>
          <cell r="O6202">
            <v>0</v>
          </cell>
        </row>
        <row r="6203">
          <cell r="K6203">
            <v>2103</v>
          </cell>
          <cell r="O6203">
            <v>0.38</v>
          </cell>
        </row>
        <row r="6204">
          <cell r="K6204">
            <v>2105</v>
          </cell>
          <cell r="O6204">
            <v>1.01</v>
          </cell>
        </row>
        <row r="6205">
          <cell r="K6205">
            <v>2106</v>
          </cell>
          <cell r="O6205">
            <v>0</v>
          </cell>
        </row>
        <row r="6206">
          <cell r="K6206">
            <v>0</v>
          </cell>
          <cell r="O6206">
            <v>0</v>
          </cell>
        </row>
        <row r="6207">
          <cell r="K6207">
            <v>0</v>
          </cell>
          <cell r="O6207">
            <v>0</v>
          </cell>
        </row>
        <row r="6208">
          <cell r="K6208">
            <v>0</v>
          </cell>
          <cell r="O6208">
            <v>0</v>
          </cell>
        </row>
        <row r="6209">
          <cell r="K6209">
            <v>0</v>
          </cell>
          <cell r="O6209">
            <v>0</v>
          </cell>
        </row>
        <row r="6210">
          <cell r="K6210">
            <v>0</v>
          </cell>
          <cell r="O6210">
            <v>0</v>
          </cell>
        </row>
        <row r="6211">
          <cell r="K6211">
            <v>2103</v>
          </cell>
          <cell r="O6211">
            <v>0.38</v>
          </cell>
        </row>
        <row r="6212">
          <cell r="K6212">
            <v>2105</v>
          </cell>
          <cell r="O6212">
            <v>1.01</v>
          </cell>
        </row>
        <row r="6213">
          <cell r="K6213">
            <v>2106</v>
          </cell>
          <cell r="O6213">
            <v>0</v>
          </cell>
        </row>
        <row r="6214">
          <cell r="K6214">
            <v>0</v>
          </cell>
          <cell r="O6214">
            <v>0</v>
          </cell>
        </row>
        <row r="6215">
          <cell r="K6215">
            <v>0</v>
          </cell>
          <cell r="O6215">
            <v>0</v>
          </cell>
        </row>
        <row r="6216">
          <cell r="K6216">
            <v>0</v>
          </cell>
          <cell r="O6216">
            <v>0</v>
          </cell>
        </row>
        <row r="6217">
          <cell r="K6217">
            <v>0</v>
          </cell>
          <cell r="O6217">
            <v>0</v>
          </cell>
        </row>
        <row r="6218">
          <cell r="K6218">
            <v>0</v>
          </cell>
          <cell r="O6218">
            <v>0</v>
          </cell>
        </row>
        <row r="6219">
          <cell r="K6219">
            <v>0</v>
          </cell>
          <cell r="O6219">
            <v>0</v>
          </cell>
        </row>
        <row r="6220">
          <cell r="K6220">
            <v>0</v>
          </cell>
          <cell r="O6220">
            <v>0</v>
          </cell>
        </row>
        <row r="6221">
          <cell r="K6221">
            <v>0</v>
          </cell>
          <cell r="O6221">
            <v>0</v>
          </cell>
        </row>
        <row r="6222">
          <cell r="K6222">
            <v>0</v>
          </cell>
          <cell r="O6222">
            <v>0</v>
          </cell>
        </row>
        <row r="6223">
          <cell r="K6223">
            <v>0</v>
          </cell>
          <cell r="O6223">
            <v>0</v>
          </cell>
        </row>
        <row r="6224">
          <cell r="K6224">
            <v>0</v>
          </cell>
          <cell r="O6224">
            <v>0</v>
          </cell>
        </row>
        <row r="6225">
          <cell r="K6225">
            <v>0</v>
          </cell>
          <cell r="O6225">
            <v>0</v>
          </cell>
        </row>
        <row r="6226">
          <cell r="K6226">
            <v>0</v>
          </cell>
          <cell r="O6226">
            <v>0</v>
          </cell>
        </row>
        <row r="6227">
          <cell r="K6227">
            <v>0</v>
          </cell>
          <cell r="O6227">
            <v>0</v>
          </cell>
        </row>
        <row r="6228">
          <cell r="K6228">
            <v>0</v>
          </cell>
          <cell r="O6228">
            <v>0</v>
          </cell>
        </row>
        <row r="6229">
          <cell r="K6229">
            <v>0</v>
          </cell>
          <cell r="O6229">
            <v>0</v>
          </cell>
        </row>
        <row r="6230">
          <cell r="K6230">
            <v>0</v>
          </cell>
          <cell r="O6230">
            <v>0</v>
          </cell>
        </row>
        <row r="6231">
          <cell r="K6231">
            <v>0</v>
          </cell>
          <cell r="O6231">
            <v>0</v>
          </cell>
        </row>
        <row r="6232">
          <cell r="K6232">
            <v>0</v>
          </cell>
          <cell r="O6232">
            <v>0</v>
          </cell>
        </row>
        <row r="6233">
          <cell r="K6233">
            <v>0</v>
          </cell>
          <cell r="O6233">
            <v>0</v>
          </cell>
        </row>
        <row r="6234">
          <cell r="K6234">
            <v>0</v>
          </cell>
          <cell r="O6234">
            <v>0</v>
          </cell>
        </row>
        <row r="6235">
          <cell r="K6235">
            <v>0</v>
          </cell>
          <cell r="O6235">
            <v>0</v>
          </cell>
        </row>
        <row r="6236">
          <cell r="K6236">
            <v>0</v>
          </cell>
          <cell r="O6236">
            <v>0</v>
          </cell>
        </row>
        <row r="6237">
          <cell r="K6237">
            <v>0</v>
          </cell>
          <cell r="O6237">
            <v>0</v>
          </cell>
        </row>
        <row r="6238">
          <cell r="K6238">
            <v>0</v>
          </cell>
          <cell r="O6238">
            <v>0</v>
          </cell>
        </row>
        <row r="6239">
          <cell r="K6239">
            <v>0</v>
          </cell>
          <cell r="O6239">
            <v>0</v>
          </cell>
        </row>
        <row r="6240">
          <cell r="K6240">
            <v>0</v>
          </cell>
          <cell r="O6240">
            <v>0</v>
          </cell>
        </row>
        <row r="6241">
          <cell r="K6241">
            <v>0</v>
          </cell>
          <cell r="O6241">
            <v>0</v>
          </cell>
        </row>
        <row r="6242">
          <cell r="K6242">
            <v>2101</v>
          </cell>
          <cell r="O6242">
            <v>0.44</v>
          </cell>
        </row>
        <row r="6243">
          <cell r="K6243">
            <v>0</v>
          </cell>
          <cell r="O6243">
            <v>0</v>
          </cell>
        </row>
        <row r="6244">
          <cell r="K6244">
            <v>0</v>
          </cell>
          <cell r="O6244">
            <v>0</v>
          </cell>
        </row>
        <row r="6245">
          <cell r="K6245">
            <v>0</v>
          </cell>
          <cell r="O6245">
            <v>0</v>
          </cell>
        </row>
        <row r="6246">
          <cell r="K6246">
            <v>0</v>
          </cell>
          <cell r="O6246">
            <v>0</v>
          </cell>
        </row>
        <row r="6247">
          <cell r="K6247">
            <v>0</v>
          </cell>
          <cell r="O6247">
            <v>0</v>
          </cell>
        </row>
        <row r="6248">
          <cell r="K6248">
            <v>0</v>
          </cell>
          <cell r="O6248">
            <v>0</v>
          </cell>
        </row>
        <row r="6249">
          <cell r="K6249">
            <v>0</v>
          </cell>
          <cell r="O6249">
            <v>0</v>
          </cell>
        </row>
        <row r="6250">
          <cell r="K6250">
            <v>0</v>
          </cell>
          <cell r="O6250">
            <v>0</v>
          </cell>
        </row>
        <row r="6251">
          <cell r="K6251">
            <v>0</v>
          </cell>
          <cell r="O6251">
            <v>0</v>
          </cell>
        </row>
        <row r="6252">
          <cell r="K6252">
            <v>0</v>
          </cell>
          <cell r="O6252">
            <v>0</v>
          </cell>
        </row>
        <row r="6253">
          <cell r="K6253">
            <v>0</v>
          </cell>
          <cell r="O6253">
            <v>0</v>
          </cell>
        </row>
        <row r="6254">
          <cell r="K6254">
            <v>0</v>
          </cell>
          <cell r="O6254">
            <v>0</v>
          </cell>
        </row>
        <row r="6255">
          <cell r="K6255">
            <v>0</v>
          </cell>
          <cell r="O6255">
            <v>0</v>
          </cell>
        </row>
        <row r="6256">
          <cell r="K6256">
            <v>0</v>
          </cell>
          <cell r="O6256">
            <v>0</v>
          </cell>
        </row>
        <row r="6257">
          <cell r="K6257">
            <v>0</v>
          </cell>
          <cell r="O6257">
            <v>0</v>
          </cell>
        </row>
        <row r="6258">
          <cell r="K6258">
            <v>0</v>
          </cell>
          <cell r="O6258">
            <v>0</v>
          </cell>
        </row>
        <row r="6259">
          <cell r="K6259">
            <v>0</v>
          </cell>
          <cell r="O6259">
            <v>0</v>
          </cell>
        </row>
        <row r="6260">
          <cell r="K6260">
            <v>0</v>
          </cell>
          <cell r="O6260">
            <v>0</v>
          </cell>
        </row>
        <row r="6261">
          <cell r="K6261">
            <v>0</v>
          </cell>
          <cell r="O6261">
            <v>0</v>
          </cell>
        </row>
        <row r="6262">
          <cell r="K6262">
            <v>0</v>
          </cell>
          <cell r="O6262">
            <v>0</v>
          </cell>
        </row>
        <row r="6263">
          <cell r="K6263">
            <v>0</v>
          </cell>
          <cell r="O6263">
            <v>0</v>
          </cell>
        </row>
        <row r="6264">
          <cell r="K6264">
            <v>0</v>
          </cell>
          <cell r="O6264">
            <v>0</v>
          </cell>
        </row>
        <row r="6265">
          <cell r="K6265">
            <v>0</v>
          </cell>
          <cell r="O6265">
            <v>0</v>
          </cell>
        </row>
        <row r="6266">
          <cell r="K6266">
            <v>0</v>
          </cell>
          <cell r="O6266">
            <v>0</v>
          </cell>
        </row>
        <row r="6267">
          <cell r="K6267">
            <v>0</v>
          </cell>
          <cell r="O6267">
            <v>0</v>
          </cell>
        </row>
        <row r="6268">
          <cell r="K6268">
            <v>0</v>
          </cell>
          <cell r="O6268">
            <v>0</v>
          </cell>
        </row>
        <row r="6269">
          <cell r="K6269">
            <v>0</v>
          </cell>
          <cell r="O6269">
            <v>0</v>
          </cell>
        </row>
        <row r="6270">
          <cell r="K6270">
            <v>0</v>
          </cell>
          <cell r="O6270">
            <v>0</v>
          </cell>
        </row>
        <row r="6271">
          <cell r="K6271">
            <v>0</v>
          </cell>
          <cell r="O6271">
            <v>0</v>
          </cell>
        </row>
        <row r="6272">
          <cell r="K6272">
            <v>0</v>
          </cell>
          <cell r="O6272">
            <v>0</v>
          </cell>
        </row>
        <row r="6273">
          <cell r="K6273">
            <v>0</v>
          </cell>
          <cell r="O6273">
            <v>0</v>
          </cell>
        </row>
        <row r="6274">
          <cell r="K6274">
            <v>0</v>
          </cell>
          <cell r="O6274">
            <v>0</v>
          </cell>
        </row>
        <row r="6275">
          <cell r="K6275">
            <v>0</v>
          </cell>
          <cell r="O6275">
            <v>0</v>
          </cell>
        </row>
        <row r="6276">
          <cell r="K6276">
            <v>0</v>
          </cell>
          <cell r="O6276">
            <v>0</v>
          </cell>
        </row>
        <row r="6277">
          <cell r="K6277">
            <v>0</v>
          </cell>
          <cell r="O6277">
            <v>0</v>
          </cell>
        </row>
        <row r="6278">
          <cell r="K6278">
            <v>0</v>
          </cell>
          <cell r="O6278">
            <v>0</v>
          </cell>
        </row>
        <row r="6279">
          <cell r="K6279">
            <v>0</v>
          </cell>
          <cell r="O6279">
            <v>0</v>
          </cell>
        </row>
        <row r="6280">
          <cell r="K6280">
            <v>0</v>
          </cell>
          <cell r="O6280">
            <v>0</v>
          </cell>
        </row>
        <row r="6281">
          <cell r="K6281">
            <v>0</v>
          </cell>
          <cell r="O6281">
            <v>0</v>
          </cell>
        </row>
        <row r="6282">
          <cell r="K6282">
            <v>2101</v>
          </cell>
          <cell r="O6282">
            <v>0.48</v>
          </cell>
        </row>
        <row r="6283">
          <cell r="K6283">
            <v>0</v>
          </cell>
          <cell r="O6283">
            <v>0</v>
          </cell>
        </row>
        <row r="6284">
          <cell r="K6284">
            <v>0</v>
          </cell>
          <cell r="O6284">
            <v>0</v>
          </cell>
        </row>
        <row r="6285">
          <cell r="K6285">
            <v>0</v>
          </cell>
          <cell r="O6285">
            <v>0</v>
          </cell>
        </row>
        <row r="6286">
          <cell r="K6286">
            <v>0</v>
          </cell>
          <cell r="O6286">
            <v>0</v>
          </cell>
        </row>
        <row r="6287">
          <cell r="K6287">
            <v>3811</v>
          </cell>
          <cell r="O6287">
            <v>1.1499999999999999</v>
          </cell>
        </row>
        <row r="6288">
          <cell r="K6288">
            <v>0</v>
          </cell>
          <cell r="O6288">
            <v>0</v>
          </cell>
        </row>
        <row r="6289">
          <cell r="K6289">
            <v>0</v>
          </cell>
          <cell r="O6289">
            <v>0</v>
          </cell>
        </row>
        <row r="6290">
          <cell r="K6290">
            <v>2101</v>
          </cell>
          <cell r="O6290">
            <v>0.48</v>
          </cell>
        </row>
        <row r="6291">
          <cell r="K6291" t="str">
            <v xml:space="preserve"> </v>
          </cell>
          <cell r="O6291">
            <v>0</v>
          </cell>
        </row>
        <row r="6292">
          <cell r="K6292" t="str">
            <v xml:space="preserve"> </v>
          </cell>
          <cell r="O6292">
            <v>0</v>
          </cell>
        </row>
        <row r="6293">
          <cell r="K6293" t="str">
            <v xml:space="preserve"> </v>
          </cell>
          <cell r="O6293">
            <v>0</v>
          </cell>
        </row>
        <row r="6294">
          <cell r="K6294">
            <v>0</v>
          </cell>
          <cell r="O6294">
            <v>0</v>
          </cell>
        </row>
        <row r="6295">
          <cell r="K6295" t="str">
            <v xml:space="preserve">  </v>
          </cell>
          <cell r="O6295">
            <v>0</v>
          </cell>
        </row>
        <row r="6296">
          <cell r="K6296" t="str">
            <v xml:space="preserve"> </v>
          </cell>
          <cell r="O6296">
            <v>0</v>
          </cell>
        </row>
        <row r="6297">
          <cell r="K6297">
            <v>0</v>
          </cell>
          <cell r="O6297">
            <v>0</v>
          </cell>
        </row>
        <row r="6298">
          <cell r="K6298">
            <v>0</v>
          </cell>
          <cell r="O6298">
            <v>0</v>
          </cell>
        </row>
        <row r="6299">
          <cell r="K6299">
            <v>0</v>
          </cell>
          <cell r="O6299">
            <v>0</v>
          </cell>
        </row>
        <row r="6300">
          <cell r="K6300">
            <v>0</v>
          </cell>
          <cell r="O6300">
            <v>0</v>
          </cell>
        </row>
        <row r="6301">
          <cell r="K6301">
            <v>0</v>
          </cell>
          <cell r="O6301">
            <v>0</v>
          </cell>
        </row>
        <row r="6302">
          <cell r="K6302">
            <v>0</v>
          </cell>
          <cell r="O6302">
            <v>0</v>
          </cell>
        </row>
        <row r="6303">
          <cell r="K6303">
            <v>0</v>
          </cell>
          <cell r="O6303">
            <v>0</v>
          </cell>
        </row>
        <row r="6304">
          <cell r="K6304">
            <v>0</v>
          </cell>
          <cell r="O6304">
            <v>0</v>
          </cell>
        </row>
        <row r="6305">
          <cell r="K6305">
            <v>0</v>
          </cell>
          <cell r="O6305">
            <v>0</v>
          </cell>
        </row>
        <row r="6306">
          <cell r="K6306">
            <v>0</v>
          </cell>
          <cell r="O6306">
            <v>0</v>
          </cell>
        </row>
        <row r="6307">
          <cell r="K6307">
            <v>0</v>
          </cell>
          <cell r="O6307">
            <v>0</v>
          </cell>
        </row>
        <row r="6308">
          <cell r="K6308">
            <v>0</v>
          </cell>
          <cell r="O6308">
            <v>0</v>
          </cell>
        </row>
        <row r="6309">
          <cell r="K6309">
            <v>0</v>
          </cell>
          <cell r="O6309">
            <v>0</v>
          </cell>
        </row>
        <row r="6310">
          <cell r="K6310">
            <v>0</v>
          </cell>
          <cell r="O6310">
            <v>0</v>
          </cell>
        </row>
        <row r="6311">
          <cell r="K6311">
            <v>0</v>
          </cell>
          <cell r="O6311">
            <v>0</v>
          </cell>
        </row>
        <row r="6312">
          <cell r="K6312">
            <v>0</v>
          </cell>
          <cell r="O6312">
            <v>0</v>
          </cell>
        </row>
        <row r="6313">
          <cell r="K6313">
            <v>0</v>
          </cell>
          <cell r="O6313">
            <v>0</v>
          </cell>
        </row>
        <row r="6314">
          <cell r="K6314">
            <v>0</v>
          </cell>
          <cell r="O6314">
            <v>0</v>
          </cell>
        </row>
        <row r="6315">
          <cell r="K6315">
            <v>0</v>
          </cell>
          <cell r="O6315">
            <v>0</v>
          </cell>
        </row>
        <row r="6316">
          <cell r="K6316">
            <v>0</v>
          </cell>
          <cell r="O6316">
            <v>0</v>
          </cell>
        </row>
        <row r="6317">
          <cell r="K6317">
            <v>0</v>
          </cell>
          <cell r="O6317">
            <v>0</v>
          </cell>
        </row>
        <row r="6318">
          <cell r="K6318">
            <v>0</v>
          </cell>
          <cell r="O6318">
            <v>0</v>
          </cell>
        </row>
        <row r="6319">
          <cell r="K6319">
            <v>0</v>
          </cell>
          <cell r="O6319">
            <v>0</v>
          </cell>
        </row>
        <row r="6320">
          <cell r="K6320">
            <v>0</v>
          </cell>
          <cell r="O6320">
            <v>0</v>
          </cell>
        </row>
        <row r="6321">
          <cell r="K6321">
            <v>0</v>
          </cell>
          <cell r="O6321">
            <v>0</v>
          </cell>
        </row>
        <row r="6322">
          <cell r="K6322">
            <v>2503</v>
          </cell>
          <cell r="O6322">
            <v>0.78</v>
          </cell>
        </row>
        <row r="6323">
          <cell r="K6323">
            <v>2101</v>
          </cell>
          <cell r="O6323">
            <v>0.47</v>
          </cell>
        </row>
        <row r="6324">
          <cell r="K6324">
            <v>0</v>
          </cell>
          <cell r="O6324">
            <v>0</v>
          </cell>
        </row>
        <row r="6325">
          <cell r="K6325">
            <v>0</v>
          </cell>
          <cell r="O6325">
            <v>0</v>
          </cell>
        </row>
        <row r="6326">
          <cell r="K6326">
            <v>0</v>
          </cell>
          <cell r="O6326">
            <v>0</v>
          </cell>
        </row>
        <row r="6327">
          <cell r="K6327">
            <v>0</v>
          </cell>
          <cell r="O6327">
            <v>0</v>
          </cell>
        </row>
        <row r="6328">
          <cell r="K6328">
            <v>0</v>
          </cell>
          <cell r="O6328">
            <v>0</v>
          </cell>
        </row>
        <row r="6329">
          <cell r="K6329">
            <v>0</v>
          </cell>
          <cell r="O6329">
            <v>0</v>
          </cell>
        </row>
        <row r="6330">
          <cell r="K6330">
            <v>2101</v>
          </cell>
          <cell r="O6330">
            <v>0.47</v>
          </cell>
        </row>
        <row r="6331">
          <cell r="K6331">
            <v>0</v>
          </cell>
          <cell r="O6331">
            <v>0</v>
          </cell>
        </row>
        <row r="6332">
          <cell r="K6332">
            <v>0</v>
          </cell>
          <cell r="O6332">
            <v>0</v>
          </cell>
        </row>
        <row r="6333">
          <cell r="K6333">
            <v>0</v>
          </cell>
          <cell r="O6333">
            <v>0</v>
          </cell>
        </row>
        <row r="6334">
          <cell r="K6334">
            <v>3811</v>
          </cell>
          <cell r="O6334">
            <v>0.44</v>
          </cell>
        </row>
        <row r="6335">
          <cell r="K6335">
            <v>0</v>
          </cell>
          <cell r="O6335">
            <v>0</v>
          </cell>
        </row>
        <row r="6336">
          <cell r="K6336">
            <v>0</v>
          </cell>
          <cell r="O6336">
            <v>0</v>
          </cell>
        </row>
        <row r="6337">
          <cell r="K6337">
            <v>0</v>
          </cell>
          <cell r="O6337">
            <v>0</v>
          </cell>
        </row>
        <row r="6338">
          <cell r="K6338">
            <v>0</v>
          </cell>
          <cell r="O6338">
            <v>0</v>
          </cell>
        </row>
        <row r="6339">
          <cell r="K6339">
            <v>0</v>
          </cell>
          <cell r="O6339">
            <v>0</v>
          </cell>
        </row>
        <row r="6340">
          <cell r="K6340">
            <v>0</v>
          </cell>
          <cell r="O6340">
            <v>0</v>
          </cell>
        </row>
        <row r="6341">
          <cell r="K6341">
            <v>0</v>
          </cell>
          <cell r="O6341">
            <v>0</v>
          </cell>
        </row>
        <row r="6342">
          <cell r="K6342">
            <v>0</v>
          </cell>
          <cell r="O6342">
            <v>0</v>
          </cell>
        </row>
        <row r="6343">
          <cell r="K6343">
            <v>0</v>
          </cell>
          <cell r="O6343">
            <v>0</v>
          </cell>
        </row>
        <row r="6344">
          <cell r="K6344">
            <v>0</v>
          </cell>
          <cell r="O6344">
            <v>0</v>
          </cell>
        </row>
        <row r="6345">
          <cell r="K6345">
            <v>0</v>
          </cell>
          <cell r="O6345">
            <v>0</v>
          </cell>
        </row>
        <row r="6346">
          <cell r="K6346">
            <v>0</v>
          </cell>
          <cell r="O6346">
            <v>0</v>
          </cell>
        </row>
        <row r="6347">
          <cell r="K6347">
            <v>0</v>
          </cell>
          <cell r="O6347">
            <v>0</v>
          </cell>
        </row>
        <row r="6348">
          <cell r="K6348">
            <v>0</v>
          </cell>
          <cell r="O6348">
            <v>0</v>
          </cell>
        </row>
        <row r="6349">
          <cell r="K6349">
            <v>0</v>
          </cell>
          <cell r="O6349">
            <v>0</v>
          </cell>
        </row>
        <row r="6350">
          <cell r="K6350">
            <v>0</v>
          </cell>
          <cell r="O6350">
            <v>0</v>
          </cell>
        </row>
        <row r="6351">
          <cell r="K6351">
            <v>0</v>
          </cell>
          <cell r="O6351">
            <v>0</v>
          </cell>
        </row>
        <row r="6352">
          <cell r="K6352">
            <v>0</v>
          </cell>
          <cell r="O6352">
            <v>0</v>
          </cell>
        </row>
        <row r="6353">
          <cell r="K6353">
            <v>0</v>
          </cell>
          <cell r="O6353">
            <v>0</v>
          </cell>
        </row>
        <row r="6354">
          <cell r="K6354">
            <v>2103</v>
          </cell>
          <cell r="O6354">
            <v>0.18</v>
          </cell>
        </row>
        <row r="6355">
          <cell r="K6355">
            <v>2106</v>
          </cell>
          <cell r="O6355">
            <v>1.76</v>
          </cell>
        </row>
        <row r="6356">
          <cell r="K6356">
            <v>2302</v>
          </cell>
          <cell r="O6356">
            <v>0.5</v>
          </cell>
        </row>
        <row r="6357">
          <cell r="K6357">
            <v>0</v>
          </cell>
          <cell r="O6357">
            <v>0</v>
          </cell>
        </row>
        <row r="6358">
          <cell r="K6358">
            <v>3501</v>
          </cell>
          <cell r="O6358">
            <v>0.96</v>
          </cell>
        </row>
        <row r="6359">
          <cell r="K6359">
            <v>3502</v>
          </cell>
          <cell r="O6359">
            <v>8.2899999999999991</v>
          </cell>
        </row>
        <row r="6360">
          <cell r="K6360">
            <v>0</v>
          </cell>
          <cell r="O6360">
            <v>0</v>
          </cell>
        </row>
        <row r="6361">
          <cell r="K6361">
            <v>0</v>
          </cell>
          <cell r="O6361">
            <v>0</v>
          </cell>
        </row>
        <row r="6362">
          <cell r="K6362">
            <v>0</v>
          </cell>
          <cell r="O6362">
            <v>0</v>
          </cell>
        </row>
        <row r="6363">
          <cell r="K6363">
            <v>0</v>
          </cell>
          <cell r="O6363">
            <v>0</v>
          </cell>
        </row>
        <row r="6364">
          <cell r="K6364">
            <v>0</v>
          </cell>
          <cell r="O6364">
            <v>0</v>
          </cell>
        </row>
        <row r="6365">
          <cell r="K6365">
            <v>0</v>
          </cell>
          <cell r="O6365">
            <v>0</v>
          </cell>
        </row>
        <row r="6366">
          <cell r="K6366">
            <v>3811</v>
          </cell>
          <cell r="O6366">
            <v>0.3</v>
          </cell>
        </row>
        <row r="6367">
          <cell r="K6367">
            <v>0</v>
          </cell>
          <cell r="O6367">
            <v>0</v>
          </cell>
        </row>
        <row r="6368">
          <cell r="K6368">
            <v>0</v>
          </cell>
          <cell r="O6368">
            <v>0</v>
          </cell>
        </row>
        <row r="6369">
          <cell r="K6369">
            <v>0</v>
          </cell>
          <cell r="O6369">
            <v>0</v>
          </cell>
        </row>
        <row r="6370">
          <cell r="K6370">
            <v>2102</v>
          </cell>
          <cell r="O6370">
            <v>0.27</v>
          </cell>
        </row>
        <row r="6371">
          <cell r="K6371">
            <v>0</v>
          </cell>
          <cell r="O6371">
            <v>0</v>
          </cell>
        </row>
        <row r="6372">
          <cell r="K6372">
            <v>2302</v>
          </cell>
          <cell r="O6372">
            <v>0</v>
          </cell>
        </row>
        <row r="6373">
          <cell r="K6373">
            <v>0</v>
          </cell>
          <cell r="O6373">
            <v>0</v>
          </cell>
        </row>
        <row r="6374">
          <cell r="K6374">
            <v>3103</v>
          </cell>
          <cell r="O6374">
            <v>3.8</v>
          </cell>
        </row>
        <row r="6375">
          <cell r="K6375">
            <v>3106</v>
          </cell>
          <cell r="O6375">
            <v>25</v>
          </cell>
        </row>
        <row r="6376">
          <cell r="K6376">
            <v>3107</v>
          </cell>
          <cell r="O6376">
            <v>8.5</v>
          </cell>
        </row>
        <row r="6377">
          <cell r="K6377">
            <v>3402</v>
          </cell>
          <cell r="O6377">
            <v>0.28000000000000003</v>
          </cell>
        </row>
        <row r="6378">
          <cell r="K6378">
            <v>2402</v>
          </cell>
          <cell r="O6378">
            <v>0.5</v>
          </cell>
        </row>
        <row r="6379">
          <cell r="K6379">
            <v>2404</v>
          </cell>
          <cell r="O6379">
            <v>0</v>
          </cell>
        </row>
        <row r="6380">
          <cell r="K6380">
            <v>2503</v>
          </cell>
          <cell r="O6380">
            <v>0</v>
          </cell>
        </row>
        <row r="6381">
          <cell r="K6381">
            <v>0</v>
          </cell>
          <cell r="O6381">
            <v>0</v>
          </cell>
        </row>
        <row r="6382">
          <cell r="K6382">
            <v>3503</v>
          </cell>
          <cell r="O6382">
            <v>0</v>
          </cell>
        </row>
        <row r="6383">
          <cell r="K6383">
            <v>3505</v>
          </cell>
          <cell r="O6383">
            <v>20.12</v>
          </cell>
        </row>
        <row r="6384">
          <cell r="K6384">
            <v>3506</v>
          </cell>
          <cell r="O6384">
            <v>3.45</v>
          </cell>
        </row>
        <row r="6385">
          <cell r="K6385">
            <v>3811</v>
          </cell>
          <cell r="O6385">
            <v>1.5</v>
          </cell>
        </row>
        <row r="6386">
          <cell r="K6386">
            <v>2701</v>
          </cell>
          <cell r="O6386">
            <v>0</v>
          </cell>
        </row>
        <row r="6387">
          <cell r="K6387">
            <v>2702</v>
          </cell>
          <cell r="O6387">
            <v>0</v>
          </cell>
        </row>
        <row r="6388">
          <cell r="K6388">
            <v>2101</v>
          </cell>
          <cell r="O6388">
            <v>1.32</v>
          </cell>
        </row>
        <row r="6389">
          <cell r="K6389">
            <v>2105</v>
          </cell>
          <cell r="O6389">
            <v>0</v>
          </cell>
        </row>
        <row r="6390">
          <cell r="K6390">
            <v>0</v>
          </cell>
          <cell r="O6390">
            <v>0</v>
          </cell>
        </row>
        <row r="6391">
          <cell r="K6391">
            <v>0</v>
          </cell>
          <cell r="O6391">
            <v>0</v>
          </cell>
        </row>
        <row r="6392">
          <cell r="K6392">
            <v>0</v>
          </cell>
          <cell r="O6392">
            <v>0</v>
          </cell>
        </row>
        <row r="6393">
          <cell r="K6393">
            <v>0</v>
          </cell>
          <cell r="O6393">
            <v>0</v>
          </cell>
        </row>
        <row r="6394">
          <cell r="K6394">
            <v>2106</v>
          </cell>
          <cell r="O6394">
            <v>0.13</v>
          </cell>
        </row>
        <row r="6395">
          <cell r="K6395">
            <v>0</v>
          </cell>
          <cell r="O6395">
            <v>0</v>
          </cell>
        </row>
        <row r="6396">
          <cell r="K6396">
            <v>0</v>
          </cell>
          <cell r="O6396">
            <v>0</v>
          </cell>
        </row>
        <row r="6397">
          <cell r="K6397">
            <v>0</v>
          </cell>
          <cell r="O6397">
            <v>0</v>
          </cell>
        </row>
        <row r="6398">
          <cell r="K6398">
            <v>0</v>
          </cell>
          <cell r="O6398">
            <v>0</v>
          </cell>
        </row>
        <row r="6399">
          <cell r="K6399">
            <v>0</v>
          </cell>
          <cell r="O6399">
            <v>0</v>
          </cell>
        </row>
        <row r="6400">
          <cell r="K6400">
            <v>0</v>
          </cell>
          <cell r="O6400">
            <v>0</v>
          </cell>
        </row>
        <row r="6401">
          <cell r="K6401">
            <v>0</v>
          </cell>
          <cell r="O6401">
            <v>0</v>
          </cell>
        </row>
        <row r="6402">
          <cell r="K6402">
            <v>2101</v>
          </cell>
          <cell r="O6402">
            <v>0.27800000000000002</v>
          </cell>
        </row>
        <row r="6403">
          <cell r="K6403">
            <v>2103</v>
          </cell>
          <cell r="O6403">
            <v>0.02</v>
          </cell>
        </row>
        <row r="6404">
          <cell r="K6404">
            <v>2105</v>
          </cell>
          <cell r="O6404">
            <v>0.112</v>
          </cell>
        </row>
        <row r="6405">
          <cell r="K6405">
            <v>0</v>
          </cell>
          <cell r="O6405">
            <v>0</v>
          </cell>
        </row>
        <row r="6406">
          <cell r="K6406">
            <v>0</v>
          </cell>
          <cell r="O6406">
            <v>0</v>
          </cell>
        </row>
        <row r="6407">
          <cell r="K6407">
            <v>0</v>
          </cell>
          <cell r="O6407">
            <v>0</v>
          </cell>
        </row>
        <row r="6408">
          <cell r="K6408">
            <v>0</v>
          </cell>
          <cell r="O6408">
            <v>0</v>
          </cell>
        </row>
        <row r="6409">
          <cell r="K6409">
            <v>0</v>
          </cell>
          <cell r="O6409">
            <v>0</v>
          </cell>
        </row>
        <row r="6410">
          <cell r="K6410">
            <v>2101</v>
          </cell>
          <cell r="O6410">
            <v>0.27800000000000002</v>
          </cell>
        </row>
        <row r="6411">
          <cell r="K6411">
            <v>2103</v>
          </cell>
          <cell r="O6411">
            <v>0.02</v>
          </cell>
        </row>
        <row r="6412">
          <cell r="K6412">
            <v>2105</v>
          </cell>
          <cell r="O6412">
            <v>0.112</v>
          </cell>
        </row>
        <row r="6413">
          <cell r="K6413">
            <v>0</v>
          </cell>
          <cell r="O6413">
            <v>0</v>
          </cell>
        </row>
        <row r="6414">
          <cell r="K6414">
            <v>0</v>
          </cell>
          <cell r="O6414">
            <v>0</v>
          </cell>
        </row>
        <row r="6415">
          <cell r="K6415">
            <v>0</v>
          </cell>
          <cell r="O6415">
            <v>0</v>
          </cell>
        </row>
        <row r="6416">
          <cell r="K6416">
            <v>0</v>
          </cell>
          <cell r="O6416">
            <v>0</v>
          </cell>
        </row>
        <row r="6417">
          <cell r="K6417">
            <v>0</v>
          </cell>
          <cell r="O6417">
            <v>0</v>
          </cell>
        </row>
        <row r="6418">
          <cell r="K6418">
            <v>2101</v>
          </cell>
          <cell r="O6418">
            <v>0.27800000000000002</v>
          </cell>
        </row>
        <row r="6419">
          <cell r="K6419">
            <v>2106</v>
          </cell>
          <cell r="O6419">
            <v>1.5029999999999999</v>
          </cell>
        </row>
        <row r="6420">
          <cell r="K6420">
            <v>2206</v>
          </cell>
          <cell r="O6420">
            <v>0.09</v>
          </cell>
        </row>
        <row r="6421">
          <cell r="K6421">
            <v>0</v>
          </cell>
          <cell r="O6421">
            <v>0</v>
          </cell>
        </row>
        <row r="6422">
          <cell r="K6422">
            <v>0</v>
          </cell>
          <cell r="O6422">
            <v>0</v>
          </cell>
        </row>
        <row r="6423">
          <cell r="K6423">
            <v>0</v>
          </cell>
          <cell r="O6423">
            <v>0</v>
          </cell>
        </row>
        <row r="6424">
          <cell r="K6424">
            <v>0</v>
          </cell>
          <cell r="O6424">
            <v>0</v>
          </cell>
        </row>
        <row r="6425">
          <cell r="K6425">
            <v>0</v>
          </cell>
          <cell r="O6425">
            <v>0</v>
          </cell>
        </row>
        <row r="6426">
          <cell r="K6426">
            <v>2101</v>
          </cell>
          <cell r="O6426">
            <v>0.27800000000000002</v>
          </cell>
        </row>
        <row r="6427">
          <cell r="K6427">
            <v>0</v>
          </cell>
          <cell r="O6427">
            <v>0</v>
          </cell>
        </row>
        <row r="6428">
          <cell r="K6428">
            <v>0</v>
          </cell>
          <cell r="O6428">
            <v>0</v>
          </cell>
        </row>
        <row r="6429">
          <cell r="K6429">
            <v>0</v>
          </cell>
          <cell r="O6429">
            <v>0</v>
          </cell>
        </row>
        <row r="6430">
          <cell r="K6430">
            <v>0</v>
          </cell>
          <cell r="O6430">
            <v>0</v>
          </cell>
        </row>
        <row r="6431">
          <cell r="K6431">
            <v>0</v>
          </cell>
          <cell r="O6431">
            <v>0</v>
          </cell>
        </row>
        <row r="6432">
          <cell r="K6432">
            <v>0</v>
          </cell>
          <cell r="O6432">
            <v>0</v>
          </cell>
        </row>
        <row r="6433">
          <cell r="K6433">
            <v>0</v>
          </cell>
          <cell r="O6433">
            <v>0</v>
          </cell>
        </row>
        <row r="6434">
          <cell r="K6434">
            <v>2101</v>
          </cell>
          <cell r="O6434">
            <v>0.27800000000000002</v>
          </cell>
        </row>
        <row r="6435">
          <cell r="K6435">
            <v>0</v>
          </cell>
          <cell r="O6435">
            <v>0</v>
          </cell>
        </row>
        <row r="6436">
          <cell r="K6436">
            <v>0</v>
          </cell>
          <cell r="O6436">
            <v>0</v>
          </cell>
        </row>
        <row r="6437">
          <cell r="K6437">
            <v>0</v>
          </cell>
          <cell r="O6437">
            <v>0</v>
          </cell>
        </row>
        <row r="6438">
          <cell r="K6438">
            <v>0</v>
          </cell>
          <cell r="O6438">
            <v>0</v>
          </cell>
        </row>
        <row r="6439">
          <cell r="K6439">
            <v>0</v>
          </cell>
          <cell r="O6439">
            <v>0</v>
          </cell>
        </row>
        <row r="6440">
          <cell r="K6440">
            <v>0</v>
          </cell>
          <cell r="O6440">
            <v>0</v>
          </cell>
        </row>
        <row r="6441">
          <cell r="K6441">
            <v>0</v>
          </cell>
          <cell r="O6441">
            <v>0</v>
          </cell>
        </row>
        <row r="6442">
          <cell r="K6442">
            <v>2101</v>
          </cell>
          <cell r="O6442">
            <v>0.27800000000000002</v>
          </cell>
        </row>
        <row r="6443">
          <cell r="K6443">
            <v>2301</v>
          </cell>
          <cell r="O6443">
            <v>0</v>
          </cell>
        </row>
        <row r="6444">
          <cell r="K6444">
            <v>2503</v>
          </cell>
          <cell r="O6444">
            <v>0</v>
          </cell>
        </row>
        <row r="6445">
          <cell r="K6445">
            <v>2404</v>
          </cell>
          <cell r="O6445">
            <v>0</v>
          </cell>
        </row>
        <row r="6446">
          <cell r="K6446">
            <v>0</v>
          </cell>
          <cell r="O6446">
            <v>0</v>
          </cell>
        </row>
        <row r="6447">
          <cell r="K6447">
            <v>0</v>
          </cell>
          <cell r="O6447">
            <v>0</v>
          </cell>
        </row>
        <row r="6448">
          <cell r="K6448">
            <v>0</v>
          </cell>
          <cell r="O6448">
            <v>0</v>
          </cell>
        </row>
        <row r="6449">
          <cell r="K6449">
            <v>0</v>
          </cell>
          <cell r="O6449">
            <v>0</v>
          </cell>
        </row>
        <row r="6450">
          <cell r="K6450">
            <v>2101</v>
          </cell>
          <cell r="O6450">
            <v>0.27800000000000002</v>
          </cell>
        </row>
        <row r="6451">
          <cell r="K6451">
            <v>0</v>
          </cell>
          <cell r="O6451">
            <v>0</v>
          </cell>
        </row>
        <row r="6452">
          <cell r="K6452">
            <v>0</v>
          </cell>
          <cell r="O6452">
            <v>0</v>
          </cell>
        </row>
        <row r="6453">
          <cell r="K6453">
            <v>0</v>
          </cell>
          <cell r="O6453">
            <v>0</v>
          </cell>
        </row>
        <row r="6454">
          <cell r="K6454">
            <v>0</v>
          </cell>
          <cell r="O6454">
            <v>0</v>
          </cell>
        </row>
        <row r="6455">
          <cell r="K6455">
            <v>0</v>
          </cell>
          <cell r="O6455">
            <v>0</v>
          </cell>
        </row>
        <row r="6456">
          <cell r="K6456">
            <v>0</v>
          </cell>
          <cell r="O6456">
            <v>0</v>
          </cell>
        </row>
        <row r="6457">
          <cell r="K6457">
            <v>0</v>
          </cell>
          <cell r="O6457">
            <v>0</v>
          </cell>
        </row>
        <row r="6458">
          <cell r="K6458">
            <v>2101</v>
          </cell>
          <cell r="O6458">
            <v>0.27800000000000002</v>
          </cell>
        </row>
        <row r="6459">
          <cell r="K6459">
            <v>0</v>
          </cell>
          <cell r="O6459">
            <v>0</v>
          </cell>
        </row>
        <row r="6460">
          <cell r="K6460">
            <v>0</v>
          </cell>
          <cell r="O6460">
            <v>0</v>
          </cell>
        </row>
        <row r="6461">
          <cell r="K6461">
            <v>0</v>
          </cell>
          <cell r="O6461">
            <v>0</v>
          </cell>
        </row>
        <row r="6462">
          <cell r="K6462">
            <v>0</v>
          </cell>
          <cell r="O6462">
            <v>0</v>
          </cell>
        </row>
        <row r="6463">
          <cell r="K6463">
            <v>0</v>
          </cell>
          <cell r="O6463">
            <v>0</v>
          </cell>
        </row>
        <row r="6464">
          <cell r="K6464">
            <v>0</v>
          </cell>
          <cell r="O6464">
            <v>0</v>
          </cell>
        </row>
        <row r="6465">
          <cell r="K6465">
            <v>0</v>
          </cell>
          <cell r="O6465">
            <v>0</v>
          </cell>
        </row>
        <row r="6466">
          <cell r="K6466">
            <v>2101</v>
          </cell>
          <cell r="O6466">
            <v>0.27800000000000002</v>
          </cell>
        </row>
        <row r="6467">
          <cell r="K6467">
            <v>2703</v>
          </cell>
          <cell r="O6467">
            <v>0</v>
          </cell>
        </row>
        <row r="6468">
          <cell r="K6468">
            <v>0</v>
          </cell>
          <cell r="O6468">
            <v>0</v>
          </cell>
        </row>
        <row r="6469">
          <cell r="K6469">
            <v>0</v>
          </cell>
          <cell r="O6469">
            <v>0</v>
          </cell>
        </row>
        <row r="6470">
          <cell r="K6470">
            <v>0</v>
          </cell>
          <cell r="O6470">
            <v>0</v>
          </cell>
        </row>
        <row r="6471">
          <cell r="K6471">
            <v>0</v>
          </cell>
          <cell r="O6471">
            <v>0</v>
          </cell>
        </row>
        <row r="6472">
          <cell r="K6472">
            <v>0</v>
          </cell>
          <cell r="O6472">
            <v>0</v>
          </cell>
        </row>
        <row r="6473">
          <cell r="K6473">
            <v>0</v>
          </cell>
          <cell r="O6473">
            <v>0</v>
          </cell>
        </row>
        <row r="6474">
          <cell r="K6474">
            <v>2101</v>
          </cell>
          <cell r="O6474">
            <v>0.27800000000000002</v>
          </cell>
        </row>
        <row r="6475">
          <cell r="K6475">
            <v>0</v>
          </cell>
          <cell r="O6475">
            <v>0</v>
          </cell>
        </row>
        <row r="6476">
          <cell r="K6476">
            <v>0</v>
          </cell>
          <cell r="O6476">
            <v>0</v>
          </cell>
        </row>
        <row r="6477">
          <cell r="K6477">
            <v>0</v>
          </cell>
          <cell r="O6477">
            <v>0</v>
          </cell>
        </row>
        <row r="6478">
          <cell r="K6478">
            <v>3808</v>
          </cell>
          <cell r="O6478">
            <v>1</v>
          </cell>
        </row>
        <row r="6479">
          <cell r="K6479">
            <v>0</v>
          </cell>
          <cell r="O6479">
            <v>0</v>
          </cell>
        </row>
        <row r="6480">
          <cell r="K6480">
            <v>0</v>
          </cell>
          <cell r="O6480">
            <v>0</v>
          </cell>
        </row>
        <row r="6481">
          <cell r="K6481">
            <v>0</v>
          </cell>
          <cell r="O6481">
            <v>0</v>
          </cell>
        </row>
        <row r="6482">
          <cell r="K6482">
            <v>2101</v>
          </cell>
          <cell r="O6482">
            <v>0.98099999999999998</v>
          </cell>
        </row>
        <row r="6483">
          <cell r="K6483">
            <v>2106</v>
          </cell>
          <cell r="O6483">
            <v>3.2</v>
          </cell>
        </row>
        <row r="6484">
          <cell r="K6484">
            <v>0</v>
          </cell>
          <cell r="O6484">
            <v>0</v>
          </cell>
        </row>
        <row r="6485">
          <cell r="K6485">
            <v>0</v>
          </cell>
          <cell r="O6485">
            <v>0</v>
          </cell>
        </row>
        <row r="6486">
          <cell r="K6486">
            <v>0</v>
          </cell>
          <cell r="O6486">
            <v>0</v>
          </cell>
        </row>
        <row r="6487">
          <cell r="K6487">
            <v>0</v>
          </cell>
          <cell r="O6487">
            <v>0</v>
          </cell>
        </row>
        <row r="6488">
          <cell r="K6488">
            <v>0</v>
          </cell>
          <cell r="O6488">
            <v>0</v>
          </cell>
        </row>
        <row r="6489">
          <cell r="K6489">
            <v>3808</v>
          </cell>
          <cell r="O6489">
            <v>1.5</v>
          </cell>
        </row>
        <row r="6490">
          <cell r="K6490">
            <v>0</v>
          </cell>
          <cell r="O6490">
            <v>0</v>
          </cell>
        </row>
        <row r="6491">
          <cell r="K6491">
            <v>0</v>
          </cell>
          <cell r="O6491">
            <v>0</v>
          </cell>
        </row>
        <row r="6492">
          <cell r="K6492">
            <v>0</v>
          </cell>
          <cell r="O6492">
            <v>0</v>
          </cell>
        </row>
        <row r="6493">
          <cell r="K6493">
            <v>0</v>
          </cell>
          <cell r="O6493">
            <v>0</v>
          </cell>
        </row>
        <row r="6494">
          <cell r="K6494">
            <v>0</v>
          </cell>
          <cell r="O6494">
            <v>0</v>
          </cell>
        </row>
        <row r="6495">
          <cell r="K6495">
            <v>0</v>
          </cell>
          <cell r="O6495">
            <v>0</v>
          </cell>
        </row>
        <row r="6496">
          <cell r="K6496">
            <v>0</v>
          </cell>
          <cell r="O6496">
            <v>0</v>
          </cell>
        </row>
        <row r="6497">
          <cell r="K6497">
            <v>0</v>
          </cell>
          <cell r="O6497">
            <v>0</v>
          </cell>
        </row>
        <row r="6498">
          <cell r="K6498">
            <v>0</v>
          </cell>
          <cell r="O6498">
            <v>0</v>
          </cell>
        </row>
        <row r="6499">
          <cell r="K6499">
            <v>0</v>
          </cell>
          <cell r="O6499">
            <v>0</v>
          </cell>
        </row>
        <row r="6500">
          <cell r="K6500">
            <v>0</v>
          </cell>
          <cell r="O6500">
            <v>0</v>
          </cell>
        </row>
        <row r="6501">
          <cell r="K6501">
            <v>0</v>
          </cell>
          <cell r="O6501">
            <v>0</v>
          </cell>
        </row>
        <row r="6502">
          <cell r="K6502">
            <v>0</v>
          </cell>
          <cell r="O6502">
            <v>0</v>
          </cell>
        </row>
        <row r="6503">
          <cell r="K6503">
            <v>0</v>
          </cell>
          <cell r="O6503">
            <v>0</v>
          </cell>
        </row>
        <row r="6504">
          <cell r="K6504">
            <v>0</v>
          </cell>
          <cell r="O6504">
            <v>0</v>
          </cell>
        </row>
        <row r="6505">
          <cell r="K6505">
            <v>0</v>
          </cell>
          <cell r="O6505">
            <v>0</v>
          </cell>
        </row>
        <row r="6506">
          <cell r="K6506">
            <v>0</v>
          </cell>
          <cell r="O6506">
            <v>0</v>
          </cell>
        </row>
        <row r="6507">
          <cell r="K6507">
            <v>0</v>
          </cell>
          <cell r="O6507">
            <v>0</v>
          </cell>
        </row>
        <row r="6508">
          <cell r="K6508">
            <v>0</v>
          </cell>
          <cell r="O6508">
            <v>0</v>
          </cell>
        </row>
        <row r="6509">
          <cell r="K6509">
            <v>0</v>
          </cell>
          <cell r="O6509">
            <v>0</v>
          </cell>
        </row>
        <row r="6510">
          <cell r="K6510">
            <v>0</v>
          </cell>
          <cell r="O6510">
            <v>0</v>
          </cell>
        </row>
        <row r="6511">
          <cell r="K6511">
            <v>0</v>
          </cell>
          <cell r="O6511">
            <v>0</v>
          </cell>
        </row>
        <row r="6512">
          <cell r="K6512">
            <v>0</v>
          </cell>
          <cell r="O6512">
            <v>0</v>
          </cell>
        </row>
        <row r="6513">
          <cell r="K6513">
            <v>0</v>
          </cell>
          <cell r="O6513">
            <v>0</v>
          </cell>
        </row>
        <row r="6514">
          <cell r="K6514">
            <v>0</v>
          </cell>
          <cell r="O6514">
            <v>0</v>
          </cell>
        </row>
        <row r="6515">
          <cell r="K6515">
            <v>0</v>
          </cell>
          <cell r="O6515">
            <v>0</v>
          </cell>
        </row>
        <row r="6516">
          <cell r="K6516">
            <v>0</v>
          </cell>
          <cell r="O6516">
            <v>0</v>
          </cell>
        </row>
        <row r="6517">
          <cell r="K6517">
            <v>0</v>
          </cell>
          <cell r="O6517">
            <v>0</v>
          </cell>
        </row>
        <row r="6518">
          <cell r="K6518">
            <v>0</v>
          </cell>
          <cell r="O6518">
            <v>0</v>
          </cell>
        </row>
        <row r="6519">
          <cell r="K6519">
            <v>0</v>
          </cell>
          <cell r="O6519">
            <v>0</v>
          </cell>
        </row>
        <row r="6520">
          <cell r="K6520">
            <v>0</v>
          </cell>
          <cell r="O6520">
            <v>0</v>
          </cell>
        </row>
        <row r="6521">
          <cell r="K6521">
            <v>0</v>
          </cell>
          <cell r="O6521">
            <v>0</v>
          </cell>
        </row>
        <row r="6522">
          <cell r="K6522">
            <v>2101</v>
          </cell>
          <cell r="O6522">
            <v>0.498</v>
          </cell>
        </row>
        <row r="6523">
          <cell r="K6523">
            <v>2106</v>
          </cell>
          <cell r="O6523">
            <v>0</v>
          </cell>
        </row>
        <row r="6524">
          <cell r="K6524">
            <v>0</v>
          </cell>
          <cell r="O6524">
            <v>0</v>
          </cell>
        </row>
        <row r="6525">
          <cell r="K6525">
            <v>0</v>
          </cell>
          <cell r="O6525">
            <v>0</v>
          </cell>
        </row>
        <row r="6526">
          <cell r="K6526">
            <v>0</v>
          </cell>
          <cell r="O6526">
            <v>0</v>
          </cell>
        </row>
        <row r="6527">
          <cell r="K6527">
            <v>0</v>
          </cell>
          <cell r="O6527">
            <v>0</v>
          </cell>
        </row>
        <row r="6528">
          <cell r="K6528">
            <v>0</v>
          </cell>
          <cell r="O6528">
            <v>0</v>
          </cell>
        </row>
        <row r="6529">
          <cell r="K6529">
            <v>3808</v>
          </cell>
          <cell r="O6529">
            <v>2.5000000000000001E-2</v>
          </cell>
        </row>
        <row r="6530">
          <cell r="K6530">
            <v>2101</v>
          </cell>
          <cell r="O6530">
            <v>0.498</v>
          </cell>
        </row>
        <row r="6531">
          <cell r="K6531">
            <v>2106</v>
          </cell>
          <cell r="O6531">
            <v>0</v>
          </cell>
        </row>
        <row r="6532">
          <cell r="K6532">
            <v>0</v>
          </cell>
          <cell r="O6532">
            <v>0</v>
          </cell>
        </row>
        <row r="6533">
          <cell r="K6533">
            <v>0</v>
          </cell>
          <cell r="O6533">
            <v>0</v>
          </cell>
        </row>
        <row r="6534">
          <cell r="K6534">
            <v>0</v>
          </cell>
          <cell r="O6534">
            <v>0</v>
          </cell>
        </row>
        <row r="6535">
          <cell r="K6535">
            <v>0</v>
          </cell>
          <cell r="O6535">
            <v>0</v>
          </cell>
        </row>
        <row r="6536">
          <cell r="K6536">
            <v>0</v>
          </cell>
          <cell r="O6536">
            <v>0</v>
          </cell>
        </row>
        <row r="6537">
          <cell r="K6537">
            <v>3808</v>
          </cell>
          <cell r="O6537">
            <v>2.5000000000000001E-2</v>
          </cell>
        </row>
        <row r="6538">
          <cell r="K6538">
            <v>0</v>
          </cell>
          <cell r="O6538">
            <v>0</v>
          </cell>
        </row>
        <row r="6539">
          <cell r="K6539">
            <v>0</v>
          </cell>
          <cell r="O6539">
            <v>0</v>
          </cell>
        </row>
        <row r="6540">
          <cell r="K6540">
            <v>0</v>
          </cell>
          <cell r="O6540">
            <v>0</v>
          </cell>
        </row>
        <row r="6541">
          <cell r="K6541">
            <v>0</v>
          </cell>
          <cell r="O6541">
            <v>0</v>
          </cell>
        </row>
        <row r="6542">
          <cell r="K6542">
            <v>0</v>
          </cell>
          <cell r="O6542">
            <v>0</v>
          </cell>
        </row>
        <row r="6543">
          <cell r="K6543">
            <v>0</v>
          </cell>
          <cell r="O6543">
            <v>0</v>
          </cell>
        </row>
        <row r="6544">
          <cell r="K6544">
            <v>0</v>
          </cell>
          <cell r="O6544">
            <v>0</v>
          </cell>
        </row>
        <row r="6545">
          <cell r="K6545">
            <v>0</v>
          </cell>
          <cell r="O6545">
            <v>0</v>
          </cell>
        </row>
        <row r="6546">
          <cell r="K6546">
            <v>0</v>
          </cell>
          <cell r="O6546">
            <v>0</v>
          </cell>
        </row>
        <row r="6547">
          <cell r="K6547">
            <v>0</v>
          </cell>
          <cell r="O6547">
            <v>0</v>
          </cell>
        </row>
        <row r="6548">
          <cell r="K6548">
            <v>0</v>
          </cell>
          <cell r="O6548">
            <v>0</v>
          </cell>
        </row>
        <row r="6549">
          <cell r="K6549">
            <v>0</v>
          </cell>
          <cell r="O6549">
            <v>0</v>
          </cell>
        </row>
        <row r="6550">
          <cell r="K6550">
            <v>0</v>
          </cell>
          <cell r="O6550">
            <v>0</v>
          </cell>
        </row>
        <row r="6551">
          <cell r="K6551">
            <v>0</v>
          </cell>
          <cell r="O6551">
            <v>0</v>
          </cell>
        </row>
        <row r="6552">
          <cell r="K6552">
            <v>0</v>
          </cell>
          <cell r="O6552">
            <v>0</v>
          </cell>
        </row>
        <row r="6553">
          <cell r="K6553">
            <v>0</v>
          </cell>
          <cell r="O6553">
            <v>0</v>
          </cell>
        </row>
        <row r="6554">
          <cell r="K6554">
            <v>0</v>
          </cell>
          <cell r="O6554">
            <v>0</v>
          </cell>
        </row>
        <row r="6555">
          <cell r="K6555">
            <v>0</v>
          </cell>
          <cell r="O6555">
            <v>0</v>
          </cell>
        </row>
        <row r="6556">
          <cell r="K6556">
            <v>0</v>
          </cell>
          <cell r="O6556">
            <v>0</v>
          </cell>
        </row>
        <row r="6557">
          <cell r="K6557">
            <v>0</v>
          </cell>
          <cell r="O6557">
            <v>0</v>
          </cell>
        </row>
        <row r="6558">
          <cell r="K6558">
            <v>0</v>
          </cell>
          <cell r="O6558">
            <v>0</v>
          </cell>
        </row>
        <row r="6559">
          <cell r="K6559">
            <v>0</v>
          </cell>
          <cell r="O6559">
            <v>0</v>
          </cell>
        </row>
        <row r="6560">
          <cell r="K6560">
            <v>0</v>
          </cell>
          <cell r="O6560">
            <v>0</v>
          </cell>
        </row>
        <row r="6561">
          <cell r="K6561">
            <v>0</v>
          </cell>
          <cell r="O6561">
            <v>0</v>
          </cell>
        </row>
        <row r="6562">
          <cell r="K6562">
            <v>2101</v>
          </cell>
          <cell r="O6562">
            <v>0.498</v>
          </cell>
        </row>
        <row r="6563">
          <cell r="K6563">
            <v>2106</v>
          </cell>
          <cell r="O6563">
            <v>0</v>
          </cell>
        </row>
        <row r="6564">
          <cell r="K6564">
            <v>0</v>
          </cell>
          <cell r="O6564">
            <v>0</v>
          </cell>
        </row>
        <row r="6565">
          <cell r="K6565">
            <v>0</v>
          </cell>
          <cell r="O6565">
            <v>0</v>
          </cell>
        </row>
        <row r="6566">
          <cell r="K6566">
            <v>3808</v>
          </cell>
          <cell r="O6566">
            <v>2.5000000000000001E-2</v>
          </cell>
        </row>
        <row r="6567">
          <cell r="K6567">
            <v>0</v>
          </cell>
          <cell r="O6567">
            <v>0</v>
          </cell>
        </row>
        <row r="6568">
          <cell r="K6568">
            <v>0</v>
          </cell>
          <cell r="O6568">
            <v>0</v>
          </cell>
        </row>
        <row r="6569">
          <cell r="K6569">
            <v>0</v>
          </cell>
          <cell r="O6569">
            <v>0</v>
          </cell>
        </row>
        <row r="6570">
          <cell r="K6570">
            <v>2101</v>
          </cell>
          <cell r="O6570">
            <v>0.498</v>
          </cell>
        </row>
        <row r="6571">
          <cell r="K6571">
            <v>2106</v>
          </cell>
          <cell r="O6571">
            <v>0</v>
          </cell>
        </row>
        <row r="6572">
          <cell r="K6572">
            <v>0</v>
          </cell>
          <cell r="O6572">
            <v>0</v>
          </cell>
        </row>
        <row r="6573">
          <cell r="K6573">
            <v>0</v>
          </cell>
          <cell r="O6573">
            <v>0</v>
          </cell>
        </row>
        <row r="6574">
          <cell r="K6574">
            <v>3808</v>
          </cell>
          <cell r="O6574">
            <v>2.5000000000000001E-2</v>
          </cell>
        </row>
        <row r="6575">
          <cell r="K6575">
            <v>0</v>
          </cell>
          <cell r="O6575">
            <v>0</v>
          </cell>
        </row>
        <row r="6576">
          <cell r="K6576">
            <v>0</v>
          </cell>
          <cell r="O6576">
            <v>0</v>
          </cell>
        </row>
        <row r="6577">
          <cell r="K6577">
            <v>0</v>
          </cell>
          <cell r="O6577">
            <v>0</v>
          </cell>
        </row>
        <row r="6578">
          <cell r="K6578">
            <v>0</v>
          </cell>
          <cell r="O6578">
            <v>0</v>
          </cell>
        </row>
        <row r="6579">
          <cell r="K6579">
            <v>0</v>
          </cell>
          <cell r="O6579">
            <v>0</v>
          </cell>
        </row>
        <row r="6580">
          <cell r="K6580">
            <v>0</v>
          </cell>
          <cell r="O6580">
            <v>0</v>
          </cell>
        </row>
        <row r="6581">
          <cell r="K6581">
            <v>0</v>
          </cell>
          <cell r="O6581">
            <v>0</v>
          </cell>
        </row>
        <row r="6582">
          <cell r="K6582">
            <v>0</v>
          </cell>
          <cell r="O6582">
            <v>0</v>
          </cell>
        </row>
        <row r="6583">
          <cell r="K6583">
            <v>0</v>
          </cell>
          <cell r="O6583">
            <v>0</v>
          </cell>
        </row>
        <row r="6584">
          <cell r="K6584">
            <v>0</v>
          </cell>
          <cell r="O6584">
            <v>0</v>
          </cell>
        </row>
        <row r="6585">
          <cell r="K6585">
            <v>0</v>
          </cell>
          <cell r="O6585">
            <v>0</v>
          </cell>
        </row>
        <row r="6586">
          <cell r="K6586">
            <v>0</v>
          </cell>
          <cell r="O6586">
            <v>0</v>
          </cell>
        </row>
        <row r="6587">
          <cell r="K6587">
            <v>0</v>
          </cell>
          <cell r="O6587">
            <v>0</v>
          </cell>
        </row>
        <row r="6588">
          <cell r="K6588">
            <v>0</v>
          </cell>
          <cell r="O6588">
            <v>0</v>
          </cell>
        </row>
        <row r="6589">
          <cell r="K6589">
            <v>0</v>
          </cell>
          <cell r="O6589">
            <v>0</v>
          </cell>
        </row>
        <row r="6590">
          <cell r="K6590">
            <v>0</v>
          </cell>
          <cell r="O6590">
            <v>0</v>
          </cell>
        </row>
        <row r="6591">
          <cell r="K6591">
            <v>0</v>
          </cell>
          <cell r="O6591">
            <v>0</v>
          </cell>
        </row>
        <row r="6592">
          <cell r="K6592">
            <v>0</v>
          </cell>
          <cell r="O6592">
            <v>0</v>
          </cell>
        </row>
        <row r="6593">
          <cell r="K6593">
            <v>0</v>
          </cell>
          <cell r="O6593">
            <v>0</v>
          </cell>
        </row>
        <row r="6594">
          <cell r="K6594">
            <v>0</v>
          </cell>
          <cell r="O6594">
            <v>0</v>
          </cell>
        </row>
        <row r="6595">
          <cell r="K6595">
            <v>0</v>
          </cell>
          <cell r="O6595">
            <v>0</v>
          </cell>
        </row>
        <row r="6596">
          <cell r="K6596">
            <v>0</v>
          </cell>
          <cell r="O6596">
            <v>0</v>
          </cell>
        </row>
        <row r="6597">
          <cell r="K6597">
            <v>0</v>
          </cell>
          <cell r="O6597">
            <v>0</v>
          </cell>
        </row>
        <row r="6598">
          <cell r="K6598">
            <v>0</v>
          </cell>
          <cell r="O6598">
            <v>0</v>
          </cell>
        </row>
        <row r="6599">
          <cell r="K6599">
            <v>0</v>
          </cell>
          <cell r="O6599">
            <v>0</v>
          </cell>
        </row>
        <row r="6600">
          <cell r="K6600">
            <v>0</v>
          </cell>
          <cell r="O6600">
            <v>0</v>
          </cell>
        </row>
        <row r="6601">
          <cell r="K6601">
            <v>0</v>
          </cell>
          <cell r="O6601">
            <v>0</v>
          </cell>
        </row>
        <row r="6602">
          <cell r="K6602">
            <v>2101</v>
          </cell>
          <cell r="O6602">
            <v>0.22</v>
          </cell>
        </row>
        <row r="6603">
          <cell r="K6603">
            <v>2504</v>
          </cell>
          <cell r="O6603">
            <v>0</v>
          </cell>
        </row>
        <row r="6604">
          <cell r="K6604">
            <v>0</v>
          </cell>
          <cell r="O6604">
            <v>0</v>
          </cell>
        </row>
        <row r="6605">
          <cell r="K6605">
            <v>0</v>
          </cell>
          <cell r="O6605">
            <v>0</v>
          </cell>
        </row>
        <row r="6606">
          <cell r="K6606">
            <v>0</v>
          </cell>
          <cell r="O6606">
            <v>0</v>
          </cell>
        </row>
        <row r="6607">
          <cell r="K6607">
            <v>3808</v>
          </cell>
          <cell r="O6607">
            <v>0.26200000000000001</v>
          </cell>
        </row>
        <row r="6608">
          <cell r="K6608">
            <v>0</v>
          </cell>
          <cell r="O6608">
            <v>0</v>
          </cell>
        </row>
        <row r="6609">
          <cell r="K6609">
            <v>0</v>
          </cell>
          <cell r="O6609">
            <v>0</v>
          </cell>
        </row>
        <row r="6610">
          <cell r="K6610">
            <v>2101</v>
          </cell>
          <cell r="O6610">
            <v>0.22</v>
          </cell>
        </row>
        <row r="6611">
          <cell r="K6611">
            <v>2504</v>
          </cell>
          <cell r="O6611">
            <v>0</v>
          </cell>
        </row>
        <row r="6612">
          <cell r="K6612">
            <v>0</v>
          </cell>
          <cell r="O6612">
            <v>0</v>
          </cell>
        </row>
        <row r="6613">
          <cell r="K6613">
            <v>0</v>
          </cell>
          <cell r="O6613">
            <v>0</v>
          </cell>
        </row>
        <row r="6614">
          <cell r="K6614">
            <v>0</v>
          </cell>
          <cell r="O6614">
            <v>0</v>
          </cell>
        </row>
        <row r="6615">
          <cell r="K6615">
            <v>3808</v>
          </cell>
          <cell r="O6615">
            <v>0.26200000000000001</v>
          </cell>
        </row>
        <row r="6616">
          <cell r="K6616">
            <v>0</v>
          </cell>
          <cell r="O6616">
            <v>0</v>
          </cell>
        </row>
        <row r="6617">
          <cell r="K6617">
            <v>0</v>
          </cell>
          <cell r="O6617">
            <v>0</v>
          </cell>
        </row>
        <row r="6618">
          <cell r="K6618">
            <v>0</v>
          </cell>
          <cell r="O6618">
            <v>0</v>
          </cell>
        </row>
        <row r="6619">
          <cell r="K6619">
            <v>0</v>
          </cell>
          <cell r="O6619">
            <v>0</v>
          </cell>
        </row>
        <row r="6620">
          <cell r="K6620">
            <v>0</v>
          </cell>
          <cell r="O6620">
            <v>0</v>
          </cell>
        </row>
        <row r="6621">
          <cell r="K6621">
            <v>0</v>
          </cell>
          <cell r="O6621">
            <v>0</v>
          </cell>
        </row>
        <row r="6622">
          <cell r="K6622">
            <v>0</v>
          </cell>
          <cell r="O6622">
            <v>0</v>
          </cell>
        </row>
        <row r="6623">
          <cell r="K6623">
            <v>0</v>
          </cell>
          <cell r="O6623">
            <v>0</v>
          </cell>
        </row>
        <row r="6624">
          <cell r="K6624">
            <v>0</v>
          </cell>
          <cell r="O6624">
            <v>0</v>
          </cell>
        </row>
        <row r="6625">
          <cell r="K6625">
            <v>0</v>
          </cell>
          <cell r="O6625">
            <v>0</v>
          </cell>
        </row>
        <row r="6626">
          <cell r="K6626">
            <v>0</v>
          </cell>
          <cell r="O6626">
            <v>0</v>
          </cell>
        </row>
        <row r="6627">
          <cell r="K6627">
            <v>0</v>
          </cell>
          <cell r="O6627">
            <v>0</v>
          </cell>
        </row>
        <row r="6628">
          <cell r="K6628">
            <v>0</v>
          </cell>
          <cell r="O6628">
            <v>0</v>
          </cell>
        </row>
        <row r="6629">
          <cell r="K6629">
            <v>0</v>
          </cell>
          <cell r="O6629">
            <v>0</v>
          </cell>
        </row>
        <row r="6630">
          <cell r="K6630">
            <v>0</v>
          </cell>
          <cell r="O6630">
            <v>0</v>
          </cell>
        </row>
        <row r="6631">
          <cell r="K6631">
            <v>0</v>
          </cell>
          <cell r="O6631">
            <v>0</v>
          </cell>
        </row>
        <row r="6632">
          <cell r="K6632">
            <v>0</v>
          </cell>
          <cell r="O6632">
            <v>0</v>
          </cell>
        </row>
        <row r="6633">
          <cell r="K6633">
            <v>0</v>
          </cell>
          <cell r="O6633">
            <v>0</v>
          </cell>
        </row>
        <row r="6634">
          <cell r="K6634">
            <v>0</v>
          </cell>
          <cell r="O6634">
            <v>0</v>
          </cell>
        </row>
        <row r="6635">
          <cell r="K6635">
            <v>0</v>
          </cell>
          <cell r="O6635">
            <v>0</v>
          </cell>
        </row>
        <row r="6636">
          <cell r="K6636">
            <v>0</v>
          </cell>
          <cell r="O6636">
            <v>0</v>
          </cell>
        </row>
        <row r="6637">
          <cell r="K6637">
            <v>0</v>
          </cell>
          <cell r="O6637">
            <v>0</v>
          </cell>
        </row>
        <row r="6638">
          <cell r="K6638">
            <v>0</v>
          </cell>
          <cell r="O6638">
            <v>0</v>
          </cell>
        </row>
        <row r="6639">
          <cell r="K6639">
            <v>0</v>
          </cell>
          <cell r="O6639">
            <v>0</v>
          </cell>
        </row>
        <row r="6640">
          <cell r="K6640">
            <v>0</v>
          </cell>
          <cell r="O6640">
            <v>0</v>
          </cell>
        </row>
        <row r="6641">
          <cell r="K6641">
            <v>0</v>
          </cell>
          <cell r="O6641">
            <v>0</v>
          </cell>
        </row>
        <row r="6642">
          <cell r="K6642">
            <v>2101</v>
          </cell>
          <cell r="O6642">
            <v>0.22</v>
          </cell>
        </row>
        <row r="6643">
          <cell r="K6643">
            <v>2504</v>
          </cell>
          <cell r="O6643">
            <v>0</v>
          </cell>
        </row>
        <row r="6644">
          <cell r="K6644">
            <v>0</v>
          </cell>
          <cell r="O6644">
            <v>0</v>
          </cell>
        </row>
        <row r="6645">
          <cell r="K6645">
            <v>0</v>
          </cell>
          <cell r="O6645">
            <v>0</v>
          </cell>
        </row>
        <row r="6646">
          <cell r="K6646">
            <v>0</v>
          </cell>
          <cell r="O6646">
            <v>0</v>
          </cell>
        </row>
        <row r="6647">
          <cell r="K6647">
            <v>3808</v>
          </cell>
          <cell r="O6647">
            <v>0.26200000000000001</v>
          </cell>
        </row>
        <row r="6648">
          <cell r="K6648">
            <v>0</v>
          </cell>
          <cell r="O6648">
            <v>0</v>
          </cell>
        </row>
        <row r="6649">
          <cell r="K6649">
            <v>0</v>
          </cell>
          <cell r="O6649">
            <v>0</v>
          </cell>
        </row>
        <row r="6650">
          <cell r="K6650">
            <v>2101</v>
          </cell>
          <cell r="O6650">
            <v>0.22</v>
          </cell>
        </row>
        <row r="6651">
          <cell r="K6651">
            <v>2504</v>
          </cell>
          <cell r="O6651">
            <v>0</v>
          </cell>
        </row>
        <row r="6652">
          <cell r="K6652">
            <v>0</v>
          </cell>
          <cell r="O6652">
            <v>0</v>
          </cell>
        </row>
        <row r="6653">
          <cell r="K6653">
            <v>0</v>
          </cell>
          <cell r="O6653">
            <v>0</v>
          </cell>
        </row>
        <row r="6654">
          <cell r="K6654">
            <v>0</v>
          </cell>
          <cell r="O6654">
            <v>0</v>
          </cell>
        </row>
        <row r="6655">
          <cell r="K6655">
            <v>3808</v>
          </cell>
          <cell r="O6655">
            <v>0.26200000000000001</v>
          </cell>
        </row>
        <row r="6656">
          <cell r="K6656">
            <v>0</v>
          </cell>
          <cell r="O6656">
            <v>0</v>
          </cell>
        </row>
        <row r="6657">
          <cell r="K6657">
            <v>0</v>
          </cell>
          <cell r="O6657">
            <v>0</v>
          </cell>
        </row>
        <row r="6658">
          <cell r="K6658">
            <v>0</v>
          </cell>
          <cell r="O6658">
            <v>0</v>
          </cell>
        </row>
        <row r="6659">
          <cell r="K6659">
            <v>0</v>
          </cell>
          <cell r="O6659">
            <v>0</v>
          </cell>
        </row>
        <row r="6660">
          <cell r="K6660">
            <v>0</v>
          </cell>
          <cell r="O6660">
            <v>0</v>
          </cell>
        </row>
        <row r="6661">
          <cell r="K6661">
            <v>0</v>
          </cell>
          <cell r="O6661">
            <v>0</v>
          </cell>
        </row>
        <row r="6662">
          <cell r="K6662">
            <v>0</v>
          </cell>
          <cell r="O6662">
            <v>0</v>
          </cell>
        </row>
        <row r="6663">
          <cell r="K6663">
            <v>0</v>
          </cell>
          <cell r="O6663">
            <v>0</v>
          </cell>
        </row>
        <row r="6664">
          <cell r="K6664">
            <v>0</v>
          </cell>
          <cell r="O6664">
            <v>0</v>
          </cell>
        </row>
        <row r="6665">
          <cell r="K6665">
            <v>0</v>
          </cell>
          <cell r="O6665">
            <v>0</v>
          </cell>
        </row>
        <row r="6666">
          <cell r="K6666">
            <v>0</v>
          </cell>
          <cell r="O6666">
            <v>0</v>
          </cell>
        </row>
        <row r="6667">
          <cell r="K6667">
            <v>0</v>
          </cell>
          <cell r="O6667">
            <v>0</v>
          </cell>
        </row>
        <row r="6668">
          <cell r="K6668">
            <v>0</v>
          </cell>
          <cell r="O6668">
            <v>0</v>
          </cell>
        </row>
        <row r="6669">
          <cell r="K6669">
            <v>0</v>
          </cell>
          <cell r="O6669">
            <v>0</v>
          </cell>
        </row>
        <row r="6670">
          <cell r="K6670">
            <v>0</v>
          </cell>
          <cell r="O6670">
            <v>0</v>
          </cell>
        </row>
        <row r="6671">
          <cell r="K6671">
            <v>0</v>
          </cell>
          <cell r="O6671">
            <v>0</v>
          </cell>
        </row>
        <row r="6672">
          <cell r="K6672">
            <v>0</v>
          </cell>
          <cell r="O6672">
            <v>0</v>
          </cell>
        </row>
        <row r="6673">
          <cell r="K6673">
            <v>0</v>
          </cell>
          <cell r="O6673">
            <v>0</v>
          </cell>
        </row>
        <row r="6674">
          <cell r="K6674">
            <v>0</v>
          </cell>
          <cell r="O6674">
            <v>0</v>
          </cell>
        </row>
        <row r="6675">
          <cell r="K6675">
            <v>0</v>
          </cell>
          <cell r="O6675">
            <v>0</v>
          </cell>
        </row>
        <row r="6676">
          <cell r="K6676">
            <v>0</v>
          </cell>
          <cell r="O6676">
            <v>0</v>
          </cell>
        </row>
        <row r="6677">
          <cell r="K6677">
            <v>0</v>
          </cell>
          <cell r="O6677">
            <v>0</v>
          </cell>
        </row>
        <row r="6678">
          <cell r="K6678">
            <v>0</v>
          </cell>
          <cell r="O6678">
            <v>0</v>
          </cell>
        </row>
        <row r="6679">
          <cell r="K6679">
            <v>0</v>
          </cell>
          <cell r="O6679">
            <v>0</v>
          </cell>
        </row>
        <row r="6680">
          <cell r="K6680">
            <v>0</v>
          </cell>
          <cell r="O6680">
            <v>0</v>
          </cell>
        </row>
        <row r="6681">
          <cell r="K6681">
            <v>0</v>
          </cell>
          <cell r="O6681">
            <v>0</v>
          </cell>
        </row>
        <row r="6682">
          <cell r="K6682">
            <v>2403</v>
          </cell>
          <cell r="O6682">
            <v>54.917000000000002</v>
          </cell>
        </row>
        <row r="6683">
          <cell r="K6683">
            <v>2404</v>
          </cell>
          <cell r="O6683">
            <v>5.7069999999999999</v>
          </cell>
        </row>
        <row r="6684">
          <cell r="K6684">
            <v>0</v>
          </cell>
          <cell r="O6684">
            <v>0</v>
          </cell>
        </row>
        <row r="6685">
          <cell r="K6685">
            <v>0</v>
          </cell>
          <cell r="O6685">
            <v>0</v>
          </cell>
        </row>
        <row r="6686">
          <cell r="K6686">
            <v>3501</v>
          </cell>
          <cell r="O6686">
            <v>0</v>
          </cell>
        </row>
        <row r="6687">
          <cell r="K6687">
            <v>3502</v>
          </cell>
          <cell r="O6687">
            <v>0</v>
          </cell>
        </row>
        <row r="6688">
          <cell r="K6688">
            <v>3503</v>
          </cell>
          <cell r="O6688">
            <v>0</v>
          </cell>
        </row>
        <row r="6689">
          <cell r="K6689">
            <v>0</v>
          </cell>
          <cell r="O6689">
            <v>0</v>
          </cell>
        </row>
        <row r="6690">
          <cell r="K6690">
            <v>0</v>
          </cell>
          <cell r="O6690">
            <v>0</v>
          </cell>
        </row>
        <row r="6691">
          <cell r="K6691">
            <v>0</v>
          </cell>
          <cell r="O6691">
            <v>0</v>
          </cell>
        </row>
        <row r="6692">
          <cell r="K6692">
            <v>0</v>
          </cell>
          <cell r="O6692">
            <v>0</v>
          </cell>
        </row>
        <row r="6693">
          <cell r="K6693">
            <v>0</v>
          </cell>
          <cell r="O6693">
            <v>0</v>
          </cell>
        </row>
        <row r="6694">
          <cell r="K6694">
            <v>3103</v>
          </cell>
          <cell r="O6694">
            <v>5</v>
          </cell>
        </row>
        <row r="6695">
          <cell r="K6695">
            <v>3106</v>
          </cell>
          <cell r="O6695">
            <v>14.74</v>
          </cell>
        </row>
        <row r="6696">
          <cell r="K6696">
            <v>3107</v>
          </cell>
          <cell r="O6696">
            <v>11.5</v>
          </cell>
        </row>
        <row r="6697">
          <cell r="K6697">
            <v>3505</v>
          </cell>
          <cell r="O6697">
            <v>28</v>
          </cell>
        </row>
        <row r="6698">
          <cell r="K6698">
            <v>0</v>
          </cell>
          <cell r="O6698">
            <v>0</v>
          </cell>
        </row>
        <row r="6699">
          <cell r="K6699">
            <v>0</v>
          </cell>
          <cell r="O6699">
            <v>0</v>
          </cell>
        </row>
        <row r="6700">
          <cell r="K6700">
            <v>0</v>
          </cell>
          <cell r="O6700">
            <v>0</v>
          </cell>
        </row>
        <row r="6701">
          <cell r="K6701">
            <v>0</v>
          </cell>
          <cell r="O6701">
            <v>0</v>
          </cell>
        </row>
        <row r="6702">
          <cell r="K6702">
            <v>0</v>
          </cell>
          <cell r="O6702">
            <v>0</v>
          </cell>
        </row>
        <row r="6703">
          <cell r="K6703">
            <v>0</v>
          </cell>
          <cell r="O6703">
            <v>0</v>
          </cell>
        </row>
        <row r="6704">
          <cell r="K6704">
            <v>0</v>
          </cell>
          <cell r="O6704">
            <v>0</v>
          </cell>
        </row>
        <row r="6705">
          <cell r="K6705">
            <v>0</v>
          </cell>
          <cell r="O6705">
            <v>0</v>
          </cell>
        </row>
        <row r="6706">
          <cell r="K6706">
            <v>0</v>
          </cell>
          <cell r="O6706">
            <v>0</v>
          </cell>
        </row>
        <row r="6707">
          <cell r="K6707">
            <v>0</v>
          </cell>
          <cell r="O6707">
            <v>0</v>
          </cell>
        </row>
        <row r="6708">
          <cell r="K6708">
            <v>0</v>
          </cell>
          <cell r="O6708">
            <v>0</v>
          </cell>
        </row>
        <row r="6709">
          <cell r="K6709">
            <v>0</v>
          </cell>
          <cell r="O6709">
            <v>0</v>
          </cell>
        </row>
        <row r="6710">
          <cell r="K6710">
            <v>0</v>
          </cell>
          <cell r="O6710">
            <v>0</v>
          </cell>
        </row>
        <row r="6711">
          <cell r="K6711">
            <v>0</v>
          </cell>
          <cell r="O6711">
            <v>0</v>
          </cell>
        </row>
        <row r="6712">
          <cell r="K6712">
            <v>0</v>
          </cell>
          <cell r="O6712">
            <v>0</v>
          </cell>
        </row>
        <row r="6713">
          <cell r="K6713">
            <v>0</v>
          </cell>
          <cell r="O6713">
            <v>0</v>
          </cell>
        </row>
        <row r="6714">
          <cell r="K6714">
            <v>0</v>
          </cell>
          <cell r="O6714">
            <v>0</v>
          </cell>
        </row>
        <row r="6715">
          <cell r="K6715">
            <v>0</v>
          </cell>
          <cell r="O6715">
            <v>0</v>
          </cell>
        </row>
        <row r="6716">
          <cell r="K6716">
            <v>0</v>
          </cell>
          <cell r="O6716">
            <v>0</v>
          </cell>
        </row>
        <row r="6717">
          <cell r="K6717">
            <v>0</v>
          </cell>
          <cell r="O6717">
            <v>0</v>
          </cell>
        </row>
        <row r="6718">
          <cell r="K6718">
            <v>0</v>
          </cell>
          <cell r="O6718">
            <v>0</v>
          </cell>
        </row>
        <row r="6719">
          <cell r="K6719">
            <v>0</v>
          </cell>
          <cell r="O6719">
            <v>0</v>
          </cell>
        </row>
        <row r="6720">
          <cell r="K6720">
            <v>0</v>
          </cell>
          <cell r="O6720">
            <v>0</v>
          </cell>
        </row>
        <row r="6721">
          <cell r="K6721">
            <v>0</v>
          </cell>
          <cell r="O6721">
            <v>0</v>
          </cell>
        </row>
        <row r="6722">
          <cell r="K6722">
            <v>2101</v>
          </cell>
          <cell r="O6722">
            <v>0.56999999999999995</v>
          </cell>
        </row>
        <row r="6723">
          <cell r="K6723">
            <v>2703</v>
          </cell>
          <cell r="O6723">
            <v>1</v>
          </cell>
        </row>
        <row r="6724">
          <cell r="K6724">
            <v>2102</v>
          </cell>
          <cell r="O6724">
            <v>2.5000000000000001E-2</v>
          </cell>
        </row>
        <row r="6725">
          <cell r="K6725">
            <v>2204</v>
          </cell>
          <cell r="O6725">
            <v>7.4999999999999997E-2</v>
          </cell>
        </row>
        <row r="6726">
          <cell r="K6726">
            <v>3103</v>
          </cell>
          <cell r="O6726">
            <v>2.44</v>
          </cell>
        </row>
        <row r="6727">
          <cell r="K6727">
            <v>3106</v>
          </cell>
          <cell r="O6727">
            <v>11.55</v>
          </cell>
        </row>
        <row r="6728">
          <cell r="K6728">
            <v>3107</v>
          </cell>
          <cell r="O6728">
            <v>1.8</v>
          </cell>
        </row>
        <row r="6729">
          <cell r="K6729">
            <v>3107</v>
          </cell>
          <cell r="O6729">
            <v>15.4</v>
          </cell>
        </row>
        <row r="6730">
          <cell r="K6730">
            <v>2101</v>
          </cell>
          <cell r="O6730">
            <v>0.48099999999999998</v>
          </cell>
        </row>
        <row r="6731">
          <cell r="K6731">
            <v>0</v>
          </cell>
          <cell r="O6731">
            <v>0</v>
          </cell>
        </row>
        <row r="6732">
          <cell r="K6732">
            <v>0</v>
          </cell>
          <cell r="O6732">
            <v>0</v>
          </cell>
        </row>
        <row r="6733">
          <cell r="K6733">
            <v>0</v>
          </cell>
          <cell r="O6733">
            <v>0</v>
          </cell>
        </row>
        <row r="6734">
          <cell r="K6734">
            <v>3103</v>
          </cell>
          <cell r="O6734">
            <v>0.61</v>
          </cell>
        </row>
        <row r="6735">
          <cell r="K6735">
            <v>3106</v>
          </cell>
          <cell r="O6735">
            <v>1.65</v>
          </cell>
        </row>
        <row r="6736">
          <cell r="K6736">
            <v>3107</v>
          </cell>
          <cell r="O6736">
            <v>0.3</v>
          </cell>
        </row>
        <row r="6737">
          <cell r="K6737">
            <v>3107</v>
          </cell>
          <cell r="O6737">
            <v>2.2000000000000002</v>
          </cell>
        </row>
        <row r="6738">
          <cell r="K6738">
            <v>2101</v>
          </cell>
          <cell r="O6738">
            <v>0</v>
          </cell>
        </row>
        <row r="6739">
          <cell r="K6739">
            <v>2206</v>
          </cell>
          <cell r="O6739">
            <v>0</v>
          </cell>
        </row>
        <row r="6740">
          <cell r="K6740">
            <v>0</v>
          </cell>
          <cell r="O6740">
            <v>0</v>
          </cell>
        </row>
        <row r="6741">
          <cell r="K6741">
            <v>0</v>
          </cell>
          <cell r="O6741">
            <v>0</v>
          </cell>
        </row>
        <row r="6742">
          <cell r="K6742">
            <v>3103</v>
          </cell>
          <cell r="O6742">
            <v>0.6</v>
          </cell>
        </row>
        <row r="6743">
          <cell r="K6743">
            <v>3106</v>
          </cell>
          <cell r="O6743">
            <v>2</v>
          </cell>
        </row>
        <row r="6744">
          <cell r="K6744">
            <v>3107</v>
          </cell>
          <cell r="O6744">
            <v>2</v>
          </cell>
        </row>
        <row r="6745">
          <cell r="K6745">
            <v>0</v>
          </cell>
          <cell r="O6745">
            <v>0</v>
          </cell>
        </row>
        <row r="6746">
          <cell r="K6746">
            <v>2101</v>
          </cell>
          <cell r="O6746">
            <v>9.6000000000000002E-2</v>
          </cell>
        </row>
        <row r="6747">
          <cell r="K6747">
            <v>2102</v>
          </cell>
          <cell r="O6747">
            <v>2.5000000000000001E-2</v>
          </cell>
        </row>
        <row r="6748">
          <cell r="K6748">
            <v>2105</v>
          </cell>
          <cell r="O6748">
            <v>0</v>
          </cell>
        </row>
        <row r="6749">
          <cell r="K6749">
            <v>0</v>
          </cell>
          <cell r="O6749">
            <v>0</v>
          </cell>
        </row>
        <row r="6750">
          <cell r="K6750">
            <v>3103</v>
          </cell>
          <cell r="O6750">
            <v>0.6</v>
          </cell>
        </row>
        <row r="6751">
          <cell r="K6751">
            <v>3106</v>
          </cell>
          <cell r="O6751">
            <v>2</v>
          </cell>
        </row>
        <row r="6752">
          <cell r="K6752">
            <v>3107</v>
          </cell>
          <cell r="O6752">
            <v>2</v>
          </cell>
        </row>
        <row r="6753">
          <cell r="K6753">
            <v>0</v>
          </cell>
          <cell r="O6753">
            <v>0</v>
          </cell>
        </row>
        <row r="6754">
          <cell r="K6754">
            <v>2101</v>
          </cell>
          <cell r="O6754">
            <v>2.0630000000000002</v>
          </cell>
        </row>
        <row r="6755">
          <cell r="K6755">
            <v>0</v>
          </cell>
          <cell r="O6755">
            <v>0</v>
          </cell>
        </row>
        <row r="6756">
          <cell r="K6756">
            <v>0</v>
          </cell>
          <cell r="O6756">
            <v>0</v>
          </cell>
        </row>
        <row r="6757">
          <cell r="K6757">
            <v>0</v>
          </cell>
          <cell r="O6757">
            <v>0</v>
          </cell>
        </row>
        <row r="6758">
          <cell r="K6758">
            <v>0</v>
          </cell>
          <cell r="O6758">
            <v>0</v>
          </cell>
        </row>
        <row r="6759">
          <cell r="K6759">
            <v>0</v>
          </cell>
          <cell r="O6759">
            <v>0</v>
          </cell>
        </row>
        <row r="6760">
          <cell r="K6760">
            <v>0</v>
          </cell>
          <cell r="O6760">
            <v>0</v>
          </cell>
        </row>
        <row r="6761">
          <cell r="K6761">
            <v>0</v>
          </cell>
          <cell r="O6761">
            <v>0</v>
          </cell>
        </row>
        <row r="6762">
          <cell r="K6762">
            <v>2101</v>
          </cell>
          <cell r="O6762">
            <v>6.3E-2</v>
          </cell>
        </row>
        <row r="6763">
          <cell r="K6763">
            <v>0</v>
          </cell>
          <cell r="O6763">
            <v>0</v>
          </cell>
        </row>
        <row r="6764">
          <cell r="K6764">
            <v>0</v>
          </cell>
          <cell r="O6764">
            <v>0</v>
          </cell>
        </row>
        <row r="6765">
          <cell r="K6765">
            <v>0</v>
          </cell>
          <cell r="O6765">
            <v>0</v>
          </cell>
        </row>
        <row r="6766">
          <cell r="K6766">
            <v>3103</v>
          </cell>
          <cell r="O6766">
            <v>0.6</v>
          </cell>
        </row>
        <row r="6767">
          <cell r="K6767">
            <v>3106</v>
          </cell>
          <cell r="O6767">
            <v>2</v>
          </cell>
        </row>
        <row r="6768">
          <cell r="K6768">
            <v>3107</v>
          </cell>
          <cell r="O6768">
            <v>2</v>
          </cell>
        </row>
        <row r="6769">
          <cell r="K6769">
            <v>0</v>
          </cell>
          <cell r="O6769">
            <v>0</v>
          </cell>
        </row>
        <row r="6770">
          <cell r="K6770">
            <v>2101</v>
          </cell>
          <cell r="O6770">
            <v>1.0500000000000001E-2</v>
          </cell>
        </row>
        <row r="6771">
          <cell r="K6771">
            <v>2102</v>
          </cell>
          <cell r="O6771">
            <v>2.5000000000000001E-2</v>
          </cell>
        </row>
        <row r="6772">
          <cell r="K6772">
            <v>2206</v>
          </cell>
          <cell r="O6772">
            <v>0.04</v>
          </cell>
        </row>
        <row r="6773">
          <cell r="K6773">
            <v>0</v>
          </cell>
          <cell r="O6773">
            <v>0</v>
          </cell>
        </row>
        <row r="6774">
          <cell r="K6774">
            <v>3107</v>
          </cell>
          <cell r="O6774">
            <v>1.1000000000000001</v>
          </cell>
        </row>
        <row r="6775">
          <cell r="K6775">
            <v>3808</v>
          </cell>
          <cell r="O6775">
            <v>0.05</v>
          </cell>
        </row>
        <row r="6776">
          <cell r="K6776">
            <v>0</v>
          </cell>
          <cell r="O6776">
            <v>0</v>
          </cell>
        </row>
        <row r="6777">
          <cell r="K6777">
            <v>0</v>
          </cell>
          <cell r="O6777">
            <v>0</v>
          </cell>
        </row>
        <row r="6778">
          <cell r="K6778">
            <v>2101</v>
          </cell>
          <cell r="O6778">
            <v>0</v>
          </cell>
        </row>
        <row r="6779">
          <cell r="K6779">
            <v>0</v>
          </cell>
          <cell r="O6779">
            <v>0</v>
          </cell>
        </row>
        <row r="6780">
          <cell r="K6780">
            <v>0</v>
          </cell>
          <cell r="O6780">
            <v>0</v>
          </cell>
        </row>
        <row r="6781">
          <cell r="K6781">
            <v>0</v>
          </cell>
          <cell r="O6781">
            <v>0</v>
          </cell>
        </row>
        <row r="6782">
          <cell r="K6782">
            <v>3102</v>
          </cell>
          <cell r="O6782">
            <v>0</v>
          </cell>
        </row>
        <row r="6783">
          <cell r="K6783">
            <v>3103</v>
          </cell>
          <cell r="O6783">
            <v>0.91500000000000004</v>
          </cell>
        </row>
        <row r="6784">
          <cell r="K6784">
            <v>3106</v>
          </cell>
          <cell r="O6784">
            <v>2.4750000000000001</v>
          </cell>
        </row>
        <row r="6785">
          <cell r="K6785">
            <v>3808</v>
          </cell>
          <cell r="O6785">
            <v>0</v>
          </cell>
        </row>
        <row r="6786">
          <cell r="K6786">
            <v>2101</v>
          </cell>
          <cell r="O6786">
            <v>2</v>
          </cell>
        </row>
        <row r="6787">
          <cell r="K6787">
            <v>0</v>
          </cell>
          <cell r="O6787">
            <v>0</v>
          </cell>
        </row>
        <row r="6788">
          <cell r="K6788">
            <v>0</v>
          </cell>
          <cell r="O6788">
            <v>0</v>
          </cell>
        </row>
        <row r="6789">
          <cell r="K6789">
            <v>0</v>
          </cell>
          <cell r="O6789">
            <v>0</v>
          </cell>
        </row>
        <row r="6790">
          <cell r="K6790">
            <v>0</v>
          </cell>
          <cell r="O6790">
            <v>0</v>
          </cell>
        </row>
        <row r="6791">
          <cell r="K6791">
            <v>0</v>
          </cell>
          <cell r="O6791">
            <v>0</v>
          </cell>
        </row>
        <row r="6792">
          <cell r="K6792">
            <v>0</v>
          </cell>
          <cell r="O6792">
            <v>0</v>
          </cell>
        </row>
        <row r="6793">
          <cell r="K6793">
            <v>0</v>
          </cell>
          <cell r="O6793">
            <v>0</v>
          </cell>
        </row>
        <row r="6794">
          <cell r="K6794">
            <v>0</v>
          </cell>
          <cell r="O6794">
            <v>0</v>
          </cell>
        </row>
        <row r="6795">
          <cell r="K6795">
            <v>0</v>
          </cell>
          <cell r="O6795">
            <v>0</v>
          </cell>
        </row>
        <row r="6796">
          <cell r="K6796">
            <v>0</v>
          </cell>
          <cell r="O6796">
            <v>0</v>
          </cell>
        </row>
        <row r="6797">
          <cell r="K6797">
            <v>0</v>
          </cell>
          <cell r="O6797">
            <v>0</v>
          </cell>
        </row>
        <row r="6798">
          <cell r="K6798">
            <v>3505</v>
          </cell>
          <cell r="O6798">
            <v>23</v>
          </cell>
        </row>
        <row r="6799">
          <cell r="K6799">
            <v>0</v>
          </cell>
          <cell r="O6799">
            <v>0</v>
          </cell>
        </row>
        <row r="6800">
          <cell r="K6800">
            <v>0</v>
          </cell>
          <cell r="O6800">
            <v>0</v>
          </cell>
        </row>
        <row r="6801">
          <cell r="K6801">
            <v>0</v>
          </cell>
          <cell r="O6801">
            <v>0</v>
          </cell>
        </row>
        <row r="6802">
          <cell r="K6802">
            <v>2101</v>
          </cell>
          <cell r="O6802">
            <v>9.5265000000000004</v>
          </cell>
        </row>
        <row r="6803">
          <cell r="K6803">
            <v>2102</v>
          </cell>
          <cell r="O6803">
            <v>1.0249999999999999</v>
          </cell>
        </row>
        <row r="6804">
          <cell r="K6804">
            <v>2105</v>
          </cell>
          <cell r="O6804">
            <v>1</v>
          </cell>
        </row>
        <row r="6805">
          <cell r="K6805">
            <v>2206</v>
          </cell>
          <cell r="O6805">
            <v>1.04</v>
          </cell>
        </row>
        <row r="6806">
          <cell r="K6806">
            <v>3102</v>
          </cell>
          <cell r="O6806">
            <v>0</v>
          </cell>
        </row>
        <row r="6807">
          <cell r="K6807">
            <v>3103</v>
          </cell>
          <cell r="O6807">
            <v>1.83</v>
          </cell>
        </row>
        <row r="6808">
          <cell r="K6808">
            <v>3106</v>
          </cell>
          <cell r="O6808">
            <v>1.65</v>
          </cell>
        </row>
        <row r="6809">
          <cell r="K6809">
            <v>3107</v>
          </cell>
          <cell r="O6809">
            <v>2.2000000000000002</v>
          </cell>
        </row>
        <row r="6810">
          <cell r="K6810">
            <v>0</v>
          </cell>
          <cell r="O6810">
            <v>0</v>
          </cell>
        </row>
        <row r="6811">
          <cell r="K6811">
            <v>0</v>
          </cell>
          <cell r="O6811">
            <v>0</v>
          </cell>
        </row>
        <row r="6812">
          <cell r="K6812">
            <v>0</v>
          </cell>
          <cell r="O6812">
            <v>0</v>
          </cell>
        </row>
        <row r="6813">
          <cell r="K6813">
            <v>0</v>
          </cell>
          <cell r="O6813">
            <v>0</v>
          </cell>
        </row>
        <row r="6814">
          <cell r="K6814">
            <v>0</v>
          </cell>
          <cell r="O6814">
            <v>0</v>
          </cell>
        </row>
        <row r="6815">
          <cell r="K6815">
            <v>0</v>
          </cell>
          <cell r="O6815">
            <v>0</v>
          </cell>
        </row>
        <row r="6816">
          <cell r="K6816">
            <v>0</v>
          </cell>
          <cell r="O6816">
            <v>0</v>
          </cell>
        </row>
        <row r="6817">
          <cell r="K6817">
            <v>0</v>
          </cell>
          <cell r="O6817">
            <v>0</v>
          </cell>
        </row>
        <row r="6818">
          <cell r="K6818">
            <v>0</v>
          </cell>
          <cell r="O6818">
            <v>0</v>
          </cell>
        </row>
        <row r="6819">
          <cell r="K6819">
            <v>0</v>
          </cell>
          <cell r="O6819">
            <v>0</v>
          </cell>
        </row>
        <row r="6820">
          <cell r="K6820">
            <v>0</v>
          </cell>
          <cell r="O6820">
            <v>0</v>
          </cell>
        </row>
        <row r="6821">
          <cell r="K6821">
            <v>0</v>
          </cell>
          <cell r="O6821">
            <v>0</v>
          </cell>
        </row>
        <row r="6822">
          <cell r="K6822">
            <v>0</v>
          </cell>
          <cell r="O6822">
            <v>0</v>
          </cell>
        </row>
        <row r="6823">
          <cell r="K6823">
            <v>0</v>
          </cell>
          <cell r="O6823">
            <v>0</v>
          </cell>
        </row>
        <row r="6824">
          <cell r="K6824">
            <v>0</v>
          </cell>
          <cell r="O6824">
            <v>0</v>
          </cell>
        </row>
        <row r="6825">
          <cell r="K6825">
            <v>0</v>
          </cell>
          <cell r="O6825">
            <v>0</v>
          </cell>
        </row>
        <row r="6826">
          <cell r="K6826">
            <v>0</v>
          </cell>
          <cell r="O6826">
            <v>0</v>
          </cell>
        </row>
        <row r="6827">
          <cell r="K6827">
            <v>0</v>
          </cell>
          <cell r="O6827">
            <v>0</v>
          </cell>
        </row>
        <row r="6828">
          <cell r="K6828">
            <v>0</v>
          </cell>
          <cell r="O6828">
            <v>0</v>
          </cell>
        </row>
        <row r="6829">
          <cell r="K6829">
            <v>0</v>
          </cell>
          <cell r="O6829">
            <v>0</v>
          </cell>
        </row>
        <row r="6830">
          <cell r="K6830">
            <v>0</v>
          </cell>
          <cell r="O6830">
            <v>0</v>
          </cell>
        </row>
        <row r="6831">
          <cell r="K6831">
            <v>0</v>
          </cell>
          <cell r="O6831">
            <v>0</v>
          </cell>
        </row>
        <row r="6832">
          <cell r="K6832">
            <v>0</v>
          </cell>
          <cell r="O6832">
            <v>0</v>
          </cell>
        </row>
        <row r="6833">
          <cell r="K6833">
            <v>0</v>
          </cell>
          <cell r="O6833">
            <v>0</v>
          </cell>
        </row>
        <row r="6834">
          <cell r="K6834">
            <v>0</v>
          </cell>
          <cell r="O6834">
            <v>0</v>
          </cell>
        </row>
        <row r="6835">
          <cell r="K6835">
            <v>0</v>
          </cell>
          <cell r="O6835">
            <v>0</v>
          </cell>
        </row>
        <row r="6836">
          <cell r="K6836">
            <v>0</v>
          </cell>
          <cell r="O6836">
            <v>0</v>
          </cell>
        </row>
        <row r="6837">
          <cell r="K6837">
            <v>0</v>
          </cell>
          <cell r="O6837">
            <v>0</v>
          </cell>
        </row>
        <row r="6838">
          <cell r="K6838">
            <v>0</v>
          </cell>
          <cell r="O6838">
            <v>0</v>
          </cell>
        </row>
        <row r="6839">
          <cell r="K6839">
            <v>0</v>
          </cell>
          <cell r="O6839">
            <v>0</v>
          </cell>
        </row>
        <row r="6840">
          <cell r="K6840">
            <v>0</v>
          </cell>
          <cell r="O6840">
            <v>0</v>
          </cell>
        </row>
        <row r="6841">
          <cell r="K6841">
            <v>0</v>
          </cell>
          <cell r="O6841">
            <v>0</v>
          </cell>
        </row>
        <row r="6842">
          <cell r="K6842">
            <v>2101</v>
          </cell>
          <cell r="O6842">
            <v>2.9249999999999998</v>
          </cell>
        </row>
        <row r="6843">
          <cell r="K6843">
            <v>0</v>
          </cell>
          <cell r="O6843">
            <v>0</v>
          </cell>
        </row>
        <row r="6844">
          <cell r="K6844">
            <v>0</v>
          </cell>
          <cell r="O6844">
            <v>0</v>
          </cell>
        </row>
        <row r="6845">
          <cell r="K6845">
            <v>0</v>
          </cell>
          <cell r="O6845">
            <v>0</v>
          </cell>
        </row>
        <row r="6846">
          <cell r="K6846">
            <v>0</v>
          </cell>
          <cell r="O6846">
            <v>0</v>
          </cell>
        </row>
        <row r="6847">
          <cell r="K6847">
            <v>0</v>
          </cell>
          <cell r="O6847">
            <v>0</v>
          </cell>
        </row>
        <row r="6848">
          <cell r="K6848">
            <v>0</v>
          </cell>
          <cell r="O6848">
            <v>0</v>
          </cell>
        </row>
        <row r="6849">
          <cell r="K6849">
            <v>0</v>
          </cell>
          <cell r="O6849">
            <v>0</v>
          </cell>
        </row>
        <row r="6850">
          <cell r="K6850">
            <v>2101</v>
          </cell>
          <cell r="O6850">
            <v>5.0000000000000001E-3</v>
          </cell>
        </row>
        <row r="6851">
          <cell r="K6851">
            <v>0</v>
          </cell>
          <cell r="O6851">
            <v>0</v>
          </cell>
        </row>
        <row r="6852">
          <cell r="K6852">
            <v>0</v>
          </cell>
          <cell r="O6852">
            <v>0</v>
          </cell>
        </row>
        <row r="6853">
          <cell r="K6853">
            <v>0</v>
          </cell>
          <cell r="O6853">
            <v>0</v>
          </cell>
        </row>
        <row r="6854">
          <cell r="K6854">
            <v>3808</v>
          </cell>
          <cell r="O6854">
            <v>0.05</v>
          </cell>
        </row>
        <row r="6855">
          <cell r="K6855">
            <v>0</v>
          </cell>
          <cell r="O6855">
            <v>0</v>
          </cell>
        </row>
        <row r="6856">
          <cell r="K6856">
            <v>0</v>
          </cell>
          <cell r="O6856">
            <v>0</v>
          </cell>
        </row>
        <row r="6857">
          <cell r="K6857">
            <v>0</v>
          </cell>
          <cell r="O6857">
            <v>0</v>
          </cell>
        </row>
        <row r="6858">
          <cell r="K6858">
            <v>0</v>
          </cell>
          <cell r="O6858">
            <v>0</v>
          </cell>
        </row>
        <row r="6859">
          <cell r="K6859">
            <v>0</v>
          </cell>
          <cell r="O6859">
            <v>0</v>
          </cell>
        </row>
        <row r="6860">
          <cell r="K6860">
            <v>0</v>
          </cell>
          <cell r="O6860">
            <v>0</v>
          </cell>
        </row>
        <row r="6861">
          <cell r="K6861">
            <v>0</v>
          </cell>
          <cell r="O6861">
            <v>0</v>
          </cell>
        </row>
        <row r="6862">
          <cell r="K6862">
            <v>0</v>
          </cell>
          <cell r="O6862">
            <v>0</v>
          </cell>
        </row>
        <row r="6863">
          <cell r="K6863">
            <v>0</v>
          </cell>
          <cell r="O6863">
            <v>0</v>
          </cell>
        </row>
        <row r="6864">
          <cell r="K6864">
            <v>0</v>
          </cell>
          <cell r="O6864">
            <v>0</v>
          </cell>
        </row>
        <row r="6865">
          <cell r="K6865">
            <v>0</v>
          </cell>
          <cell r="O6865">
            <v>0</v>
          </cell>
        </row>
        <row r="6866">
          <cell r="K6866">
            <v>0</v>
          </cell>
          <cell r="O6866">
            <v>0</v>
          </cell>
        </row>
        <row r="6867">
          <cell r="K6867">
            <v>0</v>
          </cell>
          <cell r="O6867">
            <v>0</v>
          </cell>
        </row>
        <row r="6868">
          <cell r="K6868">
            <v>0</v>
          </cell>
          <cell r="O6868">
            <v>0</v>
          </cell>
        </row>
        <row r="6869">
          <cell r="K6869">
            <v>0</v>
          </cell>
          <cell r="O6869">
            <v>0</v>
          </cell>
        </row>
        <row r="6870">
          <cell r="K6870">
            <v>0</v>
          </cell>
          <cell r="O6870">
            <v>0</v>
          </cell>
        </row>
        <row r="6871">
          <cell r="K6871">
            <v>0</v>
          </cell>
          <cell r="O6871">
            <v>0</v>
          </cell>
        </row>
        <row r="6872">
          <cell r="K6872">
            <v>0</v>
          </cell>
          <cell r="O6872">
            <v>0</v>
          </cell>
        </row>
        <row r="6873">
          <cell r="K6873">
            <v>0</v>
          </cell>
          <cell r="O6873">
            <v>0</v>
          </cell>
        </row>
        <row r="6874">
          <cell r="K6874">
            <v>0</v>
          </cell>
          <cell r="O6874">
            <v>0</v>
          </cell>
        </row>
        <row r="6875">
          <cell r="K6875">
            <v>0</v>
          </cell>
          <cell r="O6875">
            <v>0</v>
          </cell>
        </row>
        <row r="6876">
          <cell r="K6876">
            <v>0</v>
          </cell>
          <cell r="O6876">
            <v>0</v>
          </cell>
        </row>
        <row r="6877">
          <cell r="K6877">
            <v>0</v>
          </cell>
          <cell r="O6877">
            <v>0</v>
          </cell>
        </row>
        <row r="6878">
          <cell r="K6878">
            <v>0</v>
          </cell>
          <cell r="O6878">
            <v>0</v>
          </cell>
        </row>
        <row r="6879">
          <cell r="K6879">
            <v>0</v>
          </cell>
          <cell r="O6879">
            <v>0</v>
          </cell>
        </row>
        <row r="6880">
          <cell r="K6880">
            <v>0</v>
          </cell>
          <cell r="O6880">
            <v>0</v>
          </cell>
        </row>
        <row r="6881">
          <cell r="K6881">
            <v>0</v>
          </cell>
          <cell r="O6881">
            <v>0</v>
          </cell>
        </row>
        <row r="6882">
          <cell r="K6882">
            <v>2101</v>
          </cell>
          <cell r="O6882">
            <v>4.4539999999999997</v>
          </cell>
        </row>
        <row r="6883">
          <cell r="K6883">
            <v>2102</v>
          </cell>
          <cell r="O6883">
            <v>0.52500000000000002</v>
          </cell>
        </row>
        <row r="6884">
          <cell r="K6884">
            <v>2105</v>
          </cell>
          <cell r="O6884">
            <v>0.8</v>
          </cell>
        </row>
        <row r="6885">
          <cell r="K6885">
            <v>0</v>
          </cell>
          <cell r="O6885">
            <v>0</v>
          </cell>
        </row>
        <row r="6886">
          <cell r="K6886">
            <v>3103</v>
          </cell>
          <cell r="O6886">
            <v>0.61</v>
          </cell>
        </row>
        <row r="6887">
          <cell r="K6887">
            <v>3106</v>
          </cell>
          <cell r="O6887">
            <v>1.65</v>
          </cell>
        </row>
        <row r="6888">
          <cell r="K6888">
            <v>3107</v>
          </cell>
          <cell r="O6888">
            <v>0.3</v>
          </cell>
        </row>
        <row r="6889">
          <cell r="K6889">
            <v>3107</v>
          </cell>
          <cell r="O6889">
            <v>2.2000000000000002</v>
          </cell>
        </row>
        <row r="6890">
          <cell r="K6890">
            <v>2101</v>
          </cell>
          <cell r="O6890">
            <v>0</v>
          </cell>
        </row>
        <row r="6891">
          <cell r="K6891">
            <v>0</v>
          </cell>
          <cell r="O6891">
            <v>0</v>
          </cell>
        </row>
        <row r="6892">
          <cell r="K6892">
            <v>0</v>
          </cell>
          <cell r="O6892">
            <v>0</v>
          </cell>
        </row>
        <row r="6893">
          <cell r="K6893">
            <v>0</v>
          </cell>
          <cell r="O6893">
            <v>0</v>
          </cell>
        </row>
        <row r="6894">
          <cell r="K6894">
            <v>0</v>
          </cell>
          <cell r="O6894">
            <v>0</v>
          </cell>
        </row>
        <row r="6895">
          <cell r="K6895">
            <v>0</v>
          </cell>
          <cell r="O6895">
            <v>0</v>
          </cell>
        </row>
        <row r="6896">
          <cell r="K6896">
            <v>0</v>
          </cell>
          <cell r="O6896">
            <v>0</v>
          </cell>
        </row>
        <row r="6897">
          <cell r="K6897">
            <v>0</v>
          </cell>
          <cell r="O6897">
            <v>0</v>
          </cell>
        </row>
        <row r="6898">
          <cell r="K6898">
            <v>0</v>
          </cell>
          <cell r="O6898">
            <v>0</v>
          </cell>
        </row>
        <row r="6899">
          <cell r="K6899">
            <v>0</v>
          </cell>
          <cell r="O6899">
            <v>0</v>
          </cell>
        </row>
        <row r="6900">
          <cell r="K6900">
            <v>0</v>
          </cell>
          <cell r="O6900">
            <v>0</v>
          </cell>
        </row>
        <row r="6901">
          <cell r="K6901">
            <v>0</v>
          </cell>
          <cell r="O6901">
            <v>0</v>
          </cell>
        </row>
        <row r="6902">
          <cell r="K6902">
            <v>0</v>
          </cell>
          <cell r="O6902">
            <v>0</v>
          </cell>
        </row>
        <row r="6903">
          <cell r="K6903">
            <v>0</v>
          </cell>
          <cell r="O6903">
            <v>0</v>
          </cell>
        </row>
        <row r="6904">
          <cell r="K6904">
            <v>0</v>
          </cell>
          <cell r="O6904">
            <v>0</v>
          </cell>
        </row>
        <row r="6905">
          <cell r="K6905">
            <v>0</v>
          </cell>
          <cell r="O6905">
            <v>0</v>
          </cell>
        </row>
        <row r="6906">
          <cell r="K6906">
            <v>0</v>
          </cell>
          <cell r="O6906">
            <v>0</v>
          </cell>
        </row>
        <row r="6907">
          <cell r="K6907">
            <v>0</v>
          </cell>
          <cell r="O6907">
            <v>0</v>
          </cell>
        </row>
        <row r="6908">
          <cell r="K6908">
            <v>0</v>
          </cell>
          <cell r="O6908">
            <v>0</v>
          </cell>
        </row>
        <row r="6909">
          <cell r="K6909">
            <v>0</v>
          </cell>
          <cell r="O6909">
            <v>0</v>
          </cell>
        </row>
        <row r="6910">
          <cell r="K6910">
            <v>0</v>
          </cell>
          <cell r="O6910">
            <v>0</v>
          </cell>
        </row>
        <row r="6911">
          <cell r="K6911">
            <v>0</v>
          </cell>
          <cell r="O6911">
            <v>0</v>
          </cell>
        </row>
        <row r="6912">
          <cell r="K6912">
            <v>0</v>
          </cell>
          <cell r="O6912">
            <v>0</v>
          </cell>
        </row>
        <row r="6913">
          <cell r="K6913">
            <v>0</v>
          </cell>
          <cell r="O6913">
            <v>0</v>
          </cell>
        </row>
        <row r="6914">
          <cell r="K6914">
            <v>0</v>
          </cell>
          <cell r="O6914">
            <v>0</v>
          </cell>
        </row>
        <row r="6915">
          <cell r="K6915">
            <v>0</v>
          </cell>
          <cell r="O6915">
            <v>0</v>
          </cell>
        </row>
        <row r="6916">
          <cell r="K6916">
            <v>0</v>
          </cell>
          <cell r="O6916">
            <v>0</v>
          </cell>
        </row>
        <row r="6917">
          <cell r="K6917">
            <v>0</v>
          </cell>
          <cell r="O6917">
            <v>0</v>
          </cell>
        </row>
        <row r="6918">
          <cell r="K6918">
            <v>0</v>
          </cell>
          <cell r="O6918">
            <v>0</v>
          </cell>
        </row>
        <row r="6919">
          <cell r="K6919">
            <v>0</v>
          </cell>
          <cell r="O6919">
            <v>0</v>
          </cell>
        </row>
        <row r="6920">
          <cell r="K6920">
            <v>0</v>
          </cell>
          <cell r="O6920">
            <v>0</v>
          </cell>
        </row>
        <row r="6921">
          <cell r="K6921">
            <v>0</v>
          </cell>
          <cell r="O6921">
            <v>0</v>
          </cell>
        </row>
        <row r="6922">
          <cell r="K6922">
            <v>2101</v>
          </cell>
          <cell r="O6922">
            <v>0</v>
          </cell>
        </row>
        <row r="6923">
          <cell r="K6923">
            <v>0</v>
          </cell>
          <cell r="O6923">
            <v>0</v>
          </cell>
        </row>
        <row r="6924">
          <cell r="K6924">
            <v>0</v>
          </cell>
          <cell r="O6924">
            <v>0</v>
          </cell>
        </row>
        <row r="6925">
          <cell r="K6925">
            <v>0</v>
          </cell>
          <cell r="O6925">
            <v>0</v>
          </cell>
        </row>
        <row r="6926">
          <cell r="K6926">
            <v>3808</v>
          </cell>
          <cell r="O6926">
            <v>0.2</v>
          </cell>
        </row>
        <row r="6927">
          <cell r="K6927">
            <v>0</v>
          </cell>
          <cell r="O6927">
            <v>0</v>
          </cell>
        </row>
        <row r="6928">
          <cell r="K6928">
            <v>0</v>
          </cell>
          <cell r="O6928">
            <v>0</v>
          </cell>
        </row>
        <row r="6929">
          <cell r="K6929">
            <v>0</v>
          </cell>
          <cell r="O6929">
            <v>0</v>
          </cell>
        </row>
        <row r="6930">
          <cell r="K6930">
            <v>2101</v>
          </cell>
          <cell r="O6930">
            <v>0</v>
          </cell>
        </row>
        <row r="6931">
          <cell r="K6931">
            <v>2206</v>
          </cell>
          <cell r="O6931">
            <v>0</v>
          </cell>
        </row>
        <row r="6932">
          <cell r="K6932">
            <v>0</v>
          </cell>
          <cell r="O6932">
            <v>0</v>
          </cell>
        </row>
        <row r="6933">
          <cell r="K6933">
            <v>0</v>
          </cell>
          <cell r="O6933">
            <v>0</v>
          </cell>
        </row>
        <row r="6934">
          <cell r="K6934">
            <v>3808</v>
          </cell>
          <cell r="O6934">
            <v>0.1</v>
          </cell>
        </row>
        <row r="6935">
          <cell r="K6935">
            <v>0</v>
          </cell>
          <cell r="O6935">
            <v>0</v>
          </cell>
        </row>
        <row r="6936">
          <cell r="K6936">
            <v>0</v>
          </cell>
          <cell r="O6936">
            <v>0</v>
          </cell>
        </row>
        <row r="6937">
          <cell r="K6937">
            <v>0</v>
          </cell>
          <cell r="O6937">
            <v>0</v>
          </cell>
        </row>
        <row r="6938">
          <cell r="K6938">
            <v>0</v>
          </cell>
          <cell r="O6938">
            <v>0</v>
          </cell>
        </row>
        <row r="6939">
          <cell r="K6939">
            <v>0</v>
          </cell>
          <cell r="O6939">
            <v>0</v>
          </cell>
        </row>
        <row r="6940">
          <cell r="K6940">
            <v>0</v>
          </cell>
          <cell r="O6940">
            <v>0</v>
          </cell>
        </row>
        <row r="6941">
          <cell r="K6941">
            <v>0</v>
          </cell>
          <cell r="O6941">
            <v>0</v>
          </cell>
        </row>
        <row r="6942">
          <cell r="K6942">
            <v>0</v>
          </cell>
          <cell r="O6942">
            <v>0</v>
          </cell>
        </row>
        <row r="6943">
          <cell r="K6943">
            <v>0</v>
          </cell>
          <cell r="O6943">
            <v>0</v>
          </cell>
        </row>
        <row r="6944">
          <cell r="K6944">
            <v>0</v>
          </cell>
          <cell r="O6944">
            <v>0</v>
          </cell>
        </row>
        <row r="6945">
          <cell r="K6945">
            <v>0</v>
          </cell>
          <cell r="O6945">
            <v>0</v>
          </cell>
        </row>
        <row r="6946">
          <cell r="K6946">
            <v>0</v>
          </cell>
          <cell r="O6946">
            <v>0</v>
          </cell>
        </row>
        <row r="6947">
          <cell r="K6947">
            <v>0</v>
          </cell>
          <cell r="O6947">
            <v>0</v>
          </cell>
        </row>
        <row r="6948">
          <cell r="K6948">
            <v>0</v>
          </cell>
          <cell r="O6948">
            <v>0</v>
          </cell>
        </row>
        <row r="6949">
          <cell r="K6949">
            <v>0</v>
          </cell>
          <cell r="O6949">
            <v>0</v>
          </cell>
        </row>
        <row r="6950">
          <cell r="K6950">
            <v>0</v>
          </cell>
          <cell r="O6950">
            <v>0</v>
          </cell>
        </row>
        <row r="6951">
          <cell r="K6951">
            <v>0</v>
          </cell>
          <cell r="O6951">
            <v>0</v>
          </cell>
        </row>
        <row r="6952">
          <cell r="K6952">
            <v>0</v>
          </cell>
          <cell r="O6952">
            <v>0</v>
          </cell>
        </row>
        <row r="6953">
          <cell r="K6953">
            <v>0</v>
          </cell>
          <cell r="O6953">
            <v>0</v>
          </cell>
        </row>
        <row r="6954">
          <cell r="K6954">
            <v>0</v>
          </cell>
          <cell r="O6954">
            <v>0</v>
          </cell>
        </row>
        <row r="6955">
          <cell r="K6955">
            <v>0</v>
          </cell>
          <cell r="O6955">
            <v>0</v>
          </cell>
        </row>
        <row r="6956">
          <cell r="K6956">
            <v>0</v>
          </cell>
          <cell r="O6956">
            <v>0</v>
          </cell>
        </row>
        <row r="6957">
          <cell r="K6957">
            <v>0</v>
          </cell>
          <cell r="O6957">
            <v>0</v>
          </cell>
        </row>
        <row r="6958">
          <cell r="K6958">
            <v>0</v>
          </cell>
          <cell r="O6958">
            <v>0</v>
          </cell>
        </row>
        <row r="6959">
          <cell r="K6959">
            <v>0</v>
          </cell>
          <cell r="O6959">
            <v>0</v>
          </cell>
        </row>
        <row r="6960">
          <cell r="K6960">
            <v>0</v>
          </cell>
          <cell r="O6960">
            <v>0</v>
          </cell>
        </row>
        <row r="6961">
          <cell r="K6961">
            <v>0</v>
          </cell>
          <cell r="O6961">
            <v>0</v>
          </cell>
        </row>
        <row r="6962">
          <cell r="K6962">
            <v>2101</v>
          </cell>
          <cell r="O6962">
            <v>0.1095</v>
          </cell>
        </row>
        <row r="6963">
          <cell r="K6963">
            <v>2102</v>
          </cell>
          <cell r="O6963">
            <v>0.84</v>
          </cell>
        </row>
        <row r="6964">
          <cell r="K6964">
            <v>2206</v>
          </cell>
          <cell r="O6964">
            <v>0</v>
          </cell>
        </row>
        <row r="6965">
          <cell r="K6965">
            <v>2504</v>
          </cell>
          <cell r="O6965">
            <v>6.9</v>
          </cell>
        </row>
        <row r="6966">
          <cell r="K6966">
            <v>0</v>
          </cell>
          <cell r="O6966">
            <v>0</v>
          </cell>
        </row>
        <row r="6967">
          <cell r="K6967">
            <v>0</v>
          </cell>
          <cell r="O6967">
            <v>0</v>
          </cell>
        </row>
        <row r="6968">
          <cell r="K6968">
            <v>0</v>
          </cell>
          <cell r="O6968">
            <v>0</v>
          </cell>
        </row>
        <row r="6969">
          <cell r="K6969">
            <v>0</v>
          </cell>
          <cell r="O6969">
            <v>0</v>
          </cell>
        </row>
        <row r="6970">
          <cell r="K6970">
            <v>2101</v>
          </cell>
          <cell r="O6970">
            <v>9.4500000000000001E-2</v>
          </cell>
        </row>
        <row r="6971">
          <cell r="K6971">
            <v>2204</v>
          </cell>
          <cell r="O6971">
            <v>0.05</v>
          </cell>
        </row>
        <row r="6972">
          <cell r="K6972">
            <v>2206</v>
          </cell>
          <cell r="O6972">
            <v>0</v>
          </cell>
        </row>
        <row r="6973">
          <cell r="K6973">
            <v>0</v>
          </cell>
          <cell r="O6973">
            <v>0</v>
          </cell>
        </row>
        <row r="6974">
          <cell r="K6974">
            <v>3106</v>
          </cell>
          <cell r="O6974">
            <v>2.4750000000000001</v>
          </cell>
        </row>
        <row r="6975">
          <cell r="K6975">
            <v>0</v>
          </cell>
          <cell r="O6975">
            <v>0</v>
          </cell>
        </row>
        <row r="6976">
          <cell r="K6976">
            <v>0</v>
          </cell>
          <cell r="O6976">
            <v>0</v>
          </cell>
        </row>
        <row r="6977">
          <cell r="K6977">
            <v>0</v>
          </cell>
          <cell r="O6977">
            <v>0</v>
          </cell>
        </row>
        <row r="6978">
          <cell r="K6978">
            <v>0</v>
          </cell>
          <cell r="O6978">
            <v>0</v>
          </cell>
        </row>
        <row r="6979">
          <cell r="K6979">
            <v>0</v>
          </cell>
          <cell r="O6979">
            <v>0</v>
          </cell>
        </row>
        <row r="6980">
          <cell r="K6980">
            <v>0</v>
          </cell>
          <cell r="O6980">
            <v>0</v>
          </cell>
        </row>
        <row r="6981">
          <cell r="K6981">
            <v>0</v>
          </cell>
          <cell r="O6981">
            <v>0</v>
          </cell>
        </row>
        <row r="6982">
          <cell r="K6982">
            <v>0</v>
          </cell>
          <cell r="O6982">
            <v>0</v>
          </cell>
        </row>
        <row r="6983">
          <cell r="K6983">
            <v>0</v>
          </cell>
          <cell r="O6983">
            <v>0</v>
          </cell>
        </row>
        <row r="6984">
          <cell r="K6984">
            <v>0</v>
          </cell>
          <cell r="O6984">
            <v>0</v>
          </cell>
        </row>
        <row r="6985">
          <cell r="K6985">
            <v>0</v>
          </cell>
          <cell r="O6985">
            <v>0</v>
          </cell>
        </row>
        <row r="6986">
          <cell r="K6986">
            <v>0</v>
          </cell>
          <cell r="O6986">
            <v>0</v>
          </cell>
        </row>
        <row r="6987">
          <cell r="K6987">
            <v>0</v>
          </cell>
          <cell r="O6987">
            <v>0</v>
          </cell>
        </row>
        <row r="6988">
          <cell r="K6988">
            <v>0</v>
          </cell>
          <cell r="O6988">
            <v>0</v>
          </cell>
        </row>
        <row r="6989">
          <cell r="K6989">
            <v>0</v>
          </cell>
          <cell r="O6989">
            <v>0</v>
          </cell>
        </row>
        <row r="6990">
          <cell r="K6990">
            <v>0</v>
          </cell>
          <cell r="O6990">
            <v>0</v>
          </cell>
        </row>
        <row r="6991">
          <cell r="K6991">
            <v>0</v>
          </cell>
          <cell r="O6991">
            <v>0</v>
          </cell>
        </row>
        <row r="6992">
          <cell r="K6992">
            <v>0</v>
          </cell>
          <cell r="O6992">
            <v>0</v>
          </cell>
        </row>
        <row r="6993">
          <cell r="K6993">
            <v>0</v>
          </cell>
          <cell r="O6993">
            <v>0</v>
          </cell>
        </row>
        <row r="6994">
          <cell r="K6994">
            <v>0</v>
          </cell>
          <cell r="O6994">
            <v>0</v>
          </cell>
        </row>
        <row r="6995">
          <cell r="K6995">
            <v>0</v>
          </cell>
          <cell r="O6995">
            <v>0</v>
          </cell>
        </row>
        <row r="6996">
          <cell r="K6996">
            <v>0</v>
          </cell>
          <cell r="O6996">
            <v>0</v>
          </cell>
        </row>
        <row r="6997">
          <cell r="K6997">
            <v>0</v>
          </cell>
          <cell r="O6997">
            <v>0</v>
          </cell>
        </row>
        <row r="6998">
          <cell r="K6998">
            <v>0</v>
          </cell>
          <cell r="O6998">
            <v>0</v>
          </cell>
        </row>
        <row r="6999">
          <cell r="K6999">
            <v>0</v>
          </cell>
          <cell r="O6999">
            <v>0</v>
          </cell>
        </row>
        <row r="7000">
          <cell r="K7000">
            <v>0</v>
          </cell>
          <cell r="O7000">
            <v>0</v>
          </cell>
        </row>
        <row r="7001">
          <cell r="K7001">
            <v>0</v>
          </cell>
          <cell r="O7001">
            <v>0</v>
          </cell>
        </row>
        <row r="7002">
          <cell r="K7002">
            <v>2101</v>
          </cell>
          <cell r="O7002">
            <v>6.5425000000000004</v>
          </cell>
        </row>
        <row r="7003">
          <cell r="K7003">
            <v>2105</v>
          </cell>
          <cell r="O7003">
            <v>1</v>
          </cell>
        </row>
        <row r="7004">
          <cell r="K7004">
            <v>2204</v>
          </cell>
          <cell r="O7004">
            <v>0.1</v>
          </cell>
        </row>
        <row r="7005">
          <cell r="K7005">
            <v>2206</v>
          </cell>
          <cell r="O7005">
            <v>1.08</v>
          </cell>
        </row>
        <row r="7006">
          <cell r="K7006">
            <v>3102</v>
          </cell>
          <cell r="O7006">
            <v>0</v>
          </cell>
        </row>
        <row r="7007">
          <cell r="K7007">
            <v>3103</v>
          </cell>
          <cell r="O7007">
            <v>1.83</v>
          </cell>
        </row>
        <row r="7008">
          <cell r="K7008">
            <v>3106</v>
          </cell>
          <cell r="O7008">
            <v>1.65</v>
          </cell>
        </row>
        <row r="7009">
          <cell r="K7009">
            <v>3107</v>
          </cell>
          <cell r="O7009">
            <v>2.2000000000000002</v>
          </cell>
        </row>
        <row r="7010">
          <cell r="K7010">
            <v>2101</v>
          </cell>
          <cell r="O7010">
            <v>5.0000000000000001E-3</v>
          </cell>
        </row>
        <row r="7011">
          <cell r="K7011">
            <v>2404</v>
          </cell>
          <cell r="O7011">
            <v>0.04</v>
          </cell>
        </row>
        <row r="7012">
          <cell r="K7012">
            <v>0</v>
          </cell>
          <cell r="O7012">
            <v>0</v>
          </cell>
        </row>
        <row r="7013">
          <cell r="K7013">
            <v>0</v>
          </cell>
          <cell r="O7013">
            <v>0</v>
          </cell>
        </row>
        <row r="7014">
          <cell r="K7014">
            <v>3808</v>
          </cell>
          <cell r="O7014">
            <v>0.05</v>
          </cell>
        </row>
        <row r="7015">
          <cell r="K7015">
            <v>0</v>
          </cell>
          <cell r="O7015">
            <v>0</v>
          </cell>
        </row>
        <row r="7016">
          <cell r="K7016">
            <v>0</v>
          </cell>
          <cell r="O7016">
            <v>0</v>
          </cell>
        </row>
        <row r="7017">
          <cell r="K7017">
            <v>0</v>
          </cell>
          <cell r="O7017">
            <v>0</v>
          </cell>
        </row>
        <row r="7018">
          <cell r="K7018">
            <v>2301</v>
          </cell>
          <cell r="O7018">
            <v>0.39</v>
          </cell>
        </row>
        <row r="7019">
          <cell r="K7019">
            <v>2401</v>
          </cell>
          <cell r="O7019">
            <v>0.13500000000000001</v>
          </cell>
        </row>
        <row r="7020">
          <cell r="K7020">
            <v>2404</v>
          </cell>
          <cell r="O7020">
            <v>1.6850000000000001</v>
          </cell>
        </row>
        <row r="7021">
          <cell r="K7021">
            <v>2502</v>
          </cell>
          <cell r="O7021">
            <v>0.08</v>
          </cell>
        </row>
        <row r="7022">
          <cell r="K7022">
            <v>3504</v>
          </cell>
          <cell r="O7022">
            <v>4.29</v>
          </cell>
        </row>
        <row r="7023">
          <cell r="K7023">
            <v>0</v>
          </cell>
          <cell r="O7023">
            <v>0</v>
          </cell>
        </row>
        <row r="7024">
          <cell r="K7024">
            <v>0</v>
          </cell>
          <cell r="O7024">
            <v>0</v>
          </cell>
        </row>
        <row r="7025">
          <cell r="K7025">
            <v>0</v>
          </cell>
          <cell r="O7025">
            <v>0</v>
          </cell>
        </row>
        <row r="7026">
          <cell r="K7026">
            <v>2302</v>
          </cell>
          <cell r="O7026">
            <v>6.08</v>
          </cell>
        </row>
        <row r="7027">
          <cell r="K7027">
            <v>2404</v>
          </cell>
          <cell r="O7027">
            <v>1.7789999999999999</v>
          </cell>
        </row>
        <row r="7028">
          <cell r="K7028">
            <v>2101</v>
          </cell>
          <cell r="O7028">
            <v>0.86699999999999999</v>
          </cell>
        </row>
        <row r="7029">
          <cell r="K7029">
            <v>2506</v>
          </cell>
          <cell r="O7029">
            <v>0</v>
          </cell>
        </row>
        <row r="7030">
          <cell r="K7030">
            <v>3103</v>
          </cell>
          <cell r="O7030">
            <v>0.30499999999999999</v>
          </cell>
        </row>
        <row r="7031">
          <cell r="K7031">
            <v>3106</v>
          </cell>
          <cell r="O7031">
            <v>3.3</v>
          </cell>
        </row>
        <row r="7032">
          <cell r="K7032">
            <v>3107</v>
          </cell>
          <cell r="O7032">
            <v>2.2000000000000002</v>
          </cell>
        </row>
        <row r="7033">
          <cell r="K7033">
            <v>0</v>
          </cell>
          <cell r="O7033">
            <v>0</v>
          </cell>
        </row>
        <row r="7034">
          <cell r="K7034">
            <v>0</v>
          </cell>
          <cell r="O7034">
            <v>0</v>
          </cell>
        </row>
        <row r="7035">
          <cell r="K7035">
            <v>0</v>
          </cell>
          <cell r="O7035">
            <v>0</v>
          </cell>
        </row>
        <row r="7036">
          <cell r="K7036">
            <v>0</v>
          </cell>
          <cell r="O7036">
            <v>0</v>
          </cell>
        </row>
        <row r="7037">
          <cell r="K7037">
            <v>0</v>
          </cell>
          <cell r="O7037">
            <v>0</v>
          </cell>
        </row>
        <row r="7038">
          <cell r="K7038">
            <v>0</v>
          </cell>
          <cell r="O7038">
            <v>0</v>
          </cell>
        </row>
        <row r="7039">
          <cell r="K7039">
            <v>0</v>
          </cell>
          <cell r="O7039">
            <v>0</v>
          </cell>
        </row>
        <row r="7040">
          <cell r="K7040">
            <v>0</v>
          </cell>
          <cell r="O7040">
            <v>0</v>
          </cell>
        </row>
        <row r="7041">
          <cell r="K7041">
            <v>0</v>
          </cell>
          <cell r="O7041">
            <v>0</v>
          </cell>
        </row>
        <row r="7042">
          <cell r="K7042">
            <v>2101</v>
          </cell>
          <cell r="O7042">
            <v>0.4</v>
          </cell>
        </row>
        <row r="7043">
          <cell r="K7043">
            <v>2703</v>
          </cell>
          <cell r="O7043">
            <v>0</v>
          </cell>
        </row>
        <row r="7044">
          <cell r="K7044">
            <v>0</v>
          </cell>
          <cell r="O7044">
            <v>0</v>
          </cell>
        </row>
        <row r="7045">
          <cell r="K7045">
            <v>0</v>
          </cell>
          <cell r="O7045">
            <v>0</v>
          </cell>
        </row>
        <row r="7046">
          <cell r="K7046">
            <v>0</v>
          </cell>
          <cell r="O7046">
            <v>0</v>
          </cell>
        </row>
        <row r="7047">
          <cell r="K7047">
            <v>3808</v>
          </cell>
          <cell r="O7047">
            <v>0.2</v>
          </cell>
        </row>
        <row r="7048">
          <cell r="K7048">
            <v>0</v>
          </cell>
          <cell r="O7048">
            <v>0</v>
          </cell>
        </row>
        <row r="7049">
          <cell r="K7049">
            <v>0</v>
          </cell>
          <cell r="O7049">
            <v>0</v>
          </cell>
        </row>
        <row r="7050">
          <cell r="K7050">
            <v>2101</v>
          </cell>
          <cell r="O7050">
            <v>0.4</v>
          </cell>
        </row>
        <row r="7051">
          <cell r="K7051">
            <v>2203</v>
          </cell>
          <cell r="O7051">
            <v>0</v>
          </cell>
        </row>
        <row r="7052">
          <cell r="K7052">
            <v>0</v>
          </cell>
          <cell r="O7052">
            <v>0</v>
          </cell>
        </row>
        <row r="7053">
          <cell r="K7053">
            <v>0</v>
          </cell>
          <cell r="O7053">
            <v>0</v>
          </cell>
        </row>
        <row r="7054">
          <cell r="K7054">
            <v>3808</v>
          </cell>
          <cell r="O7054">
            <v>0.2</v>
          </cell>
        </row>
        <row r="7055">
          <cell r="K7055">
            <v>0</v>
          </cell>
          <cell r="O7055">
            <v>0</v>
          </cell>
        </row>
        <row r="7056">
          <cell r="K7056">
            <v>0</v>
          </cell>
          <cell r="O7056">
            <v>0</v>
          </cell>
        </row>
        <row r="7057">
          <cell r="K7057">
            <v>0</v>
          </cell>
          <cell r="O7057">
            <v>0</v>
          </cell>
        </row>
        <row r="7058">
          <cell r="K7058">
            <v>2101</v>
          </cell>
          <cell r="O7058">
            <v>0.4</v>
          </cell>
        </row>
        <row r="7059">
          <cell r="K7059">
            <v>2203</v>
          </cell>
          <cell r="O7059">
            <v>0</v>
          </cell>
        </row>
        <row r="7060">
          <cell r="K7060">
            <v>0</v>
          </cell>
          <cell r="O7060">
            <v>0</v>
          </cell>
        </row>
        <row r="7061">
          <cell r="K7061">
            <v>0</v>
          </cell>
          <cell r="O7061">
            <v>0</v>
          </cell>
        </row>
        <row r="7062">
          <cell r="K7062">
            <v>3808</v>
          </cell>
          <cell r="O7062">
            <v>0.2</v>
          </cell>
        </row>
        <row r="7063">
          <cell r="K7063">
            <v>0</v>
          </cell>
          <cell r="O7063">
            <v>0</v>
          </cell>
        </row>
        <row r="7064">
          <cell r="K7064">
            <v>0</v>
          </cell>
          <cell r="O7064">
            <v>0</v>
          </cell>
        </row>
        <row r="7065">
          <cell r="K7065">
            <v>0</v>
          </cell>
          <cell r="O7065">
            <v>0</v>
          </cell>
        </row>
        <row r="7066">
          <cell r="K7066">
            <v>2101</v>
          </cell>
          <cell r="O7066">
            <v>0.4</v>
          </cell>
        </row>
        <row r="7067">
          <cell r="K7067">
            <v>2203</v>
          </cell>
          <cell r="O7067">
            <v>0</v>
          </cell>
        </row>
        <row r="7068">
          <cell r="K7068">
            <v>0</v>
          </cell>
          <cell r="O7068">
            <v>0</v>
          </cell>
        </row>
        <row r="7069">
          <cell r="K7069">
            <v>0</v>
          </cell>
          <cell r="O7069">
            <v>0</v>
          </cell>
        </row>
        <row r="7070">
          <cell r="K7070">
            <v>3808</v>
          </cell>
          <cell r="O7070">
            <v>0.2</v>
          </cell>
        </row>
        <row r="7071">
          <cell r="K7071">
            <v>0</v>
          </cell>
          <cell r="O7071">
            <v>0</v>
          </cell>
        </row>
        <row r="7072">
          <cell r="K7072">
            <v>0</v>
          </cell>
          <cell r="O7072">
            <v>0</v>
          </cell>
        </row>
        <row r="7073">
          <cell r="K7073">
            <v>0</v>
          </cell>
          <cell r="O7073">
            <v>0</v>
          </cell>
        </row>
        <row r="7074">
          <cell r="K7074">
            <v>0</v>
          </cell>
          <cell r="O7074">
            <v>0</v>
          </cell>
        </row>
        <row r="7075">
          <cell r="K7075">
            <v>0</v>
          </cell>
          <cell r="O7075">
            <v>0</v>
          </cell>
        </row>
        <row r="7076">
          <cell r="K7076">
            <v>0</v>
          </cell>
          <cell r="O7076">
            <v>0</v>
          </cell>
        </row>
        <row r="7077">
          <cell r="K7077">
            <v>0</v>
          </cell>
          <cell r="O7077">
            <v>0</v>
          </cell>
        </row>
        <row r="7078">
          <cell r="K7078">
            <v>0</v>
          </cell>
          <cell r="O7078">
            <v>0</v>
          </cell>
        </row>
        <row r="7079">
          <cell r="K7079">
            <v>0</v>
          </cell>
          <cell r="O7079">
            <v>0</v>
          </cell>
        </row>
        <row r="7080">
          <cell r="K7080">
            <v>0</v>
          </cell>
          <cell r="O7080">
            <v>0</v>
          </cell>
        </row>
        <row r="7081">
          <cell r="K7081">
            <v>0</v>
          </cell>
          <cell r="O7081">
            <v>0</v>
          </cell>
        </row>
        <row r="7082">
          <cell r="K7082">
            <v>2101</v>
          </cell>
          <cell r="O7082">
            <v>0.25</v>
          </cell>
        </row>
        <row r="7083">
          <cell r="K7083">
            <v>2703</v>
          </cell>
          <cell r="O7083">
            <v>0</v>
          </cell>
        </row>
        <row r="7084">
          <cell r="K7084">
            <v>0</v>
          </cell>
          <cell r="O7084">
            <v>0</v>
          </cell>
        </row>
        <row r="7085">
          <cell r="K7085">
            <v>0</v>
          </cell>
          <cell r="O7085">
            <v>0</v>
          </cell>
        </row>
        <row r="7086">
          <cell r="K7086">
            <v>0</v>
          </cell>
          <cell r="O7086">
            <v>0</v>
          </cell>
        </row>
        <row r="7087">
          <cell r="K7087">
            <v>3808</v>
          </cell>
          <cell r="O7087">
            <v>0.2</v>
          </cell>
        </row>
        <row r="7088">
          <cell r="K7088">
            <v>0</v>
          </cell>
          <cell r="O7088">
            <v>0</v>
          </cell>
        </row>
        <row r="7089">
          <cell r="K7089">
            <v>0</v>
          </cell>
          <cell r="O7089">
            <v>0</v>
          </cell>
        </row>
        <row r="7090">
          <cell r="K7090">
            <v>2101</v>
          </cell>
          <cell r="O7090">
            <v>0.1</v>
          </cell>
        </row>
        <row r="7091">
          <cell r="K7091">
            <v>0</v>
          </cell>
          <cell r="O7091">
            <v>0</v>
          </cell>
        </row>
        <row r="7092">
          <cell r="K7092">
            <v>0</v>
          </cell>
          <cell r="O7092">
            <v>0</v>
          </cell>
        </row>
        <row r="7093">
          <cell r="K7093">
            <v>0</v>
          </cell>
          <cell r="O7093">
            <v>0</v>
          </cell>
        </row>
        <row r="7094">
          <cell r="K7094">
            <v>0</v>
          </cell>
          <cell r="O7094">
            <v>0</v>
          </cell>
        </row>
        <row r="7095">
          <cell r="K7095">
            <v>0</v>
          </cell>
          <cell r="O7095">
            <v>0</v>
          </cell>
        </row>
        <row r="7096">
          <cell r="K7096">
            <v>0</v>
          </cell>
          <cell r="O7096">
            <v>0</v>
          </cell>
        </row>
        <row r="7097">
          <cell r="K7097">
            <v>0</v>
          </cell>
          <cell r="O7097">
            <v>0</v>
          </cell>
        </row>
        <row r="7098">
          <cell r="K7098">
            <v>2101</v>
          </cell>
          <cell r="O7098">
            <v>0.1</v>
          </cell>
        </row>
        <row r="7099">
          <cell r="K7099">
            <v>0</v>
          </cell>
          <cell r="O7099">
            <v>0</v>
          </cell>
        </row>
        <row r="7100">
          <cell r="K7100">
            <v>0</v>
          </cell>
          <cell r="O7100">
            <v>0</v>
          </cell>
        </row>
        <row r="7101">
          <cell r="K7101">
            <v>0</v>
          </cell>
          <cell r="O7101">
            <v>0</v>
          </cell>
        </row>
        <row r="7102">
          <cell r="K7102">
            <v>0</v>
          </cell>
          <cell r="O7102">
            <v>0</v>
          </cell>
        </row>
        <row r="7103">
          <cell r="K7103">
            <v>0</v>
          </cell>
          <cell r="O7103">
            <v>0</v>
          </cell>
        </row>
        <row r="7104">
          <cell r="K7104">
            <v>0</v>
          </cell>
          <cell r="O7104">
            <v>0</v>
          </cell>
        </row>
        <row r="7105">
          <cell r="K7105">
            <v>0</v>
          </cell>
          <cell r="O7105">
            <v>0</v>
          </cell>
        </row>
        <row r="7106">
          <cell r="K7106">
            <v>2101</v>
          </cell>
          <cell r="O7106">
            <v>2</v>
          </cell>
        </row>
        <row r="7107">
          <cell r="K7107">
            <v>2203</v>
          </cell>
          <cell r="O7107">
            <v>1.1000000000000001</v>
          </cell>
        </row>
        <row r="7108">
          <cell r="K7108">
            <v>0</v>
          </cell>
          <cell r="O7108">
            <v>0</v>
          </cell>
        </row>
        <row r="7109">
          <cell r="K7109">
            <v>0</v>
          </cell>
          <cell r="O7109">
            <v>0</v>
          </cell>
        </row>
        <row r="7110">
          <cell r="K7110">
            <v>0</v>
          </cell>
          <cell r="O7110">
            <v>0</v>
          </cell>
        </row>
        <row r="7111">
          <cell r="K7111">
            <v>0</v>
          </cell>
          <cell r="O7111">
            <v>0</v>
          </cell>
        </row>
        <row r="7112">
          <cell r="K7112">
            <v>3808</v>
          </cell>
          <cell r="O7112">
            <v>1.5</v>
          </cell>
        </row>
        <row r="7113">
          <cell r="K7113">
            <v>0</v>
          </cell>
          <cell r="O7113">
            <v>0</v>
          </cell>
        </row>
        <row r="7114">
          <cell r="K7114">
            <v>0</v>
          </cell>
          <cell r="O7114">
            <v>0</v>
          </cell>
        </row>
        <row r="7115">
          <cell r="K7115">
            <v>0</v>
          </cell>
          <cell r="O7115">
            <v>0</v>
          </cell>
        </row>
        <row r="7116">
          <cell r="K7116">
            <v>0</v>
          </cell>
          <cell r="O7116">
            <v>0</v>
          </cell>
        </row>
        <row r="7117">
          <cell r="K7117">
            <v>0</v>
          </cell>
          <cell r="O7117">
            <v>0</v>
          </cell>
        </row>
        <row r="7118">
          <cell r="K7118">
            <v>0</v>
          </cell>
          <cell r="O7118">
            <v>0</v>
          </cell>
        </row>
        <row r="7119">
          <cell r="K7119">
            <v>0</v>
          </cell>
          <cell r="O7119">
            <v>0</v>
          </cell>
        </row>
        <row r="7120">
          <cell r="K7120">
            <v>0</v>
          </cell>
          <cell r="O7120">
            <v>0</v>
          </cell>
        </row>
        <row r="7121">
          <cell r="K7121">
            <v>0</v>
          </cell>
          <cell r="O7121">
            <v>0</v>
          </cell>
        </row>
        <row r="7122">
          <cell r="K7122">
            <v>2101</v>
          </cell>
          <cell r="O7122">
            <v>0</v>
          </cell>
        </row>
        <row r="7123">
          <cell r="K7123">
            <v>2203</v>
          </cell>
          <cell r="O7123">
            <v>0</v>
          </cell>
        </row>
        <row r="7124">
          <cell r="K7124">
            <v>0</v>
          </cell>
          <cell r="O7124">
            <v>0</v>
          </cell>
        </row>
        <row r="7125">
          <cell r="K7125">
            <v>0</v>
          </cell>
          <cell r="O7125">
            <v>0</v>
          </cell>
        </row>
        <row r="7126">
          <cell r="K7126">
            <v>0</v>
          </cell>
          <cell r="O7126">
            <v>0</v>
          </cell>
        </row>
        <row r="7127">
          <cell r="K7127">
            <v>0</v>
          </cell>
          <cell r="O7127">
            <v>0</v>
          </cell>
        </row>
        <row r="7128">
          <cell r="K7128">
            <v>0</v>
          </cell>
          <cell r="O7128">
            <v>0</v>
          </cell>
        </row>
        <row r="7129">
          <cell r="K7129">
            <v>0</v>
          </cell>
          <cell r="O7129">
            <v>0</v>
          </cell>
        </row>
        <row r="7130">
          <cell r="K7130">
            <v>0</v>
          </cell>
          <cell r="O7130">
            <v>0</v>
          </cell>
        </row>
        <row r="7131">
          <cell r="K7131">
            <v>0</v>
          </cell>
          <cell r="O7131">
            <v>0</v>
          </cell>
        </row>
        <row r="7132">
          <cell r="K7132">
            <v>0</v>
          </cell>
          <cell r="O7132">
            <v>0</v>
          </cell>
        </row>
        <row r="7133">
          <cell r="K7133">
            <v>0</v>
          </cell>
          <cell r="O7133">
            <v>0</v>
          </cell>
        </row>
        <row r="7134">
          <cell r="K7134">
            <v>0</v>
          </cell>
          <cell r="O7134">
            <v>0</v>
          </cell>
        </row>
        <row r="7135">
          <cell r="K7135">
            <v>0</v>
          </cell>
          <cell r="O7135">
            <v>0</v>
          </cell>
        </row>
        <row r="7136">
          <cell r="K7136">
            <v>0</v>
          </cell>
          <cell r="O7136">
            <v>0</v>
          </cell>
        </row>
        <row r="7137">
          <cell r="K7137">
            <v>0</v>
          </cell>
          <cell r="O7137">
            <v>0</v>
          </cell>
        </row>
        <row r="7138">
          <cell r="K7138">
            <v>0</v>
          </cell>
          <cell r="O7138">
            <v>0</v>
          </cell>
        </row>
        <row r="7139">
          <cell r="K7139">
            <v>0</v>
          </cell>
          <cell r="O7139">
            <v>0</v>
          </cell>
        </row>
        <row r="7140">
          <cell r="K7140">
            <v>0</v>
          </cell>
          <cell r="O7140">
            <v>0</v>
          </cell>
        </row>
        <row r="7141">
          <cell r="K7141">
            <v>0</v>
          </cell>
          <cell r="O7141">
            <v>0</v>
          </cell>
        </row>
        <row r="7142">
          <cell r="K7142">
            <v>3103</v>
          </cell>
          <cell r="O7142">
            <v>8.2835099999999997</v>
          </cell>
        </row>
        <row r="7143">
          <cell r="K7143">
            <v>3106</v>
          </cell>
          <cell r="O7143">
            <v>23.785129999999999</v>
          </cell>
        </row>
        <row r="7144">
          <cell r="K7144">
            <v>3107</v>
          </cell>
          <cell r="O7144">
            <v>9.0894999999999992</v>
          </cell>
        </row>
        <row r="7145">
          <cell r="K7145">
            <v>0</v>
          </cell>
          <cell r="O7145">
            <v>0</v>
          </cell>
        </row>
        <row r="7146">
          <cell r="K7146">
            <v>0</v>
          </cell>
          <cell r="O7146">
            <v>0</v>
          </cell>
        </row>
        <row r="7147">
          <cell r="K7147">
            <v>0</v>
          </cell>
          <cell r="O7147">
            <v>0</v>
          </cell>
        </row>
        <row r="7148">
          <cell r="K7148">
            <v>0</v>
          </cell>
          <cell r="O7148">
            <v>0</v>
          </cell>
        </row>
        <row r="7149">
          <cell r="K7149">
            <v>0</v>
          </cell>
          <cell r="O7149">
            <v>0</v>
          </cell>
        </row>
        <row r="7150">
          <cell r="K7150">
            <v>3505</v>
          </cell>
          <cell r="O7150">
            <v>31.625</v>
          </cell>
        </row>
        <row r="7151">
          <cell r="K7151">
            <v>0</v>
          </cell>
          <cell r="O7151">
            <v>0</v>
          </cell>
        </row>
        <row r="7152">
          <cell r="K7152">
            <v>0</v>
          </cell>
          <cell r="O7152">
            <v>0</v>
          </cell>
        </row>
        <row r="7153">
          <cell r="K7153">
            <v>0</v>
          </cell>
          <cell r="O7153">
            <v>0</v>
          </cell>
        </row>
        <row r="7154">
          <cell r="K7154">
            <v>0</v>
          </cell>
          <cell r="O7154">
            <v>0</v>
          </cell>
        </row>
        <row r="7155">
          <cell r="K7155">
            <v>0</v>
          </cell>
          <cell r="O7155">
            <v>0</v>
          </cell>
        </row>
        <row r="7156">
          <cell r="K7156">
            <v>0</v>
          </cell>
          <cell r="O7156">
            <v>0</v>
          </cell>
        </row>
        <row r="7157">
          <cell r="K7157">
            <v>0</v>
          </cell>
          <cell r="O7157">
            <v>0</v>
          </cell>
        </row>
        <row r="7158">
          <cell r="K7158">
            <v>0</v>
          </cell>
          <cell r="O7158">
            <v>0</v>
          </cell>
        </row>
        <row r="7159">
          <cell r="K7159">
            <v>0</v>
          </cell>
          <cell r="O7159">
            <v>0</v>
          </cell>
        </row>
        <row r="7160">
          <cell r="K7160">
            <v>0</v>
          </cell>
          <cell r="O7160">
            <v>0</v>
          </cell>
        </row>
        <row r="7161">
          <cell r="K7161">
            <v>0</v>
          </cell>
          <cell r="O7161">
            <v>0</v>
          </cell>
        </row>
        <row r="7162">
          <cell r="K7162">
            <v>2101</v>
          </cell>
          <cell r="O7162">
            <v>0.64</v>
          </cell>
        </row>
        <row r="7163">
          <cell r="K7163">
            <v>2203</v>
          </cell>
          <cell r="O7163">
            <v>0.4</v>
          </cell>
        </row>
        <row r="7164">
          <cell r="K7164">
            <v>0</v>
          </cell>
          <cell r="O7164">
            <v>0</v>
          </cell>
        </row>
        <row r="7165">
          <cell r="K7165">
            <v>0</v>
          </cell>
          <cell r="O7165">
            <v>0</v>
          </cell>
        </row>
        <row r="7166">
          <cell r="K7166">
            <v>3604</v>
          </cell>
          <cell r="O7166">
            <v>0.1</v>
          </cell>
        </row>
        <row r="7167">
          <cell r="K7167">
            <v>3808</v>
          </cell>
          <cell r="O7167">
            <v>1.2</v>
          </cell>
        </row>
        <row r="7168">
          <cell r="K7168">
            <v>0</v>
          </cell>
          <cell r="O7168">
            <v>0</v>
          </cell>
        </row>
        <row r="7169">
          <cell r="K7169">
            <v>0</v>
          </cell>
          <cell r="O7169">
            <v>0</v>
          </cell>
        </row>
        <row r="7170">
          <cell r="K7170">
            <v>2101</v>
          </cell>
          <cell r="O7170">
            <v>1.8879999999999999</v>
          </cell>
        </row>
        <row r="7171">
          <cell r="K7171">
            <v>0</v>
          </cell>
          <cell r="O7171">
            <v>0</v>
          </cell>
        </row>
        <row r="7172">
          <cell r="K7172">
            <v>0</v>
          </cell>
          <cell r="O7172">
            <v>0</v>
          </cell>
        </row>
        <row r="7173">
          <cell r="K7173">
            <v>0</v>
          </cell>
          <cell r="O7173">
            <v>0</v>
          </cell>
        </row>
        <row r="7174">
          <cell r="K7174">
            <v>3604</v>
          </cell>
          <cell r="O7174">
            <v>0.06</v>
          </cell>
        </row>
        <row r="7175">
          <cell r="K7175">
            <v>0</v>
          </cell>
          <cell r="O7175">
            <v>0</v>
          </cell>
        </row>
        <row r="7176">
          <cell r="K7176">
            <v>0</v>
          </cell>
          <cell r="O7176">
            <v>0</v>
          </cell>
        </row>
        <row r="7177">
          <cell r="K7177">
            <v>0</v>
          </cell>
          <cell r="O7177">
            <v>0</v>
          </cell>
        </row>
        <row r="7178">
          <cell r="K7178">
            <v>0</v>
          </cell>
          <cell r="O7178">
            <v>0</v>
          </cell>
        </row>
        <row r="7179">
          <cell r="K7179">
            <v>0</v>
          </cell>
          <cell r="O7179">
            <v>0</v>
          </cell>
        </row>
        <row r="7180">
          <cell r="K7180">
            <v>0</v>
          </cell>
          <cell r="O7180">
            <v>0</v>
          </cell>
        </row>
        <row r="7181">
          <cell r="K7181">
            <v>0</v>
          </cell>
          <cell r="O7181">
            <v>0</v>
          </cell>
        </row>
        <row r="7182">
          <cell r="K7182">
            <v>0</v>
          </cell>
          <cell r="O7182">
            <v>0</v>
          </cell>
        </row>
        <row r="7183">
          <cell r="K7183">
            <v>0</v>
          </cell>
          <cell r="O7183">
            <v>0</v>
          </cell>
        </row>
        <row r="7184">
          <cell r="K7184">
            <v>0</v>
          </cell>
          <cell r="O7184">
            <v>0</v>
          </cell>
        </row>
        <row r="7185">
          <cell r="K7185">
            <v>0</v>
          </cell>
          <cell r="O7185">
            <v>0</v>
          </cell>
        </row>
        <row r="7186">
          <cell r="K7186">
            <v>0</v>
          </cell>
          <cell r="O7186">
            <v>0</v>
          </cell>
        </row>
        <row r="7187">
          <cell r="K7187">
            <v>0</v>
          </cell>
          <cell r="O7187">
            <v>0</v>
          </cell>
        </row>
        <row r="7188">
          <cell r="K7188">
            <v>0</v>
          </cell>
          <cell r="O7188">
            <v>0</v>
          </cell>
        </row>
        <row r="7189">
          <cell r="K7189">
            <v>0</v>
          </cell>
          <cell r="O7189">
            <v>0</v>
          </cell>
        </row>
        <row r="7190">
          <cell r="K7190">
            <v>0</v>
          </cell>
          <cell r="O7190">
            <v>0</v>
          </cell>
        </row>
        <row r="7191">
          <cell r="K7191">
            <v>0</v>
          </cell>
          <cell r="O7191">
            <v>0</v>
          </cell>
        </row>
        <row r="7192">
          <cell r="K7192">
            <v>0</v>
          </cell>
          <cell r="O7192">
            <v>0</v>
          </cell>
        </row>
        <row r="7193">
          <cell r="K7193">
            <v>0</v>
          </cell>
          <cell r="O7193">
            <v>0</v>
          </cell>
        </row>
        <row r="7194">
          <cell r="K7194">
            <v>0</v>
          </cell>
          <cell r="O7194">
            <v>0</v>
          </cell>
        </row>
        <row r="7195">
          <cell r="K7195">
            <v>0</v>
          </cell>
          <cell r="O7195">
            <v>0</v>
          </cell>
        </row>
        <row r="7196">
          <cell r="K7196">
            <v>0</v>
          </cell>
          <cell r="O7196">
            <v>0</v>
          </cell>
        </row>
        <row r="7197">
          <cell r="K7197">
            <v>0</v>
          </cell>
          <cell r="O7197">
            <v>0</v>
          </cell>
        </row>
        <row r="7198">
          <cell r="K7198">
            <v>0</v>
          </cell>
          <cell r="O7198">
            <v>0</v>
          </cell>
        </row>
        <row r="7199">
          <cell r="K7199">
            <v>0</v>
          </cell>
          <cell r="O7199">
            <v>0</v>
          </cell>
        </row>
        <row r="7200">
          <cell r="K7200">
            <v>0</v>
          </cell>
          <cell r="O7200">
            <v>0</v>
          </cell>
        </row>
        <row r="7201">
          <cell r="K7201">
            <v>0</v>
          </cell>
          <cell r="O7201">
            <v>0</v>
          </cell>
        </row>
        <row r="7202">
          <cell r="K7202">
            <v>2101</v>
          </cell>
          <cell r="O7202">
            <v>0.17224999999999999</v>
          </cell>
        </row>
        <row r="7203">
          <cell r="K7203">
            <v>2203</v>
          </cell>
          <cell r="O7203">
            <v>0.05</v>
          </cell>
        </row>
        <row r="7204">
          <cell r="K7204">
            <v>0</v>
          </cell>
          <cell r="O7204">
            <v>0</v>
          </cell>
        </row>
        <row r="7205">
          <cell r="K7205">
            <v>0</v>
          </cell>
          <cell r="O7205">
            <v>0</v>
          </cell>
        </row>
        <row r="7206">
          <cell r="K7206">
            <v>0</v>
          </cell>
          <cell r="O7206">
            <v>0</v>
          </cell>
        </row>
        <row r="7207">
          <cell r="K7207">
            <v>0</v>
          </cell>
          <cell r="O7207">
            <v>0</v>
          </cell>
        </row>
        <row r="7208">
          <cell r="K7208">
            <v>0</v>
          </cell>
          <cell r="O7208">
            <v>0</v>
          </cell>
        </row>
        <row r="7209">
          <cell r="K7209">
            <v>0</v>
          </cell>
          <cell r="O7209">
            <v>0</v>
          </cell>
        </row>
        <row r="7210">
          <cell r="K7210">
            <v>0</v>
          </cell>
          <cell r="O7210">
            <v>0</v>
          </cell>
        </row>
        <row r="7211">
          <cell r="K7211">
            <v>0</v>
          </cell>
          <cell r="O7211">
            <v>0</v>
          </cell>
        </row>
        <row r="7212">
          <cell r="K7212">
            <v>0</v>
          </cell>
          <cell r="O7212">
            <v>0</v>
          </cell>
        </row>
        <row r="7213">
          <cell r="K7213">
            <v>0</v>
          </cell>
          <cell r="O7213">
            <v>0</v>
          </cell>
        </row>
        <row r="7214">
          <cell r="K7214">
            <v>0</v>
          </cell>
          <cell r="O7214">
            <v>0</v>
          </cell>
        </row>
        <row r="7215">
          <cell r="K7215">
            <v>0</v>
          </cell>
          <cell r="O7215">
            <v>0</v>
          </cell>
        </row>
        <row r="7216">
          <cell r="K7216">
            <v>0</v>
          </cell>
          <cell r="O7216">
            <v>0</v>
          </cell>
        </row>
        <row r="7217">
          <cell r="K7217">
            <v>0</v>
          </cell>
          <cell r="O7217">
            <v>0</v>
          </cell>
        </row>
        <row r="7218">
          <cell r="K7218">
            <v>0</v>
          </cell>
          <cell r="O7218">
            <v>0</v>
          </cell>
        </row>
        <row r="7219">
          <cell r="K7219">
            <v>0</v>
          </cell>
          <cell r="O7219">
            <v>0</v>
          </cell>
        </row>
        <row r="7220">
          <cell r="K7220">
            <v>0</v>
          </cell>
          <cell r="O7220">
            <v>0</v>
          </cell>
        </row>
        <row r="7221">
          <cell r="K7221">
            <v>0</v>
          </cell>
          <cell r="O7221">
            <v>0</v>
          </cell>
        </row>
        <row r="7222">
          <cell r="K7222">
            <v>0</v>
          </cell>
          <cell r="O7222">
            <v>0</v>
          </cell>
        </row>
        <row r="7223">
          <cell r="K7223">
            <v>0</v>
          </cell>
          <cell r="O7223">
            <v>0</v>
          </cell>
        </row>
        <row r="7224">
          <cell r="K7224">
            <v>0</v>
          </cell>
          <cell r="O7224">
            <v>0</v>
          </cell>
        </row>
        <row r="7225">
          <cell r="K7225">
            <v>0</v>
          </cell>
          <cell r="O7225">
            <v>0</v>
          </cell>
        </row>
        <row r="7226">
          <cell r="K7226">
            <v>0</v>
          </cell>
          <cell r="O7226">
            <v>0</v>
          </cell>
        </row>
        <row r="7227">
          <cell r="K7227">
            <v>0</v>
          </cell>
          <cell r="O7227">
            <v>0</v>
          </cell>
        </row>
        <row r="7228">
          <cell r="K7228">
            <v>0</v>
          </cell>
          <cell r="O7228">
            <v>0</v>
          </cell>
        </row>
        <row r="7229">
          <cell r="K7229">
            <v>0</v>
          </cell>
          <cell r="O7229">
            <v>0</v>
          </cell>
        </row>
        <row r="7230">
          <cell r="K7230">
            <v>0</v>
          </cell>
          <cell r="O7230">
            <v>0</v>
          </cell>
        </row>
        <row r="7231">
          <cell r="K7231">
            <v>0</v>
          </cell>
          <cell r="O7231">
            <v>0</v>
          </cell>
        </row>
        <row r="7232">
          <cell r="K7232">
            <v>0</v>
          </cell>
          <cell r="O7232">
            <v>0</v>
          </cell>
        </row>
        <row r="7233">
          <cell r="K7233">
            <v>0</v>
          </cell>
          <cell r="O7233">
            <v>0</v>
          </cell>
        </row>
        <row r="7234">
          <cell r="K7234">
            <v>0</v>
          </cell>
          <cell r="O7234">
            <v>0</v>
          </cell>
        </row>
        <row r="7235">
          <cell r="K7235">
            <v>0</v>
          </cell>
          <cell r="O7235">
            <v>0</v>
          </cell>
        </row>
        <row r="7236">
          <cell r="K7236">
            <v>0</v>
          </cell>
          <cell r="O7236">
            <v>0</v>
          </cell>
        </row>
        <row r="7237">
          <cell r="K7237">
            <v>0</v>
          </cell>
          <cell r="O7237">
            <v>0</v>
          </cell>
        </row>
        <row r="7238">
          <cell r="K7238">
            <v>0</v>
          </cell>
          <cell r="O7238">
            <v>0</v>
          </cell>
        </row>
        <row r="7239">
          <cell r="K7239">
            <v>0</v>
          </cell>
          <cell r="O7239">
            <v>0</v>
          </cell>
        </row>
        <row r="7240">
          <cell r="K7240">
            <v>0</v>
          </cell>
          <cell r="O7240">
            <v>0</v>
          </cell>
        </row>
        <row r="7241">
          <cell r="K7241">
            <v>0</v>
          </cell>
          <cell r="O7241">
            <v>0</v>
          </cell>
        </row>
        <row r="7242">
          <cell r="K7242">
            <v>2101</v>
          </cell>
          <cell r="O7242">
            <v>0.4</v>
          </cell>
        </row>
        <row r="7243">
          <cell r="K7243">
            <v>2703</v>
          </cell>
          <cell r="O7243">
            <v>0</v>
          </cell>
        </row>
        <row r="7244">
          <cell r="K7244">
            <v>0</v>
          </cell>
          <cell r="O7244">
            <v>0</v>
          </cell>
        </row>
        <row r="7245">
          <cell r="K7245">
            <v>0</v>
          </cell>
          <cell r="O7245">
            <v>0</v>
          </cell>
        </row>
        <row r="7246">
          <cell r="K7246">
            <v>0</v>
          </cell>
          <cell r="O7246">
            <v>0</v>
          </cell>
        </row>
        <row r="7247">
          <cell r="K7247">
            <v>3808</v>
          </cell>
          <cell r="O7247">
            <v>0.2</v>
          </cell>
        </row>
        <row r="7248">
          <cell r="K7248">
            <v>0</v>
          </cell>
          <cell r="O7248">
            <v>0</v>
          </cell>
        </row>
        <row r="7249">
          <cell r="K7249">
            <v>0</v>
          </cell>
          <cell r="O7249">
            <v>0</v>
          </cell>
        </row>
        <row r="7250">
          <cell r="K7250">
            <v>2101</v>
          </cell>
          <cell r="O7250">
            <v>1.25</v>
          </cell>
        </row>
        <row r="7251">
          <cell r="K7251">
            <v>2203</v>
          </cell>
          <cell r="O7251">
            <v>2</v>
          </cell>
        </row>
        <row r="7252">
          <cell r="K7252">
            <v>0</v>
          </cell>
          <cell r="O7252">
            <v>0</v>
          </cell>
        </row>
        <row r="7253">
          <cell r="K7253">
            <v>0</v>
          </cell>
          <cell r="O7253">
            <v>0</v>
          </cell>
        </row>
        <row r="7254">
          <cell r="K7254">
            <v>3808</v>
          </cell>
          <cell r="O7254">
            <v>2.2000000000000002</v>
          </cell>
        </row>
        <row r="7255">
          <cell r="K7255">
            <v>0</v>
          </cell>
          <cell r="O7255">
            <v>0</v>
          </cell>
        </row>
        <row r="7256">
          <cell r="K7256">
            <v>0</v>
          </cell>
          <cell r="O7256">
            <v>0</v>
          </cell>
        </row>
        <row r="7257">
          <cell r="K7257">
            <v>0</v>
          </cell>
          <cell r="O7257">
            <v>0</v>
          </cell>
        </row>
        <row r="7258">
          <cell r="K7258">
            <v>0</v>
          </cell>
          <cell r="O7258">
            <v>0</v>
          </cell>
        </row>
        <row r="7259">
          <cell r="K7259">
            <v>0</v>
          </cell>
          <cell r="O7259">
            <v>0</v>
          </cell>
        </row>
        <row r="7260">
          <cell r="K7260">
            <v>0</v>
          </cell>
          <cell r="O7260">
            <v>0</v>
          </cell>
        </row>
        <row r="7261">
          <cell r="K7261">
            <v>0</v>
          </cell>
          <cell r="O7261">
            <v>0</v>
          </cell>
        </row>
        <row r="7262">
          <cell r="K7262">
            <v>0</v>
          </cell>
          <cell r="O7262">
            <v>0</v>
          </cell>
        </row>
        <row r="7263">
          <cell r="K7263">
            <v>0</v>
          </cell>
          <cell r="O7263">
            <v>0</v>
          </cell>
        </row>
        <row r="7264">
          <cell r="K7264">
            <v>0</v>
          </cell>
          <cell r="O7264">
            <v>0</v>
          </cell>
        </row>
        <row r="7265">
          <cell r="K7265">
            <v>0</v>
          </cell>
          <cell r="O7265">
            <v>0</v>
          </cell>
        </row>
        <row r="7266">
          <cell r="K7266">
            <v>0</v>
          </cell>
          <cell r="O7266">
            <v>0</v>
          </cell>
        </row>
        <row r="7267">
          <cell r="K7267">
            <v>0</v>
          </cell>
          <cell r="O7267">
            <v>0</v>
          </cell>
        </row>
        <row r="7268">
          <cell r="K7268">
            <v>0</v>
          </cell>
          <cell r="O7268">
            <v>0</v>
          </cell>
        </row>
        <row r="7269">
          <cell r="K7269">
            <v>0</v>
          </cell>
          <cell r="O7269">
            <v>0</v>
          </cell>
        </row>
        <row r="7270">
          <cell r="K7270">
            <v>0</v>
          </cell>
          <cell r="O7270">
            <v>0</v>
          </cell>
        </row>
        <row r="7271">
          <cell r="K7271">
            <v>0</v>
          </cell>
          <cell r="O7271">
            <v>0</v>
          </cell>
        </row>
        <row r="7272">
          <cell r="K7272">
            <v>0</v>
          </cell>
          <cell r="O7272">
            <v>0</v>
          </cell>
        </row>
        <row r="7273">
          <cell r="K7273">
            <v>0</v>
          </cell>
          <cell r="O7273">
            <v>0</v>
          </cell>
        </row>
        <row r="7274">
          <cell r="K7274">
            <v>0</v>
          </cell>
          <cell r="O7274">
            <v>0</v>
          </cell>
        </row>
        <row r="7275">
          <cell r="K7275">
            <v>0</v>
          </cell>
          <cell r="O7275">
            <v>0</v>
          </cell>
        </row>
        <row r="7276">
          <cell r="K7276">
            <v>0</v>
          </cell>
          <cell r="O7276">
            <v>0</v>
          </cell>
        </row>
        <row r="7277">
          <cell r="K7277">
            <v>0</v>
          </cell>
          <cell r="O7277">
            <v>0</v>
          </cell>
        </row>
        <row r="7278">
          <cell r="K7278">
            <v>0</v>
          </cell>
          <cell r="O7278">
            <v>0</v>
          </cell>
        </row>
        <row r="7279">
          <cell r="K7279">
            <v>0</v>
          </cell>
          <cell r="O7279">
            <v>0</v>
          </cell>
        </row>
        <row r="7280">
          <cell r="K7280">
            <v>0</v>
          </cell>
          <cell r="O7280">
            <v>0</v>
          </cell>
        </row>
        <row r="7281">
          <cell r="K7281">
            <v>0</v>
          </cell>
          <cell r="O7281">
            <v>0</v>
          </cell>
        </row>
        <row r="7282">
          <cell r="K7282">
            <v>2101</v>
          </cell>
          <cell r="O7282">
            <v>0.18</v>
          </cell>
        </row>
        <row r="7283">
          <cell r="K7283">
            <v>0</v>
          </cell>
          <cell r="O7283">
            <v>0</v>
          </cell>
        </row>
        <row r="7284">
          <cell r="K7284">
            <v>0</v>
          </cell>
          <cell r="O7284">
            <v>0</v>
          </cell>
        </row>
        <row r="7285">
          <cell r="K7285">
            <v>0</v>
          </cell>
          <cell r="O7285">
            <v>0</v>
          </cell>
        </row>
        <row r="7286">
          <cell r="K7286">
            <v>3808</v>
          </cell>
          <cell r="O7286">
            <v>0.2</v>
          </cell>
        </row>
        <row r="7287">
          <cell r="K7287">
            <v>0</v>
          </cell>
          <cell r="O7287">
            <v>0</v>
          </cell>
        </row>
        <row r="7288">
          <cell r="K7288">
            <v>0</v>
          </cell>
          <cell r="O7288">
            <v>0</v>
          </cell>
        </row>
        <row r="7289">
          <cell r="K7289">
            <v>0</v>
          </cell>
          <cell r="O7289">
            <v>0</v>
          </cell>
        </row>
        <row r="7290">
          <cell r="K7290">
            <v>2101</v>
          </cell>
          <cell r="O7290">
            <v>0.24</v>
          </cell>
        </row>
        <row r="7291">
          <cell r="K7291">
            <v>0</v>
          </cell>
          <cell r="O7291">
            <v>0</v>
          </cell>
        </row>
        <row r="7292">
          <cell r="K7292">
            <v>0</v>
          </cell>
          <cell r="O7292">
            <v>0</v>
          </cell>
        </row>
        <row r="7293">
          <cell r="K7293">
            <v>0</v>
          </cell>
          <cell r="O7293">
            <v>0</v>
          </cell>
        </row>
        <row r="7294">
          <cell r="K7294">
            <v>3808</v>
          </cell>
          <cell r="O7294">
            <v>0.2</v>
          </cell>
        </row>
        <row r="7295">
          <cell r="K7295">
            <v>0</v>
          </cell>
          <cell r="O7295">
            <v>0</v>
          </cell>
        </row>
        <row r="7296">
          <cell r="K7296">
            <v>0</v>
          </cell>
          <cell r="O7296">
            <v>0</v>
          </cell>
        </row>
        <row r="7297">
          <cell r="K7297">
            <v>0</v>
          </cell>
          <cell r="O7297">
            <v>0</v>
          </cell>
        </row>
        <row r="7298">
          <cell r="K7298">
            <v>0</v>
          </cell>
          <cell r="O7298">
            <v>0</v>
          </cell>
        </row>
        <row r="7299">
          <cell r="K7299">
            <v>0</v>
          </cell>
          <cell r="O7299">
            <v>0</v>
          </cell>
        </row>
        <row r="7300">
          <cell r="K7300">
            <v>0</v>
          </cell>
          <cell r="O7300">
            <v>0</v>
          </cell>
        </row>
        <row r="7301">
          <cell r="K7301">
            <v>0</v>
          </cell>
          <cell r="O7301">
            <v>0</v>
          </cell>
        </row>
        <row r="7302">
          <cell r="K7302">
            <v>0</v>
          </cell>
          <cell r="O7302">
            <v>0</v>
          </cell>
        </row>
        <row r="7303">
          <cell r="K7303">
            <v>0</v>
          </cell>
          <cell r="O7303">
            <v>0</v>
          </cell>
        </row>
        <row r="7304">
          <cell r="K7304">
            <v>0</v>
          </cell>
          <cell r="O7304">
            <v>0</v>
          </cell>
        </row>
        <row r="7305">
          <cell r="K7305">
            <v>0</v>
          </cell>
          <cell r="O7305">
            <v>0</v>
          </cell>
        </row>
        <row r="7306">
          <cell r="K7306">
            <v>0</v>
          </cell>
          <cell r="O7306">
            <v>0</v>
          </cell>
        </row>
        <row r="7307">
          <cell r="K7307">
            <v>0</v>
          </cell>
          <cell r="O7307">
            <v>0</v>
          </cell>
        </row>
        <row r="7308">
          <cell r="K7308">
            <v>0</v>
          </cell>
          <cell r="O7308">
            <v>0</v>
          </cell>
        </row>
        <row r="7309">
          <cell r="K7309">
            <v>0</v>
          </cell>
          <cell r="O7309">
            <v>0</v>
          </cell>
        </row>
        <row r="7310">
          <cell r="K7310">
            <v>0</v>
          </cell>
          <cell r="O7310">
            <v>0</v>
          </cell>
        </row>
        <row r="7311">
          <cell r="K7311">
            <v>0</v>
          </cell>
          <cell r="O7311">
            <v>0</v>
          </cell>
        </row>
        <row r="7312">
          <cell r="K7312">
            <v>0</v>
          </cell>
          <cell r="O7312">
            <v>0</v>
          </cell>
        </row>
        <row r="7313">
          <cell r="K7313">
            <v>0</v>
          </cell>
          <cell r="O7313">
            <v>0</v>
          </cell>
        </row>
        <row r="7314">
          <cell r="K7314">
            <v>0</v>
          </cell>
          <cell r="O7314">
            <v>0</v>
          </cell>
        </row>
        <row r="7315">
          <cell r="K7315">
            <v>0</v>
          </cell>
          <cell r="O7315">
            <v>0</v>
          </cell>
        </row>
        <row r="7316">
          <cell r="K7316">
            <v>0</v>
          </cell>
          <cell r="O7316">
            <v>0</v>
          </cell>
        </row>
        <row r="7317">
          <cell r="K7317">
            <v>0</v>
          </cell>
          <cell r="O7317">
            <v>0</v>
          </cell>
        </row>
        <row r="7318">
          <cell r="K7318">
            <v>0</v>
          </cell>
          <cell r="O7318">
            <v>0</v>
          </cell>
        </row>
        <row r="7319">
          <cell r="K7319">
            <v>0</v>
          </cell>
          <cell r="O7319">
            <v>0</v>
          </cell>
        </row>
        <row r="7320">
          <cell r="K7320">
            <v>0</v>
          </cell>
          <cell r="O7320">
            <v>0</v>
          </cell>
        </row>
        <row r="7321">
          <cell r="K7321">
            <v>0</v>
          </cell>
          <cell r="O7321">
            <v>0</v>
          </cell>
        </row>
        <row r="7322">
          <cell r="K7322">
            <v>2101</v>
          </cell>
          <cell r="O7322">
            <v>0.03</v>
          </cell>
        </row>
        <row r="7323">
          <cell r="K7323">
            <v>2203</v>
          </cell>
          <cell r="O7323">
            <v>1.2</v>
          </cell>
        </row>
        <row r="7324">
          <cell r="K7324">
            <v>0</v>
          </cell>
          <cell r="O7324">
            <v>0</v>
          </cell>
        </row>
        <row r="7325">
          <cell r="K7325">
            <v>0</v>
          </cell>
          <cell r="O7325">
            <v>0</v>
          </cell>
        </row>
        <row r="7326">
          <cell r="K7326">
            <v>3808</v>
          </cell>
          <cell r="O7326">
            <v>1.2</v>
          </cell>
        </row>
        <row r="7327">
          <cell r="K7327">
            <v>0</v>
          </cell>
          <cell r="O7327">
            <v>0</v>
          </cell>
        </row>
        <row r="7328">
          <cell r="K7328">
            <v>0</v>
          </cell>
          <cell r="O7328">
            <v>0</v>
          </cell>
        </row>
        <row r="7329">
          <cell r="K7329">
            <v>0</v>
          </cell>
          <cell r="O7329">
            <v>0</v>
          </cell>
        </row>
        <row r="7330">
          <cell r="K7330">
            <v>2101</v>
          </cell>
          <cell r="O7330">
            <v>0.03</v>
          </cell>
        </row>
        <row r="7331">
          <cell r="K7331">
            <v>2203</v>
          </cell>
          <cell r="O7331">
            <v>1.2</v>
          </cell>
        </row>
        <row r="7332">
          <cell r="K7332">
            <v>0</v>
          </cell>
          <cell r="O7332">
            <v>0</v>
          </cell>
        </row>
        <row r="7333">
          <cell r="K7333">
            <v>0</v>
          </cell>
          <cell r="O7333">
            <v>0</v>
          </cell>
        </row>
        <row r="7334">
          <cell r="K7334">
            <v>3808</v>
          </cell>
          <cell r="O7334">
            <v>1.2</v>
          </cell>
        </row>
        <row r="7335">
          <cell r="K7335">
            <v>0</v>
          </cell>
          <cell r="O7335">
            <v>0</v>
          </cell>
        </row>
        <row r="7336">
          <cell r="K7336">
            <v>0</v>
          </cell>
          <cell r="O7336">
            <v>0</v>
          </cell>
        </row>
        <row r="7337">
          <cell r="K7337">
            <v>0</v>
          </cell>
          <cell r="O7337">
            <v>0</v>
          </cell>
        </row>
        <row r="7338">
          <cell r="K7338">
            <v>2101</v>
          </cell>
          <cell r="O7338">
            <v>0.3</v>
          </cell>
        </row>
        <row r="7339">
          <cell r="K7339">
            <v>2301</v>
          </cell>
          <cell r="O7339">
            <v>3.85</v>
          </cell>
        </row>
        <row r="7340">
          <cell r="K7340">
            <v>2404</v>
          </cell>
          <cell r="O7340">
            <v>0.3</v>
          </cell>
        </row>
        <row r="7341">
          <cell r="K7341">
            <v>0</v>
          </cell>
          <cell r="O7341">
            <v>0</v>
          </cell>
        </row>
        <row r="7342">
          <cell r="K7342">
            <v>3503</v>
          </cell>
          <cell r="O7342">
            <v>0</v>
          </cell>
        </row>
        <row r="7343">
          <cell r="K7343">
            <v>3808</v>
          </cell>
          <cell r="O7343">
            <v>0.03</v>
          </cell>
        </row>
        <row r="7344">
          <cell r="K7344">
            <v>0</v>
          </cell>
          <cell r="O7344">
            <v>0</v>
          </cell>
        </row>
        <row r="7345">
          <cell r="K7345">
            <v>0</v>
          </cell>
          <cell r="O7345">
            <v>0</v>
          </cell>
        </row>
        <row r="7346">
          <cell r="K7346">
            <v>2101</v>
          </cell>
          <cell r="O7346">
            <v>0.4</v>
          </cell>
        </row>
        <row r="7347">
          <cell r="K7347">
            <v>2301</v>
          </cell>
          <cell r="O7347">
            <v>2.62</v>
          </cell>
        </row>
        <row r="7348">
          <cell r="K7348">
            <v>2302</v>
          </cell>
          <cell r="O7348">
            <v>0</v>
          </cell>
        </row>
        <row r="7349">
          <cell r="K7349">
            <v>2404</v>
          </cell>
          <cell r="O7349">
            <v>0.15</v>
          </cell>
        </row>
        <row r="7350">
          <cell r="K7350">
            <v>3502</v>
          </cell>
          <cell r="O7350">
            <v>0</v>
          </cell>
        </row>
        <row r="7351">
          <cell r="K7351">
            <v>3503</v>
          </cell>
          <cell r="O7351">
            <v>0</v>
          </cell>
        </row>
        <row r="7352">
          <cell r="K7352">
            <v>3505</v>
          </cell>
          <cell r="O7352">
            <v>0</v>
          </cell>
        </row>
        <row r="7353">
          <cell r="K7353">
            <v>3808</v>
          </cell>
          <cell r="O7353">
            <v>0.17</v>
          </cell>
        </row>
        <row r="7354">
          <cell r="K7354">
            <v>2605</v>
          </cell>
          <cell r="O7354">
            <v>2.0499999999999998</v>
          </cell>
        </row>
        <row r="7355">
          <cell r="K7355">
            <v>0</v>
          </cell>
          <cell r="O7355">
            <v>0</v>
          </cell>
        </row>
        <row r="7356">
          <cell r="K7356">
            <v>0</v>
          </cell>
          <cell r="O7356">
            <v>0</v>
          </cell>
        </row>
        <row r="7357">
          <cell r="K7357">
            <v>0</v>
          </cell>
          <cell r="O7357">
            <v>0</v>
          </cell>
        </row>
        <row r="7358">
          <cell r="K7358">
            <v>0</v>
          </cell>
          <cell r="O7358">
            <v>0</v>
          </cell>
        </row>
        <row r="7359">
          <cell r="K7359">
            <v>0</v>
          </cell>
          <cell r="O7359">
            <v>0</v>
          </cell>
        </row>
        <row r="7360">
          <cell r="K7360">
            <v>0</v>
          </cell>
          <cell r="O7360">
            <v>0</v>
          </cell>
        </row>
        <row r="7361">
          <cell r="K7361">
            <v>0</v>
          </cell>
          <cell r="O7361">
            <v>0</v>
          </cell>
        </row>
        <row r="7362">
          <cell r="K7362">
            <v>2101</v>
          </cell>
          <cell r="O7362">
            <v>4.18</v>
          </cell>
        </row>
        <row r="7363">
          <cell r="K7363">
            <v>2105</v>
          </cell>
          <cell r="O7363">
            <v>1.27</v>
          </cell>
        </row>
        <row r="7364">
          <cell r="K7364">
            <v>0</v>
          </cell>
          <cell r="O7364">
            <v>0</v>
          </cell>
        </row>
        <row r="7365">
          <cell r="K7365">
            <v>0</v>
          </cell>
          <cell r="O7365">
            <v>0</v>
          </cell>
        </row>
        <row r="7366">
          <cell r="K7366">
            <v>0</v>
          </cell>
          <cell r="O7366">
            <v>0</v>
          </cell>
        </row>
        <row r="7367">
          <cell r="K7367">
            <v>0</v>
          </cell>
          <cell r="O7367">
            <v>0</v>
          </cell>
        </row>
        <row r="7368">
          <cell r="K7368">
            <v>0</v>
          </cell>
          <cell r="O7368">
            <v>0</v>
          </cell>
        </row>
        <row r="7369">
          <cell r="K7369">
            <v>0</v>
          </cell>
          <cell r="O7369">
            <v>0</v>
          </cell>
        </row>
        <row r="7370">
          <cell r="K7370">
            <v>2101</v>
          </cell>
          <cell r="O7370">
            <v>0.03</v>
          </cell>
        </row>
        <row r="7371">
          <cell r="K7371">
            <v>2105</v>
          </cell>
          <cell r="O7371">
            <v>0.03</v>
          </cell>
        </row>
        <row r="7372">
          <cell r="K7372">
            <v>0</v>
          </cell>
          <cell r="O7372">
            <v>0</v>
          </cell>
        </row>
        <row r="7373">
          <cell r="K7373">
            <v>0</v>
          </cell>
          <cell r="O7373">
            <v>0</v>
          </cell>
        </row>
        <row r="7374">
          <cell r="K7374">
            <v>0</v>
          </cell>
          <cell r="O7374">
            <v>0</v>
          </cell>
        </row>
        <row r="7375">
          <cell r="K7375">
            <v>0</v>
          </cell>
          <cell r="O7375">
            <v>0</v>
          </cell>
        </row>
        <row r="7376">
          <cell r="K7376">
            <v>0</v>
          </cell>
          <cell r="O7376">
            <v>0</v>
          </cell>
        </row>
        <row r="7377">
          <cell r="K7377">
            <v>0</v>
          </cell>
          <cell r="O7377">
            <v>0</v>
          </cell>
        </row>
        <row r="7378">
          <cell r="K7378">
            <v>2101</v>
          </cell>
          <cell r="O7378">
            <v>0</v>
          </cell>
        </row>
        <row r="7379">
          <cell r="K7379">
            <v>2103</v>
          </cell>
          <cell r="O7379">
            <v>0</v>
          </cell>
        </row>
        <row r="7380">
          <cell r="K7380">
            <v>0</v>
          </cell>
          <cell r="O7380">
            <v>0</v>
          </cell>
        </row>
        <row r="7381">
          <cell r="K7381">
            <v>0</v>
          </cell>
          <cell r="O7381">
            <v>0</v>
          </cell>
        </row>
        <row r="7382">
          <cell r="K7382">
            <v>0</v>
          </cell>
          <cell r="O7382">
            <v>0</v>
          </cell>
        </row>
        <row r="7383">
          <cell r="K7383">
            <v>0</v>
          </cell>
          <cell r="O7383">
            <v>0</v>
          </cell>
        </row>
        <row r="7384">
          <cell r="K7384">
            <v>0</v>
          </cell>
          <cell r="O7384">
            <v>0</v>
          </cell>
        </row>
        <row r="7385">
          <cell r="K7385">
            <v>0</v>
          </cell>
          <cell r="O7385">
            <v>0</v>
          </cell>
        </row>
        <row r="7386">
          <cell r="K7386">
            <v>2101</v>
          </cell>
          <cell r="O7386">
            <v>7.0000000000000007E-2</v>
          </cell>
        </row>
        <row r="7387">
          <cell r="K7387">
            <v>2103</v>
          </cell>
          <cell r="O7387">
            <v>0.1</v>
          </cell>
        </row>
        <row r="7388">
          <cell r="K7388">
            <v>0</v>
          </cell>
          <cell r="O7388">
            <v>0</v>
          </cell>
        </row>
        <row r="7389">
          <cell r="K7389">
            <v>0</v>
          </cell>
          <cell r="O7389">
            <v>0</v>
          </cell>
        </row>
        <row r="7390">
          <cell r="K7390">
            <v>3811</v>
          </cell>
          <cell r="O7390">
            <v>0</v>
          </cell>
        </row>
        <row r="7391">
          <cell r="K7391">
            <v>0</v>
          </cell>
          <cell r="O7391">
            <v>0</v>
          </cell>
        </row>
        <row r="7392">
          <cell r="K7392">
            <v>0</v>
          </cell>
          <cell r="O7392">
            <v>0</v>
          </cell>
        </row>
        <row r="7393">
          <cell r="K7393">
            <v>0</v>
          </cell>
          <cell r="O7393">
            <v>0</v>
          </cell>
        </row>
        <row r="7394">
          <cell r="K7394">
            <v>2701</v>
          </cell>
          <cell r="O7394">
            <v>0</v>
          </cell>
        </row>
        <row r="7395">
          <cell r="K7395">
            <v>0</v>
          </cell>
          <cell r="O7395">
            <v>0</v>
          </cell>
        </row>
        <row r="7396">
          <cell r="K7396">
            <v>0</v>
          </cell>
          <cell r="O7396">
            <v>0</v>
          </cell>
        </row>
        <row r="7397">
          <cell r="K7397">
            <v>0</v>
          </cell>
          <cell r="O7397">
            <v>0</v>
          </cell>
        </row>
        <row r="7398">
          <cell r="K7398">
            <v>0</v>
          </cell>
          <cell r="O7398">
            <v>0</v>
          </cell>
        </row>
        <row r="7399">
          <cell r="K7399">
            <v>0</v>
          </cell>
          <cell r="O7399">
            <v>0</v>
          </cell>
        </row>
        <row r="7400">
          <cell r="K7400">
            <v>0</v>
          </cell>
          <cell r="O7400">
            <v>0</v>
          </cell>
        </row>
        <row r="7401">
          <cell r="K7401">
            <v>0</v>
          </cell>
          <cell r="O7401">
            <v>0</v>
          </cell>
        </row>
        <row r="7402">
          <cell r="K7402">
            <v>2101</v>
          </cell>
          <cell r="O7402">
            <v>0</v>
          </cell>
        </row>
        <row r="7403">
          <cell r="K7403">
            <v>2105</v>
          </cell>
          <cell r="O7403">
            <v>0</v>
          </cell>
        </row>
        <row r="7404">
          <cell r="K7404">
            <v>0</v>
          </cell>
          <cell r="O7404">
            <v>0</v>
          </cell>
        </row>
        <row r="7405">
          <cell r="K7405">
            <v>0</v>
          </cell>
          <cell r="O7405">
            <v>0</v>
          </cell>
        </row>
        <row r="7406">
          <cell r="K7406">
            <v>0</v>
          </cell>
          <cell r="O7406">
            <v>0</v>
          </cell>
        </row>
        <row r="7407">
          <cell r="K7407">
            <v>0</v>
          </cell>
          <cell r="O7407">
            <v>0</v>
          </cell>
        </row>
        <row r="7408">
          <cell r="K7408">
            <v>0</v>
          </cell>
          <cell r="O7408">
            <v>0</v>
          </cell>
        </row>
        <row r="7409">
          <cell r="K7409">
            <v>0</v>
          </cell>
          <cell r="O7409">
            <v>0</v>
          </cell>
        </row>
        <row r="7410">
          <cell r="K7410">
            <v>2101</v>
          </cell>
          <cell r="O7410">
            <v>0</v>
          </cell>
        </row>
        <row r="7411">
          <cell r="K7411">
            <v>2105</v>
          </cell>
          <cell r="O7411">
            <v>0</v>
          </cell>
        </row>
        <row r="7412">
          <cell r="K7412">
            <v>2204</v>
          </cell>
          <cell r="O7412">
            <v>0</v>
          </cell>
        </row>
        <row r="7413">
          <cell r="K7413">
            <v>0</v>
          </cell>
          <cell r="O7413">
            <v>0</v>
          </cell>
        </row>
        <row r="7414">
          <cell r="K7414">
            <v>0</v>
          </cell>
          <cell r="O7414">
            <v>0</v>
          </cell>
        </row>
        <row r="7415">
          <cell r="K7415">
            <v>3811</v>
          </cell>
          <cell r="O7415">
            <v>0</v>
          </cell>
        </row>
        <row r="7416">
          <cell r="K7416">
            <v>0</v>
          </cell>
          <cell r="O7416">
            <v>0</v>
          </cell>
        </row>
        <row r="7417">
          <cell r="K7417">
            <v>0</v>
          </cell>
          <cell r="O7417">
            <v>0</v>
          </cell>
        </row>
        <row r="7418">
          <cell r="K7418">
            <v>2101</v>
          </cell>
          <cell r="O7418">
            <v>0.05</v>
          </cell>
        </row>
        <row r="7419">
          <cell r="K7419">
            <v>2105</v>
          </cell>
          <cell r="O7419">
            <v>0.05</v>
          </cell>
        </row>
        <row r="7420">
          <cell r="K7420">
            <v>2204</v>
          </cell>
          <cell r="O7420">
            <v>0</v>
          </cell>
        </row>
        <row r="7421">
          <cell r="K7421">
            <v>0</v>
          </cell>
          <cell r="O7421">
            <v>0</v>
          </cell>
        </row>
        <row r="7422">
          <cell r="K7422">
            <v>3808</v>
          </cell>
          <cell r="O7422">
            <v>0.2</v>
          </cell>
        </row>
        <row r="7423">
          <cell r="K7423">
            <v>3811</v>
          </cell>
          <cell r="O7423">
            <v>0.1</v>
          </cell>
        </row>
        <row r="7424">
          <cell r="K7424">
            <v>0</v>
          </cell>
          <cell r="O7424">
            <v>0</v>
          </cell>
        </row>
        <row r="7425">
          <cell r="K7425">
            <v>0</v>
          </cell>
          <cell r="O7425">
            <v>0</v>
          </cell>
        </row>
        <row r="7426">
          <cell r="K7426">
            <v>2101</v>
          </cell>
          <cell r="O7426">
            <v>0.28999999999999998</v>
          </cell>
        </row>
        <row r="7427">
          <cell r="K7427">
            <v>2103</v>
          </cell>
          <cell r="O7427">
            <v>0.18</v>
          </cell>
        </row>
        <row r="7428">
          <cell r="K7428">
            <v>2105</v>
          </cell>
          <cell r="O7428">
            <v>1.7</v>
          </cell>
        </row>
        <row r="7429">
          <cell r="K7429">
            <v>2204</v>
          </cell>
          <cell r="O7429">
            <v>0</v>
          </cell>
        </row>
        <row r="7430">
          <cell r="K7430">
            <v>3808</v>
          </cell>
          <cell r="O7430">
            <v>0.13</v>
          </cell>
        </row>
        <row r="7431">
          <cell r="K7431">
            <v>0</v>
          </cell>
          <cell r="O7431">
            <v>0</v>
          </cell>
        </row>
        <row r="7432">
          <cell r="K7432">
            <v>0</v>
          </cell>
          <cell r="O7432">
            <v>0</v>
          </cell>
        </row>
        <row r="7433">
          <cell r="K7433">
            <v>0</v>
          </cell>
          <cell r="O7433">
            <v>0</v>
          </cell>
        </row>
        <row r="7434">
          <cell r="K7434">
            <v>0</v>
          </cell>
          <cell r="O7434">
            <v>0</v>
          </cell>
        </row>
        <row r="7435">
          <cell r="K7435">
            <v>0</v>
          </cell>
          <cell r="O7435">
            <v>0</v>
          </cell>
        </row>
        <row r="7436">
          <cell r="K7436">
            <v>0</v>
          </cell>
          <cell r="O7436">
            <v>0</v>
          </cell>
        </row>
        <row r="7437">
          <cell r="K7437">
            <v>0</v>
          </cell>
          <cell r="O7437">
            <v>0</v>
          </cell>
        </row>
        <row r="7438">
          <cell r="K7438">
            <v>0</v>
          </cell>
          <cell r="O7438">
            <v>0</v>
          </cell>
        </row>
        <row r="7439">
          <cell r="K7439">
            <v>0</v>
          </cell>
          <cell r="O7439">
            <v>0</v>
          </cell>
        </row>
        <row r="7440">
          <cell r="K7440">
            <v>0</v>
          </cell>
          <cell r="O7440">
            <v>0</v>
          </cell>
        </row>
        <row r="7441">
          <cell r="K7441">
            <v>0</v>
          </cell>
          <cell r="O7441">
            <v>0</v>
          </cell>
        </row>
        <row r="7442">
          <cell r="K7442">
            <v>2101</v>
          </cell>
          <cell r="O7442">
            <v>0.35</v>
          </cell>
        </row>
        <row r="7443">
          <cell r="K7443">
            <v>2103</v>
          </cell>
          <cell r="O7443">
            <v>0.2</v>
          </cell>
        </row>
        <row r="7444">
          <cell r="K7444">
            <v>2105</v>
          </cell>
          <cell r="O7444">
            <v>0</v>
          </cell>
        </row>
        <row r="7445">
          <cell r="K7445">
            <v>0</v>
          </cell>
          <cell r="O7445">
            <v>0</v>
          </cell>
        </row>
        <row r="7446">
          <cell r="K7446">
            <v>3811</v>
          </cell>
          <cell r="O7446">
            <v>0.6</v>
          </cell>
        </row>
        <row r="7447">
          <cell r="K7447">
            <v>0</v>
          </cell>
          <cell r="O7447">
            <v>0</v>
          </cell>
        </row>
        <row r="7448">
          <cell r="K7448">
            <v>0</v>
          </cell>
          <cell r="O7448">
            <v>0</v>
          </cell>
        </row>
        <row r="7449">
          <cell r="K7449">
            <v>0</v>
          </cell>
          <cell r="O7449">
            <v>0</v>
          </cell>
        </row>
        <row r="7450">
          <cell r="K7450">
            <v>0</v>
          </cell>
          <cell r="O7450">
            <v>0</v>
          </cell>
        </row>
        <row r="7451">
          <cell r="K7451">
            <v>0</v>
          </cell>
          <cell r="O7451">
            <v>0</v>
          </cell>
        </row>
        <row r="7452">
          <cell r="K7452">
            <v>0</v>
          </cell>
          <cell r="O7452">
            <v>0</v>
          </cell>
        </row>
        <row r="7453">
          <cell r="K7453">
            <v>0</v>
          </cell>
          <cell r="O7453">
            <v>0</v>
          </cell>
        </row>
        <row r="7454">
          <cell r="K7454">
            <v>0</v>
          </cell>
          <cell r="O7454">
            <v>0</v>
          </cell>
        </row>
        <row r="7455">
          <cell r="K7455">
            <v>0</v>
          </cell>
          <cell r="O7455">
            <v>0</v>
          </cell>
        </row>
        <row r="7456">
          <cell r="K7456">
            <v>0</v>
          </cell>
          <cell r="O7456">
            <v>0</v>
          </cell>
        </row>
        <row r="7457">
          <cell r="K7457">
            <v>0</v>
          </cell>
          <cell r="O7457">
            <v>0</v>
          </cell>
        </row>
        <row r="7458">
          <cell r="K7458">
            <v>0</v>
          </cell>
          <cell r="O7458">
            <v>0</v>
          </cell>
        </row>
        <row r="7459">
          <cell r="K7459">
            <v>0</v>
          </cell>
          <cell r="O7459">
            <v>0</v>
          </cell>
        </row>
        <row r="7460">
          <cell r="K7460">
            <v>0</v>
          </cell>
          <cell r="O7460">
            <v>0</v>
          </cell>
        </row>
        <row r="7461">
          <cell r="K7461">
            <v>0</v>
          </cell>
          <cell r="O7461">
            <v>0</v>
          </cell>
        </row>
        <row r="7462">
          <cell r="K7462">
            <v>0</v>
          </cell>
          <cell r="O7462">
            <v>0</v>
          </cell>
        </row>
        <row r="7463">
          <cell r="K7463">
            <v>0</v>
          </cell>
          <cell r="O7463">
            <v>0</v>
          </cell>
        </row>
        <row r="7464">
          <cell r="K7464">
            <v>0</v>
          </cell>
          <cell r="O7464">
            <v>0</v>
          </cell>
        </row>
        <row r="7465">
          <cell r="K7465">
            <v>0</v>
          </cell>
          <cell r="O7465">
            <v>0</v>
          </cell>
        </row>
        <row r="7466">
          <cell r="K7466">
            <v>0</v>
          </cell>
          <cell r="O7466">
            <v>0</v>
          </cell>
        </row>
        <row r="7467">
          <cell r="K7467">
            <v>0</v>
          </cell>
          <cell r="O7467">
            <v>0</v>
          </cell>
        </row>
        <row r="7468">
          <cell r="K7468">
            <v>0</v>
          </cell>
          <cell r="O7468">
            <v>0</v>
          </cell>
        </row>
        <row r="7469">
          <cell r="K7469">
            <v>0</v>
          </cell>
          <cell r="O7469">
            <v>0</v>
          </cell>
        </row>
        <row r="7470">
          <cell r="K7470">
            <v>0</v>
          </cell>
          <cell r="O7470">
            <v>0</v>
          </cell>
        </row>
        <row r="7471">
          <cell r="K7471">
            <v>0</v>
          </cell>
          <cell r="O7471">
            <v>0</v>
          </cell>
        </row>
        <row r="7472">
          <cell r="K7472">
            <v>0</v>
          </cell>
          <cell r="O7472">
            <v>0</v>
          </cell>
        </row>
        <row r="7473">
          <cell r="K7473">
            <v>0</v>
          </cell>
          <cell r="O7473">
            <v>0</v>
          </cell>
        </row>
        <row r="7474">
          <cell r="K7474">
            <v>0</v>
          </cell>
          <cell r="O7474">
            <v>0</v>
          </cell>
        </row>
        <row r="7475">
          <cell r="K7475">
            <v>0</v>
          </cell>
          <cell r="O7475">
            <v>0</v>
          </cell>
        </row>
        <row r="7476">
          <cell r="K7476">
            <v>0</v>
          </cell>
          <cell r="O7476">
            <v>0</v>
          </cell>
        </row>
        <row r="7477">
          <cell r="K7477">
            <v>0</v>
          </cell>
          <cell r="O7477">
            <v>0</v>
          </cell>
        </row>
        <row r="7478">
          <cell r="K7478">
            <v>0</v>
          </cell>
          <cell r="O7478">
            <v>0</v>
          </cell>
        </row>
        <row r="7479">
          <cell r="K7479">
            <v>0</v>
          </cell>
          <cell r="O7479">
            <v>0</v>
          </cell>
        </row>
        <row r="7480">
          <cell r="K7480">
            <v>0</v>
          </cell>
          <cell r="O7480">
            <v>0</v>
          </cell>
        </row>
        <row r="7481">
          <cell r="K7481">
            <v>0</v>
          </cell>
          <cell r="O7481">
            <v>0</v>
          </cell>
        </row>
        <row r="7482">
          <cell r="K7482">
            <v>2101</v>
          </cell>
          <cell r="O7482">
            <v>0</v>
          </cell>
        </row>
        <row r="7483">
          <cell r="K7483">
            <v>0</v>
          </cell>
          <cell r="O7483">
            <v>0</v>
          </cell>
        </row>
        <row r="7484">
          <cell r="K7484">
            <v>0</v>
          </cell>
          <cell r="O7484">
            <v>0</v>
          </cell>
        </row>
        <row r="7485">
          <cell r="K7485">
            <v>0</v>
          </cell>
          <cell r="O7485">
            <v>0</v>
          </cell>
        </row>
        <row r="7486">
          <cell r="K7486">
            <v>3811</v>
          </cell>
          <cell r="O7486">
            <v>0.3</v>
          </cell>
        </row>
        <row r="7487">
          <cell r="K7487">
            <v>0</v>
          </cell>
          <cell r="O7487">
            <v>0</v>
          </cell>
        </row>
        <row r="7488">
          <cell r="K7488">
            <v>0</v>
          </cell>
          <cell r="O7488">
            <v>0</v>
          </cell>
        </row>
        <row r="7489">
          <cell r="K7489">
            <v>0</v>
          </cell>
          <cell r="O7489">
            <v>0</v>
          </cell>
        </row>
        <row r="7490">
          <cell r="K7490">
            <v>2101</v>
          </cell>
          <cell r="O7490">
            <v>0</v>
          </cell>
        </row>
        <row r="7491">
          <cell r="K7491">
            <v>2105</v>
          </cell>
          <cell r="O7491">
            <v>0</v>
          </cell>
        </row>
        <row r="7492">
          <cell r="K7492">
            <v>0</v>
          </cell>
          <cell r="O7492">
            <v>0</v>
          </cell>
        </row>
        <row r="7493">
          <cell r="K7493">
            <v>0</v>
          </cell>
          <cell r="O7493">
            <v>0</v>
          </cell>
        </row>
        <row r="7494">
          <cell r="K7494">
            <v>3811</v>
          </cell>
          <cell r="O7494">
            <v>0</v>
          </cell>
        </row>
        <row r="7495">
          <cell r="K7495">
            <v>0</v>
          </cell>
          <cell r="O7495">
            <v>0</v>
          </cell>
        </row>
        <row r="7496">
          <cell r="K7496">
            <v>0</v>
          </cell>
          <cell r="O7496">
            <v>0</v>
          </cell>
        </row>
        <row r="7497">
          <cell r="K7497">
            <v>0</v>
          </cell>
          <cell r="O7497">
            <v>0</v>
          </cell>
        </row>
        <row r="7498">
          <cell r="K7498">
            <v>2101</v>
          </cell>
          <cell r="O7498">
            <v>0</v>
          </cell>
        </row>
        <row r="7499">
          <cell r="K7499">
            <v>0</v>
          </cell>
          <cell r="O7499">
            <v>0</v>
          </cell>
        </row>
        <row r="7500">
          <cell r="K7500">
            <v>0</v>
          </cell>
          <cell r="O7500">
            <v>0</v>
          </cell>
        </row>
        <row r="7501">
          <cell r="K7501">
            <v>0</v>
          </cell>
          <cell r="O7501">
            <v>0</v>
          </cell>
        </row>
        <row r="7502">
          <cell r="K7502">
            <v>0</v>
          </cell>
          <cell r="O7502">
            <v>0</v>
          </cell>
        </row>
        <row r="7503">
          <cell r="K7503">
            <v>0</v>
          </cell>
          <cell r="O7503">
            <v>0</v>
          </cell>
        </row>
        <row r="7504">
          <cell r="K7504">
            <v>0</v>
          </cell>
          <cell r="O7504">
            <v>0</v>
          </cell>
        </row>
        <row r="7505">
          <cell r="K7505">
            <v>0</v>
          </cell>
          <cell r="O7505">
            <v>0</v>
          </cell>
        </row>
        <row r="7506">
          <cell r="K7506">
            <v>0</v>
          </cell>
          <cell r="O7506">
            <v>0</v>
          </cell>
        </row>
        <row r="7507">
          <cell r="K7507">
            <v>0</v>
          </cell>
          <cell r="O7507">
            <v>0</v>
          </cell>
        </row>
        <row r="7508">
          <cell r="K7508">
            <v>0</v>
          </cell>
          <cell r="O7508">
            <v>0</v>
          </cell>
        </row>
        <row r="7509">
          <cell r="K7509">
            <v>0</v>
          </cell>
          <cell r="O7509">
            <v>0</v>
          </cell>
        </row>
        <row r="7510">
          <cell r="K7510">
            <v>0</v>
          </cell>
          <cell r="O7510">
            <v>0</v>
          </cell>
        </row>
        <row r="7511">
          <cell r="K7511">
            <v>0</v>
          </cell>
          <cell r="O7511">
            <v>0</v>
          </cell>
        </row>
        <row r="7512">
          <cell r="K7512">
            <v>0</v>
          </cell>
          <cell r="O7512">
            <v>0</v>
          </cell>
        </row>
        <row r="7513">
          <cell r="K7513">
            <v>0</v>
          </cell>
          <cell r="O7513">
            <v>0</v>
          </cell>
        </row>
        <row r="7514">
          <cell r="K7514">
            <v>0</v>
          </cell>
          <cell r="O7514">
            <v>0</v>
          </cell>
        </row>
        <row r="7515">
          <cell r="K7515">
            <v>0</v>
          </cell>
          <cell r="O7515">
            <v>0</v>
          </cell>
        </row>
        <row r="7516">
          <cell r="K7516">
            <v>0</v>
          </cell>
          <cell r="O7516">
            <v>0</v>
          </cell>
        </row>
        <row r="7517">
          <cell r="K7517">
            <v>0</v>
          </cell>
          <cell r="O7517">
            <v>0</v>
          </cell>
        </row>
        <row r="7518">
          <cell r="K7518">
            <v>0</v>
          </cell>
          <cell r="O7518">
            <v>0</v>
          </cell>
        </row>
        <row r="7519">
          <cell r="K7519">
            <v>0</v>
          </cell>
          <cell r="O7519">
            <v>0</v>
          </cell>
        </row>
        <row r="7520">
          <cell r="K7520">
            <v>0</v>
          </cell>
          <cell r="O7520">
            <v>0</v>
          </cell>
        </row>
        <row r="7521">
          <cell r="K7521">
            <v>0</v>
          </cell>
          <cell r="O7521">
            <v>0</v>
          </cell>
        </row>
        <row r="7522">
          <cell r="K7522">
            <v>2101</v>
          </cell>
          <cell r="O7522">
            <v>0</v>
          </cell>
        </row>
        <row r="7523">
          <cell r="K7523">
            <v>0</v>
          </cell>
          <cell r="O7523">
            <v>0</v>
          </cell>
        </row>
        <row r="7524">
          <cell r="K7524">
            <v>0</v>
          </cell>
          <cell r="O7524">
            <v>0</v>
          </cell>
        </row>
        <row r="7525">
          <cell r="K7525">
            <v>0</v>
          </cell>
          <cell r="O7525">
            <v>0</v>
          </cell>
        </row>
        <row r="7526">
          <cell r="K7526">
            <v>0</v>
          </cell>
          <cell r="O7526">
            <v>0</v>
          </cell>
        </row>
        <row r="7527">
          <cell r="K7527">
            <v>0</v>
          </cell>
          <cell r="O7527">
            <v>0</v>
          </cell>
        </row>
        <row r="7528">
          <cell r="K7528">
            <v>0</v>
          </cell>
          <cell r="O7528">
            <v>0</v>
          </cell>
        </row>
        <row r="7529">
          <cell r="K7529">
            <v>0</v>
          </cell>
          <cell r="O7529">
            <v>0</v>
          </cell>
        </row>
        <row r="7530">
          <cell r="K7530">
            <v>0</v>
          </cell>
          <cell r="O7530">
            <v>0</v>
          </cell>
        </row>
        <row r="7531">
          <cell r="K7531">
            <v>0</v>
          </cell>
          <cell r="O7531">
            <v>0</v>
          </cell>
        </row>
        <row r="7532">
          <cell r="K7532">
            <v>0</v>
          </cell>
          <cell r="O7532">
            <v>0</v>
          </cell>
        </row>
        <row r="7533">
          <cell r="K7533">
            <v>0</v>
          </cell>
          <cell r="O7533">
            <v>0</v>
          </cell>
        </row>
        <row r="7534">
          <cell r="K7534">
            <v>0</v>
          </cell>
          <cell r="O7534">
            <v>0</v>
          </cell>
        </row>
        <row r="7535">
          <cell r="K7535">
            <v>0</v>
          </cell>
          <cell r="O7535">
            <v>0</v>
          </cell>
        </row>
        <row r="7536">
          <cell r="K7536">
            <v>0</v>
          </cell>
          <cell r="O7536">
            <v>0</v>
          </cell>
        </row>
        <row r="7537">
          <cell r="K7537">
            <v>0</v>
          </cell>
          <cell r="O7537">
            <v>0</v>
          </cell>
        </row>
        <row r="7538">
          <cell r="K7538">
            <v>0</v>
          </cell>
          <cell r="O7538">
            <v>0</v>
          </cell>
        </row>
        <row r="7539">
          <cell r="K7539">
            <v>0</v>
          </cell>
          <cell r="O7539">
            <v>0</v>
          </cell>
        </row>
        <row r="7540">
          <cell r="K7540">
            <v>0</v>
          </cell>
          <cell r="O7540">
            <v>0</v>
          </cell>
        </row>
        <row r="7541">
          <cell r="K7541">
            <v>0</v>
          </cell>
          <cell r="O7541">
            <v>0</v>
          </cell>
        </row>
        <row r="7542">
          <cell r="K7542">
            <v>0</v>
          </cell>
          <cell r="O7542">
            <v>0</v>
          </cell>
        </row>
        <row r="7543">
          <cell r="K7543">
            <v>0</v>
          </cell>
          <cell r="O7543">
            <v>0</v>
          </cell>
        </row>
        <row r="7544">
          <cell r="K7544">
            <v>0</v>
          </cell>
          <cell r="O7544">
            <v>0</v>
          </cell>
        </row>
        <row r="7545">
          <cell r="K7545">
            <v>0</v>
          </cell>
          <cell r="O7545">
            <v>0</v>
          </cell>
        </row>
        <row r="7546">
          <cell r="K7546">
            <v>0</v>
          </cell>
          <cell r="O7546">
            <v>0</v>
          </cell>
        </row>
        <row r="7547">
          <cell r="K7547">
            <v>0</v>
          </cell>
          <cell r="O7547">
            <v>0</v>
          </cell>
        </row>
        <row r="7548">
          <cell r="K7548">
            <v>0</v>
          </cell>
          <cell r="O7548">
            <v>0</v>
          </cell>
        </row>
        <row r="7549">
          <cell r="K7549">
            <v>0</v>
          </cell>
          <cell r="O7549">
            <v>0</v>
          </cell>
        </row>
        <row r="7550">
          <cell r="K7550">
            <v>0</v>
          </cell>
          <cell r="O7550">
            <v>0</v>
          </cell>
        </row>
        <row r="7551">
          <cell r="K7551">
            <v>0</v>
          </cell>
          <cell r="O7551">
            <v>0</v>
          </cell>
        </row>
        <row r="7552">
          <cell r="K7552">
            <v>0</v>
          </cell>
          <cell r="O7552">
            <v>0</v>
          </cell>
        </row>
        <row r="7553">
          <cell r="K7553">
            <v>0</v>
          </cell>
          <cell r="O7553">
            <v>0</v>
          </cell>
        </row>
        <row r="7554">
          <cell r="K7554">
            <v>0</v>
          </cell>
          <cell r="O7554">
            <v>0</v>
          </cell>
        </row>
        <row r="7555">
          <cell r="K7555">
            <v>0</v>
          </cell>
          <cell r="O7555">
            <v>0</v>
          </cell>
        </row>
        <row r="7556">
          <cell r="K7556">
            <v>0</v>
          </cell>
          <cell r="O7556">
            <v>0</v>
          </cell>
        </row>
        <row r="7557">
          <cell r="K7557">
            <v>0</v>
          </cell>
          <cell r="O7557">
            <v>0</v>
          </cell>
        </row>
        <row r="7558">
          <cell r="K7558">
            <v>0</v>
          </cell>
          <cell r="O7558">
            <v>0</v>
          </cell>
        </row>
        <row r="7559">
          <cell r="K7559">
            <v>0</v>
          </cell>
          <cell r="O7559">
            <v>0</v>
          </cell>
        </row>
        <row r="7560">
          <cell r="K7560">
            <v>0</v>
          </cell>
          <cell r="O7560">
            <v>0</v>
          </cell>
        </row>
        <row r="7561">
          <cell r="K7561">
            <v>0</v>
          </cell>
          <cell r="O7561">
            <v>0</v>
          </cell>
        </row>
        <row r="7562">
          <cell r="K7562">
            <v>2101</v>
          </cell>
          <cell r="O7562">
            <v>0.128</v>
          </cell>
        </row>
        <row r="7563">
          <cell r="K7563">
            <v>0</v>
          </cell>
          <cell r="O7563">
            <v>0</v>
          </cell>
        </row>
        <row r="7564">
          <cell r="K7564">
            <v>2303</v>
          </cell>
          <cell r="O7564">
            <v>0</v>
          </cell>
        </row>
        <row r="7565">
          <cell r="K7565">
            <v>2701</v>
          </cell>
          <cell r="O7565">
            <v>0</v>
          </cell>
        </row>
        <row r="7566">
          <cell r="K7566">
            <v>0</v>
          </cell>
          <cell r="O7566">
            <v>0</v>
          </cell>
        </row>
        <row r="7567">
          <cell r="K7567">
            <v>0</v>
          </cell>
          <cell r="O7567">
            <v>0</v>
          </cell>
        </row>
        <row r="7568">
          <cell r="K7568">
            <v>3808</v>
          </cell>
          <cell r="O7568">
            <v>0.28000000000000003</v>
          </cell>
        </row>
        <row r="7569">
          <cell r="K7569">
            <v>0</v>
          </cell>
          <cell r="O7569">
            <v>0</v>
          </cell>
        </row>
        <row r="7570">
          <cell r="K7570">
            <v>2101</v>
          </cell>
          <cell r="O7570">
            <v>0.15</v>
          </cell>
        </row>
        <row r="7571">
          <cell r="K7571">
            <v>2105</v>
          </cell>
          <cell r="O7571">
            <v>0</v>
          </cell>
        </row>
        <row r="7572">
          <cell r="K7572">
            <v>0</v>
          </cell>
          <cell r="O7572">
            <v>0</v>
          </cell>
        </row>
        <row r="7573">
          <cell r="K7573">
            <v>0</v>
          </cell>
          <cell r="O7573">
            <v>0</v>
          </cell>
        </row>
        <row r="7574">
          <cell r="K7574">
            <v>0</v>
          </cell>
          <cell r="O7574">
            <v>0</v>
          </cell>
        </row>
        <row r="7575">
          <cell r="K7575">
            <v>0</v>
          </cell>
          <cell r="O7575">
            <v>0</v>
          </cell>
        </row>
        <row r="7576">
          <cell r="K7576">
            <v>0</v>
          </cell>
          <cell r="O7576">
            <v>0</v>
          </cell>
        </row>
        <row r="7577">
          <cell r="K7577">
            <v>3808</v>
          </cell>
          <cell r="O7577">
            <v>0.5</v>
          </cell>
        </row>
        <row r="7578">
          <cell r="K7578">
            <v>0</v>
          </cell>
          <cell r="O7578">
            <v>0</v>
          </cell>
        </row>
        <row r="7579">
          <cell r="K7579">
            <v>0</v>
          </cell>
          <cell r="O7579">
            <v>0</v>
          </cell>
        </row>
        <row r="7580">
          <cell r="K7580">
            <v>0</v>
          </cell>
          <cell r="O7580">
            <v>0</v>
          </cell>
        </row>
        <row r="7581">
          <cell r="K7581">
            <v>0</v>
          </cell>
          <cell r="O7581">
            <v>0</v>
          </cell>
        </row>
        <row r="7582">
          <cell r="K7582">
            <v>0</v>
          </cell>
          <cell r="O7582">
            <v>0</v>
          </cell>
        </row>
        <row r="7583">
          <cell r="K7583">
            <v>0</v>
          </cell>
          <cell r="O7583">
            <v>0</v>
          </cell>
        </row>
        <row r="7584">
          <cell r="K7584">
            <v>0</v>
          </cell>
          <cell r="O7584">
            <v>0</v>
          </cell>
        </row>
        <row r="7585">
          <cell r="K7585">
            <v>0</v>
          </cell>
          <cell r="O7585">
            <v>0</v>
          </cell>
        </row>
        <row r="7586">
          <cell r="K7586">
            <v>0</v>
          </cell>
          <cell r="O7586">
            <v>0</v>
          </cell>
        </row>
        <row r="7587">
          <cell r="K7587">
            <v>0</v>
          </cell>
          <cell r="O7587">
            <v>0</v>
          </cell>
        </row>
        <row r="7588">
          <cell r="K7588">
            <v>0</v>
          </cell>
          <cell r="O7588">
            <v>0</v>
          </cell>
        </row>
        <row r="7589">
          <cell r="K7589">
            <v>0</v>
          </cell>
          <cell r="O7589">
            <v>0</v>
          </cell>
        </row>
        <row r="7590">
          <cell r="K7590">
            <v>0</v>
          </cell>
          <cell r="O7590">
            <v>0</v>
          </cell>
        </row>
        <row r="7591">
          <cell r="K7591">
            <v>0</v>
          </cell>
          <cell r="O7591">
            <v>0</v>
          </cell>
        </row>
        <row r="7592">
          <cell r="K7592">
            <v>0</v>
          </cell>
          <cell r="O7592">
            <v>0</v>
          </cell>
        </row>
        <row r="7593">
          <cell r="K7593">
            <v>0</v>
          </cell>
          <cell r="O7593">
            <v>0</v>
          </cell>
        </row>
        <row r="7594">
          <cell r="K7594">
            <v>0</v>
          </cell>
          <cell r="O7594">
            <v>0</v>
          </cell>
        </row>
        <row r="7595">
          <cell r="K7595">
            <v>0</v>
          </cell>
          <cell r="O7595">
            <v>0</v>
          </cell>
        </row>
        <row r="7596">
          <cell r="K7596">
            <v>0</v>
          </cell>
          <cell r="O7596">
            <v>0</v>
          </cell>
        </row>
        <row r="7597">
          <cell r="K7597">
            <v>0</v>
          </cell>
          <cell r="O7597">
            <v>0</v>
          </cell>
        </row>
        <row r="7598">
          <cell r="K7598">
            <v>0</v>
          </cell>
          <cell r="O7598">
            <v>0</v>
          </cell>
        </row>
        <row r="7599">
          <cell r="K7599">
            <v>0</v>
          </cell>
          <cell r="O7599">
            <v>0</v>
          </cell>
        </row>
        <row r="7600">
          <cell r="K7600">
            <v>0</v>
          </cell>
          <cell r="O7600">
            <v>0</v>
          </cell>
        </row>
        <row r="7601">
          <cell r="K7601">
            <v>0</v>
          </cell>
          <cell r="O7601">
            <v>0</v>
          </cell>
        </row>
        <row r="7602">
          <cell r="K7602">
            <v>2101</v>
          </cell>
          <cell r="O7602">
            <v>0.1</v>
          </cell>
        </row>
        <row r="7603">
          <cell r="K7603">
            <v>2203</v>
          </cell>
          <cell r="O7603">
            <v>0</v>
          </cell>
        </row>
        <row r="7604">
          <cell r="K7604">
            <v>0</v>
          </cell>
          <cell r="O7604">
            <v>0</v>
          </cell>
        </row>
        <row r="7605">
          <cell r="K7605">
            <v>0</v>
          </cell>
          <cell r="O7605">
            <v>0</v>
          </cell>
        </row>
        <row r="7606">
          <cell r="K7606">
            <v>0</v>
          </cell>
          <cell r="O7606">
            <v>0</v>
          </cell>
        </row>
        <row r="7607">
          <cell r="K7607">
            <v>0</v>
          </cell>
          <cell r="O7607">
            <v>0</v>
          </cell>
        </row>
        <row r="7608">
          <cell r="K7608">
            <v>0</v>
          </cell>
          <cell r="O7608">
            <v>0</v>
          </cell>
        </row>
        <row r="7609">
          <cell r="K7609">
            <v>0</v>
          </cell>
          <cell r="O7609">
            <v>0</v>
          </cell>
        </row>
        <row r="7610">
          <cell r="K7610">
            <v>0</v>
          </cell>
          <cell r="O7610">
            <v>0</v>
          </cell>
        </row>
        <row r="7611">
          <cell r="K7611">
            <v>0</v>
          </cell>
          <cell r="O7611">
            <v>0</v>
          </cell>
        </row>
        <row r="7612">
          <cell r="K7612">
            <v>0</v>
          </cell>
          <cell r="O7612">
            <v>0</v>
          </cell>
        </row>
        <row r="7613">
          <cell r="K7613">
            <v>0</v>
          </cell>
          <cell r="O7613">
            <v>0</v>
          </cell>
        </row>
        <row r="7614">
          <cell r="K7614">
            <v>0</v>
          </cell>
          <cell r="O7614">
            <v>0</v>
          </cell>
        </row>
        <row r="7615">
          <cell r="K7615">
            <v>0</v>
          </cell>
          <cell r="O7615">
            <v>0</v>
          </cell>
        </row>
        <row r="7616">
          <cell r="K7616">
            <v>0</v>
          </cell>
          <cell r="O7616">
            <v>0</v>
          </cell>
        </row>
        <row r="7617">
          <cell r="K7617">
            <v>0</v>
          </cell>
          <cell r="O7617">
            <v>0</v>
          </cell>
        </row>
        <row r="7618">
          <cell r="K7618">
            <v>0</v>
          </cell>
          <cell r="O7618">
            <v>0</v>
          </cell>
        </row>
        <row r="7619">
          <cell r="K7619">
            <v>0</v>
          </cell>
          <cell r="O7619">
            <v>0</v>
          </cell>
        </row>
        <row r="7620">
          <cell r="K7620">
            <v>0</v>
          </cell>
          <cell r="O7620">
            <v>0</v>
          </cell>
        </row>
        <row r="7621">
          <cell r="K7621">
            <v>0</v>
          </cell>
          <cell r="O7621">
            <v>0</v>
          </cell>
        </row>
        <row r="7622">
          <cell r="K7622">
            <v>0</v>
          </cell>
          <cell r="O7622">
            <v>0</v>
          </cell>
        </row>
        <row r="7623">
          <cell r="K7623">
            <v>0</v>
          </cell>
          <cell r="O7623">
            <v>0</v>
          </cell>
        </row>
        <row r="7624">
          <cell r="K7624">
            <v>0</v>
          </cell>
          <cell r="O7624">
            <v>0</v>
          </cell>
        </row>
        <row r="7625">
          <cell r="K7625">
            <v>0</v>
          </cell>
          <cell r="O7625">
            <v>0</v>
          </cell>
        </row>
        <row r="7626">
          <cell r="K7626">
            <v>0</v>
          </cell>
          <cell r="O7626">
            <v>0</v>
          </cell>
        </row>
        <row r="7627">
          <cell r="K7627">
            <v>0</v>
          </cell>
          <cell r="O7627">
            <v>0</v>
          </cell>
        </row>
        <row r="7628">
          <cell r="K7628">
            <v>0</v>
          </cell>
          <cell r="O7628">
            <v>0</v>
          </cell>
        </row>
        <row r="7629">
          <cell r="K7629">
            <v>0</v>
          </cell>
          <cell r="O7629">
            <v>0</v>
          </cell>
        </row>
        <row r="7630">
          <cell r="K7630">
            <v>0</v>
          </cell>
          <cell r="O7630">
            <v>0</v>
          </cell>
        </row>
        <row r="7631">
          <cell r="K7631">
            <v>0</v>
          </cell>
          <cell r="O7631">
            <v>0</v>
          </cell>
        </row>
        <row r="7632">
          <cell r="K7632">
            <v>0</v>
          </cell>
          <cell r="O7632">
            <v>0</v>
          </cell>
        </row>
        <row r="7633">
          <cell r="K7633">
            <v>0</v>
          </cell>
          <cell r="O7633">
            <v>0</v>
          </cell>
        </row>
        <row r="7634">
          <cell r="K7634">
            <v>0</v>
          </cell>
          <cell r="O7634">
            <v>0</v>
          </cell>
        </row>
        <row r="7635">
          <cell r="K7635">
            <v>0</v>
          </cell>
          <cell r="O7635">
            <v>0</v>
          </cell>
        </row>
        <row r="7636">
          <cell r="K7636">
            <v>0</v>
          </cell>
          <cell r="O7636">
            <v>0</v>
          </cell>
        </row>
        <row r="7637">
          <cell r="K7637">
            <v>0</v>
          </cell>
          <cell r="O7637">
            <v>0</v>
          </cell>
        </row>
        <row r="7638">
          <cell r="K7638">
            <v>0</v>
          </cell>
          <cell r="O7638">
            <v>0</v>
          </cell>
        </row>
        <row r="7639">
          <cell r="K7639">
            <v>0</v>
          </cell>
          <cell r="O7639">
            <v>0</v>
          </cell>
        </row>
        <row r="7640">
          <cell r="K7640">
            <v>0</v>
          </cell>
          <cell r="O7640">
            <v>0</v>
          </cell>
        </row>
        <row r="7641">
          <cell r="K7641">
            <v>0</v>
          </cell>
          <cell r="O7641">
            <v>0</v>
          </cell>
        </row>
        <row r="7642">
          <cell r="K7642">
            <v>2101</v>
          </cell>
          <cell r="O7642">
            <v>0</v>
          </cell>
        </row>
        <row r="7643">
          <cell r="K7643">
            <v>2102</v>
          </cell>
          <cell r="O7643">
            <v>0</v>
          </cell>
        </row>
        <row r="7644">
          <cell r="K7644">
            <v>2103</v>
          </cell>
          <cell r="O7644">
            <v>0</v>
          </cell>
        </row>
        <row r="7645">
          <cell r="K7645">
            <v>0</v>
          </cell>
          <cell r="O7645">
            <v>0</v>
          </cell>
        </row>
        <row r="7646">
          <cell r="K7646">
            <v>3102</v>
          </cell>
          <cell r="O7646">
            <v>0</v>
          </cell>
        </row>
        <row r="7647">
          <cell r="K7647">
            <v>3103</v>
          </cell>
          <cell r="O7647">
            <v>5</v>
          </cell>
        </row>
        <row r="7648">
          <cell r="K7648">
            <v>3106</v>
          </cell>
          <cell r="O7648">
            <v>15.5</v>
          </cell>
        </row>
        <row r="7649">
          <cell r="K7649">
            <v>3107</v>
          </cell>
          <cell r="O7649">
            <v>9.43</v>
          </cell>
        </row>
        <row r="7650">
          <cell r="K7650">
            <v>2301</v>
          </cell>
          <cell r="O7650">
            <v>0.12</v>
          </cell>
        </row>
        <row r="7651">
          <cell r="K7651">
            <v>2404</v>
          </cell>
          <cell r="O7651">
            <v>0.15</v>
          </cell>
        </row>
        <row r="7652">
          <cell r="K7652">
            <v>2503</v>
          </cell>
          <cell r="O7652">
            <v>0.1</v>
          </cell>
        </row>
        <row r="7653">
          <cell r="K7653">
            <v>2505</v>
          </cell>
          <cell r="O7653">
            <v>0</v>
          </cell>
        </row>
        <row r="7654">
          <cell r="K7654">
            <v>0</v>
          </cell>
          <cell r="O7654">
            <v>0</v>
          </cell>
        </row>
        <row r="7655">
          <cell r="K7655">
            <v>0</v>
          </cell>
          <cell r="O7655">
            <v>0</v>
          </cell>
        </row>
        <row r="7656">
          <cell r="K7656">
            <v>0</v>
          </cell>
          <cell r="O7656">
            <v>0</v>
          </cell>
        </row>
        <row r="7657">
          <cell r="K7657">
            <v>3403</v>
          </cell>
          <cell r="O7657">
            <v>0.28999999999999998</v>
          </cell>
        </row>
        <row r="7658">
          <cell r="K7658">
            <v>2605</v>
          </cell>
          <cell r="O7658">
            <v>0.1</v>
          </cell>
        </row>
        <row r="7659">
          <cell r="K7659">
            <v>0</v>
          </cell>
          <cell r="O7659">
            <v>0</v>
          </cell>
        </row>
        <row r="7660">
          <cell r="K7660">
            <v>0</v>
          </cell>
          <cell r="O7660">
            <v>0</v>
          </cell>
        </row>
        <row r="7661">
          <cell r="K7661">
            <v>0</v>
          </cell>
          <cell r="O7661">
            <v>0</v>
          </cell>
        </row>
        <row r="7662">
          <cell r="K7662">
            <v>0</v>
          </cell>
          <cell r="O7662">
            <v>0</v>
          </cell>
        </row>
        <row r="7663">
          <cell r="K7663">
            <v>0</v>
          </cell>
          <cell r="O7663">
            <v>0</v>
          </cell>
        </row>
        <row r="7664">
          <cell r="K7664">
            <v>3811</v>
          </cell>
          <cell r="O7664">
            <v>2.6</v>
          </cell>
        </row>
        <row r="7665">
          <cell r="K7665">
            <v>3817</v>
          </cell>
          <cell r="O7665">
            <v>1</v>
          </cell>
        </row>
        <row r="7666">
          <cell r="K7666">
            <v>2102</v>
          </cell>
          <cell r="O7666">
            <v>0.1</v>
          </cell>
        </row>
        <row r="7667">
          <cell r="K7667">
            <v>2605</v>
          </cell>
          <cell r="O7667">
            <v>0</v>
          </cell>
        </row>
        <row r="7668">
          <cell r="K7668">
            <v>2404</v>
          </cell>
          <cell r="O7668">
            <v>10</v>
          </cell>
        </row>
        <row r="7669">
          <cell r="K7669">
            <v>2301</v>
          </cell>
          <cell r="O7669">
            <v>0.5</v>
          </cell>
        </row>
        <row r="7670">
          <cell r="K7670">
            <v>3505</v>
          </cell>
          <cell r="O7670">
            <v>36</v>
          </cell>
        </row>
        <row r="7671">
          <cell r="K7671">
            <v>0</v>
          </cell>
          <cell r="O7671">
            <v>0</v>
          </cell>
        </row>
        <row r="7672">
          <cell r="K7672">
            <v>0</v>
          </cell>
          <cell r="O7672">
            <v>0</v>
          </cell>
        </row>
        <row r="7673">
          <cell r="K7673">
            <v>0</v>
          </cell>
          <cell r="O7673">
            <v>0</v>
          </cell>
        </row>
        <row r="7674">
          <cell r="K7674">
            <v>2101</v>
          </cell>
          <cell r="O7674">
            <v>0.85</v>
          </cell>
        </row>
        <row r="7675">
          <cell r="K7675">
            <v>2105</v>
          </cell>
          <cell r="O7675">
            <v>1</v>
          </cell>
        </row>
        <row r="7676">
          <cell r="K7676">
            <v>2106</v>
          </cell>
          <cell r="O7676">
            <v>0</v>
          </cell>
        </row>
        <row r="7677">
          <cell r="K7677">
            <v>2302</v>
          </cell>
          <cell r="O7677">
            <v>1</v>
          </cell>
        </row>
        <row r="7678">
          <cell r="K7678">
            <v>3502</v>
          </cell>
          <cell r="O7678">
            <v>0</v>
          </cell>
        </row>
        <row r="7679">
          <cell r="K7679">
            <v>3811</v>
          </cell>
          <cell r="O7679">
            <v>0</v>
          </cell>
        </row>
        <row r="7680">
          <cell r="K7680">
            <v>3501</v>
          </cell>
          <cell r="O7680">
            <v>5</v>
          </cell>
        </row>
        <row r="7681">
          <cell r="K7681">
            <v>3503</v>
          </cell>
          <cell r="O7681">
            <v>12.6</v>
          </cell>
        </row>
        <row r="7682">
          <cell r="K7682">
            <v>2101</v>
          </cell>
          <cell r="O7682">
            <v>1.9350000000000001</v>
          </cell>
        </row>
        <row r="7683">
          <cell r="K7683">
            <v>2105</v>
          </cell>
          <cell r="O7683">
            <v>2.5</v>
          </cell>
        </row>
        <row r="7684">
          <cell r="K7684">
            <v>2703</v>
          </cell>
          <cell r="O7684">
            <v>6</v>
          </cell>
        </row>
        <row r="7685">
          <cell r="K7685">
            <v>0</v>
          </cell>
          <cell r="O7685">
            <v>0</v>
          </cell>
        </row>
        <row r="7686">
          <cell r="K7686">
            <v>3811</v>
          </cell>
          <cell r="O7686">
            <v>0.5</v>
          </cell>
        </row>
        <row r="7687">
          <cell r="K7687">
            <v>0</v>
          </cell>
          <cell r="O7687">
            <v>0</v>
          </cell>
        </row>
        <row r="7688">
          <cell r="K7688">
            <v>0</v>
          </cell>
          <cell r="O7688">
            <v>0</v>
          </cell>
        </row>
        <row r="7689">
          <cell r="K7689">
            <v>3106</v>
          </cell>
          <cell r="O7689">
            <v>25</v>
          </cell>
        </row>
        <row r="7690">
          <cell r="K7690">
            <v>2101</v>
          </cell>
          <cell r="O7690">
            <v>0</v>
          </cell>
        </row>
        <row r="7691">
          <cell r="K7691">
            <v>2105</v>
          </cell>
          <cell r="O7691">
            <v>0</v>
          </cell>
        </row>
        <row r="7692">
          <cell r="K7692">
            <v>2204</v>
          </cell>
          <cell r="O7692">
            <v>0</v>
          </cell>
        </row>
        <row r="7693">
          <cell r="K7693">
            <v>0</v>
          </cell>
          <cell r="O7693">
            <v>0</v>
          </cell>
        </row>
        <row r="7694">
          <cell r="K7694">
            <v>3305</v>
          </cell>
          <cell r="O7694">
            <v>0</v>
          </cell>
        </row>
        <row r="7695">
          <cell r="K7695">
            <v>0</v>
          </cell>
          <cell r="O7695">
            <v>0</v>
          </cell>
        </row>
        <row r="7696">
          <cell r="K7696">
            <v>0</v>
          </cell>
          <cell r="O7696">
            <v>0</v>
          </cell>
        </row>
        <row r="7697">
          <cell r="O7697">
            <v>0</v>
          </cell>
        </row>
        <row r="7698">
          <cell r="O7698">
            <v>0</v>
          </cell>
        </row>
        <row r="7699">
          <cell r="O7699">
            <v>0</v>
          </cell>
        </row>
        <row r="7700">
          <cell r="O7700">
            <v>0</v>
          </cell>
        </row>
        <row r="7701">
          <cell r="O7701">
            <v>0</v>
          </cell>
        </row>
        <row r="7702">
          <cell r="O7702">
            <v>0</v>
          </cell>
        </row>
        <row r="7703">
          <cell r="O7703">
            <v>0</v>
          </cell>
        </row>
        <row r="7704">
          <cell r="O7704">
            <v>0</v>
          </cell>
        </row>
        <row r="7705">
          <cell r="O7705">
            <v>0</v>
          </cell>
        </row>
        <row r="7706">
          <cell r="O7706">
            <v>1.2</v>
          </cell>
        </row>
        <row r="7707">
          <cell r="O7707">
            <v>0</v>
          </cell>
        </row>
        <row r="7708">
          <cell r="O7708">
            <v>0</v>
          </cell>
        </row>
        <row r="7709">
          <cell r="O7709">
            <v>0</v>
          </cell>
        </row>
        <row r="7710">
          <cell r="O7710">
            <v>0</v>
          </cell>
        </row>
        <row r="7711">
          <cell r="O7711">
            <v>0.28000000000000003</v>
          </cell>
        </row>
        <row r="7712">
          <cell r="O7712">
            <v>0.1</v>
          </cell>
        </row>
        <row r="7713">
          <cell r="O7713">
            <v>0.2</v>
          </cell>
        </row>
        <row r="7714">
          <cell r="O7714">
            <v>0</v>
          </cell>
        </row>
        <row r="7715">
          <cell r="O7715">
            <v>0</v>
          </cell>
        </row>
        <row r="7716">
          <cell r="O7716">
            <v>0</v>
          </cell>
        </row>
        <row r="7717">
          <cell r="O7717">
            <v>0</v>
          </cell>
        </row>
        <row r="7718">
          <cell r="O7718">
            <v>0</v>
          </cell>
        </row>
        <row r="7719">
          <cell r="O7719">
            <v>0</v>
          </cell>
        </row>
        <row r="7720">
          <cell r="O7720">
            <v>0</v>
          </cell>
        </row>
        <row r="7721">
          <cell r="O7721">
            <v>0</v>
          </cell>
        </row>
        <row r="7722">
          <cell r="O7722">
            <v>0</v>
          </cell>
        </row>
        <row r="7723">
          <cell r="O7723">
            <v>0</v>
          </cell>
        </row>
        <row r="7724">
          <cell r="O7724">
            <v>0</v>
          </cell>
        </row>
        <row r="7725">
          <cell r="O7725">
            <v>0</v>
          </cell>
        </row>
        <row r="7726">
          <cell r="O7726">
            <v>0</v>
          </cell>
        </row>
        <row r="7727">
          <cell r="O7727">
            <v>4</v>
          </cell>
        </row>
        <row r="7728">
          <cell r="O7728">
            <v>0</v>
          </cell>
        </row>
        <row r="7729">
          <cell r="O7729">
            <v>0</v>
          </cell>
        </row>
        <row r="7730">
          <cell r="O7730">
            <v>1.2</v>
          </cell>
        </row>
        <row r="7731">
          <cell r="O7731">
            <v>0</v>
          </cell>
        </row>
        <row r="7732">
          <cell r="O7732">
            <v>0</v>
          </cell>
        </row>
        <row r="7733">
          <cell r="O7733">
            <v>0</v>
          </cell>
        </row>
        <row r="7734">
          <cell r="O7734">
            <v>0</v>
          </cell>
        </row>
        <row r="7735">
          <cell r="O7735">
            <v>0</v>
          </cell>
        </row>
        <row r="7736">
          <cell r="O7736">
            <v>0</v>
          </cell>
        </row>
        <row r="7737">
          <cell r="O7737">
            <v>0</v>
          </cell>
        </row>
        <row r="7738">
          <cell r="O7738">
            <v>1.8</v>
          </cell>
        </row>
        <row r="7739">
          <cell r="O7739">
            <v>0</v>
          </cell>
        </row>
        <row r="7740">
          <cell r="O7740">
            <v>0</v>
          </cell>
        </row>
        <row r="7741">
          <cell r="O7741">
            <v>0</v>
          </cell>
        </row>
        <row r="7742">
          <cell r="O7742">
            <v>0</v>
          </cell>
        </row>
        <row r="7743">
          <cell r="O7743">
            <v>0.35</v>
          </cell>
        </row>
        <row r="7744">
          <cell r="O7744">
            <v>0.15</v>
          </cell>
        </row>
        <row r="7745">
          <cell r="O7745">
            <v>0.2</v>
          </cell>
        </row>
        <row r="7746">
          <cell r="O7746">
            <v>0</v>
          </cell>
        </row>
        <row r="7747">
          <cell r="O7747">
            <v>0</v>
          </cell>
        </row>
        <row r="7748">
          <cell r="O7748">
            <v>0</v>
          </cell>
        </row>
        <row r="7749">
          <cell r="O7749">
            <v>0</v>
          </cell>
        </row>
        <row r="7750">
          <cell r="O7750">
            <v>0</v>
          </cell>
        </row>
        <row r="7751">
          <cell r="O7751">
            <v>0</v>
          </cell>
        </row>
        <row r="7752">
          <cell r="O7752">
            <v>0</v>
          </cell>
        </row>
        <row r="7753">
          <cell r="O7753">
            <v>0</v>
          </cell>
        </row>
        <row r="7754">
          <cell r="O7754">
            <v>0</v>
          </cell>
        </row>
        <row r="7755">
          <cell r="O7755">
            <v>0</v>
          </cell>
        </row>
        <row r="7756">
          <cell r="O7756">
            <v>0</v>
          </cell>
        </row>
        <row r="7757">
          <cell r="O7757">
            <v>0</v>
          </cell>
        </row>
        <row r="7758">
          <cell r="O7758">
            <v>0</v>
          </cell>
        </row>
        <row r="7759">
          <cell r="O7759">
            <v>0</v>
          </cell>
        </row>
        <row r="7760">
          <cell r="O7760">
            <v>0</v>
          </cell>
        </row>
        <row r="7761">
          <cell r="O7761">
            <v>0</v>
          </cell>
        </row>
        <row r="7762">
          <cell r="O7762">
            <v>1.23</v>
          </cell>
        </row>
        <row r="7763">
          <cell r="O7763">
            <v>0.375</v>
          </cell>
        </row>
        <row r="7764">
          <cell r="O7764">
            <v>0.59</v>
          </cell>
        </row>
        <row r="7765">
          <cell r="O7765">
            <v>0</v>
          </cell>
        </row>
        <row r="7766">
          <cell r="O7766">
            <v>0.1</v>
          </cell>
        </row>
        <row r="7767">
          <cell r="O7767">
            <v>0.2</v>
          </cell>
        </row>
        <row r="7768">
          <cell r="O7768">
            <v>1.1000000000000001</v>
          </cell>
        </row>
        <row r="7769">
          <cell r="O7769">
            <v>0</v>
          </cell>
        </row>
        <row r="7770">
          <cell r="O7770">
            <v>0.92500000000000004</v>
          </cell>
        </row>
        <row r="7771">
          <cell r="O7771">
            <v>0.375</v>
          </cell>
        </row>
        <row r="7772">
          <cell r="O7772">
            <v>0.59</v>
          </cell>
        </row>
        <row r="7773">
          <cell r="O7773">
            <v>0</v>
          </cell>
        </row>
        <row r="7774">
          <cell r="O7774">
            <v>0.1</v>
          </cell>
        </row>
        <row r="7775">
          <cell r="O7775">
            <v>0.2</v>
          </cell>
        </row>
        <row r="7776">
          <cell r="O7776">
            <v>1.1000000000000001</v>
          </cell>
        </row>
        <row r="7777">
          <cell r="O7777">
            <v>0</v>
          </cell>
        </row>
        <row r="7778">
          <cell r="O7778">
            <v>0.92500000000000004</v>
          </cell>
        </row>
        <row r="7779">
          <cell r="O7779">
            <v>0.375</v>
          </cell>
        </row>
        <row r="7780">
          <cell r="O7780">
            <v>0.59</v>
          </cell>
        </row>
        <row r="7781">
          <cell r="O7781">
            <v>0</v>
          </cell>
        </row>
        <row r="7782">
          <cell r="O7782">
            <v>0.1</v>
          </cell>
        </row>
        <row r="7783">
          <cell r="O7783">
            <v>0.2</v>
          </cell>
        </row>
        <row r="7784">
          <cell r="O7784">
            <v>1.1000000000000001</v>
          </cell>
        </row>
        <row r="7785">
          <cell r="O7785">
            <v>0</v>
          </cell>
        </row>
        <row r="7786">
          <cell r="O7786">
            <v>0</v>
          </cell>
        </row>
        <row r="7787">
          <cell r="O7787">
            <v>0</v>
          </cell>
        </row>
        <row r="7788">
          <cell r="O7788">
            <v>0</v>
          </cell>
        </row>
        <row r="7789">
          <cell r="O7789">
            <v>0</v>
          </cell>
        </row>
        <row r="7790">
          <cell r="O7790">
            <v>0</v>
          </cell>
        </row>
        <row r="7791">
          <cell r="O7791">
            <v>0</v>
          </cell>
        </row>
        <row r="7792">
          <cell r="O7792">
            <v>0</v>
          </cell>
        </row>
        <row r="7793">
          <cell r="O7793">
            <v>0</v>
          </cell>
        </row>
        <row r="7794">
          <cell r="O7794">
            <v>0</v>
          </cell>
        </row>
        <row r="7795">
          <cell r="O7795">
            <v>0</v>
          </cell>
        </row>
        <row r="7796">
          <cell r="O7796">
            <v>0</v>
          </cell>
        </row>
        <row r="7797">
          <cell r="O7797">
            <v>0</v>
          </cell>
        </row>
        <row r="7798">
          <cell r="O7798">
            <v>0</v>
          </cell>
        </row>
        <row r="7799">
          <cell r="O7799">
            <v>0</v>
          </cell>
        </row>
        <row r="7800">
          <cell r="O7800">
            <v>0</v>
          </cell>
        </row>
        <row r="7801">
          <cell r="O7801">
            <v>0</v>
          </cell>
        </row>
        <row r="7802">
          <cell r="O7802">
            <v>0</v>
          </cell>
        </row>
        <row r="7803">
          <cell r="O7803">
            <v>0</v>
          </cell>
        </row>
        <row r="7804">
          <cell r="O7804">
            <v>0</v>
          </cell>
        </row>
        <row r="7805">
          <cell r="O7805">
            <v>0</v>
          </cell>
        </row>
        <row r="7806">
          <cell r="O7806">
            <v>0</v>
          </cell>
        </row>
        <row r="7807">
          <cell r="O7807">
            <v>0</v>
          </cell>
        </row>
        <row r="7808">
          <cell r="O7808">
            <v>0</v>
          </cell>
        </row>
        <row r="7809">
          <cell r="O7809">
            <v>0</v>
          </cell>
        </row>
        <row r="7810">
          <cell r="O7810">
            <v>0</v>
          </cell>
        </row>
        <row r="7811">
          <cell r="O7811">
            <v>0</v>
          </cell>
        </row>
        <row r="7812">
          <cell r="O7812">
            <v>0</v>
          </cell>
        </row>
        <row r="7813">
          <cell r="O7813">
            <v>0</v>
          </cell>
        </row>
        <row r="7814">
          <cell r="O7814">
            <v>0</v>
          </cell>
        </row>
        <row r="7815">
          <cell r="O7815">
            <v>0</v>
          </cell>
        </row>
        <row r="7816">
          <cell r="O7816">
            <v>0</v>
          </cell>
        </row>
        <row r="7817">
          <cell r="O7817">
            <v>0</v>
          </cell>
        </row>
        <row r="7818">
          <cell r="O7818">
            <v>0</v>
          </cell>
        </row>
        <row r="7819">
          <cell r="O7819">
            <v>0</v>
          </cell>
        </row>
        <row r="7820">
          <cell r="O7820">
            <v>0</v>
          </cell>
        </row>
        <row r="7821">
          <cell r="O7821">
            <v>0</v>
          </cell>
        </row>
        <row r="7822">
          <cell r="O7822">
            <v>0</v>
          </cell>
        </row>
        <row r="7823">
          <cell r="O7823">
            <v>0</v>
          </cell>
        </row>
        <row r="7824">
          <cell r="O7824">
            <v>0</v>
          </cell>
        </row>
        <row r="7825">
          <cell r="O7825">
            <v>0</v>
          </cell>
        </row>
        <row r="7826">
          <cell r="O7826">
            <v>0</v>
          </cell>
        </row>
        <row r="7827">
          <cell r="O7827">
            <v>0</v>
          </cell>
        </row>
        <row r="7828">
          <cell r="O7828">
            <v>0</v>
          </cell>
        </row>
        <row r="7829">
          <cell r="O7829">
            <v>0</v>
          </cell>
        </row>
        <row r="7830">
          <cell r="O7830">
            <v>0</v>
          </cell>
        </row>
        <row r="7831">
          <cell r="O7831">
            <v>0</v>
          </cell>
        </row>
        <row r="7832">
          <cell r="O7832">
            <v>0</v>
          </cell>
        </row>
        <row r="7833">
          <cell r="O7833">
            <v>0</v>
          </cell>
        </row>
        <row r="7834">
          <cell r="O7834">
            <v>0</v>
          </cell>
        </row>
        <row r="7835">
          <cell r="O7835">
            <v>0</v>
          </cell>
        </row>
        <row r="7836">
          <cell r="O7836">
            <v>0</v>
          </cell>
        </row>
        <row r="7837">
          <cell r="O7837">
            <v>0</v>
          </cell>
        </row>
        <row r="7838">
          <cell r="O7838">
            <v>0</v>
          </cell>
        </row>
        <row r="7839">
          <cell r="O7839">
            <v>0</v>
          </cell>
        </row>
        <row r="7840">
          <cell r="O7840">
            <v>0</v>
          </cell>
        </row>
        <row r="7841">
          <cell r="O7841">
            <v>0</v>
          </cell>
        </row>
        <row r="7842">
          <cell r="O7842">
            <v>0</v>
          </cell>
        </row>
        <row r="7843">
          <cell r="O7843">
            <v>0</v>
          </cell>
        </row>
        <row r="7844">
          <cell r="O7844">
            <v>0</v>
          </cell>
        </row>
        <row r="7845">
          <cell r="O7845">
            <v>0</v>
          </cell>
        </row>
        <row r="7846">
          <cell r="O7846">
            <v>5</v>
          </cell>
        </row>
        <row r="7847">
          <cell r="O7847">
            <v>0</v>
          </cell>
        </row>
        <row r="7848">
          <cell r="O7848">
            <v>0</v>
          </cell>
        </row>
        <row r="7849">
          <cell r="O7849">
            <v>0</v>
          </cell>
        </row>
        <row r="7850">
          <cell r="O7850">
            <v>0</v>
          </cell>
        </row>
        <row r="7851">
          <cell r="O7851">
            <v>0</v>
          </cell>
        </row>
        <row r="7852">
          <cell r="O7852">
            <v>0</v>
          </cell>
        </row>
        <row r="7853">
          <cell r="O7853">
            <v>0</v>
          </cell>
        </row>
        <row r="7854">
          <cell r="O7854">
            <v>0</v>
          </cell>
        </row>
        <row r="7855">
          <cell r="O7855">
            <v>0</v>
          </cell>
        </row>
        <row r="7856">
          <cell r="O7856">
            <v>0</v>
          </cell>
        </row>
        <row r="7857">
          <cell r="O7857">
            <v>0</v>
          </cell>
        </row>
        <row r="7858">
          <cell r="O7858">
            <v>0</v>
          </cell>
        </row>
        <row r="7859">
          <cell r="O7859">
            <v>0</v>
          </cell>
        </row>
        <row r="7860">
          <cell r="O7860">
            <v>0</v>
          </cell>
        </row>
        <row r="7861">
          <cell r="O7861">
            <v>0</v>
          </cell>
        </row>
        <row r="7862">
          <cell r="O7862">
            <v>0</v>
          </cell>
        </row>
        <row r="7863">
          <cell r="O7863">
            <v>0</v>
          </cell>
        </row>
        <row r="7864">
          <cell r="O7864">
            <v>0</v>
          </cell>
        </row>
        <row r="7865">
          <cell r="O7865">
            <v>0</v>
          </cell>
        </row>
        <row r="7866">
          <cell r="O7866">
            <v>0</v>
          </cell>
        </row>
        <row r="7867">
          <cell r="O7867">
            <v>0</v>
          </cell>
        </row>
        <row r="7868">
          <cell r="O7868">
            <v>0</v>
          </cell>
        </row>
        <row r="7869">
          <cell r="O7869">
            <v>0</v>
          </cell>
        </row>
        <row r="7870">
          <cell r="O7870">
            <v>0</v>
          </cell>
        </row>
        <row r="7871">
          <cell r="O7871">
            <v>0</v>
          </cell>
        </row>
        <row r="7872">
          <cell r="O7872">
            <v>0</v>
          </cell>
        </row>
        <row r="7873">
          <cell r="O7873">
            <v>0</v>
          </cell>
        </row>
        <row r="7874">
          <cell r="O7874">
            <v>0</v>
          </cell>
        </row>
        <row r="7875">
          <cell r="O7875">
            <v>0</v>
          </cell>
        </row>
        <row r="7876">
          <cell r="O7876">
            <v>0</v>
          </cell>
        </row>
        <row r="7877">
          <cell r="O7877">
            <v>0</v>
          </cell>
        </row>
        <row r="7878">
          <cell r="O7878">
            <v>0</v>
          </cell>
        </row>
        <row r="7879">
          <cell r="O7879">
            <v>0</v>
          </cell>
        </row>
        <row r="7880">
          <cell r="O7880">
            <v>0</v>
          </cell>
        </row>
        <row r="7881">
          <cell r="O7881">
            <v>0</v>
          </cell>
        </row>
        <row r="7882">
          <cell r="O7882">
            <v>0</v>
          </cell>
        </row>
        <row r="7883">
          <cell r="O7883">
            <v>0</v>
          </cell>
        </row>
        <row r="7884">
          <cell r="O7884">
            <v>0</v>
          </cell>
        </row>
        <row r="7885">
          <cell r="O7885">
            <v>0</v>
          </cell>
        </row>
        <row r="7886">
          <cell r="O7886">
            <v>0</v>
          </cell>
        </row>
        <row r="7887">
          <cell r="O7887">
            <v>0.4</v>
          </cell>
        </row>
        <row r="7888">
          <cell r="O7888">
            <v>0</v>
          </cell>
        </row>
        <row r="7889">
          <cell r="O7889">
            <v>0</v>
          </cell>
        </row>
        <row r="7890">
          <cell r="O7890">
            <v>0</v>
          </cell>
        </row>
        <row r="7891">
          <cell r="O7891">
            <v>0</v>
          </cell>
        </row>
        <row r="7892">
          <cell r="O7892">
            <v>0</v>
          </cell>
        </row>
        <row r="7893">
          <cell r="O7893">
            <v>0</v>
          </cell>
        </row>
        <row r="7894">
          <cell r="O7894">
            <v>0</v>
          </cell>
        </row>
        <row r="7895">
          <cell r="O7895">
            <v>0</v>
          </cell>
        </row>
        <row r="7896">
          <cell r="O7896">
            <v>0</v>
          </cell>
        </row>
        <row r="7897">
          <cell r="O7897">
            <v>0</v>
          </cell>
        </row>
        <row r="7898">
          <cell r="O7898">
            <v>0</v>
          </cell>
        </row>
        <row r="7899">
          <cell r="O7899">
            <v>0</v>
          </cell>
        </row>
        <row r="7900">
          <cell r="O7900">
            <v>0</v>
          </cell>
        </row>
        <row r="7901">
          <cell r="O7901">
            <v>0</v>
          </cell>
        </row>
        <row r="7902">
          <cell r="O7902">
            <v>0</v>
          </cell>
        </row>
        <row r="7903">
          <cell r="O7903">
            <v>0</v>
          </cell>
        </row>
        <row r="7904">
          <cell r="O7904">
            <v>0</v>
          </cell>
        </row>
        <row r="7905">
          <cell r="O7905">
            <v>0</v>
          </cell>
        </row>
        <row r="7906">
          <cell r="O7906">
            <v>0</v>
          </cell>
        </row>
        <row r="7907">
          <cell r="O7907">
            <v>0</v>
          </cell>
        </row>
        <row r="7908">
          <cell r="O7908">
            <v>0</v>
          </cell>
        </row>
        <row r="7909">
          <cell r="O7909">
            <v>0</v>
          </cell>
        </row>
        <row r="7910">
          <cell r="O7910">
            <v>0</v>
          </cell>
        </row>
        <row r="7911">
          <cell r="O7911">
            <v>0</v>
          </cell>
        </row>
        <row r="7912">
          <cell r="O7912">
            <v>0</v>
          </cell>
        </row>
        <row r="7913">
          <cell r="O7913">
            <v>0</v>
          </cell>
        </row>
        <row r="7914">
          <cell r="O7914">
            <v>0</v>
          </cell>
        </row>
        <row r="7915">
          <cell r="O7915">
            <v>0</v>
          </cell>
        </row>
        <row r="7916">
          <cell r="O7916">
            <v>0</v>
          </cell>
        </row>
        <row r="7917">
          <cell r="O7917">
            <v>0</v>
          </cell>
        </row>
        <row r="7918">
          <cell r="O7918">
            <v>0</v>
          </cell>
        </row>
        <row r="7919">
          <cell r="O7919">
            <v>0</v>
          </cell>
        </row>
        <row r="7920">
          <cell r="O7920">
            <v>0</v>
          </cell>
        </row>
        <row r="7921">
          <cell r="O7921">
            <v>0</v>
          </cell>
        </row>
        <row r="7922">
          <cell r="O7922">
            <v>0.82</v>
          </cell>
        </row>
        <row r="7923">
          <cell r="O7923">
            <v>0</v>
          </cell>
        </row>
        <row r="7924">
          <cell r="O7924">
            <v>0.86199999999999999</v>
          </cell>
        </row>
        <row r="7925">
          <cell r="O7925">
            <v>0</v>
          </cell>
        </row>
        <row r="7926">
          <cell r="O7926">
            <v>0.8</v>
          </cell>
        </row>
        <row r="7927">
          <cell r="O7927">
            <v>0</v>
          </cell>
        </row>
        <row r="7928">
          <cell r="O7928">
            <v>0.92</v>
          </cell>
        </row>
        <row r="7929">
          <cell r="O7929">
            <v>0</v>
          </cell>
        </row>
        <row r="7930">
          <cell r="O7930">
            <v>0</v>
          </cell>
        </row>
        <row r="7931">
          <cell r="O7931">
            <v>0</v>
          </cell>
        </row>
        <row r="7932">
          <cell r="O7932">
            <v>0</v>
          </cell>
        </row>
        <row r="7933">
          <cell r="O7933">
            <v>0</v>
          </cell>
        </row>
        <row r="7934">
          <cell r="O7934">
            <v>0.08</v>
          </cell>
        </row>
        <row r="7935">
          <cell r="O7935">
            <v>0</v>
          </cell>
        </row>
        <row r="7936">
          <cell r="O7936">
            <v>0</v>
          </cell>
        </row>
        <row r="7937">
          <cell r="O7937">
            <v>0</v>
          </cell>
        </row>
        <row r="7938">
          <cell r="O7938">
            <v>0</v>
          </cell>
        </row>
        <row r="7939">
          <cell r="O7939">
            <v>0</v>
          </cell>
        </row>
        <row r="7940">
          <cell r="O7940">
            <v>0</v>
          </cell>
        </row>
        <row r="7941">
          <cell r="O7941">
            <v>0</v>
          </cell>
        </row>
        <row r="7942">
          <cell r="O7942">
            <v>0</v>
          </cell>
        </row>
        <row r="7943">
          <cell r="O7943">
            <v>0</v>
          </cell>
        </row>
        <row r="7944">
          <cell r="O7944">
            <v>0</v>
          </cell>
        </row>
        <row r="7945">
          <cell r="O7945">
            <v>0</v>
          </cell>
        </row>
        <row r="7946">
          <cell r="O7946">
            <v>0</v>
          </cell>
        </row>
        <row r="7947">
          <cell r="O7947">
            <v>0</v>
          </cell>
        </row>
        <row r="7948">
          <cell r="O7948">
            <v>0</v>
          </cell>
        </row>
        <row r="7949">
          <cell r="O7949">
            <v>0</v>
          </cell>
        </row>
        <row r="7950">
          <cell r="O7950">
            <v>0</v>
          </cell>
        </row>
        <row r="7951">
          <cell r="O7951">
            <v>0</v>
          </cell>
        </row>
        <row r="7952">
          <cell r="O7952">
            <v>0</v>
          </cell>
        </row>
        <row r="7953">
          <cell r="O7953">
            <v>0</v>
          </cell>
        </row>
        <row r="7954">
          <cell r="O7954">
            <v>0</v>
          </cell>
        </row>
        <row r="7955">
          <cell r="O7955">
            <v>0</v>
          </cell>
        </row>
        <row r="7956">
          <cell r="O7956">
            <v>0</v>
          </cell>
        </row>
        <row r="7957">
          <cell r="O7957">
            <v>0</v>
          </cell>
        </row>
        <row r="7958">
          <cell r="O7958">
            <v>0</v>
          </cell>
        </row>
        <row r="7959">
          <cell r="O7959">
            <v>0</v>
          </cell>
        </row>
        <row r="7960">
          <cell r="O7960">
            <v>0</v>
          </cell>
        </row>
        <row r="7961">
          <cell r="O7961">
            <v>0</v>
          </cell>
        </row>
        <row r="7962">
          <cell r="O7962">
            <v>0</v>
          </cell>
        </row>
        <row r="7963">
          <cell r="O7963">
            <v>0</v>
          </cell>
        </row>
        <row r="7964">
          <cell r="O7964">
            <v>0</v>
          </cell>
        </row>
        <row r="7965">
          <cell r="O7965">
            <v>0</v>
          </cell>
        </row>
        <row r="7966">
          <cell r="O7966">
            <v>0</v>
          </cell>
        </row>
        <row r="7967">
          <cell r="O7967">
            <v>0</v>
          </cell>
        </row>
        <row r="7968">
          <cell r="O7968">
            <v>0</v>
          </cell>
        </row>
        <row r="7969">
          <cell r="O7969">
            <v>0</v>
          </cell>
        </row>
        <row r="7970">
          <cell r="O7970">
            <v>0</v>
          </cell>
        </row>
        <row r="7971">
          <cell r="O7971">
            <v>0</v>
          </cell>
        </row>
        <row r="7972">
          <cell r="O7972">
            <v>0</v>
          </cell>
        </row>
        <row r="7973">
          <cell r="O7973">
            <v>0</v>
          </cell>
        </row>
        <row r="7974">
          <cell r="O7974">
            <v>0</v>
          </cell>
        </row>
        <row r="7975">
          <cell r="O7975">
            <v>0</v>
          </cell>
        </row>
        <row r="7976">
          <cell r="O7976">
            <v>0</v>
          </cell>
        </row>
        <row r="7977">
          <cell r="O7977">
            <v>0</v>
          </cell>
        </row>
        <row r="7978">
          <cell r="O7978">
            <v>5</v>
          </cell>
        </row>
        <row r="7979">
          <cell r="O7979">
            <v>0</v>
          </cell>
        </row>
        <row r="7980">
          <cell r="O7980">
            <v>0</v>
          </cell>
        </row>
        <row r="7981">
          <cell r="O7981">
            <v>0</v>
          </cell>
        </row>
        <row r="7982">
          <cell r="O7982">
            <v>0</v>
          </cell>
        </row>
        <row r="7983">
          <cell r="O7983">
            <v>0</v>
          </cell>
        </row>
        <row r="7984">
          <cell r="O7984">
            <v>0</v>
          </cell>
        </row>
        <row r="7985">
          <cell r="O7985">
            <v>0</v>
          </cell>
        </row>
        <row r="7986">
          <cell r="O7986">
            <v>0</v>
          </cell>
        </row>
        <row r="7987">
          <cell r="O7987">
            <v>0</v>
          </cell>
        </row>
        <row r="7988">
          <cell r="O7988">
            <v>0</v>
          </cell>
        </row>
        <row r="7989">
          <cell r="O7989">
            <v>0</v>
          </cell>
        </row>
        <row r="7990">
          <cell r="O7990">
            <v>4.3739999999999997</v>
          </cell>
        </row>
        <row r="7991">
          <cell r="O7991">
            <v>22</v>
          </cell>
        </row>
        <row r="7992">
          <cell r="O7992">
            <v>0</v>
          </cell>
        </row>
        <row r="7993">
          <cell r="O7993">
            <v>0</v>
          </cell>
        </row>
        <row r="7994">
          <cell r="O7994">
            <v>0</v>
          </cell>
        </row>
        <row r="7995">
          <cell r="O7995">
            <v>0</v>
          </cell>
        </row>
        <row r="7996">
          <cell r="O7996">
            <v>0</v>
          </cell>
        </row>
        <row r="7997">
          <cell r="O7997">
            <v>0</v>
          </cell>
        </row>
        <row r="7998">
          <cell r="O7998">
            <v>0</v>
          </cell>
        </row>
        <row r="7999">
          <cell r="O7999">
            <v>0</v>
          </cell>
        </row>
        <row r="8000">
          <cell r="O8000">
            <v>0</v>
          </cell>
        </row>
        <row r="8001">
          <cell r="O8001">
            <v>0</v>
          </cell>
        </row>
        <row r="8002">
          <cell r="O8002">
            <v>0.38</v>
          </cell>
        </row>
        <row r="8003">
          <cell r="O8003">
            <v>2.2000000000000002</v>
          </cell>
        </row>
        <row r="8004">
          <cell r="O8004">
            <v>0</v>
          </cell>
        </row>
        <row r="8005">
          <cell r="O8005">
            <v>0</v>
          </cell>
        </row>
        <row r="8006">
          <cell r="O8006">
            <v>0.12</v>
          </cell>
        </row>
        <row r="8007">
          <cell r="O8007">
            <v>0</v>
          </cell>
        </row>
        <row r="8008">
          <cell r="O8008">
            <v>0</v>
          </cell>
        </row>
        <row r="8009">
          <cell r="O8009">
            <v>0</v>
          </cell>
        </row>
        <row r="8010">
          <cell r="O8010">
            <v>0</v>
          </cell>
        </row>
        <row r="8011">
          <cell r="O8011">
            <v>28.1</v>
          </cell>
        </row>
        <row r="8012">
          <cell r="O8012">
            <v>0</v>
          </cell>
        </row>
        <row r="8013">
          <cell r="O8013">
            <v>0</v>
          </cell>
        </row>
        <row r="8014">
          <cell r="O8014">
            <v>0</v>
          </cell>
        </row>
        <row r="8015">
          <cell r="O8015">
            <v>0</v>
          </cell>
        </row>
        <row r="8016">
          <cell r="O8016">
            <v>0</v>
          </cell>
        </row>
        <row r="8017">
          <cell r="O8017">
            <v>0</v>
          </cell>
        </row>
        <row r="8018">
          <cell r="O8018">
            <v>0</v>
          </cell>
        </row>
        <row r="8019">
          <cell r="O8019">
            <v>0.01</v>
          </cell>
        </row>
        <row r="8020">
          <cell r="O8020">
            <v>0</v>
          </cell>
        </row>
        <row r="8021">
          <cell r="O8021">
            <v>0</v>
          </cell>
        </row>
        <row r="8022">
          <cell r="O8022">
            <v>0.12</v>
          </cell>
        </row>
        <row r="8023">
          <cell r="O8023">
            <v>0</v>
          </cell>
        </row>
        <row r="8024">
          <cell r="O8024">
            <v>0</v>
          </cell>
        </row>
        <row r="8025">
          <cell r="O8025">
            <v>0</v>
          </cell>
        </row>
        <row r="8026">
          <cell r="O8026">
            <v>0</v>
          </cell>
        </row>
        <row r="8027">
          <cell r="O8027">
            <v>0</v>
          </cell>
        </row>
        <row r="8028">
          <cell r="O8028">
            <v>0</v>
          </cell>
        </row>
        <row r="8029">
          <cell r="O8029">
            <v>0</v>
          </cell>
        </row>
        <row r="8030">
          <cell r="O8030">
            <v>0</v>
          </cell>
        </row>
        <row r="8031">
          <cell r="O8031">
            <v>0</v>
          </cell>
        </row>
        <row r="8032">
          <cell r="O8032">
            <v>0</v>
          </cell>
        </row>
        <row r="8033">
          <cell r="O8033">
            <v>0</v>
          </cell>
        </row>
        <row r="8034">
          <cell r="O8034">
            <v>1.2</v>
          </cell>
        </row>
        <row r="8035">
          <cell r="O8035">
            <v>0.9</v>
          </cell>
        </row>
        <row r="8036">
          <cell r="O8036">
            <v>0</v>
          </cell>
        </row>
        <row r="8037">
          <cell r="O8037">
            <v>0</v>
          </cell>
        </row>
        <row r="8038">
          <cell r="O8038">
            <v>0.09</v>
          </cell>
        </row>
        <row r="8039">
          <cell r="O8039">
            <v>0</v>
          </cell>
        </row>
        <row r="8040">
          <cell r="O8040">
            <v>0</v>
          </cell>
        </row>
        <row r="8041">
          <cell r="O8041">
            <v>0</v>
          </cell>
        </row>
        <row r="8042">
          <cell r="O8042">
            <v>0</v>
          </cell>
        </row>
        <row r="8043">
          <cell r="O8043">
            <v>7.0000000000000007E-2</v>
          </cell>
        </row>
        <row r="8044">
          <cell r="O8044">
            <v>0</v>
          </cell>
        </row>
        <row r="8045">
          <cell r="O8045">
            <v>1</v>
          </cell>
        </row>
        <row r="8046">
          <cell r="O8046">
            <v>0</v>
          </cell>
        </row>
        <row r="8047">
          <cell r="O8047">
            <v>0</v>
          </cell>
        </row>
        <row r="8048">
          <cell r="O8048">
            <v>0</v>
          </cell>
        </row>
        <row r="8049">
          <cell r="O8049">
            <v>0</v>
          </cell>
        </row>
        <row r="8050">
          <cell r="O8050">
            <v>0</v>
          </cell>
        </row>
        <row r="8051">
          <cell r="O8051">
            <v>0</v>
          </cell>
        </row>
        <row r="8052">
          <cell r="O8052">
            <v>0</v>
          </cell>
        </row>
        <row r="8053">
          <cell r="O8053">
            <v>0</v>
          </cell>
        </row>
        <row r="8054">
          <cell r="O8054">
            <v>0</v>
          </cell>
        </row>
        <row r="8055">
          <cell r="O8055">
            <v>0</v>
          </cell>
        </row>
        <row r="8056">
          <cell r="O8056">
            <v>0</v>
          </cell>
        </row>
        <row r="8057">
          <cell r="O8057">
            <v>0</v>
          </cell>
        </row>
        <row r="8058">
          <cell r="O8058">
            <v>0</v>
          </cell>
        </row>
        <row r="8059">
          <cell r="O8059">
            <v>0</v>
          </cell>
        </row>
        <row r="8060">
          <cell r="O8060">
            <v>0</v>
          </cell>
        </row>
        <row r="8061">
          <cell r="O8061">
            <v>0</v>
          </cell>
        </row>
        <row r="8062">
          <cell r="O8062">
            <v>0</v>
          </cell>
        </row>
        <row r="8063">
          <cell r="O8063">
            <v>0</v>
          </cell>
        </row>
        <row r="8064">
          <cell r="O8064">
            <v>0</v>
          </cell>
        </row>
        <row r="8065">
          <cell r="O8065">
            <v>0</v>
          </cell>
        </row>
        <row r="8066">
          <cell r="O8066">
            <v>16.5</v>
          </cell>
        </row>
        <row r="8067">
          <cell r="O8067">
            <v>0.21</v>
          </cell>
        </row>
        <row r="8068">
          <cell r="O8068">
            <v>0.17</v>
          </cell>
        </row>
        <row r="8069">
          <cell r="O8069">
            <v>0.62</v>
          </cell>
        </row>
        <row r="8070">
          <cell r="O8070">
            <v>0</v>
          </cell>
        </row>
        <row r="8071">
          <cell r="O8071">
            <v>0.25</v>
          </cell>
        </row>
        <row r="8072">
          <cell r="O8072">
            <v>0</v>
          </cell>
        </row>
        <row r="8073">
          <cell r="O8073">
            <v>0</v>
          </cell>
        </row>
        <row r="8074">
          <cell r="O8074">
            <v>0.97</v>
          </cell>
        </row>
        <row r="8075">
          <cell r="O8075">
            <v>0</v>
          </cell>
        </row>
        <row r="8076">
          <cell r="O8076">
            <v>0</v>
          </cell>
        </row>
        <row r="8077">
          <cell r="O8077">
            <v>0</v>
          </cell>
        </row>
        <row r="8078">
          <cell r="O8078">
            <v>0</v>
          </cell>
        </row>
        <row r="8079">
          <cell r="O8079">
            <v>0</v>
          </cell>
        </row>
        <row r="8080">
          <cell r="O8080">
            <v>0</v>
          </cell>
        </row>
        <row r="8081">
          <cell r="O8081">
            <v>0</v>
          </cell>
        </row>
        <row r="8082">
          <cell r="O8082">
            <v>0</v>
          </cell>
        </row>
        <row r="8083">
          <cell r="O8083">
            <v>0</v>
          </cell>
        </row>
        <row r="8084">
          <cell r="O8084">
            <v>0</v>
          </cell>
        </row>
        <row r="8085">
          <cell r="O8085">
            <v>0</v>
          </cell>
        </row>
        <row r="8086">
          <cell r="O8086">
            <v>7.0000000000000007E-2</v>
          </cell>
        </row>
        <row r="8087">
          <cell r="O8087">
            <v>0</v>
          </cell>
        </row>
        <row r="8088">
          <cell r="O8088">
            <v>0</v>
          </cell>
        </row>
        <row r="8089">
          <cell r="O8089">
            <v>0</v>
          </cell>
        </row>
        <row r="8090">
          <cell r="O8090">
            <v>0</v>
          </cell>
        </row>
        <row r="8091">
          <cell r="O8091">
            <v>0</v>
          </cell>
        </row>
        <row r="8092">
          <cell r="O8092">
            <v>0</v>
          </cell>
        </row>
        <row r="8093">
          <cell r="O8093">
            <v>0</v>
          </cell>
        </row>
        <row r="8094">
          <cell r="O8094">
            <v>0</v>
          </cell>
        </row>
        <row r="8095">
          <cell r="O8095">
            <v>0</v>
          </cell>
        </row>
        <row r="8096">
          <cell r="O8096">
            <v>0</v>
          </cell>
        </row>
        <row r="8097">
          <cell r="O8097">
            <v>0</v>
          </cell>
        </row>
        <row r="8098">
          <cell r="O8098">
            <v>0</v>
          </cell>
        </row>
        <row r="8099">
          <cell r="O8099">
            <v>0</v>
          </cell>
        </row>
        <row r="8100">
          <cell r="O8100">
            <v>0</v>
          </cell>
        </row>
        <row r="8101">
          <cell r="O8101">
            <v>0</v>
          </cell>
        </row>
        <row r="8102">
          <cell r="O8102">
            <v>0</v>
          </cell>
        </row>
        <row r="8103">
          <cell r="O8103">
            <v>0</v>
          </cell>
        </row>
        <row r="8104">
          <cell r="O8104">
            <v>0</v>
          </cell>
        </row>
        <row r="8105">
          <cell r="O8105">
            <v>0</v>
          </cell>
        </row>
        <row r="8106">
          <cell r="O8106">
            <v>0</v>
          </cell>
        </row>
        <row r="8107">
          <cell r="O8107">
            <v>0</v>
          </cell>
        </row>
        <row r="8108">
          <cell r="O8108">
            <v>0</v>
          </cell>
        </row>
        <row r="8109">
          <cell r="O8109">
            <v>0</v>
          </cell>
        </row>
        <row r="8110">
          <cell r="O8110">
            <v>0</v>
          </cell>
        </row>
        <row r="8111">
          <cell r="O8111">
            <v>0</v>
          </cell>
        </row>
        <row r="8112">
          <cell r="O8112">
            <v>0</v>
          </cell>
        </row>
        <row r="8113">
          <cell r="O8113">
            <v>0</v>
          </cell>
        </row>
        <row r="8114">
          <cell r="O8114">
            <v>0</v>
          </cell>
        </row>
        <row r="8115">
          <cell r="O8115">
            <v>0</v>
          </cell>
        </row>
        <row r="8116">
          <cell r="O8116">
            <v>0</v>
          </cell>
        </row>
        <row r="8117">
          <cell r="O8117">
            <v>0</v>
          </cell>
        </row>
        <row r="8118">
          <cell r="O8118">
            <v>0</v>
          </cell>
        </row>
        <row r="8119">
          <cell r="O8119">
            <v>0</v>
          </cell>
        </row>
        <row r="8120">
          <cell r="O8120">
            <v>0</v>
          </cell>
        </row>
        <row r="8121">
          <cell r="O8121">
            <v>0</v>
          </cell>
        </row>
        <row r="8122">
          <cell r="O8122">
            <v>0.26</v>
          </cell>
        </row>
        <row r="8123">
          <cell r="O8123">
            <v>0.32</v>
          </cell>
        </row>
        <row r="8124">
          <cell r="O8124">
            <v>0</v>
          </cell>
        </row>
        <row r="8125">
          <cell r="O8125">
            <v>0</v>
          </cell>
        </row>
        <row r="8126">
          <cell r="O8126">
            <v>0</v>
          </cell>
        </row>
        <row r="8127">
          <cell r="O8127">
            <v>0.3</v>
          </cell>
        </row>
        <row r="8128">
          <cell r="O8128">
            <v>0</v>
          </cell>
        </row>
        <row r="8129">
          <cell r="O8129">
            <v>0</v>
          </cell>
        </row>
        <row r="8130">
          <cell r="O8130">
            <v>0</v>
          </cell>
        </row>
        <row r="8131">
          <cell r="O8131">
            <v>0</v>
          </cell>
        </row>
        <row r="8132">
          <cell r="O8132">
            <v>0</v>
          </cell>
        </row>
        <row r="8133">
          <cell r="O8133">
            <v>0</v>
          </cell>
        </row>
        <row r="8134">
          <cell r="O8134">
            <v>0</v>
          </cell>
        </row>
        <row r="8135">
          <cell r="O8135">
            <v>0</v>
          </cell>
        </row>
        <row r="8136">
          <cell r="O8136">
            <v>0</v>
          </cell>
        </row>
        <row r="8137">
          <cell r="O8137">
            <v>0</v>
          </cell>
        </row>
        <row r="8138">
          <cell r="O8138">
            <v>0</v>
          </cell>
        </row>
        <row r="8139">
          <cell r="O8139">
            <v>0</v>
          </cell>
        </row>
        <row r="8140">
          <cell r="O8140">
            <v>0</v>
          </cell>
        </row>
        <row r="8141">
          <cell r="O8141">
            <v>0</v>
          </cell>
        </row>
        <row r="8142">
          <cell r="O8142">
            <v>0</v>
          </cell>
        </row>
        <row r="8143">
          <cell r="O8143">
            <v>0</v>
          </cell>
        </row>
        <row r="8144">
          <cell r="O8144">
            <v>0</v>
          </cell>
        </row>
        <row r="8145">
          <cell r="O8145">
            <v>0</v>
          </cell>
        </row>
        <row r="8146">
          <cell r="O8146">
            <v>0</v>
          </cell>
        </row>
        <row r="8147">
          <cell r="O8147">
            <v>0</v>
          </cell>
        </row>
        <row r="8148">
          <cell r="O8148">
            <v>0</v>
          </cell>
        </row>
        <row r="8149">
          <cell r="O8149">
            <v>0</v>
          </cell>
        </row>
        <row r="8150">
          <cell r="O8150">
            <v>0</v>
          </cell>
        </row>
        <row r="8151">
          <cell r="O8151">
            <v>0</v>
          </cell>
        </row>
        <row r="8152">
          <cell r="O8152">
            <v>0</v>
          </cell>
        </row>
        <row r="8153">
          <cell r="O8153">
            <v>0</v>
          </cell>
        </row>
        <row r="8154">
          <cell r="O8154">
            <v>0</v>
          </cell>
        </row>
        <row r="8155">
          <cell r="O8155">
            <v>0</v>
          </cell>
        </row>
        <row r="8156">
          <cell r="O8156">
            <v>0</v>
          </cell>
        </row>
        <row r="8157">
          <cell r="O8157">
            <v>0</v>
          </cell>
        </row>
        <row r="8158">
          <cell r="O8158">
            <v>0</v>
          </cell>
        </row>
        <row r="8159">
          <cell r="O8159">
            <v>0</v>
          </cell>
        </row>
        <row r="8160">
          <cell r="O8160">
            <v>0</v>
          </cell>
        </row>
        <row r="8161">
          <cell r="O8161">
            <v>0</v>
          </cell>
        </row>
        <row r="8162">
          <cell r="O8162">
            <v>0</v>
          </cell>
        </row>
        <row r="8163">
          <cell r="O8163">
            <v>0</v>
          </cell>
        </row>
        <row r="8164">
          <cell r="O8164">
            <v>0</v>
          </cell>
        </row>
        <row r="8165">
          <cell r="O8165">
            <v>0</v>
          </cell>
        </row>
        <row r="8166">
          <cell r="O8166">
            <v>0</v>
          </cell>
        </row>
        <row r="8167">
          <cell r="O8167">
            <v>0</v>
          </cell>
        </row>
        <row r="8168">
          <cell r="O8168">
            <v>0</v>
          </cell>
        </row>
        <row r="8169">
          <cell r="O8169">
            <v>0</v>
          </cell>
        </row>
        <row r="8170">
          <cell r="O8170">
            <v>0</v>
          </cell>
        </row>
        <row r="8171">
          <cell r="O8171">
            <v>0</v>
          </cell>
        </row>
        <row r="8172">
          <cell r="O8172">
            <v>0</v>
          </cell>
        </row>
        <row r="8173">
          <cell r="O8173">
            <v>0</v>
          </cell>
        </row>
        <row r="8174">
          <cell r="O8174">
            <v>0</v>
          </cell>
        </row>
        <row r="8175">
          <cell r="O8175">
            <v>0</v>
          </cell>
        </row>
        <row r="8176">
          <cell r="O8176">
            <v>0</v>
          </cell>
        </row>
        <row r="8177">
          <cell r="O8177">
            <v>0</v>
          </cell>
        </row>
        <row r="8178">
          <cell r="O8178">
            <v>0</v>
          </cell>
        </row>
        <row r="8179">
          <cell r="O8179">
            <v>0</v>
          </cell>
        </row>
        <row r="8180">
          <cell r="O8180">
            <v>0</v>
          </cell>
        </row>
        <row r="8181">
          <cell r="O8181">
            <v>0</v>
          </cell>
        </row>
        <row r="8182">
          <cell r="O8182">
            <v>0</v>
          </cell>
        </row>
        <row r="8183">
          <cell r="O8183">
            <v>0</v>
          </cell>
        </row>
        <row r="8184">
          <cell r="O8184">
            <v>0</v>
          </cell>
        </row>
        <row r="8185">
          <cell r="O8185">
            <v>0</v>
          </cell>
        </row>
        <row r="8186">
          <cell r="O8186">
            <v>0</v>
          </cell>
        </row>
        <row r="8187">
          <cell r="O8187">
            <v>0</v>
          </cell>
        </row>
        <row r="8188">
          <cell r="O8188">
            <v>0</v>
          </cell>
        </row>
        <row r="8189">
          <cell r="O8189">
            <v>0</v>
          </cell>
        </row>
        <row r="8190">
          <cell r="O8190">
            <v>0</v>
          </cell>
        </row>
        <row r="8191">
          <cell r="O8191">
            <v>0</v>
          </cell>
        </row>
        <row r="8192">
          <cell r="O8192">
            <v>0</v>
          </cell>
        </row>
        <row r="8193">
          <cell r="O8193">
            <v>0</v>
          </cell>
        </row>
        <row r="8194">
          <cell r="O8194">
            <v>0</v>
          </cell>
        </row>
        <row r="8195">
          <cell r="O8195">
            <v>0</v>
          </cell>
        </row>
        <row r="8196">
          <cell r="O8196">
            <v>0</v>
          </cell>
        </row>
        <row r="8197">
          <cell r="O8197">
            <v>0</v>
          </cell>
        </row>
        <row r="8198">
          <cell r="O8198">
            <v>0</v>
          </cell>
        </row>
        <row r="8199">
          <cell r="O8199">
            <v>0</v>
          </cell>
        </row>
        <row r="8200">
          <cell r="O8200">
            <v>0</v>
          </cell>
        </row>
        <row r="8201">
          <cell r="O8201">
            <v>0</v>
          </cell>
        </row>
        <row r="8202">
          <cell r="O8202">
            <v>0</v>
          </cell>
        </row>
        <row r="8203">
          <cell r="O8203">
            <v>0</v>
          </cell>
        </row>
        <row r="8204">
          <cell r="O8204">
            <v>0</v>
          </cell>
        </row>
        <row r="8205">
          <cell r="O8205">
            <v>0</v>
          </cell>
        </row>
        <row r="8206">
          <cell r="O8206">
            <v>0</v>
          </cell>
        </row>
        <row r="8207">
          <cell r="O8207">
            <v>0</v>
          </cell>
        </row>
        <row r="8208">
          <cell r="O8208">
            <v>0</v>
          </cell>
        </row>
        <row r="8209">
          <cell r="O8209">
            <v>0</v>
          </cell>
        </row>
        <row r="8210">
          <cell r="O8210">
            <v>0</v>
          </cell>
        </row>
        <row r="8211">
          <cell r="O8211">
            <v>0</v>
          </cell>
        </row>
        <row r="8212">
          <cell r="O8212">
            <v>0</v>
          </cell>
        </row>
        <row r="8213">
          <cell r="O8213">
            <v>0</v>
          </cell>
        </row>
        <row r="8214">
          <cell r="O8214">
            <v>0</v>
          </cell>
        </row>
        <row r="8215">
          <cell r="O8215">
            <v>0</v>
          </cell>
        </row>
        <row r="8216">
          <cell r="O8216">
            <v>0</v>
          </cell>
        </row>
        <row r="8217">
          <cell r="O8217">
            <v>0</v>
          </cell>
        </row>
        <row r="8218">
          <cell r="O8218">
            <v>0</v>
          </cell>
        </row>
        <row r="8219">
          <cell r="O8219">
            <v>0</v>
          </cell>
        </row>
        <row r="8220">
          <cell r="O8220">
            <v>0</v>
          </cell>
        </row>
        <row r="8221">
          <cell r="O8221">
            <v>0</v>
          </cell>
        </row>
        <row r="8222">
          <cell r="O8222">
            <v>0</v>
          </cell>
        </row>
        <row r="8223">
          <cell r="O8223">
            <v>0</v>
          </cell>
        </row>
        <row r="8224">
          <cell r="O8224">
            <v>0</v>
          </cell>
        </row>
        <row r="8225">
          <cell r="O8225">
            <v>0</v>
          </cell>
        </row>
        <row r="8226">
          <cell r="O8226">
            <v>0</v>
          </cell>
        </row>
        <row r="8227">
          <cell r="O8227">
            <v>0</v>
          </cell>
        </row>
        <row r="8228">
          <cell r="O8228">
            <v>0</v>
          </cell>
        </row>
        <row r="8229">
          <cell r="O8229">
            <v>0</v>
          </cell>
        </row>
        <row r="8230">
          <cell r="O8230">
            <v>0</v>
          </cell>
        </row>
        <row r="8231">
          <cell r="O8231">
            <v>0</v>
          </cell>
        </row>
        <row r="8232">
          <cell r="O8232">
            <v>0</v>
          </cell>
        </row>
        <row r="8233">
          <cell r="O8233">
            <v>0</v>
          </cell>
        </row>
        <row r="8234">
          <cell r="O8234">
            <v>0</v>
          </cell>
        </row>
        <row r="8235">
          <cell r="O8235">
            <v>0</v>
          </cell>
        </row>
        <row r="8236">
          <cell r="O8236">
            <v>0</v>
          </cell>
        </row>
        <row r="8237">
          <cell r="O8237">
            <v>0</v>
          </cell>
        </row>
        <row r="8238">
          <cell r="O8238">
            <v>0</v>
          </cell>
        </row>
        <row r="8239">
          <cell r="O8239">
            <v>0</v>
          </cell>
        </row>
        <row r="8240">
          <cell r="O8240">
            <v>0</v>
          </cell>
        </row>
        <row r="8241">
          <cell r="O8241">
            <v>0</v>
          </cell>
        </row>
        <row r="8242">
          <cell r="O8242">
            <v>7.0000000000000007E-2</v>
          </cell>
        </row>
        <row r="8243">
          <cell r="O8243">
            <v>0</v>
          </cell>
        </row>
        <row r="8244">
          <cell r="O8244">
            <v>0</v>
          </cell>
        </row>
        <row r="8245">
          <cell r="O8245">
            <v>0</v>
          </cell>
        </row>
        <row r="8246">
          <cell r="O8246">
            <v>0</v>
          </cell>
        </row>
        <row r="8247">
          <cell r="O8247">
            <v>0.1</v>
          </cell>
        </row>
        <row r="8248">
          <cell r="O8248">
            <v>0</v>
          </cell>
        </row>
        <row r="8249">
          <cell r="O8249">
            <v>0</v>
          </cell>
        </row>
        <row r="8250">
          <cell r="O8250">
            <v>0</v>
          </cell>
        </row>
        <row r="8251">
          <cell r="O8251">
            <v>0</v>
          </cell>
        </row>
        <row r="8252">
          <cell r="O8252">
            <v>0</v>
          </cell>
        </row>
        <row r="8253">
          <cell r="O8253">
            <v>0</v>
          </cell>
        </row>
        <row r="8254">
          <cell r="O8254">
            <v>0</v>
          </cell>
        </row>
        <row r="8255">
          <cell r="O8255">
            <v>0</v>
          </cell>
        </row>
        <row r="8256">
          <cell r="O8256">
            <v>0</v>
          </cell>
        </row>
        <row r="8257">
          <cell r="O8257">
            <v>0</v>
          </cell>
        </row>
        <row r="8258">
          <cell r="O8258">
            <v>0</v>
          </cell>
        </row>
        <row r="8259">
          <cell r="O8259">
            <v>0</v>
          </cell>
        </row>
        <row r="8260">
          <cell r="O8260">
            <v>0</v>
          </cell>
        </row>
        <row r="8261">
          <cell r="O8261">
            <v>0</v>
          </cell>
        </row>
        <row r="8262">
          <cell r="O8262">
            <v>0</v>
          </cell>
        </row>
        <row r="8263">
          <cell r="O8263">
            <v>0</v>
          </cell>
        </row>
        <row r="8264">
          <cell r="O8264">
            <v>0</v>
          </cell>
        </row>
        <row r="8265">
          <cell r="O8265">
            <v>0</v>
          </cell>
        </row>
        <row r="8266">
          <cell r="O8266">
            <v>0</v>
          </cell>
        </row>
        <row r="8267">
          <cell r="O8267">
            <v>0</v>
          </cell>
        </row>
        <row r="8268">
          <cell r="O8268">
            <v>0</v>
          </cell>
        </row>
        <row r="8269">
          <cell r="O8269">
            <v>0</v>
          </cell>
        </row>
        <row r="8270">
          <cell r="O8270">
            <v>0</v>
          </cell>
        </row>
        <row r="8271">
          <cell r="O8271">
            <v>0</v>
          </cell>
        </row>
        <row r="8272">
          <cell r="O8272">
            <v>0</v>
          </cell>
        </row>
        <row r="8273">
          <cell r="O8273">
            <v>0</v>
          </cell>
        </row>
        <row r="8274">
          <cell r="O8274">
            <v>0</v>
          </cell>
        </row>
        <row r="8275">
          <cell r="O8275">
            <v>0</v>
          </cell>
        </row>
        <row r="8276">
          <cell r="O8276">
            <v>0</v>
          </cell>
        </row>
        <row r="8277">
          <cell r="O8277">
            <v>0</v>
          </cell>
        </row>
        <row r="8278">
          <cell r="O8278">
            <v>0</v>
          </cell>
        </row>
        <row r="8279">
          <cell r="O8279">
            <v>0</v>
          </cell>
        </row>
        <row r="8280">
          <cell r="O8280">
            <v>0</v>
          </cell>
        </row>
        <row r="8281">
          <cell r="O8281">
            <v>0</v>
          </cell>
        </row>
        <row r="8282">
          <cell r="O8282">
            <v>0</v>
          </cell>
        </row>
        <row r="8283">
          <cell r="O8283">
            <v>0</v>
          </cell>
        </row>
        <row r="8284">
          <cell r="O8284">
            <v>0</v>
          </cell>
        </row>
        <row r="8285">
          <cell r="O8285">
            <v>0</v>
          </cell>
        </row>
        <row r="8286">
          <cell r="O8286">
            <v>0</v>
          </cell>
        </row>
        <row r="8287">
          <cell r="O8287">
            <v>0</v>
          </cell>
        </row>
        <row r="8288">
          <cell r="O8288">
            <v>0</v>
          </cell>
        </row>
        <row r="8289">
          <cell r="O8289">
            <v>0</v>
          </cell>
        </row>
        <row r="8290">
          <cell r="O8290">
            <v>3.2</v>
          </cell>
        </row>
        <row r="8291">
          <cell r="O8291">
            <v>0</v>
          </cell>
        </row>
        <row r="8292">
          <cell r="O8292">
            <v>0</v>
          </cell>
        </row>
        <row r="8293">
          <cell r="O8293">
            <v>0</v>
          </cell>
        </row>
        <row r="8294">
          <cell r="O8294">
            <v>0</v>
          </cell>
        </row>
        <row r="8295">
          <cell r="O8295">
            <v>1</v>
          </cell>
        </row>
        <row r="8296">
          <cell r="O8296">
            <v>2</v>
          </cell>
        </row>
        <row r="8297">
          <cell r="O8297">
            <v>0.5</v>
          </cell>
        </row>
        <row r="8298">
          <cell r="O8298">
            <v>0</v>
          </cell>
        </row>
        <row r="8299">
          <cell r="O8299">
            <v>0</v>
          </cell>
        </row>
        <row r="8300">
          <cell r="O8300">
            <v>0</v>
          </cell>
        </row>
        <row r="8301">
          <cell r="O8301">
            <v>0</v>
          </cell>
        </row>
        <row r="8302">
          <cell r="O8302">
            <v>4.25</v>
          </cell>
        </row>
        <row r="8303">
          <cell r="O8303">
            <v>17.5</v>
          </cell>
        </row>
        <row r="8304">
          <cell r="O8304">
            <v>12</v>
          </cell>
        </row>
        <row r="8305">
          <cell r="O8305">
            <v>0.57999999999999996</v>
          </cell>
        </row>
        <row r="8306">
          <cell r="O8306">
            <v>1</v>
          </cell>
        </row>
        <row r="8307">
          <cell r="O8307">
            <v>0</v>
          </cell>
        </row>
        <row r="8308">
          <cell r="O8308">
            <v>0</v>
          </cell>
        </row>
        <row r="8309">
          <cell r="O8309">
            <v>0</v>
          </cell>
        </row>
        <row r="8310">
          <cell r="O8310">
            <v>29.4</v>
          </cell>
        </row>
        <row r="8311">
          <cell r="O8311">
            <v>0</v>
          </cell>
        </row>
        <row r="8312">
          <cell r="O8312">
            <v>0</v>
          </cell>
        </row>
        <row r="8313">
          <cell r="O8313">
            <v>0</v>
          </cell>
        </row>
        <row r="8314">
          <cell r="O8314">
            <v>0</v>
          </cell>
        </row>
        <row r="8315">
          <cell r="O8315">
            <v>0</v>
          </cell>
        </row>
        <row r="8316">
          <cell r="O8316">
            <v>0</v>
          </cell>
        </row>
        <row r="8317">
          <cell r="O8317">
            <v>0</v>
          </cell>
        </row>
        <row r="8318">
          <cell r="O8318">
            <v>1.35</v>
          </cell>
        </row>
        <row r="8319">
          <cell r="O8319">
            <v>0</v>
          </cell>
        </row>
        <row r="8320">
          <cell r="O8320">
            <v>0</v>
          </cell>
        </row>
        <row r="8321">
          <cell r="O8321">
            <v>0</v>
          </cell>
        </row>
        <row r="8322">
          <cell r="O8322">
            <v>0</v>
          </cell>
        </row>
        <row r="8323">
          <cell r="O8323">
            <v>6.8</v>
          </cell>
        </row>
        <row r="8324">
          <cell r="O8324">
            <v>0</v>
          </cell>
        </row>
        <row r="8325">
          <cell r="O8325">
            <v>0</v>
          </cell>
        </row>
        <row r="8326">
          <cell r="O8326">
            <v>0</v>
          </cell>
        </row>
        <row r="8327">
          <cell r="O8327">
            <v>0</v>
          </cell>
        </row>
        <row r="8328">
          <cell r="O8328">
            <v>0</v>
          </cell>
        </row>
        <row r="8329">
          <cell r="O8329">
            <v>0</v>
          </cell>
        </row>
        <row r="8330">
          <cell r="O8330">
            <v>0</v>
          </cell>
        </row>
        <row r="8331">
          <cell r="O8331">
            <v>0</v>
          </cell>
        </row>
        <row r="8332">
          <cell r="O8332">
            <v>0</v>
          </cell>
        </row>
        <row r="8333">
          <cell r="O8333">
            <v>0</v>
          </cell>
        </row>
        <row r="8334">
          <cell r="O8334">
            <v>6</v>
          </cell>
        </row>
        <row r="8335">
          <cell r="O8335">
            <v>23</v>
          </cell>
        </row>
        <row r="8336">
          <cell r="O8336">
            <v>0</v>
          </cell>
        </row>
        <row r="8337">
          <cell r="O8337">
            <v>31</v>
          </cell>
        </row>
        <row r="8338">
          <cell r="O8338">
            <v>0</v>
          </cell>
        </row>
        <row r="8339">
          <cell r="O8339">
            <v>0</v>
          </cell>
        </row>
        <row r="8340">
          <cell r="O8340">
            <v>0</v>
          </cell>
        </row>
        <row r="8341">
          <cell r="O8341">
            <v>0</v>
          </cell>
        </row>
        <row r="8342">
          <cell r="O8342">
            <v>5</v>
          </cell>
        </row>
        <row r="8343">
          <cell r="O8343">
            <v>0</v>
          </cell>
        </row>
        <row r="8344">
          <cell r="O8344">
            <v>0</v>
          </cell>
        </row>
        <row r="8345">
          <cell r="O8345">
            <v>0</v>
          </cell>
        </row>
        <row r="8346">
          <cell r="O8346">
            <v>2</v>
          </cell>
        </row>
        <row r="8347">
          <cell r="O8347">
            <v>0</v>
          </cell>
        </row>
        <row r="8348">
          <cell r="O8348">
            <v>5.7</v>
          </cell>
        </row>
        <row r="8349">
          <cell r="O8349">
            <v>12.83</v>
          </cell>
        </row>
        <row r="8350">
          <cell r="O8350">
            <v>0</v>
          </cell>
        </row>
        <row r="8351">
          <cell r="O8351">
            <v>0</v>
          </cell>
        </row>
        <row r="8352">
          <cell r="O8352">
            <v>0</v>
          </cell>
        </row>
        <row r="8353">
          <cell r="O8353">
            <v>0</v>
          </cell>
        </row>
        <row r="8354">
          <cell r="O8354">
            <v>0</v>
          </cell>
        </row>
        <row r="8355">
          <cell r="O8355">
            <v>0</v>
          </cell>
        </row>
        <row r="8356">
          <cell r="O8356">
            <v>0</v>
          </cell>
        </row>
        <row r="8357">
          <cell r="O8357">
            <v>5.5</v>
          </cell>
        </row>
        <row r="8358">
          <cell r="O8358">
            <v>0</v>
          </cell>
        </row>
        <row r="8359">
          <cell r="O8359">
            <v>0</v>
          </cell>
        </row>
        <row r="8360">
          <cell r="O8360">
            <v>0</v>
          </cell>
        </row>
        <row r="8361">
          <cell r="O8361">
            <v>0</v>
          </cell>
        </row>
        <row r="8362">
          <cell r="O8362">
            <v>1</v>
          </cell>
        </row>
        <row r="8363">
          <cell r="O8363">
            <v>0</v>
          </cell>
        </row>
        <row r="8364">
          <cell r="O8364">
            <v>0</v>
          </cell>
        </row>
        <row r="8365">
          <cell r="O8365">
            <v>0</v>
          </cell>
        </row>
        <row r="8366">
          <cell r="O8366">
            <v>0</v>
          </cell>
        </row>
        <row r="8367">
          <cell r="O8367">
            <v>0</v>
          </cell>
        </row>
        <row r="8368">
          <cell r="O8368">
            <v>0</v>
          </cell>
        </row>
        <row r="8369">
          <cell r="O8369">
            <v>0</v>
          </cell>
        </row>
        <row r="8370">
          <cell r="O8370">
            <v>0</v>
          </cell>
        </row>
        <row r="8371">
          <cell r="O8371">
            <v>0</v>
          </cell>
        </row>
        <row r="8372">
          <cell r="O8372">
            <v>0</v>
          </cell>
        </row>
        <row r="8373">
          <cell r="O8373">
            <v>0</v>
          </cell>
        </row>
        <row r="8374">
          <cell r="O8374">
            <v>0</v>
          </cell>
        </row>
        <row r="8375">
          <cell r="O8375">
            <v>0</v>
          </cell>
        </row>
        <row r="8376">
          <cell r="O8376">
            <v>0</v>
          </cell>
        </row>
        <row r="8377">
          <cell r="O8377">
            <v>0</v>
          </cell>
        </row>
        <row r="8378">
          <cell r="O8378">
            <v>32</v>
          </cell>
        </row>
        <row r="8379">
          <cell r="O8379">
            <v>0</v>
          </cell>
        </row>
        <row r="8380">
          <cell r="O8380">
            <v>0</v>
          </cell>
        </row>
        <row r="8381">
          <cell r="O8381">
            <v>0</v>
          </cell>
        </row>
        <row r="8382">
          <cell r="O8382">
            <v>0</v>
          </cell>
        </row>
        <row r="8383">
          <cell r="O8383">
            <v>0</v>
          </cell>
        </row>
        <row r="8384">
          <cell r="O8384">
            <v>0</v>
          </cell>
        </row>
        <row r="8385">
          <cell r="O8385">
            <v>0</v>
          </cell>
        </row>
        <row r="8386">
          <cell r="O8386">
            <v>0</v>
          </cell>
        </row>
        <row r="8387">
          <cell r="O8387">
            <v>0</v>
          </cell>
        </row>
        <row r="8388">
          <cell r="O8388">
            <v>0</v>
          </cell>
        </row>
        <row r="8389">
          <cell r="O8389">
            <v>0</v>
          </cell>
        </row>
        <row r="8390">
          <cell r="O8390">
            <v>1</v>
          </cell>
        </row>
        <row r="8391">
          <cell r="O8391">
            <v>0</v>
          </cell>
        </row>
        <row r="8392">
          <cell r="O8392">
            <v>0</v>
          </cell>
        </row>
        <row r="8393">
          <cell r="O8393">
            <v>0</v>
          </cell>
        </row>
        <row r="8394">
          <cell r="O8394">
            <v>0</v>
          </cell>
        </row>
        <row r="8395">
          <cell r="O8395">
            <v>0</v>
          </cell>
        </row>
        <row r="8396">
          <cell r="O8396">
            <v>0</v>
          </cell>
        </row>
        <row r="8397">
          <cell r="O8397">
            <v>0</v>
          </cell>
        </row>
        <row r="8398">
          <cell r="O8398">
            <v>0</v>
          </cell>
        </row>
        <row r="8399">
          <cell r="O8399">
            <v>0</v>
          </cell>
        </row>
        <row r="8400">
          <cell r="O8400">
            <v>0</v>
          </cell>
        </row>
        <row r="8401">
          <cell r="O8401">
            <v>0</v>
          </cell>
        </row>
        <row r="8402">
          <cell r="O8402">
            <v>0</v>
          </cell>
        </row>
        <row r="8403">
          <cell r="O8403">
            <v>0</v>
          </cell>
        </row>
        <row r="8404">
          <cell r="O8404">
            <v>0</v>
          </cell>
        </row>
        <row r="8405">
          <cell r="O8405">
            <v>0</v>
          </cell>
        </row>
        <row r="8406">
          <cell r="O8406">
            <v>0</v>
          </cell>
        </row>
        <row r="8407">
          <cell r="O8407">
            <v>0</v>
          </cell>
        </row>
        <row r="8408">
          <cell r="O8408">
            <v>0</v>
          </cell>
        </row>
        <row r="8409">
          <cell r="O8409">
            <v>0</v>
          </cell>
        </row>
        <row r="8410">
          <cell r="O8410">
            <v>0.11</v>
          </cell>
        </row>
        <row r="8411">
          <cell r="O8411">
            <v>0</v>
          </cell>
        </row>
        <row r="8412">
          <cell r="O8412">
            <v>0</v>
          </cell>
        </row>
        <row r="8413">
          <cell r="O8413">
            <v>0</v>
          </cell>
        </row>
        <row r="8414">
          <cell r="O8414">
            <v>0</v>
          </cell>
        </row>
        <row r="8415">
          <cell r="O8415">
            <v>0</v>
          </cell>
        </row>
        <row r="8416">
          <cell r="O8416">
            <v>0</v>
          </cell>
        </row>
        <row r="8417">
          <cell r="O8417">
            <v>0</v>
          </cell>
        </row>
        <row r="8418">
          <cell r="O8418">
            <v>0</v>
          </cell>
        </row>
        <row r="8419">
          <cell r="O8419">
            <v>0</v>
          </cell>
        </row>
        <row r="8420">
          <cell r="O8420">
            <v>0</v>
          </cell>
        </row>
        <row r="8421">
          <cell r="O8421">
            <v>0</v>
          </cell>
        </row>
        <row r="8422">
          <cell r="O8422">
            <v>0</v>
          </cell>
        </row>
        <row r="8423">
          <cell r="O8423">
            <v>0</v>
          </cell>
        </row>
        <row r="8424">
          <cell r="O8424">
            <v>0</v>
          </cell>
        </row>
        <row r="8425">
          <cell r="O8425">
            <v>0</v>
          </cell>
        </row>
        <row r="8426">
          <cell r="O8426">
            <v>0.08</v>
          </cell>
        </row>
        <row r="8427">
          <cell r="O8427">
            <v>0</v>
          </cell>
        </row>
        <row r="8428">
          <cell r="O8428">
            <v>0</v>
          </cell>
        </row>
        <row r="8429">
          <cell r="O8429">
            <v>0</v>
          </cell>
        </row>
        <row r="8430">
          <cell r="O8430">
            <v>0</v>
          </cell>
        </row>
        <row r="8431">
          <cell r="O8431">
            <v>0</v>
          </cell>
        </row>
        <row r="8432">
          <cell r="O8432">
            <v>0</v>
          </cell>
        </row>
        <row r="8433">
          <cell r="O8433">
            <v>0</v>
          </cell>
        </row>
        <row r="8434">
          <cell r="O8434">
            <v>0</v>
          </cell>
        </row>
        <row r="8435">
          <cell r="O8435">
            <v>0</v>
          </cell>
        </row>
        <row r="8436">
          <cell r="O8436">
            <v>0</v>
          </cell>
        </row>
        <row r="8437">
          <cell r="O8437">
            <v>0</v>
          </cell>
        </row>
        <row r="8438">
          <cell r="O8438">
            <v>0</v>
          </cell>
        </row>
        <row r="8439">
          <cell r="O8439">
            <v>0</v>
          </cell>
        </row>
        <row r="8440">
          <cell r="O8440">
            <v>0</v>
          </cell>
        </row>
        <row r="8441">
          <cell r="O8441">
            <v>0</v>
          </cell>
        </row>
        <row r="8442">
          <cell r="O8442">
            <v>0</v>
          </cell>
        </row>
        <row r="8443">
          <cell r="O8443">
            <v>0</v>
          </cell>
        </row>
        <row r="8444">
          <cell r="O8444">
            <v>0</v>
          </cell>
        </row>
        <row r="8445">
          <cell r="O8445">
            <v>0</v>
          </cell>
        </row>
        <row r="8446">
          <cell r="O8446">
            <v>0</v>
          </cell>
        </row>
        <row r="8447">
          <cell r="O8447">
            <v>0</v>
          </cell>
        </row>
        <row r="8448">
          <cell r="O8448">
            <v>0</v>
          </cell>
        </row>
        <row r="8449">
          <cell r="O8449">
            <v>0</v>
          </cell>
        </row>
        <row r="8450">
          <cell r="O8450">
            <v>0</v>
          </cell>
        </row>
        <row r="8451">
          <cell r="O8451">
            <v>0</v>
          </cell>
        </row>
        <row r="8452">
          <cell r="O8452">
            <v>0</v>
          </cell>
        </row>
        <row r="8453">
          <cell r="O8453">
            <v>0</v>
          </cell>
        </row>
        <row r="8454">
          <cell r="O8454">
            <v>0</v>
          </cell>
        </row>
        <row r="8455">
          <cell r="O8455">
            <v>0</v>
          </cell>
        </row>
        <row r="8456">
          <cell r="O8456">
            <v>0</v>
          </cell>
        </row>
        <row r="8457">
          <cell r="O8457">
            <v>0</v>
          </cell>
        </row>
        <row r="8458">
          <cell r="O8458">
            <v>0</v>
          </cell>
        </row>
        <row r="8459">
          <cell r="O8459">
            <v>0</v>
          </cell>
        </row>
        <row r="8460">
          <cell r="O8460">
            <v>0</v>
          </cell>
        </row>
        <row r="8461">
          <cell r="O8461">
            <v>0</v>
          </cell>
        </row>
        <row r="8462">
          <cell r="O8462">
            <v>0</v>
          </cell>
        </row>
        <row r="8463">
          <cell r="O8463">
            <v>0</v>
          </cell>
        </row>
        <row r="8464">
          <cell r="O8464">
            <v>0</v>
          </cell>
        </row>
        <row r="8465">
          <cell r="O8465">
            <v>0</v>
          </cell>
        </row>
        <row r="8466">
          <cell r="O8466">
            <v>0</v>
          </cell>
        </row>
        <row r="8467">
          <cell r="O8467">
            <v>0</v>
          </cell>
        </row>
        <row r="8468">
          <cell r="O8468">
            <v>0</v>
          </cell>
        </row>
        <row r="8469">
          <cell r="O8469">
            <v>0</v>
          </cell>
        </row>
        <row r="8470">
          <cell r="O8470">
            <v>0</v>
          </cell>
        </row>
        <row r="8471">
          <cell r="O8471">
            <v>0</v>
          </cell>
        </row>
        <row r="8472">
          <cell r="O8472">
            <v>0</v>
          </cell>
        </row>
        <row r="8473">
          <cell r="O8473">
            <v>0</v>
          </cell>
        </row>
        <row r="8474">
          <cell r="O8474">
            <v>0</v>
          </cell>
        </row>
        <row r="8475">
          <cell r="O8475">
            <v>0</v>
          </cell>
        </row>
        <row r="8476">
          <cell r="O8476">
            <v>0</v>
          </cell>
        </row>
        <row r="8477">
          <cell r="O8477">
            <v>0</v>
          </cell>
        </row>
        <row r="8478">
          <cell r="O8478">
            <v>0</v>
          </cell>
        </row>
        <row r="8479">
          <cell r="O8479">
            <v>0</v>
          </cell>
        </row>
        <row r="8480">
          <cell r="O8480">
            <v>0</v>
          </cell>
        </row>
        <row r="8481">
          <cell r="O8481">
            <v>0</v>
          </cell>
        </row>
        <row r="8482">
          <cell r="O8482">
            <v>0</v>
          </cell>
        </row>
        <row r="8483">
          <cell r="O8483">
            <v>0</v>
          </cell>
        </row>
        <row r="8484">
          <cell r="O8484">
            <v>0</v>
          </cell>
        </row>
        <row r="8485">
          <cell r="O8485">
            <v>0</v>
          </cell>
        </row>
        <row r="8486">
          <cell r="O8486">
            <v>0</v>
          </cell>
        </row>
        <row r="8487">
          <cell r="O8487">
            <v>0</v>
          </cell>
        </row>
        <row r="8488">
          <cell r="O8488">
            <v>0</v>
          </cell>
        </row>
        <row r="8489">
          <cell r="O8489">
            <v>0</v>
          </cell>
        </row>
        <row r="8490">
          <cell r="O8490">
            <v>0</v>
          </cell>
        </row>
        <row r="8491">
          <cell r="O8491">
            <v>0</v>
          </cell>
        </row>
        <row r="8492">
          <cell r="O8492">
            <v>0</v>
          </cell>
        </row>
        <row r="8493">
          <cell r="O8493">
            <v>0</v>
          </cell>
        </row>
        <row r="8494">
          <cell r="O8494">
            <v>0</v>
          </cell>
        </row>
        <row r="8495">
          <cell r="O8495">
            <v>0</v>
          </cell>
        </row>
        <row r="8496">
          <cell r="O8496">
            <v>0</v>
          </cell>
        </row>
        <row r="8497">
          <cell r="O8497">
            <v>0</v>
          </cell>
        </row>
        <row r="8498">
          <cell r="O8498">
            <v>0</v>
          </cell>
        </row>
        <row r="8499">
          <cell r="O8499">
            <v>0</v>
          </cell>
        </row>
        <row r="8500">
          <cell r="O8500">
            <v>0</v>
          </cell>
        </row>
        <row r="8501">
          <cell r="O8501">
            <v>0</v>
          </cell>
        </row>
        <row r="8502">
          <cell r="O8502">
            <v>0</v>
          </cell>
        </row>
        <row r="8503">
          <cell r="O8503">
            <v>0</v>
          </cell>
        </row>
        <row r="8504">
          <cell r="O8504">
            <v>0</v>
          </cell>
        </row>
        <row r="8505">
          <cell r="O8505">
            <v>0</v>
          </cell>
        </row>
        <row r="8506">
          <cell r="O8506">
            <v>0</v>
          </cell>
        </row>
        <row r="8507">
          <cell r="O8507">
            <v>0</v>
          </cell>
        </row>
        <row r="8508">
          <cell r="O8508">
            <v>0</v>
          </cell>
        </row>
        <row r="8509">
          <cell r="O8509">
            <v>0</v>
          </cell>
        </row>
        <row r="8510">
          <cell r="O8510">
            <v>0</v>
          </cell>
        </row>
        <row r="8511">
          <cell r="O8511">
            <v>0</v>
          </cell>
        </row>
        <row r="8512">
          <cell r="O8512">
            <v>0</v>
          </cell>
        </row>
        <row r="8513">
          <cell r="O8513">
            <v>0</v>
          </cell>
        </row>
        <row r="8514">
          <cell r="O8514">
            <v>0</v>
          </cell>
        </row>
        <row r="8515">
          <cell r="O8515">
            <v>0</v>
          </cell>
        </row>
        <row r="8516">
          <cell r="O8516">
            <v>0</v>
          </cell>
        </row>
        <row r="8517">
          <cell r="O8517">
            <v>0</v>
          </cell>
        </row>
        <row r="8518">
          <cell r="O8518">
            <v>0</v>
          </cell>
        </row>
        <row r="8519">
          <cell r="O8519">
            <v>0</v>
          </cell>
        </row>
        <row r="8520">
          <cell r="O8520">
            <v>0</v>
          </cell>
        </row>
        <row r="8521">
          <cell r="O8521">
            <v>0</v>
          </cell>
        </row>
        <row r="8522">
          <cell r="O8522">
            <v>0</v>
          </cell>
        </row>
        <row r="8523">
          <cell r="O8523">
            <v>0</v>
          </cell>
        </row>
        <row r="8524">
          <cell r="O8524">
            <v>0</v>
          </cell>
        </row>
        <row r="8525">
          <cell r="O8525">
            <v>0</v>
          </cell>
        </row>
        <row r="8526">
          <cell r="O8526">
            <v>0</v>
          </cell>
        </row>
        <row r="8527">
          <cell r="O8527">
            <v>0</v>
          </cell>
        </row>
        <row r="8528">
          <cell r="O8528">
            <v>0</v>
          </cell>
        </row>
        <row r="8529">
          <cell r="O8529">
            <v>0</v>
          </cell>
        </row>
        <row r="8530">
          <cell r="O8530">
            <v>0</v>
          </cell>
        </row>
        <row r="8531">
          <cell r="O8531">
            <v>0</v>
          </cell>
        </row>
        <row r="8532">
          <cell r="O8532">
            <v>0</v>
          </cell>
        </row>
        <row r="8533">
          <cell r="O8533">
            <v>0</v>
          </cell>
        </row>
        <row r="8534">
          <cell r="O8534">
            <v>0</v>
          </cell>
        </row>
        <row r="8535">
          <cell r="O8535">
            <v>0</v>
          </cell>
        </row>
        <row r="8536">
          <cell r="O8536">
            <v>0</v>
          </cell>
        </row>
        <row r="8537">
          <cell r="O8537">
            <v>0</v>
          </cell>
        </row>
        <row r="8538">
          <cell r="O8538">
            <v>0</v>
          </cell>
        </row>
        <row r="8539">
          <cell r="O8539">
            <v>0</v>
          </cell>
        </row>
        <row r="8540">
          <cell r="O8540">
            <v>0</v>
          </cell>
        </row>
        <row r="8541">
          <cell r="O8541">
            <v>0</v>
          </cell>
        </row>
        <row r="8542">
          <cell r="O8542">
            <v>0</v>
          </cell>
        </row>
        <row r="8543">
          <cell r="O8543">
            <v>0</v>
          </cell>
        </row>
        <row r="8544">
          <cell r="O8544">
            <v>0</v>
          </cell>
        </row>
        <row r="8545">
          <cell r="O8545">
            <v>0</v>
          </cell>
        </row>
        <row r="8546">
          <cell r="O8546">
            <v>0</v>
          </cell>
        </row>
        <row r="8547">
          <cell r="O8547">
            <v>0</v>
          </cell>
        </row>
        <row r="8548">
          <cell r="O8548">
            <v>0</v>
          </cell>
        </row>
        <row r="8549">
          <cell r="O8549">
            <v>0</v>
          </cell>
        </row>
        <row r="8550">
          <cell r="O8550">
            <v>0</v>
          </cell>
        </row>
        <row r="8551">
          <cell r="O8551">
            <v>0</v>
          </cell>
        </row>
        <row r="8552">
          <cell r="O8552">
            <v>0</v>
          </cell>
        </row>
        <row r="8553">
          <cell r="O8553">
            <v>0</v>
          </cell>
        </row>
        <row r="8554">
          <cell r="O8554">
            <v>0</v>
          </cell>
        </row>
        <row r="8555">
          <cell r="O8555">
            <v>0</v>
          </cell>
        </row>
        <row r="8556">
          <cell r="O8556">
            <v>0</v>
          </cell>
        </row>
        <row r="8557">
          <cell r="O8557">
            <v>0</v>
          </cell>
        </row>
        <row r="8558">
          <cell r="O8558">
            <v>0</v>
          </cell>
        </row>
        <row r="8559">
          <cell r="O8559">
            <v>0</v>
          </cell>
        </row>
        <row r="8560">
          <cell r="O8560">
            <v>0</v>
          </cell>
        </row>
        <row r="8561">
          <cell r="O8561">
            <v>0</v>
          </cell>
        </row>
        <row r="8562">
          <cell r="O8562">
            <v>1</v>
          </cell>
        </row>
        <row r="8563">
          <cell r="O8563">
            <v>0</v>
          </cell>
        </row>
        <row r="8564">
          <cell r="O8564">
            <v>0</v>
          </cell>
        </row>
        <row r="8565">
          <cell r="O8565">
            <v>0</v>
          </cell>
        </row>
        <row r="8566">
          <cell r="O8566">
            <v>0.1</v>
          </cell>
        </row>
        <row r="8567">
          <cell r="O8567">
            <v>0</v>
          </cell>
        </row>
        <row r="8568">
          <cell r="O8568">
            <v>0</v>
          </cell>
        </row>
        <row r="8569">
          <cell r="O8569">
            <v>0</v>
          </cell>
        </row>
        <row r="8570">
          <cell r="O8570">
            <v>0</v>
          </cell>
        </row>
        <row r="8571">
          <cell r="O8571">
            <v>0</v>
          </cell>
        </row>
        <row r="8572">
          <cell r="O8572">
            <v>0</v>
          </cell>
        </row>
        <row r="8573">
          <cell r="O8573">
            <v>0</v>
          </cell>
        </row>
        <row r="8574">
          <cell r="O8574">
            <v>0</v>
          </cell>
        </row>
        <row r="8575">
          <cell r="O8575">
            <v>0</v>
          </cell>
        </row>
        <row r="8576">
          <cell r="O8576">
            <v>0</v>
          </cell>
        </row>
        <row r="8577">
          <cell r="O8577">
            <v>0</v>
          </cell>
        </row>
        <row r="8578">
          <cell r="O8578">
            <v>0</v>
          </cell>
        </row>
        <row r="8579">
          <cell r="O8579">
            <v>0</v>
          </cell>
        </row>
        <row r="8580">
          <cell r="O8580">
            <v>0</v>
          </cell>
        </row>
        <row r="8581">
          <cell r="O8581">
            <v>0</v>
          </cell>
        </row>
        <row r="8582">
          <cell r="O8582">
            <v>0</v>
          </cell>
        </row>
        <row r="8583">
          <cell r="O8583">
            <v>0</v>
          </cell>
        </row>
        <row r="8584">
          <cell r="O8584">
            <v>0</v>
          </cell>
        </row>
        <row r="8585">
          <cell r="O8585">
            <v>0</v>
          </cell>
        </row>
        <row r="8586">
          <cell r="O8586">
            <v>0</v>
          </cell>
        </row>
        <row r="8587">
          <cell r="O8587">
            <v>0</v>
          </cell>
        </row>
        <row r="8588">
          <cell r="O8588">
            <v>0</v>
          </cell>
        </row>
        <row r="8589">
          <cell r="O8589">
            <v>0</v>
          </cell>
        </row>
        <row r="8590">
          <cell r="O8590">
            <v>0</v>
          </cell>
        </row>
        <row r="8591">
          <cell r="O8591">
            <v>0</v>
          </cell>
        </row>
        <row r="8592">
          <cell r="O8592">
            <v>0</v>
          </cell>
        </row>
        <row r="8593">
          <cell r="O8593">
            <v>0</v>
          </cell>
        </row>
        <row r="8594">
          <cell r="O8594">
            <v>0</v>
          </cell>
        </row>
        <row r="8595">
          <cell r="O8595">
            <v>0</v>
          </cell>
        </row>
        <row r="8596">
          <cell r="O8596">
            <v>0</v>
          </cell>
        </row>
        <row r="8597">
          <cell r="O8597">
            <v>0</v>
          </cell>
        </row>
        <row r="8598">
          <cell r="O8598">
            <v>0</v>
          </cell>
        </row>
        <row r="8599">
          <cell r="O8599">
            <v>0</v>
          </cell>
        </row>
        <row r="8600">
          <cell r="O8600">
            <v>0</v>
          </cell>
        </row>
        <row r="8601">
          <cell r="O8601">
            <v>0</v>
          </cell>
        </row>
        <row r="8602">
          <cell r="O8602">
            <v>25</v>
          </cell>
        </row>
        <row r="8603">
          <cell r="O8603">
            <v>0</v>
          </cell>
        </row>
        <row r="8604">
          <cell r="O8604">
            <v>0</v>
          </cell>
        </row>
        <row r="8605">
          <cell r="O8605">
            <v>0</v>
          </cell>
        </row>
        <row r="8606">
          <cell r="O8606">
            <v>0</v>
          </cell>
        </row>
        <row r="8607">
          <cell r="O8607">
            <v>0</v>
          </cell>
        </row>
        <row r="8608">
          <cell r="O8608">
            <v>0</v>
          </cell>
        </row>
        <row r="8609">
          <cell r="O8609">
            <v>0</v>
          </cell>
        </row>
        <row r="8610">
          <cell r="O8610">
            <v>0</v>
          </cell>
        </row>
        <row r="8611">
          <cell r="O8611">
            <v>0</v>
          </cell>
        </row>
        <row r="8612">
          <cell r="O8612">
            <v>0</v>
          </cell>
        </row>
        <row r="8613">
          <cell r="O8613">
            <v>0</v>
          </cell>
        </row>
        <row r="8614">
          <cell r="O8614">
            <v>10</v>
          </cell>
        </row>
        <row r="8615">
          <cell r="O8615">
            <v>0</v>
          </cell>
        </row>
        <row r="8616">
          <cell r="O8616">
            <v>0</v>
          </cell>
        </row>
        <row r="8617">
          <cell r="O8617">
            <v>0</v>
          </cell>
        </row>
        <row r="8618">
          <cell r="O8618">
            <v>0</v>
          </cell>
        </row>
        <row r="8619">
          <cell r="O8619">
            <v>0</v>
          </cell>
        </row>
        <row r="8620">
          <cell r="O8620">
            <v>0</v>
          </cell>
        </row>
        <row r="8621">
          <cell r="O8621">
            <v>0</v>
          </cell>
        </row>
        <row r="8622">
          <cell r="O8622">
            <v>6.5</v>
          </cell>
        </row>
        <row r="8623">
          <cell r="O8623">
            <v>0</v>
          </cell>
        </row>
        <row r="8624">
          <cell r="O8624">
            <v>0</v>
          </cell>
        </row>
        <row r="8625">
          <cell r="O8625">
            <v>0</v>
          </cell>
        </row>
        <row r="8626">
          <cell r="O8626">
            <v>0</v>
          </cell>
        </row>
        <row r="8627">
          <cell r="O8627">
            <v>0</v>
          </cell>
        </row>
        <row r="8628">
          <cell r="O8628">
            <v>0</v>
          </cell>
        </row>
        <row r="8629">
          <cell r="O8629">
            <v>0</v>
          </cell>
        </row>
        <row r="8630">
          <cell r="O8630">
            <v>0</v>
          </cell>
        </row>
        <row r="8631">
          <cell r="O8631">
            <v>0</v>
          </cell>
        </row>
        <row r="8632">
          <cell r="O8632">
            <v>0</v>
          </cell>
        </row>
        <row r="8633">
          <cell r="O8633">
            <v>0</v>
          </cell>
        </row>
        <row r="8634">
          <cell r="O8634">
            <v>0</v>
          </cell>
        </row>
        <row r="8635">
          <cell r="O8635">
            <v>0</v>
          </cell>
        </row>
        <row r="8636">
          <cell r="O8636">
            <v>0</v>
          </cell>
        </row>
        <row r="8637">
          <cell r="O8637">
            <v>0</v>
          </cell>
        </row>
        <row r="8638">
          <cell r="O8638">
            <v>0</v>
          </cell>
        </row>
        <row r="8639">
          <cell r="O8639">
            <v>0</v>
          </cell>
        </row>
        <row r="8640">
          <cell r="O8640">
            <v>0</v>
          </cell>
        </row>
        <row r="8641">
          <cell r="O8641">
            <v>0</v>
          </cell>
        </row>
        <row r="8642">
          <cell r="O8642">
            <v>2.5</v>
          </cell>
        </row>
        <row r="8643">
          <cell r="O8643">
            <v>0</v>
          </cell>
        </row>
        <row r="8644">
          <cell r="O8644">
            <v>0</v>
          </cell>
        </row>
        <row r="8645">
          <cell r="O8645">
            <v>0</v>
          </cell>
        </row>
        <row r="8646">
          <cell r="O8646">
            <v>6</v>
          </cell>
        </row>
        <row r="8647">
          <cell r="O8647">
            <v>8</v>
          </cell>
        </row>
        <row r="8648">
          <cell r="O8648">
            <v>2</v>
          </cell>
        </row>
        <row r="8649">
          <cell r="O8649">
            <v>15</v>
          </cell>
        </row>
        <row r="8650">
          <cell r="O8650">
            <v>0</v>
          </cell>
        </row>
        <row r="8651">
          <cell r="O8651">
            <v>0</v>
          </cell>
        </row>
        <row r="8652">
          <cell r="O8652">
            <v>0</v>
          </cell>
        </row>
        <row r="8653">
          <cell r="O8653">
            <v>0</v>
          </cell>
        </row>
        <row r="8654">
          <cell r="O8654">
            <v>0</v>
          </cell>
        </row>
        <row r="8655">
          <cell r="O8655">
            <v>0</v>
          </cell>
        </row>
        <row r="8656">
          <cell r="O8656">
            <v>0</v>
          </cell>
        </row>
        <row r="8657">
          <cell r="O8657">
            <v>0</v>
          </cell>
        </row>
        <row r="8658">
          <cell r="O8658">
            <v>0</v>
          </cell>
        </row>
        <row r="8659">
          <cell r="O8659">
            <v>0</v>
          </cell>
        </row>
        <row r="8660">
          <cell r="O8660">
            <v>0</v>
          </cell>
        </row>
        <row r="8661">
          <cell r="O8661">
            <v>0</v>
          </cell>
        </row>
        <row r="8662">
          <cell r="O8662">
            <v>0</v>
          </cell>
        </row>
        <row r="8663">
          <cell r="O8663">
            <v>0</v>
          </cell>
        </row>
        <row r="8664">
          <cell r="O8664">
            <v>0</v>
          </cell>
        </row>
        <row r="8665">
          <cell r="O8665">
            <v>0</v>
          </cell>
        </row>
        <row r="8666">
          <cell r="O8666">
            <v>0</v>
          </cell>
        </row>
        <row r="8667">
          <cell r="O8667">
            <v>0</v>
          </cell>
        </row>
        <row r="8668">
          <cell r="O8668">
            <v>0</v>
          </cell>
        </row>
        <row r="8669">
          <cell r="O8669">
            <v>0</v>
          </cell>
        </row>
        <row r="8670">
          <cell r="O8670">
            <v>0</v>
          </cell>
        </row>
        <row r="8671">
          <cell r="O8671">
            <v>0</v>
          </cell>
        </row>
        <row r="8672">
          <cell r="O8672">
            <v>0</v>
          </cell>
        </row>
        <row r="8673">
          <cell r="O8673">
            <v>0</v>
          </cell>
        </row>
        <row r="8674">
          <cell r="O8674">
            <v>0</v>
          </cell>
        </row>
        <row r="8675">
          <cell r="O8675">
            <v>0</v>
          </cell>
        </row>
        <row r="8676">
          <cell r="O8676">
            <v>0</v>
          </cell>
        </row>
        <row r="8677">
          <cell r="O8677">
            <v>0</v>
          </cell>
        </row>
        <row r="8678">
          <cell r="O8678">
            <v>0</v>
          </cell>
        </row>
        <row r="8679">
          <cell r="O8679">
            <v>0</v>
          </cell>
        </row>
        <row r="8680">
          <cell r="O8680">
            <v>0</v>
          </cell>
        </row>
        <row r="8681">
          <cell r="O8681">
            <v>0</v>
          </cell>
        </row>
      </sheetData>
      <sheetData sheetId="11" refreshError="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Planteles"/>
      <sheetName val="Proyectos"/>
      <sheetName val="Plantel"/>
      <sheetName val="Analisis_por_Partida"/>
      <sheetName val="Presupuesto"/>
      <sheetName val="Ingresos_Propios_por_Plantel"/>
      <sheetName val="Ingresos_Propios_por_concepto"/>
      <sheetName val="Base_presupuesto"/>
      <sheetName val="BaseDatosAsignado"/>
      <sheetName val="datos"/>
      <sheetName val="Base_ingresos_propios"/>
      <sheetName val="DatosPresupuesto"/>
      <sheetName val="Analisis_por_Partida1"/>
      <sheetName val="Ingresos_Propios_por_Plantel1"/>
      <sheetName val="Ingresos_Propios_por_concepto1"/>
      <sheetName val="Base_presupuesto1"/>
      <sheetName val="Base_ingresos_propios1"/>
      <sheetName val="Analisis_por_Partida2"/>
      <sheetName val="Ingresos_Propios_por_Plantel2"/>
      <sheetName val="Ingresos_Propios_por_concepto2"/>
      <sheetName val="Base_presupuesto2"/>
      <sheetName val="Base_ingresos_propios2"/>
      <sheetName val="Analisis por Partida"/>
      <sheetName val="Ingresos Propios por Plantel"/>
      <sheetName val="Ingresos Propios por concepto"/>
      <sheetName val="Base presupuesto"/>
      <sheetName val="Base ingresos propios"/>
      <sheetName val="Analisis_por_Partida4"/>
      <sheetName val="Ingresos_Propios_por_Plantel4"/>
      <sheetName val="Ingresos_Propios_por_concepto4"/>
      <sheetName val="Base_presupuesto4"/>
      <sheetName val="Base_ingresos_propios4"/>
      <sheetName val="Analisis_por_Partida3"/>
      <sheetName val="Ingresos_Propios_por_Plantel3"/>
      <sheetName val="Ingresos_Propios_por_concepto3"/>
      <sheetName val="Base_presupuesto3"/>
      <sheetName val="Base_ingresos_propios3"/>
      <sheetName val="Analisis_por_Partida5"/>
      <sheetName val="Ingresos_Propios_por_Plantel5"/>
      <sheetName val="Ingresos_Propios_por_concepto5"/>
      <sheetName val="Base_presupuesto5"/>
      <sheetName val="Base_ingresos_propios5"/>
      <sheetName val="Analisis_por_Partida7"/>
      <sheetName val="Ingresos_Propios_por_Plantel7"/>
      <sheetName val="Ingresos_Propios_por_concepto7"/>
      <sheetName val="Base_presupuesto7"/>
      <sheetName val="Base_ingresos_propios7"/>
      <sheetName val="Analisis_por_Partida6"/>
      <sheetName val="Ingresos_Propios_por_Plantel6"/>
      <sheetName val="Ingresos_Propios_por_concepto6"/>
      <sheetName val="Base_presupuesto6"/>
      <sheetName val="Base_ingresos_propios6"/>
      <sheetName val="Analisis_por_Partida8"/>
      <sheetName val="Ingresos_Propios_por_Plantel8"/>
      <sheetName val="Ingresos_Propios_por_concepto8"/>
      <sheetName val="Base_presupuesto8"/>
      <sheetName val="Base_ingresos_propios8"/>
      <sheetName val="Analisis_por_Partida9"/>
      <sheetName val="Ingresos_Propios_por_Plantel9"/>
      <sheetName val="Ingresos_Propios_por_concepto9"/>
      <sheetName val="Base_presupuesto9"/>
      <sheetName val="Base_ingresos_propios9"/>
      <sheetName val="Analisis_por_Partida10"/>
      <sheetName val="Ingresos_Propios_por_Plantel10"/>
      <sheetName val="Ingresos_Propios_por_concepto10"/>
      <sheetName val="Base_presupuesto10"/>
      <sheetName val="Base_ingresos_propios10"/>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row r="2">
          <cell r="C2" t="str">
            <v>132</v>
          </cell>
          <cell r="X2">
            <v>68.319999999999993</v>
          </cell>
        </row>
        <row r="3">
          <cell r="C3" t="str">
            <v>132</v>
          </cell>
          <cell r="X3">
            <v>23.5</v>
          </cell>
        </row>
        <row r="4">
          <cell r="C4" t="str">
            <v>132</v>
          </cell>
          <cell r="X4">
            <v>2.4</v>
          </cell>
        </row>
        <row r="5">
          <cell r="C5" t="str">
            <v>132</v>
          </cell>
          <cell r="X5">
            <v>0</v>
          </cell>
        </row>
        <row r="6">
          <cell r="C6" t="str">
            <v>132</v>
          </cell>
          <cell r="X6">
            <v>0</v>
          </cell>
        </row>
        <row r="7">
          <cell r="C7" t="str">
            <v>132</v>
          </cell>
          <cell r="X7">
            <v>0</v>
          </cell>
        </row>
        <row r="8">
          <cell r="C8" t="str">
            <v>132</v>
          </cell>
          <cell r="X8">
            <v>0</v>
          </cell>
        </row>
        <row r="9">
          <cell r="C9" t="str">
            <v>132</v>
          </cell>
          <cell r="X9">
            <v>0</v>
          </cell>
        </row>
        <row r="10">
          <cell r="C10" t="str">
            <v>132</v>
          </cell>
          <cell r="X10">
            <v>2.8800000000000008</v>
          </cell>
        </row>
        <row r="11">
          <cell r="C11" t="str">
            <v>132</v>
          </cell>
          <cell r="X11">
            <v>0</v>
          </cell>
        </row>
        <row r="12">
          <cell r="C12" t="str">
            <v>132</v>
          </cell>
          <cell r="X12">
            <v>0</v>
          </cell>
        </row>
        <row r="13">
          <cell r="C13" t="str">
            <v>132</v>
          </cell>
          <cell r="X13">
            <v>0</v>
          </cell>
        </row>
        <row r="14">
          <cell r="C14" t="str">
            <v>132</v>
          </cell>
          <cell r="X14">
            <v>0</v>
          </cell>
        </row>
        <row r="15">
          <cell r="C15" t="str">
            <v>132</v>
          </cell>
          <cell r="X15">
            <v>0</v>
          </cell>
        </row>
        <row r="16">
          <cell r="C16" t="str">
            <v>132</v>
          </cell>
          <cell r="X16">
            <v>0</v>
          </cell>
        </row>
        <row r="17">
          <cell r="C17" t="str">
            <v>132</v>
          </cell>
          <cell r="X17">
            <v>0</v>
          </cell>
        </row>
        <row r="18">
          <cell r="C18" t="str">
            <v>132</v>
          </cell>
          <cell r="X18">
            <v>18.3</v>
          </cell>
        </row>
        <row r="19">
          <cell r="C19" t="str">
            <v>132</v>
          </cell>
          <cell r="X19">
            <v>0</v>
          </cell>
        </row>
        <row r="20">
          <cell r="C20" t="str">
            <v>132</v>
          </cell>
          <cell r="X20">
            <v>0</v>
          </cell>
        </row>
        <row r="21">
          <cell r="C21" t="str">
            <v>132</v>
          </cell>
          <cell r="X21">
            <v>0</v>
          </cell>
        </row>
        <row r="22">
          <cell r="C22" t="str">
            <v>132</v>
          </cell>
          <cell r="X22">
            <v>0</v>
          </cell>
        </row>
        <row r="23">
          <cell r="C23" t="str">
            <v>132</v>
          </cell>
          <cell r="X23">
            <v>0</v>
          </cell>
        </row>
        <row r="24">
          <cell r="C24" t="str">
            <v>132</v>
          </cell>
          <cell r="X24">
            <v>0</v>
          </cell>
        </row>
        <row r="25">
          <cell r="C25" t="str">
            <v>132</v>
          </cell>
          <cell r="X25">
            <v>0</v>
          </cell>
        </row>
        <row r="26">
          <cell r="C26" t="str">
            <v>132</v>
          </cell>
          <cell r="X26">
            <v>7.2</v>
          </cell>
        </row>
        <row r="27">
          <cell r="C27" t="str">
            <v>132</v>
          </cell>
          <cell r="X27">
            <v>0</v>
          </cell>
        </row>
        <row r="28">
          <cell r="C28" t="str">
            <v>132</v>
          </cell>
          <cell r="X28">
            <v>0</v>
          </cell>
        </row>
        <row r="29">
          <cell r="C29" t="str">
            <v>132</v>
          </cell>
          <cell r="X29">
            <v>0</v>
          </cell>
        </row>
        <row r="30">
          <cell r="C30" t="str">
            <v>132</v>
          </cell>
          <cell r="X30">
            <v>0</v>
          </cell>
        </row>
        <row r="31">
          <cell r="C31" t="str">
            <v>132</v>
          </cell>
          <cell r="X31">
            <v>0</v>
          </cell>
        </row>
        <row r="32">
          <cell r="C32" t="str">
            <v>132</v>
          </cell>
          <cell r="X32">
            <v>0</v>
          </cell>
        </row>
        <row r="33">
          <cell r="C33" t="str">
            <v>132</v>
          </cell>
          <cell r="X33">
            <v>0</v>
          </cell>
        </row>
        <row r="34">
          <cell r="C34" t="str">
            <v>132</v>
          </cell>
          <cell r="X34">
            <v>15.721000000000004</v>
          </cell>
        </row>
        <row r="35">
          <cell r="C35" t="str">
            <v>132</v>
          </cell>
          <cell r="X35">
            <v>0</v>
          </cell>
        </row>
        <row r="36">
          <cell r="C36" t="str">
            <v>132</v>
          </cell>
          <cell r="X36">
            <v>0</v>
          </cell>
        </row>
        <row r="37">
          <cell r="C37" t="str">
            <v>132</v>
          </cell>
          <cell r="X37">
            <v>0</v>
          </cell>
        </row>
        <row r="38">
          <cell r="C38" t="str">
            <v>132</v>
          </cell>
          <cell r="X38">
            <v>0</v>
          </cell>
        </row>
        <row r="39">
          <cell r="C39" t="str">
            <v>132</v>
          </cell>
          <cell r="X39">
            <v>0</v>
          </cell>
        </row>
        <row r="40">
          <cell r="C40" t="str">
            <v>132</v>
          </cell>
          <cell r="X40">
            <v>0</v>
          </cell>
        </row>
        <row r="41">
          <cell r="C41" t="str">
            <v>132</v>
          </cell>
          <cell r="X41">
            <v>0</v>
          </cell>
        </row>
        <row r="42">
          <cell r="C42" t="str">
            <v>132</v>
          </cell>
          <cell r="X42">
            <v>15.44</v>
          </cell>
        </row>
        <row r="43">
          <cell r="C43" t="str">
            <v>132</v>
          </cell>
          <cell r="X43">
            <v>0</v>
          </cell>
        </row>
        <row r="44">
          <cell r="C44" t="str">
            <v>132</v>
          </cell>
          <cell r="X44">
            <v>0</v>
          </cell>
        </row>
        <row r="45">
          <cell r="C45" t="str">
            <v>132</v>
          </cell>
          <cell r="X45">
            <v>0</v>
          </cell>
        </row>
        <row r="46">
          <cell r="C46" t="str">
            <v>132</v>
          </cell>
          <cell r="X46">
            <v>0</v>
          </cell>
        </row>
        <row r="47">
          <cell r="C47" t="str">
            <v>132</v>
          </cell>
          <cell r="X47">
            <v>0</v>
          </cell>
        </row>
        <row r="48">
          <cell r="C48" t="str">
            <v>132</v>
          </cell>
          <cell r="X48">
            <v>0</v>
          </cell>
        </row>
        <row r="49">
          <cell r="C49" t="str">
            <v>132</v>
          </cell>
          <cell r="X49">
            <v>0</v>
          </cell>
        </row>
        <row r="50">
          <cell r="C50" t="str">
            <v>132</v>
          </cell>
          <cell r="X50">
            <v>114</v>
          </cell>
        </row>
        <row r="51">
          <cell r="C51" t="str">
            <v>132</v>
          </cell>
          <cell r="X51">
            <v>0</v>
          </cell>
        </row>
        <row r="52">
          <cell r="C52" t="str">
            <v>132</v>
          </cell>
          <cell r="X52">
            <v>0</v>
          </cell>
        </row>
        <row r="53">
          <cell r="C53" t="str">
            <v>132</v>
          </cell>
          <cell r="X53">
            <v>0</v>
          </cell>
        </row>
        <row r="54">
          <cell r="C54" t="str">
            <v>132</v>
          </cell>
          <cell r="X54">
            <v>0</v>
          </cell>
        </row>
        <row r="55">
          <cell r="C55" t="str">
            <v>132</v>
          </cell>
          <cell r="X55">
            <v>0</v>
          </cell>
        </row>
        <row r="56">
          <cell r="C56" t="str">
            <v>132</v>
          </cell>
          <cell r="X56">
            <v>0</v>
          </cell>
        </row>
        <row r="57">
          <cell r="C57" t="str">
            <v>132</v>
          </cell>
          <cell r="X57">
            <v>0</v>
          </cell>
        </row>
        <row r="58">
          <cell r="C58" t="str">
            <v>132</v>
          </cell>
          <cell r="X58">
            <v>21.999999999999996</v>
          </cell>
        </row>
        <row r="59">
          <cell r="C59" t="str">
            <v>132</v>
          </cell>
          <cell r="X59">
            <v>0</v>
          </cell>
        </row>
        <row r="60">
          <cell r="C60" t="str">
            <v>132</v>
          </cell>
          <cell r="X60">
            <v>0</v>
          </cell>
        </row>
        <row r="61">
          <cell r="C61" t="str">
            <v>132</v>
          </cell>
          <cell r="X61">
            <v>0</v>
          </cell>
        </row>
        <row r="62">
          <cell r="C62" t="str">
            <v>132</v>
          </cell>
          <cell r="X62">
            <v>0</v>
          </cell>
        </row>
        <row r="63">
          <cell r="C63" t="str">
            <v>132</v>
          </cell>
          <cell r="X63">
            <v>0</v>
          </cell>
        </row>
        <row r="64">
          <cell r="C64" t="str">
            <v>132</v>
          </cell>
          <cell r="X64">
            <v>0</v>
          </cell>
        </row>
        <row r="65">
          <cell r="C65" t="str">
            <v>132</v>
          </cell>
          <cell r="X65">
            <v>0</v>
          </cell>
        </row>
        <row r="66">
          <cell r="C66" t="str">
            <v>132</v>
          </cell>
          <cell r="X66">
            <v>0</v>
          </cell>
        </row>
        <row r="67">
          <cell r="C67" t="str">
            <v>132</v>
          </cell>
          <cell r="X67">
            <v>0</v>
          </cell>
        </row>
        <row r="68">
          <cell r="C68" t="str">
            <v>132</v>
          </cell>
          <cell r="X68">
            <v>0</v>
          </cell>
        </row>
        <row r="69">
          <cell r="C69" t="str">
            <v>132</v>
          </cell>
          <cell r="X69">
            <v>0</v>
          </cell>
        </row>
        <row r="70">
          <cell r="C70" t="str">
            <v>132</v>
          </cell>
          <cell r="X70">
            <v>0</v>
          </cell>
        </row>
        <row r="71">
          <cell r="C71" t="str">
            <v>132</v>
          </cell>
          <cell r="X71">
            <v>0</v>
          </cell>
        </row>
        <row r="72">
          <cell r="C72" t="str">
            <v>132</v>
          </cell>
          <cell r="X72">
            <v>0</v>
          </cell>
        </row>
        <row r="73">
          <cell r="C73" t="str">
            <v>132</v>
          </cell>
          <cell r="X73">
            <v>0</v>
          </cell>
        </row>
        <row r="74">
          <cell r="C74" t="str">
            <v>132</v>
          </cell>
          <cell r="X74">
            <v>0</v>
          </cell>
        </row>
        <row r="75">
          <cell r="C75" t="str">
            <v>132</v>
          </cell>
          <cell r="X75">
            <v>0</v>
          </cell>
        </row>
        <row r="76">
          <cell r="C76" t="str">
            <v>132</v>
          </cell>
          <cell r="X76">
            <v>0</v>
          </cell>
        </row>
        <row r="77">
          <cell r="C77" t="str">
            <v>132</v>
          </cell>
          <cell r="X77">
            <v>0</v>
          </cell>
        </row>
        <row r="78">
          <cell r="C78" t="str">
            <v>132</v>
          </cell>
          <cell r="X78">
            <v>0</v>
          </cell>
        </row>
        <row r="79">
          <cell r="C79" t="str">
            <v>132</v>
          </cell>
          <cell r="X79">
            <v>0</v>
          </cell>
        </row>
        <row r="80">
          <cell r="C80" t="str">
            <v>132</v>
          </cell>
          <cell r="X80">
            <v>0</v>
          </cell>
        </row>
        <row r="81">
          <cell r="C81" t="str">
            <v>132</v>
          </cell>
          <cell r="X81">
            <v>0</v>
          </cell>
        </row>
        <row r="82">
          <cell r="C82" t="str">
            <v>132</v>
          </cell>
          <cell r="X82">
            <v>377.39999999999992</v>
          </cell>
        </row>
        <row r="83">
          <cell r="C83" t="str">
            <v>132</v>
          </cell>
          <cell r="X83">
            <v>0</v>
          </cell>
        </row>
        <row r="84">
          <cell r="C84" t="str">
            <v>132</v>
          </cell>
          <cell r="X84">
            <v>0</v>
          </cell>
        </row>
        <row r="85">
          <cell r="C85" t="str">
            <v>132</v>
          </cell>
          <cell r="X85">
            <v>0</v>
          </cell>
        </row>
        <row r="86">
          <cell r="C86" t="str">
            <v>132</v>
          </cell>
          <cell r="X86">
            <v>6.8999999999999986</v>
          </cell>
        </row>
        <row r="87">
          <cell r="C87" t="str">
            <v>132</v>
          </cell>
          <cell r="X87">
            <v>23</v>
          </cell>
        </row>
        <row r="88">
          <cell r="C88" t="str">
            <v>132</v>
          </cell>
          <cell r="X88">
            <v>0</v>
          </cell>
        </row>
        <row r="89">
          <cell r="C89" t="str">
            <v>132</v>
          </cell>
          <cell r="X89">
            <v>0</v>
          </cell>
        </row>
        <row r="90">
          <cell r="C90" t="str">
            <v>132</v>
          </cell>
          <cell r="X90">
            <v>0</v>
          </cell>
        </row>
        <row r="91">
          <cell r="C91" t="str">
            <v>132</v>
          </cell>
          <cell r="X91">
            <v>0</v>
          </cell>
        </row>
        <row r="92">
          <cell r="C92" t="str">
            <v>132</v>
          </cell>
          <cell r="X92">
            <v>0</v>
          </cell>
        </row>
        <row r="93">
          <cell r="C93" t="str">
            <v>132</v>
          </cell>
          <cell r="X93">
            <v>0</v>
          </cell>
        </row>
        <row r="94">
          <cell r="C94" t="str">
            <v>132</v>
          </cell>
          <cell r="X94">
            <v>0</v>
          </cell>
        </row>
        <row r="95">
          <cell r="C95" t="str">
            <v>132</v>
          </cell>
          <cell r="X95">
            <v>0</v>
          </cell>
        </row>
        <row r="96">
          <cell r="C96" t="str">
            <v>132</v>
          </cell>
          <cell r="X96">
            <v>0</v>
          </cell>
        </row>
        <row r="97">
          <cell r="C97" t="str">
            <v>132</v>
          </cell>
          <cell r="X97">
            <v>0</v>
          </cell>
        </row>
        <row r="98">
          <cell r="C98" t="str">
            <v>132</v>
          </cell>
          <cell r="X98">
            <v>0</v>
          </cell>
        </row>
        <row r="99">
          <cell r="C99" t="str">
            <v>132</v>
          </cell>
          <cell r="X99">
            <v>0</v>
          </cell>
        </row>
        <row r="100">
          <cell r="C100" t="str">
            <v>132</v>
          </cell>
          <cell r="X100">
            <v>0</v>
          </cell>
        </row>
        <row r="101">
          <cell r="C101" t="str">
            <v>132</v>
          </cell>
          <cell r="X101">
            <v>0</v>
          </cell>
        </row>
        <row r="102">
          <cell r="C102" t="str">
            <v>132</v>
          </cell>
          <cell r="X102">
            <v>0</v>
          </cell>
        </row>
        <row r="103">
          <cell r="C103" t="str">
            <v>132</v>
          </cell>
          <cell r="X103">
            <v>0</v>
          </cell>
        </row>
        <row r="104">
          <cell r="C104" t="str">
            <v>132</v>
          </cell>
          <cell r="X104">
            <v>0</v>
          </cell>
        </row>
        <row r="105">
          <cell r="C105" t="str">
            <v>132</v>
          </cell>
          <cell r="X105">
            <v>0</v>
          </cell>
        </row>
        <row r="106">
          <cell r="C106" t="str">
            <v>132</v>
          </cell>
          <cell r="X106">
            <v>0</v>
          </cell>
        </row>
        <row r="107">
          <cell r="C107" t="str">
            <v>132</v>
          </cell>
          <cell r="X107">
            <v>0</v>
          </cell>
        </row>
        <row r="108">
          <cell r="C108" t="str">
            <v>132</v>
          </cell>
          <cell r="X108">
            <v>0</v>
          </cell>
        </row>
        <row r="109">
          <cell r="C109" t="str">
            <v>132</v>
          </cell>
          <cell r="X109">
            <v>0</v>
          </cell>
        </row>
        <row r="110">
          <cell r="C110" t="str">
            <v>132</v>
          </cell>
          <cell r="X110">
            <v>0</v>
          </cell>
        </row>
        <row r="111">
          <cell r="C111" t="str">
            <v>132</v>
          </cell>
          <cell r="X111">
            <v>0</v>
          </cell>
        </row>
        <row r="112">
          <cell r="C112" t="str">
            <v>132</v>
          </cell>
          <cell r="X112">
            <v>0</v>
          </cell>
        </row>
        <row r="113">
          <cell r="C113" t="str">
            <v>132</v>
          </cell>
          <cell r="X113">
            <v>0</v>
          </cell>
        </row>
        <row r="114">
          <cell r="C114" t="str">
            <v>132</v>
          </cell>
          <cell r="X114">
            <v>0</v>
          </cell>
        </row>
        <row r="115">
          <cell r="C115" t="str">
            <v>132</v>
          </cell>
          <cell r="X115">
            <v>0</v>
          </cell>
        </row>
        <row r="116">
          <cell r="C116" t="str">
            <v>132</v>
          </cell>
          <cell r="X116">
            <v>0</v>
          </cell>
        </row>
        <row r="117">
          <cell r="C117" t="str">
            <v>132</v>
          </cell>
          <cell r="X117">
            <v>0</v>
          </cell>
        </row>
        <row r="118">
          <cell r="C118" t="str">
            <v>132</v>
          </cell>
          <cell r="X118">
            <v>0</v>
          </cell>
        </row>
        <row r="119">
          <cell r="C119" t="str">
            <v>132</v>
          </cell>
          <cell r="X119">
            <v>0</v>
          </cell>
        </row>
        <row r="120">
          <cell r="C120" t="str">
            <v>132</v>
          </cell>
          <cell r="X120">
            <v>0</v>
          </cell>
        </row>
        <row r="121">
          <cell r="C121" t="str">
            <v>132</v>
          </cell>
          <cell r="X121">
            <v>0</v>
          </cell>
        </row>
        <row r="122">
          <cell r="C122" t="str">
            <v>132</v>
          </cell>
          <cell r="X122">
            <v>0</v>
          </cell>
        </row>
        <row r="123">
          <cell r="C123" t="str">
            <v>132</v>
          </cell>
          <cell r="X123">
            <v>0</v>
          </cell>
        </row>
        <row r="124">
          <cell r="C124" t="str">
            <v>132</v>
          </cell>
          <cell r="X124">
            <v>0</v>
          </cell>
        </row>
        <row r="125">
          <cell r="C125" t="str">
            <v>132</v>
          </cell>
          <cell r="X125">
            <v>0</v>
          </cell>
        </row>
        <row r="126">
          <cell r="C126" t="str">
            <v>132</v>
          </cell>
          <cell r="X126">
            <v>0</v>
          </cell>
        </row>
        <row r="127">
          <cell r="C127" t="str">
            <v>132</v>
          </cell>
          <cell r="X127">
            <v>0</v>
          </cell>
        </row>
        <row r="128">
          <cell r="C128" t="str">
            <v>132</v>
          </cell>
          <cell r="X128">
            <v>0</v>
          </cell>
        </row>
        <row r="129">
          <cell r="C129" t="str">
            <v>132</v>
          </cell>
          <cell r="X129">
            <v>0</v>
          </cell>
        </row>
        <row r="130">
          <cell r="C130" t="str">
            <v>132</v>
          </cell>
          <cell r="X130">
            <v>0</v>
          </cell>
        </row>
        <row r="131">
          <cell r="C131" t="str">
            <v>132</v>
          </cell>
          <cell r="X131">
            <v>0</v>
          </cell>
        </row>
        <row r="132">
          <cell r="C132" t="str">
            <v>132</v>
          </cell>
          <cell r="X132">
            <v>0</v>
          </cell>
        </row>
        <row r="133">
          <cell r="C133" t="str">
            <v>132</v>
          </cell>
          <cell r="X133">
            <v>0</v>
          </cell>
        </row>
        <row r="134">
          <cell r="C134" t="str">
            <v>132</v>
          </cell>
          <cell r="X134">
            <v>0</v>
          </cell>
        </row>
        <row r="135">
          <cell r="C135" t="str">
            <v>132</v>
          </cell>
          <cell r="X135">
            <v>0</v>
          </cell>
        </row>
        <row r="136">
          <cell r="C136" t="str">
            <v>132</v>
          </cell>
          <cell r="X136">
            <v>0</v>
          </cell>
        </row>
        <row r="137">
          <cell r="C137" t="str">
            <v>132</v>
          </cell>
          <cell r="X137">
            <v>0</v>
          </cell>
        </row>
        <row r="138">
          <cell r="C138" t="str">
            <v>132</v>
          </cell>
          <cell r="X138">
            <v>0</v>
          </cell>
        </row>
        <row r="139">
          <cell r="C139" t="str">
            <v>132</v>
          </cell>
          <cell r="X139">
            <v>0</v>
          </cell>
        </row>
        <row r="140">
          <cell r="C140" t="str">
            <v>132</v>
          </cell>
          <cell r="X140">
            <v>0</v>
          </cell>
        </row>
        <row r="141">
          <cell r="C141" t="str">
            <v>132</v>
          </cell>
          <cell r="X141">
            <v>0</v>
          </cell>
        </row>
        <row r="142">
          <cell r="C142" t="str">
            <v>132</v>
          </cell>
          <cell r="X142">
            <v>0</v>
          </cell>
        </row>
        <row r="143">
          <cell r="C143" t="str">
            <v>132</v>
          </cell>
          <cell r="X143">
            <v>0</v>
          </cell>
        </row>
        <row r="144">
          <cell r="C144" t="str">
            <v>132</v>
          </cell>
          <cell r="X144">
            <v>0</v>
          </cell>
        </row>
        <row r="145">
          <cell r="C145" t="str">
            <v>132</v>
          </cell>
          <cell r="X145">
            <v>0</v>
          </cell>
        </row>
        <row r="146">
          <cell r="C146" t="str">
            <v>132</v>
          </cell>
          <cell r="X146">
            <v>0</v>
          </cell>
        </row>
        <row r="147">
          <cell r="C147" t="str">
            <v>132</v>
          </cell>
          <cell r="X147">
            <v>0</v>
          </cell>
        </row>
        <row r="148">
          <cell r="C148" t="str">
            <v>132</v>
          </cell>
          <cell r="X148">
            <v>0</v>
          </cell>
        </row>
        <row r="149">
          <cell r="C149" t="str">
            <v>132</v>
          </cell>
          <cell r="X149">
            <v>0</v>
          </cell>
        </row>
        <row r="150">
          <cell r="C150" t="str">
            <v>132</v>
          </cell>
          <cell r="X150">
            <v>0</v>
          </cell>
        </row>
        <row r="151">
          <cell r="C151" t="str">
            <v>132</v>
          </cell>
          <cell r="X151">
            <v>0</v>
          </cell>
        </row>
        <row r="152">
          <cell r="C152" t="str">
            <v>132</v>
          </cell>
          <cell r="X152">
            <v>0</v>
          </cell>
        </row>
        <row r="153">
          <cell r="C153" t="str">
            <v>132</v>
          </cell>
          <cell r="X153">
            <v>0</v>
          </cell>
        </row>
        <row r="154">
          <cell r="C154" t="str">
            <v>132</v>
          </cell>
          <cell r="X154">
            <v>0</v>
          </cell>
        </row>
        <row r="155">
          <cell r="C155" t="str">
            <v>132</v>
          </cell>
          <cell r="X155">
            <v>0</v>
          </cell>
        </row>
        <row r="156">
          <cell r="C156" t="str">
            <v>132</v>
          </cell>
          <cell r="X156">
            <v>0</v>
          </cell>
        </row>
        <row r="157">
          <cell r="C157" t="str">
            <v>132</v>
          </cell>
          <cell r="X157">
            <v>0</v>
          </cell>
        </row>
        <row r="158">
          <cell r="C158" t="str">
            <v>132</v>
          </cell>
          <cell r="X158">
            <v>0</v>
          </cell>
        </row>
        <row r="159">
          <cell r="C159" t="str">
            <v>132</v>
          </cell>
          <cell r="X159">
            <v>0</v>
          </cell>
        </row>
        <row r="160">
          <cell r="C160" t="str">
            <v>132</v>
          </cell>
          <cell r="X160">
            <v>0</v>
          </cell>
        </row>
        <row r="161">
          <cell r="C161" t="str">
            <v>132</v>
          </cell>
          <cell r="X161">
            <v>0</v>
          </cell>
        </row>
        <row r="162">
          <cell r="C162" t="str">
            <v>132</v>
          </cell>
          <cell r="X162">
            <v>0</v>
          </cell>
        </row>
        <row r="163">
          <cell r="C163" t="str">
            <v>132</v>
          </cell>
          <cell r="X163">
            <v>0</v>
          </cell>
        </row>
        <row r="164">
          <cell r="C164" t="str">
            <v>132</v>
          </cell>
          <cell r="X164">
            <v>0</v>
          </cell>
        </row>
        <row r="165">
          <cell r="C165" t="str">
            <v>132</v>
          </cell>
          <cell r="X165">
            <v>0</v>
          </cell>
        </row>
        <row r="166">
          <cell r="C166" t="str">
            <v>132</v>
          </cell>
          <cell r="X166">
            <v>60</v>
          </cell>
        </row>
        <row r="167">
          <cell r="C167" t="str">
            <v>132</v>
          </cell>
          <cell r="X167">
            <v>0</v>
          </cell>
        </row>
        <row r="168">
          <cell r="C168" t="str">
            <v>132</v>
          </cell>
          <cell r="X168">
            <v>0</v>
          </cell>
        </row>
        <row r="169">
          <cell r="C169" t="str">
            <v>132</v>
          </cell>
          <cell r="X169">
            <v>0</v>
          </cell>
        </row>
        <row r="170">
          <cell r="C170" t="str">
            <v>132</v>
          </cell>
          <cell r="X170">
            <v>0.11999999999999998</v>
          </cell>
        </row>
        <row r="171">
          <cell r="C171" t="str">
            <v>132</v>
          </cell>
          <cell r="X171">
            <v>0</v>
          </cell>
        </row>
        <row r="172">
          <cell r="C172" t="str">
            <v>132</v>
          </cell>
          <cell r="X172">
            <v>0</v>
          </cell>
        </row>
        <row r="173">
          <cell r="C173" t="str">
            <v>132</v>
          </cell>
          <cell r="X173">
            <v>0</v>
          </cell>
        </row>
        <row r="174">
          <cell r="C174" t="str">
            <v>132</v>
          </cell>
          <cell r="X174">
            <v>0</v>
          </cell>
        </row>
        <row r="175">
          <cell r="C175" t="str">
            <v>132</v>
          </cell>
          <cell r="X175">
            <v>0</v>
          </cell>
        </row>
        <row r="176">
          <cell r="C176" t="str">
            <v>132</v>
          </cell>
          <cell r="X176">
            <v>0</v>
          </cell>
        </row>
        <row r="177">
          <cell r="C177" t="str">
            <v>132</v>
          </cell>
          <cell r="X177">
            <v>0</v>
          </cell>
        </row>
        <row r="178">
          <cell r="C178" t="str">
            <v>132</v>
          </cell>
          <cell r="X178">
            <v>0</v>
          </cell>
        </row>
        <row r="179">
          <cell r="C179" t="str">
            <v>132</v>
          </cell>
          <cell r="X179">
            <v>0</v>
          </cell>
        </row>
        <row r="180">
          <cell r="C180" t="str">
            <v>132</v>
          </cell>
          <cell r="X180">
            <v>0</v>
          </cell>
        </row>
        <row r="181">
          <cell r="C181" t="str">
            <v>132</v>
          </cell>
          <cell r="X181">
            <v>0</v>
          </cell>
        </row>
        <row r="182">
          <cell r="C182" t="str">
            <v>132</v>
          </cell>
          <cell r="X182">
            <v>0</v>
          </cell>
        </row>
        <row r="183">
          <cell r="C183" t="str">
            <v>132</v>
          </cell>
          <cell r="X183">
            <v>0</v>
          </cell>
        </row>
        <row r="184">
          <cell r="C184" t="str">
            <v>132</v>
          </cell>
          <cell r="X184">
            <v>0</v>
          </cell>
        </row>
        <row r="185">
          <cell r="C185" t="str">
            <v>132</v>
          </cell>
          <cell r="X185">
            <v>0</v>
          </cell>
        </row>
        <row r="186">
          <cell r="C186" t="str">
            <v>132</v>
          </cell>
          <cell r="X186">
            <v>0</v>
          </cell>
        </row>
        <row r="187">
          <cell r="C187" t="str">
            <v>132</v>
          </cell>
          <cell r="X187">
            <v>0</v>
          </cell>
        </row>
        <row r="188">
          <cell r="C188" t="str">
            <v>132</v>
          </cell>
          <cell r="X188">
            <v>0</v>
          </cell>
        </row>
        <row r="189">
          <cell r="C189" t="str">
            <v>132</v>
          </cell>
          <cell r="X189">
            <v>0</v>
          </cell>
        </row>
        <row r="190">
          <cell r="C190" t="str">
            <v>132</v>
          </cell>
          <cell r="X190">
            <v>0</v>
          </cell>
        </row>
        <row r="191">
          <cell r="C191" t="str">
            <v>132</v>
          </cell>
          <cell r="X191">
            <v>0</v>
          </cell>
        </row>
        <row r="192">
          <cell r="C192" t="str">
            <v>132</v>
          </cell>
          <cell r="X192">
            <v>0</v>
          </cell>
        </row>
        <row r="193">
          <cell r="C193" t="str">
            <v>132</v>
          </cell>
          <cell r="X193">
            <v>0</v>
          </cell>
        </row>
        <row r="194">
          <cell r="C194" t="str">
            <v>132</v>
          </cell>
          <cell r="X194">
            <v>0</v>
          </cell>
        </row>
        <row r="195">
          <cell r="C195" t="str">
            <v>132</v>
          </cell>
          <cell r="X195">
            <v>0</v>
          </cell>
        </row>
        <row r="196">
          <cell r="C196" t="str">
            <v>132</v>
          </cell>
          <cell r="X196">
            <v>0</v>
          </cell>
        </row>
        <row r="197">
          <cell r="C197" t="str">
            <v>132</v>
          </cell>
          <cell r="X197">
            <v>0</v>
          </cell>
        </row>
        <row r="198">
          <cell r="C198" t="str">
            <v>132</v>
          </cell>
          <cell r="X198">
            <v>0</v>
          </cell>
        </row>
        <row r="199">
          <cell r="C199" t="str">
            <v>132</v>
          </cell>
          <cell r="X199">
            <v>0</v>
          </cell>
        </row>
        <row r="200">
          <cell r="C200" t="str">
            <v>132</v>
          </cell>
          <cell r="X200">
            <v>0</v>
          </cell>
        </row>
        <row r="201">
          <cell r="C201" t="str">
            <v>132</v>
          </cell>
          <cell r="X201">
            <v>0</v>
          </cell>
        </row>
        <row r="202">
          <cell r="C202" t="str">
            <v>132</v>
          </cell>
          <cell r="X202">
            <v>0.11999999999999998</v>
          </cell>
        </row>
        <row r="203">
          <cell r="C203" t="str">
            <v>132</v>
          </cell>
          <cell r="X203">
            <v>0</v>
          </cell>
        </row>
        <row r="204">
          <cell r="C204" t="str">
            <v>132</v>
          </cell>
          <cell r="X204">
            <v>0</v>
          </cell>
        </row>
        <row r="205">
          <cell r="C205" t="str">
            <v>132</v>
          </cell>
          <cell r="X205">
            <v>0</v>
          </cell>
        </row>
        <row r="206">
          <cell r="C206" t="str">
            <v>132</v>
          </cell>
          <cell r="X206">
            <v>0</v>
          </cell>
        </row>
        <row r="207">
          <cell r="C207" t="str">
            <v>132</v>
          </cell>
          <cell r="X207">
            <v>0</v>
          </cell>
        </row>
        <row r="208">
          <cell r="C208" t="str">
            <v>132</v>
          </cell>
          <cell r="X208">
            <v>0</v>
          </cell>
        </row>
        <row r="209">
          <cell r="C209" t="str">
            <v>132</v>
          </cell>
          <cell r="X209">
            <v>0</v>
          </cell>
        </row>
        <row r="210">
          <cell r="C210" t="str">
            <v>132</v>
          </cell>
          <cell r="X210">
            <v>0.11999999999999998</v>
          </cell>
        </row>
        <row r="211">
          <cell r="C211" t="str">
            <v>132</v>
          </cell>
          <cell r="X211">
            <v>0</v>
          </cell>
        </row>
        <row r="212">
          <cell r="C212" t="str">
            <v>132</v>
          </cell>
          <cell r="X212">
            <v>0</v>
          </cell>
        </row>
        <row r="213">
          <cell r="C213" t="str">
            <v>132</v>
          </cell>
          <cell r="X213">
            <v>0</v>
          </cell>
        </row>
        <row r="214">
          <cell r="C214" t="str">
            <v>132</v>
          </cell>
          <cell r="X214">
            <v>0</v>
          </cell>
        </row>
        <row r="215">
          <cell r="C215" t="str">
            <v>132</v>
          </cell>
          <cell r="X215">
            <v>0</v>
          </cell>
        </row>
        <row r="216">
          <cell r="C216" t="str">
            <v>132</v>
          </cell>
          <cell r="X216">
            <v>0</v>
          </cell>
        </row>
        <row r="217">
          <cell r="C217" t="str">
            <v>132</v>
          </cell>
          <cell r="X217">
            <v>0</v>
          </cell>
        </row>
        <row r="218">
          <cell r="C218" t="str">
            <v>132</v>
          </cell>
          <cell r="X218">
            <v>0</v>
          </cell>
        </row>
        <row r="219">
          <cell r="C219" t="str">
            <v>132</v>
          </cell>
          <cell r="X219">
            <v>0</v>
          </cell>
        </row>
        <row r="220">
          <cell r="C220" t="str">
            <v>132</v>
          </cell>
          <cell r="X220">
            <v>0</v>
          </cell>
        </row>
        <row r="221">
          <cell r="C221" t="str">
            <v>132</v>
          </cell>
          <cell r="X221">
            <v>0</v>
          </cell>
        </row>
        <row r="222">
          <cell r="C222" t="str">
            <v>132</v>
          </cell>
          <cell r="X222">
            <v>0</v>
          </cell>
        </row>
        <row r="223">
          <cell r="C223" t="str">
            <v>132</v>
          </cell>
          <cell r="X223">
            <v>0</v>
          </cell>
        </row>
        <row r="224">
          <cell r="C224" t="str">
            <v>132</v>
          </cell>
          <cell r="X224">
            <v>0</v>
          </cell>
        </row>
        <row r="225">
          <cell r="C225" t="str">
            <v>132</v>
          </cell>
          <cell r="X225">
            <v>0</v>
          </cell>
        </row>
        <row r="226">
          <cell r="C226" t="str">
            <v>132</v>
          </cell>
          <cell r="X226">
            <v>0</v>
          </cell>
        </row>
        <row r="227">
          <cell r="C227" t="str">
            <v>132</v>
          </cell>
          <cell r="X227">
            <v>0</v>
          </cell>
        </row>
        <row r="228">
          <cell r="C228" t="str">
            <v>132</v>
          </cell>
          <cell r="X228">
            <v>0</v>
          </cell>
        </row>
        <row r="229">
          <cell r="C229" t="str">
            <v>132</v>
          </cell>
          <cell r="X229">
            <v>0</v>
          </cell>
        </row>
        <row r="230">
          <cell r="C230" t="str">
            <v>132</v>
          </cell>
          <cell r="X230">
            <v>0</v>
          </cell>
        </row>
        <row r="231">
          <cell r="C231" t="str">
            <v>132</v>
          </cell>
          <cell r="X231">
            <v>0</v>
          </cell>
        </row>
        <row r="232">
          <cell r="C232" t="str">
            <v>132</v>
          </cell>
          <cell r="X232">
            <v>0</v>
          </cell>
        </row>
        <row r="233">
          <cell r="C233" t="str">
            <v>132</v>
          </cell>
          <cell r="X233">
            <v>0</v>
          </cell>
        </row>
        <row r="234">
          <cell r="C234" t="str">
            <v>132</v>
          </cell>
          <cell r="X234">
            <v>0</v>
          </cell>
        </row>
        <row r="235">
          <cell r="C235" t="str">
            <v>132</v>
          </cell>
          <cell r="X235">
            <v>0</v>
          </cell>
        </row>
        <row r="236">
          <cell r="C236" t="str">
            <v>132</v>
          </cell>
          <cell r="X236">
            <v>0</v>
          </cell>
        </row>
        <row r="237">
          <cell r="C237" t="str">
            <v>132</v>
          </cell>
          <cell r="X237">
            <v>0</v>
          </cell>
        </row>
        <row r="238">
          <cell r="C238" t="str">
            <v>132</v>
          </cell>
          <cell r="X238">
            <v>0</v>
          </cell>
        </row>
        <row r="239">
          <cell r="C239" t="str">
            <v>132</v>
          </cell>
          <cell r="X239">
            <v>0</v>
          </cell>
        </row>
        <row r="240">
          <cell r="C240" t="str">
            <v>132</v>
          </cell>
          <cell r="X240">
            <v>0</v>
          </cell>
        </row>
        <row r="241">
          <cell r="C241" t="str">
            <v>132</v>
          </cell>
          <cell r="X241">
            <v>0</v>
          </cell>
        </row>
        <row r="242">
          <cell r="C242" t="str">
            <v>132</v>
          </cell>
          <cell r="X242">
            <v>0</v>
          </cell>
        </row>
        <row r="243">
          <cell r="C243" t="str">
            <v>132</v>
          </cell>
          <cell r="X243">
            <v>0</v>
          </cell>
        </row>
        <row r="244">
          <cell r="C244" t="str">
            <v>132</v>
          </cell>
          <cell r="X244">
            <v>0</v>
          </cell>
        </row>
        <row r="245">
          <cell r="C245" t="str">
            <v>132</v>
          </cell>
          <cell r="X245">
            <v>0</v>
          </cell>
        </row>
        <row r="246">
          <cell r="C246" t="str">
            <v>132</v>
          </cell>
          <cell r="X246">
            <v>0.11999999999999998</v>
          </cell>
        </row>
        <row r="247">
          <cell r="C247" t="str">
            <v>132</v>
          </cell>
          <cell r="X247">
            <v>0</v>
          </cell>
        </row>
        <row r="248">
          <cell r="C248" t="str">
            <v>132</v>
          </cell>
          <cell r="X248">
            <v>0</v>
          </cell>
        </row>
        <row r="249">
          <cell r="C249" t="str">
            <v>132</v>
          </cell>
          <cell r="X249">
            <v>0</v>
          </cell>
        </row>
        <row r="250">
          <cell r="C250" t="str">
            <v>132</v>
          </cell>
          <cell r="X250">
            <v>0</v>
          </cell>
        </row>
        <row r="251">
          <cell r="C251" t="str">
            <v>132</v>
          </cell>
          <cell r="X251">
            <v>0</v>
          </cell>
        </row>
        <row r="252">
          <cell r="C252" t="str">
            <v>132</v>
          </cell>
          <cell r="X252">
            <v>0</v>
          </cell>
        </row>
        <row r="253">
          <cell r="C253" t="str">
            <v>132</v>
          </cell>
          <cell r="X253">
            <v>0</v>
          </cell>
        </row>
        <row r="254">
          <cell r="C254" t="str">
            <v>132</v>
          </cell>
          <cell r="X254">
            <v>0.11999999999999998</v>
          </cell>
        </row>
        <row r="255">
          <cell r="C255" t="str">
            <v>132</v>
          </cell>
          <cell r="X255">
            <v>0</v>
          </cell>
        </row>
        <row r="256">
          <cell r="C256" t="str">
            <v>132</v>
          </cell>
          <cell r="X256">
            <v>0</v>
          </cell>
        </row>
        <row r="257">
          <cell r="C257" t="str">
            <v>132</v>
          </cell>
          <cell r="X257">
            <v>0</v>
          </cell>
        </row>
        <row r="258">
          <cell r="C258" t="str">
            <v>132</v>
          </cell>
          <cell r="X258">
            <v>0</v>
          </cell>
        </row>
        <row r="259">
          <cell r="C259" t="str">
            <v>132</v>
          </cell>
          <cell r="X259">
            <v>0</v>
          </cell>
        </row>
        <row r="260">
          <cell r="C260" t="str">
            <v>132</v>
          </cell>
          <cell r="X260">
            <v>0</v>
          </cell>
        </row>
        <row r="261">
          <cell r="C261" t="str">
            <v>132</v>
          </cell>
          <cell r="X261">
            <v>0</v>
          </cell>
        </row>
        <row r="262">
          <cell r="C262" t="str">
            <v>132</v>
          </cell>
          <cell r="X262">
            <v>0</v>
          </cell>
        </row>
        <row r="263">
          <cell r="C263" t="str">
            <v>132</v>
          </cell>
          <cell r="X263">
            <v>0</v>
          </cell>
        </row>
        <row r="264">
          <cell r="C264" t="str">
            <v>132</v>
          </cell>
          <cell r="X264">
            <v>0</v>
          </cell>
        </row>
        <row r="265">
          <cell r="C265" t="str">
            <v>132</v>
          </cell>
          <cell r="X265">
            <v>0</v>
          </cell>
        </row>
        <row r="266">
          <cell r="C266" t="str">
            <v>132</v>
          </cell>
          <cell r="X266">
            <v>0</v>
          </cell>
        </row>
        <row r="267">
          <cell r="C267" t="str">
            <v>132</v>
          </cell>
          <cell r="X267">
            <v>0</v>
          </cell>
        </row>
        <row r="268">
          <cell r="C268" t="str">
            <v>132</v>
          </cell>
          <cell r="X268">
            <v>0</v>
          </cell>
        </row>
        <row r="269">
          <cell r="C269" t="str">
            <v>132</v>
          </cell>
          <cell r="X269">
            <v>0</v>
          </cell>
        </row>
        <row r="270">
          <cell r="C270" t="str">
            <v>132</v>
          </cell>
          <cell r="X270">
            <v>0</v>
          </cell>
        </row>
        <row r="271">
          <cell r="C271" t="str">
            <v>132</v>
          </cell>
          <cell r="X271">
            <v>0</v>
          </cell>
        </row>
        <row r="272">
          <cell r="C272" t="str">
            <v>132</v>
          </cell>
          <cell r="X272">
            <v>0</v>
          </cell>
        </row>
        <row r="273">
          <cell r="C273" t="str">
            <v>132</v>
          </cell>
          <cell r="X273">
            <v>0</v>
          </cell>
        </row>
        <row r="274">
          <cell r="C274" t="str">
            <v>132</v>
          </cell>
          <cell r="X274">
            <v>0</v>
          </cell>
        </row>
        <row r="275">
          <cell r="C275" t="str">
            <v>132</v>
          </cell>
          <cell r="X275">
            <v>0</v>
          </cell>
        </row>
        <row r="276">
          <cell r="C276" t="str">
            <v>132</v>
          </cell>
          <cell r="X276">
            <v>0</v>
          </cell>
        </row>
        <row r="277">
          <cell r="C277" t="str">
            <v>132</v>
          </cell>
          <cell r="X277">
            <v>0</v>
          </cell>
        </row>
        <row r="278">
          <cell r="C278" t="str">
            <v>132</v>
          </cell>
          <cell r="X278">
            <v>0</v>
          </cell>
        </row>
        <row r="279">
          <cell r="C279" t="str">
            <v>132</v>
          </cell>
          <cell r="X279">
            <v>0</v>
          </cell>
        </row>
        <row r="280">
          <cell r="C280" t="str">
            <v>132</v>
          </cell>
          <cell r="X280">
            <v>0</v>
          </cell>
        </row>
        <row r="281">
          <cell r="C281" t="str">
            <v>132</v>
          </cell>
          <cell r="X281">
            <v>0</v>
          </cell>
        </row>
        <row r="282">
          <cell r="C282" t="str">
            <v>132</v>
          </cell>
          <cell r="X282">
            <v>0</v>
          </cell>
        </row>
        <row r="283">
          <cell r="C283" t="str">
            <v>132</v>
          </cell>
          <cell r="X283">
            <v>0</v>
          </cell>
        </row>
        <row r="284">
          <cell r="C284" t="str">
            <v>132</v>
          </cell>
          <cell r="X284">
            <v>0</v>
          </cell>
        </row>
        <row r="285">
          <cell r="C285" t="str">
            <v>132</v>
          </cell>
          <cell r="X285">
            <v>0</v>
          </cell>
        </row>
        <row r="286">
          <cell r="C286" t="str">
            <v>132</v>
          </cell>
          <cell r="X286">
            <v>40.390000000000008</v>
          </cell>
        </row>
        <row r="287">
          <cell r="C287" t="str">
            <v>132</v>
          </cell>
          <cell r="X287">
            <v>0</v>
          </cell>
        </row>
        <row r="288">
          <cell r="C288" t="str">
            <v>132</v>
          </cell>
          <cell r="X288">
            <v>0</v>
          </cell>
        </row>
        <row r="289">
          <cell r="C289" t="str">
            <v>132</v>
          </cell>
          <cell r="X289">
            <v>0</v>
          </cell>
        </row>
        <row r="290">
          <cell r="C290" t="str">
            <v>132</v>
          </cell>
          <cell r="X290">
            <v>60.989999999999995</v>
          </cell>
        </row>
        <row r="291">
          <cell r="C291" t="str">
            <v>132</v>
          </cell>
          <cell r="X291">
            <v>87.440000000000012</v>
          </cell>
        </row>
        <row r="292">
          <cell r="C292" t="str">
            <v>132</v>
          </cell>
          <cell r="X292">
            <v>0</v>
          </cell>
        </row>
        <row r="293">
          <cell r="C293" t="str">
            <v>132</v>
          </cell>
          <cell r="X293">
            <v>0</v>
          </cell>
        </row>
        <row r="294">
          <cell r="C294" t="str">
            <v>132</v>
          </cell>
          <cell r="X294">
            <v>0</v>
          </cell>
        </row>
        <row r="295">
          <cell r="C295" t="str">
            <v>132</v>
          </cell>
          <cell r="X295">
            <v>91.53</v>
          </cell>
        </row>
        <row r="296">
          <cell r="C296" t="str">
            <v>132</v>
          </cell>
          <cell r="X296">
            <v>50.629999999999988</v>
          </cell>
        </row>
        <row r="297">
          <cell r="C297" t="str">
            <v>132</v>
          </cell>
          <cell r="X297">
            <v>116.7</v>
          </cell>
        </row>
        <row r="298">
          <cell r="C298" t="str">
            <v>132</v>
          </cell>
          <cell r="X298">
            <v>160.86000000000001</v>
          </cell>
        </row>
        <row r="299">
          <cell r="C299" t="str">
            <v>132</v>
          </cell>
          <cell r="X299">
            <v>0</v>
          </cell>
        </row>
        <row r="300">
          <cell r="C300" t="str">
            <v>132</v>
          </cell>
          <cell r="X300">
            <v>0</v>
          </cell>
        </row>
        <row r="301">
          <cell r="C301" t="str">
            <v>132</v>
          </cell>
          <cell r="X301">
            <v>0</v>
          </cell>
        </row>
        <row r="302">
          <cell r="C302" t="str">
            <v>132</v>
          </cell>
          <cell r="X302">
            <v>95.279999999999987</v>
          </cell>
        </row>
        <row r="303">
          <cell r="C303" t="str">
            <v>132</v>
          </cell>
          <cell r="X303">
            <v>129.96</v>
          </cell>
        </row>
        <row r="304">
          <cell r="C304" t="str">
            <v>132</v>
          </cell>
          <cell r="X304">
            <v>37.5</v>
          </cell>
        </row>
        <row r="305">
          <cell r="C305" t="str">
            <v>132</v>
          </cell>
          <cell r="X305">
            <v>0</v>
          </cell>
        </row>
        <row r="306">
          <cell r="C306" t="str">
            <v>132</v>
          </cell>
          <cell r="X306">
            <v>0</v>
          </cell>
        </row>
        <row r="307">
          <cell r="C307" t="str">
            <v>132</v>
          </cell>
          <cell r="X307">
            <v>0</v>
          </cell>
        </row>
        <row r="308">
          <cell r="C308" t="str">
            <v>132</v>
          </cell>
          <cell r="X308">
            <v>0</v>
          </cell>
        </row>
        <row r="309">
          <cell r="C309" t="str">
            <v>132</v>
          </cell>
          <cell r="X309">
            <v>0</v>
          </cell>
        </row>
        <row r="310">
          <cell r="C310" t="str">
            <v>132</v>
          </cell>
          <cell r="X310">
            <v>63.099999999999994</v>
          </cell>
        </row>
        <row r="311">
          <cell r="C311" t="str">
            <v>132</v>
          </cell>
          <cell r="X311">
            <v>0</v>
          </cell>
        </row>
        <row r="312">
          <cell r="C312" t="str">
            <v>132</v>
          </cell>
          <cell r="X312">
            <v>0</v>
          </cell>
        </row>
        <row r="313">
          <cell r="C313" t="str">
            <v>132</v>
          </cell>
          <cell r="X313">
            <v>0</v>
          </cell>
        </row>
        <row r="314">
          <cell r="C314" t="str">
            <v>132</v>
          </cell>
          <cell r="X314">
            <v>142.15000000000003</v>
          </cell>
        </row>
        <row r="315">
          <cell r="C315" t="str">
            <v>132</v>
          </cell>
          <cell r="X315">
            <v>60.4</v>
          </cell>
        </row>
        <row r="316">
          <cell r="C316" t="str">
            <v>132</v>
          </cell>
          <cell r="X316">
            <v>0</v>
          </cell>
        </row>
        <row r="317">
          <cell r="C317" t="str">
            <v>132</v>
          </cell>
          <cell r="X317">
            <v>0</v>
          </cell>
        </row>
        <row r="318">
          <cell r="C318" t="str">
            <v>132</v>
          </cell>
          <cell r="X318">
            <v>0</v>
          </cell>
        </row>
        <row r="319">
          <cell r="C319" t="str">
            <v>132</v>
          </cell>
          <cell r="X319">
            <v>0</v>
          </cell>
        </row>
        <row r="320">
          <cell r="C320" t="str">
            <v>132</v>
          </cell>
          <cell r="X320">
            <v>0</v>
          </cell>
        </row>
        <row r="321">
          <cell r="C321" t="str">
            <v>132</v>
          </cell>
          <cell r="X321">
            <v>0</v>
          </cell>
        </row>
        <row r="322">
          <cell r="C322" t="str">
            <v>220</v>
          </cell>
          <cell r="X322">
            <v>35</v>
          </cell>
        </row>
        <row r="323">
          <cell r="C323" t="str">
            <v>220</v>
          </cell>
          <cell r="X323">
            <v>1</v>
          </cell>
        </row>
        <row r="324">
          <cell r="C324" t="str">
            <v>220</v>
          </cell>
          <cell r="X324">
            <v>0</v>
          </cell>
        </row>
        <row r="325">
          <cell r="C325" t="str">
            <v>220</v>
          </cell>
          <cell r="X325">
            <v>0</v>
          </cell>
        </row>
        <row r="326">
          <cell r="C326" t="str">
            <v>220</v>
          </cell>
          <cell r="X326">
            <v>22</v>
          </cell>
        </row>
        <row r="327">
          <cell r="C327" t="str">
            <v>220</v>
          </cell>
          <cell r="X327">
            <v>150</v>
          </cell>
        </row>
        <row r="328">
          <cell r="C328" t="str">
            <v>220</v>
          </cell>
          <cell r="X328">
            <v>58</v>
          </cell>
        </row>
        <row r="329">
          <cell r="C329" t="str">
            <v>220</v>
          </cell>
          <cell r="X329">
            <v>0</v>
          </cell>
        </row>
        <row r="330">
          <cell r="C330" t="str">
            <v>220</v>
          </cell>
          <cell r="X330">
            <v>83</v>
          </cell>
        </row>
        <row r="331">
          <cell r="C331" t="str">
            <v>220</v>
          </cell>
          <cell r="X331">
            <v>24</v>
          </cell>
        </row>
        <row r="332">
          <cell r="C332" t="str">
            <v>220</v>
          </cell>
          <cell r="X332">
            <v>0</v>
          </cell>
        </row>
        <row r="333">
          <cell r="C333" t="str">
            <v>220</v>
          </cell>
          <cell r="X333">
            <v>0</v>
          </cell>
        </row>
        <row r="334">
          <cell r="C334" t="str">
            <v>220</v>
          </cell>
          <cell r="X334">
            <v>5</v>
          </cell>
        </row>
        <row r="335">
          <cell r="C335" t="str">
            <v>220</v>
          </cell>
          <cell r="X335">
            <v>0</v>
          </cell>
        </row>
        <row r="336">
          <cell r="C336" t="str">
            <v>220</v>
          </cell>
          <cell r="X336">
            <v>0</v>
          </cell>
        </row>
        <row r="337">
          <cell r="C337" t="str">
            <v>220</v>
          </cell>
          <cell r="X337">
            <v>0</v>
          </cell>
        </row>
        <row r="338">
          <cell r="C338" t="str">
            <v>220</v>
          </cell>
          <cell r="X338">
            <v>14</v>
          </cell>
        </row>
        <row r="339">
          <cell r="C339" t="str">
            <v>220</v>
          </cell>
          <cell r="X339">
            <v>7</v>
          </cell>
        </row>
        <row r="340">
          <cell r="C340" t="str">
            <v>220</v>
          </cell>
          <cell r="X340">
            <v>0</v>
          </cell>
        </row>
        <row r="341">
          <cell r="C341" t="str">
            <v>220</v>
          </cell>
          <cell r="X341">
            <v>0</v>
          </cell>
        </row>
        <row r="342">
          <cell r="C342" t="str">
            <v>220</v>
          </cell>
          <cell r="X342">
            <v>0</v>
          </cell>
        </row>
        <row r="343">
          <cell r="C343" t="str">
            <v>220</v>
          </cell>
          <cell r="X343">
            <v>0</v>
          </cell>
        </row>
        <row r="344">
          <cell r="C344" t="str">
            <v>220</v>
          </cell>
          <cell r="X344">
            <v>0</v>
          </cell>
        </row>
        <row r="345">
          <cell r="C345" t="str">
            <v>220</v>
          </cell>
          <cell r="X345">
            <v>0</v>
          </cell>
        </row>
        <row r="346">
          <cell r="C346" t="str">
            <v>220</v>
          </cell>
          <cell r="X346">
            <v>0</v>
          </cell>
        </row>
        <row r="347">
          <cell r="C347" t="str">
            <v>220</v>
          </cell>
          <cell r="X347">
            <v>0</v>
          </cell>
        </row>
        <row r="348">
          <cell r="C348" t="str">
            <v>220</v>
          </cell>
          <cell r="X348">
            <v>0</v>
          </cell>
        </row>
        <row r="349">
          <cell r="C349" t="str">
            <v>220</v>
          </cell>
          <cell r="X349">
            <v>0</v>
          </cell>
        </row>
        <row r="350">
          <cell r="C350" t="str">
            <v>220</v>
          </cell>
          <cell r="X350">
            <v>13</v>
          </cell>
        </row>
        <row r="351">
          <cell r="C351" t="str">
            <v>220</v>
          </cell>
          <cell r="X351">
            <v>3</v>
          </cell>
        </row>
        <row r="352">
          <cell r="C352" t="str">
            <v>220</v>
          </cell>
          <cell r="X352">
            <v>0</v>
          </cell>
        </row>
        <row r="353">
          <cell r="C353" t="str">
            <v>220</v>
          </cell>
          <cell r="X353">
            <v>0</v>
          </cell>
        </row>
        <row r="354">
          <cell r="C354" t="str">
            <v>220</v>
          </cell>
          <cell r="X354">
            <v>0</v>
          </cell>
        </row>
        <row r="355">
          <cell r="C355" t="str">
            <v>220</v>
          </cell>
          <cell r="X355">
            <v>0</v>
          </cell>
        </row>
        <row r="356">
          <cell r="C356" t="str">
            <v>220</v>
          </cell>
          <cell r="X356">
            <v>0</v>
          </cell>
        </row>
        <row r="357">
          <cell r="C357" t="str">
            <v>220</v>
          </cell>
          <cell r="X357">
            <v>0</v>
          </cell>
        </row>
        <row r="358">
          <cell r="C358" t="str">
            <v>220</v>
          </cell>
          <cell r="X358">
            <v>12</v>
          </cell>
        </row>
        <row r="359">
          <cell r="C359" t="str">
            <v>220</v>
          </cell>
          <cell r="X359">
            <v>0</v>
          </cell>
        </row>
        <row r="360">
          <cell r="C360" t="str">
            <v>220</v>
          </cell>
          <cell r="X360">
            <v>0</v>
          </cell>
        </row>
        <row r="361">
          <cell r="C361" t="str">
            <v>220</v>
          </cell>
          <cell r="X361">
            <v>0</v>
          </cell>
        </row>
        <row r="362">
          <cell r="C362" t="str">
            <v>220</v>
          </cell>
          <cell r="X362">
            <v>0</v>
          </cell>
        </row>
        <row r="363">
          <cell r="C363" t="str">
            <v>220</v>
          </cell>
          <cell r="X363">
            <v>0</v>
          </cell>
        </row>
        <row r="364">
          <cell r="C364" t="str">
            <v>220</v>
          </cell>
          <cell r="X364">
            <v>0</v>
          </cell>
        </row>
        <row r="365">
          <cell r="C365" t="str">
            <v>220</v>
          </cell>
          <cell r="X365">
            <v>0</v>
          </cell>
        </row>
        <row r="366">
          <cell r="C366" t="str">
            <v>220</v>
          </cell>
          <cell r="X366">
            <v>8</v>
          </cell>
        </row>
        <row r="367">
          <cell r="C367" t="str">
            <v>220</v>
          </cell>
          <cell r="X367">
            <v>0</v>
          </cell>
        </row>
        <row r="368">
          <cell r="C368" t="str">
            <v>220</v>
          </cell>
          <cell r="X368">
            <v>0</v>
          </cell>
        </row>
        <row r="369">
          <cell r="C369" t="str">
            <v>220</v>
          </cell>
          <cell r="X369">
            <v>0</v>
          </cell>
        </row>
        <row r="370">
          <cell r="C370" t="str">
            <v>220</v>
          </cell>
          <cell r="X370">
            <v>0</v>
          </cell>
        </row>
        <row r="371">
          <cell r="C371" t="str">
            <v>220</v>
          </cell>
          <cell r="X371">
            <v>0</v>
          </cell>
        </row>
        <row r="372">
          <cell r="C372" t="str">
            <v>220</v>
          </cell>
          <cell r="X372">
            <v>0</v>
          </cell>
        </row>
        <row r="373">
          <cell r="C373" t="str">
            <v>220</v>
          </cell>
          <cell r="X373">
            <v>0</v>
          </cell>
        </row>
        <row r="374">
          <cell r="C374" t="str">
            <v>220</v>
          </cell>
          <cell r="X374">
            <v>17</v>
          </cell>
        </row>
        <row r="375">
          <cell r="C375" t="str">
            <v>220</v>
          </cell>
          <cell r="X375">
            <v>11</v>
          </cell>
        </row>
        <row r="376">
          <cell r="C376" t="str">
            <v>220</v>
          </cell>
          <cell r="X376">
            <v>41</v>
          </cell>
        </row>
        <row r="377">
          <cell r="C377" t="str">
            <v>220</v>
          </cell>
          <cell r="X377">
            <v>0</v>
          </cell>
        </row>
        <row r="378">
          <cell r="C378" t="str">
            <v>220</v>
          </cell>
          <cell r="X378">
            <v>0</v>
          </cell>
        </row>
        <row r="379">
          <cell r="C379" t="str">
            <v>220</v>
          </cell>
          <cell r="X379">
            <v>0</v>
          </cell>
        </row>
        <row r="380">
          <cell r="C380" t="str">
            <v>220</v>
          </cell>
          <cell r="X380">
            <v>0</v>
          </cell>
        </row>
        <row r="381">
          <cell r="C381" t="str">
            <v>220</v>
          </cell>
          <cell r="X381">
            <v>0</v>
          </cell>
        </row>
        <row r="382">
          <cell r="C382" t="str">
            <v>220</v>
          </cell>
          <cell r="X382">
            <v>0</v>
          </cell>
        </row>
        <row r="383">
          <cell r="C383" t="str">
            <v>220</v>
          </cell>
          <cell r="X383">
            <v>0</v>
          </cell>
        </row>
        <row r="384">
          <cell r="C384" t="str">
            <v>220</v>
          </cell>
          <cell r="X384">
            <v>0</v>
          </cell>
        </row>
        <row r="385">
          <cell r="C385" t="str">
            <v>220</v>
          </cell>
          <cell r="X385">
            <v>0</v>
          </cell>
        </row>
        <row r="386">
          <cell r="C386" t="str">
            <v>220</v>
          </cell>
          <cell r="X386">
            <v>0</v>
          </cell>
        </row>
        <row r="387">
          <cell r="C387" t="str">
            <v>220</v>
          </cell>
          <cell r="X387">
            <v>0</v>
          </cell>
        </row>
        <row r="388">
          <cell r="C388" t="str">
            <v>220</v>
          </cell>
          <cell r="X388">
            <v>0</v>
          </cell>
        </row>
        <row r="389">
          <cell r="C389" t="str">
            <v>220</v>
          </cell>
          <cell r="X389">
            <v>0</v>
          </cell>
        </row>
        <row r="390">
          <cell r="C390" t="str">
            <v>220</v>
          </cell>
          <cell r="X390">
            <v>0</v>
          </cell>
        </row>
        <row r="391">
          <cell r="C391" t="str">
            <v>220</v>
          </cell>
          <cell r="X391">
            <v>0</v>
          </cell>
        </row>
        <row r="392">
          <cell r="C392" t="str">
            <v>220</v>
          </cell>
          <cell r="X392">
            <v>0</v>
          </cell>
        </row>
        <row r="393">
          <cell r="C393" t="str">
            <v>220</v>
          </cell>
          <cell r="X393">
            <v>0</v>
          </cell>
        </row>
        <row r="394">
          <cell r="C394" t="str">
            <v>220</v>
          </cell>
          <cell r="X394">
            <v>0</v>
          </cell>
        </row>
        <row r="395">
          <cell r="C395" t="str">
            <v>220</v>
          </cell>
          <cell r="X395">
            <v>0</v>
          </cell>
        </row>
        <row r="396">
          <cell r="C396" t="str">
            <v>220</v>
          </cell>
          <cell r="X396">
            <v>0</v>
          </cell>
        </row>
        <row r="397">
          <cell r="C397" t="str">
            <v>220</v>
          </cell>
          <cell r="X397">
            <v>0</v>
          </cell>
        </row>
        <row r="398">
          <cell r="C398" t="str">
            <v>220</v>
          </cell>
          <cell r="X398">
            <v>0</v>
          </cell>
        </row>
        <row r="399">
          <cell r="C399" t="str">
            <v>220</v>
          </cell>
          <cell r="X399">
            <v>0</v>
          </cell>
        </row>
        <row r="400">
          <cell r="C400" t="str">
            <v>220</v>
          </cell>
          <cell r="X400">
            <v>0</v>
          </cell>
        </row>
        <row r="401">
          <cell r="C401" t="str">
            <v>220</v>
          </cell>
          <cell r="X401">
            <v>0</v>
          </cell>
        </row>
        <row r="402">
          <cell r="C402" t="str">
            <v>220</v>
          </cell>
          <cell r="X402">
            <v>2</v>
          </cell>
        </row>
        <row r="403">
          <cell r="C403" t="str">
            <v>220</v>
          </cell>
          <cell r="X403">
            <v>0</v>
          </cell>
        </row>
        <row r="404">
          <cell r="C404" t="str">
            <v>220</v>
          </cell>
          <cell r="X404">
            <v>0</v>
          </cell>
        </row>
        <row r="405">
          <cell r="C405" t="str">
            <v>220</v>
          </cell>
          <cell r="X405">
            <v>0</v>
          </cell>
        </row>
        <row r="406">
          <cell r="C406" t="str">
            <v>220</v>
          </cell>
          <cell r="X406">
            <v>12</v>
          </cell>
        </row>
        <row r="407">
          <cell r="C407" t="str">
            <v>220</v>
          </cell>
          <cell r="X407">
            <v>0</v>
          </cell>
        </row>
        <row r="408">
          <cell r="C408" t="str">
            <v>220</v>
          </cell>
          <cell r="X408">
            <v>0</v>
          </cell>
        </row>
        <row r="409">
          <cell r="C409" t="str">
            <v>220</v>
          </cell>
          <cell r="X409">
            <v>0</v>
          </cell>
        </row>
        <row r="410">
          <cell r="C410" t="str">
            <v>220</v>
          </cell>
          <cell r="X410">
            <v>0</v>
          </cell>
        </row>
        <row r="411">
          <cell r="C411" t="str">
            <v>220</v>
          </cell>
          <cell r="X411">
            <v>0</v>
          </cell>
        </row>
        <row r="412">
          <cell r="C412" t="str">
            <v>220</v>
          </cell>
          <cell r="X412">
            <v>0</v>
          </cell>
        </row>
        <row r="413">
          <cell r="C413" t="str">
            <v>220</v>
          </cell>
          <cell r="X413">
            <v>0</v>
          </cell>
        </row>
        <row r="414">
          <cell r="C414" t="str">
            <v>220</v>
          </cell>
          <cell r="X414">
            <v>0</v>
          </cell>
        </row>
        <row r="415">
          <cell r="C415" t="str">
            <v>220</v>
          </cell>
          <cell r="X415">
            <v>0</v>
          </cell>
        </row>
        <row r="416">
          <cell r="C416" t="str">
            <v>220</v>
          </cell>
          <cell r="X416">
            <v>0</v>
          </cell>
        </row>
        <row r="417">
          <cell r="C417" t="str">
            <v>220</v>
          </cell>
          <cell r="X417">
            <v>0</v>
          </cell>
        </row>
        <row r="418">
          <cell r="C418" t="str">
            <v>220</v>
          </cell>
          <cell r="X418">
            <v>0</v>
          </cell>
        </row>
        <row r="419">
          <cell r="C419" t="str">
            <v>220</v>
          </cell>
          <cell r="X419">
            <v>0</v>
          </cell>
        </row>
        <row r="420">
          <cell r="C420" t="str">
            <v>220</v>
          </cell>
          <cell r="X420">
            <v>0</v>
          </cell>
        </row>
        <row r="421">
          <cell r="C421" t="str">
            <v>220</v>
          </cell>
          <cell r="X421">
            <v>0</v>
          </cell>
        </row>
        <row r="422">
          <cell r="C422" t="str">
            <v>220</v>
          </cell>
          <cell r="X422">
            <v>0</v>
          </cell>
        </row>
        <row r="423">
          <cell r="C423" t="str">
            <v>220</v>
          </cell>
          <cell r="X423">
            <v>0</v>
          </cell>
        </row>
        <row r="424">
          <cell r="C424" t="str">
            <v>220</v>
          </cell>
          <cell r="X424">
            <v>0</v>
          </cell>
        </row>
        <row r="425">
          <cell r="C425" t="str">
            <v>220</v>
          </cell>
          <cell r="X425">
            <v>0</v>
          </cell>
        </row>
        <row r="426">
          <cell r="C426" t="str">
            <v>220</v>
          </cell>
          <cell r="X426">
            <v>0</v>
          </cell>
        </row>
        <row r="427">
          <cell r="C427" t="str">
            <v>220</v>
          </cell>
          <cell r="X427">
            <v>0</v>
          </cell>
        </row>
        <row r="428">
          <cell r="C428" t="str">
            <v>220</v>
          </cell>
          <cell r="X428">
            <v>0</v>
          </cell>
        </row>
        <row r="429">
          <cell r="C429" t="str">
            <v>220</v>
          </cell>
          <cell r="X429">
            <v>0</v>
          </cell>
        </row>
        <row r="430">
          <cell r="C430" t="str">
            <v>220</v>
          </cell>
          <cell r="X430">
            <v>0</v>
          </cell>
        </row>
        <row r="431">
          <cell r="C431" t="str">
            <v>220</v>
          </cell>
          <cell r="X431">
            <v>0</v>
          </cell>
        </row>
        <row r="432">
          <cell r="C432" t="str">
            <v>220</v>
          </cell>
          <cell r="X432">
            <v>0</v>
          </cell>
        </row>
        <row r="433">
          <cell r="C433" t="str">
            <v>220</v>
          </cell>
          <cell r="X433">
            <v>0</v>
          </cell>
        </row>
        <row r="434">
          <cell r="C434" t="str">
            <v>220</v>
          </cell>
          <cell r="X434">
            <v>0</v>
          </cell>
        </row>
        <row r="435">
          <cell r="C435" t="str">
            <v>220</v>
          </cell>
          <cell r="X435">
            <v>0</v>
          </cell>
        </row>
        <row r="436">
          <cell r="C436" t="str">
            <v>220</v>
          </cell>
          <cell r="X436">
            <v>0</v>
          </cell>
        </row>
        <row r="437">
          <cell r="C437" t="str">
            <v>220</v>
          </cell>
          <cell r="X437">
            <v>0</v>
          </cell>
        </row>
        <row r="438">
          <cell r="C438" t="str">
            <v>220</v>
          </cell>
          <cell r="X438">
            <v>0</v>
          </cell>
        </row>
        <row r="439">
          <cell r="C439" t="str">
            <v>220</v>
          </cell>
          <cell r="X439">
            <v>0</v>
          </cell>
        </row>
        <row r="440">
          <cell r="C440" t="str">
            <v>220</v>
          </cell>
          <cell r="X440">
            <v>0</v>
          </cell>
        </row>
        <row r="441">
          <cell r="C441" t="str">
            <v>220</v>
          </cell>
          <cell r="X441">
            <v>0</v>
          </cell>
        </row>
        <row r="442">
          <cell r="C442" t="str">
            <v>220</v>
          </cell>
          <cell r="X442">
            <v>12</v>
          </cell>
        </row>
        <row r="443">
          <cell r="C443" t="str">
            <v>220</v>
          </cell>
          <cell r="X443">
            <v>12</v>
          </cell>
        </row>
        <row r="444">
          <cell r="C444" t="str">
            <v>220</v>
          </cell>
          <cell r="X444">
            <v>12</v>
          </cell>
        </row>
        <row r="445">
          <cell r="C445" t="str">
            <v>220</v>
          </cell>
          <cell r="X445">
            <v>12</v>
          </cell>
        </row>
        <row r="446">
          <cell r="C446" t="str">
            <v>220</v>
          </cell>
          <cell r="X446">
            <v>12</v>
          </cell>
        </row>
        <row r="447">
          <cell r="C447" t="str">
            <v>220</v>
          </cell>
          <cell r="X447">
            <v>12</v>
          </cell>
        </row>
        <row r="448">
          <cell r="C448" t="str">
            <v>220</v>
          </cell>
          <cell r="X448">
            <v>6</v>
          </cell>
        </row>
        <row r="449">
          <cell r="C449" t="str">
            <v>220</v>
          </cell>
          <cell r="X449">
            <v>0</v>
          </cell>
        </row>
        <row r="450">
          <cell r="C450" t="str">
            <v>220</v>
          </cell>
          <cell r="X450">
            <v>0</v>
          </cell>
        </row>
        <row r="451">
          <cell r="C451" t="str">
            <v>220</v>
          </cell>
          <cell r="X451">
            <v>0</v>
          </cell>
        </row>
        <row r="452">
          <cell r="C452" t="str">
            <v>220</v>
          </cell>
          <cell r="X452">
            <v>0</v>
          </cell>
        </row>
        <row r="453">
          <cell r="C453" t="str">
            <v>220</v>
          </cell>
          <cell r="X453">
            <v>0</v>
          </cell>
        </row>
        <row r="454">
          <cell r="C454" t="str">
            <v>220</v>
          </cell>
          <cell r="X454">
            <v>12</v>
          </cell>
        </row>
        <row r="455">
          <cell r="C455" t="str">
            <v>220</v>
          </cell>
          <cell r="X455">
            <v>6</v>
          </cell>
        </row>
        <row r="456">
          <cell r="C456" t="str">
            <v>220</v>
          </cell>
          <cell r="X456">
            <v>9</v>
          </cell>
        </row>
        <row r="457">
          <cell r="C457" t="str">
            <v>220</v>
          </cell>
          <cell r="X457">
            <v>5</v>
          </cell>
        </row>
        <row r="458">
          <cell r="C458" t="str">
            <v>220</v>
          </cell>
          <cell r="X458">
            <v>0</v>
          </cell>
        </row>
        <row r="459">
          <cell r="C459" t="str">
            <v>220</v>
          </cell>
          <cell r="X459">
            <v>0</v>
          </cell>
        </row>
        <row r="460">
          <cell r="C460" t="str">
            <v>220</v>
          </cell>
          <cell r="X460">
            <v>0</v>
          </cell>
        </row>
        <row r="461">
          <cell r="C461" t="str">
            <v>220</v>
          </cell>
          <cell r="X461">
            <v>0</v>
          </cell>
        </row>
        <row r="462">
          <cell r="C462" t="str">
            <v>220</v>
          </cell>
          <cell r="X462">
            <v>0</v>
          </cell>
        </row>
        <row r="463">
          <cell r="C463" t="str">
            <v>220</v>
          </cell>
          <cell r="X463">
            <v>0</v>
          </cell>
        </row>
        <row r="464">
          <cell r="C464" t="str">
            <v>220</v>
          </cell>
          <cell r="X464">
            <v>0</v>
          </cell>
        </row>
        <row r="465">
          <cell r="C465" t="str">
            <v>220</v>
          </cell>
          <cell r="X465">
            <v>0</v>
          </cell>
        </row>
        <row r="466">
          <cell r="C466" t="str">
            <v>220</v>
          </cell>
          <cell r="X466">
            <v>0</v>
          </cell>
        </row>
        <row r="467">
          <cell r="C467" t="str">
            <v>220</v>
          </cell>
          <cell r="X467">
            <v>0</v>
          </cell>
        </row>
        <row r="468">
          <cell r="C468" t="str">
            <v>220</v>
          </cell>
          <cell r="X468">
            <v>0</v>
          </cell>
        </row>
        <row r="469">
          <cell r="C469" t="str">
            <v>220</v>
          </cell>
          <cell r="X469">
            <v>0</v>
          </cell>
        </row>
        <row r="470">
          <cell r="C470" t="str">
            <v>220</v>
          </cell>
          <cell r="X470">
            <v>0</v>
          </cell>
        </row>
        <row r="471">
          <cell r="C471" t="str">
            <v>220</v>
          </cell>
          <cell r="X471">
            <v>0</v>
          </cell>
        </row>
        <row r="472">
          <cell r="C472" t="str">
            <v>220</v>
          </cell>
          <cell r="X472">
            <v>0</v>
          </cell>
        </row>
        <row r="473">
          <cell r="C473" t="str">
            <v>220</v>
          </cell>
          <cell r="X473">
            <v>0</v>
          </cell>
        </row>
        <row r="474">
          <cell r="C474" t="str">
            <v>220</v>
          </cell>
          <cell r="X474">
            <v>0</v>
          </cell>
        </row>
        <row r="475">
          <cell r="C475" t="str">
            <v>220</v>
          </cell>
          <cell r="X475">
            <v>0</v>
          </cell>
        </row>
        <row r="476">
          <cell r="C476" t="str">
            <v>220</v>
          </cell>
          <cell r="X476">
            <v>0</v>
          </cell>
        </row>
        <row r="477">
          <cell r="C477" t="str">
            <v>220</v>
          </cell>
          <cell r="X477">
            <v>0</v>
          </cell>
        </row>
        <row r="478">
          <cell r="C478" t="str">
            <v>220</v>
          </cell>
          <cell r="X478">
            <v>0</v>
          </cell>
        </row>
        <row r="479">
          <cell r="C479" t="str">
            <v>220</v>
          </cell>
          <cell r="X479">
            <v>0</v>
          </cell>
        </row>
        <row r="480">
          <cell r="C480" t="str">
            <v>220</v>
          </cell>
          <cell r="X480">
            <v>0</v>
          </cell>
        </row>
        <row r="481">
          <cell r="C481" t="str">
            <v>220</v>
          </cell>
          <cell r="X481">
            <v>0</v>
          </cell>
        </row>
        <row r="482">
          <cell r="C482" t="str">
            <v>220</v>
          </cell>
          <cell r="X482">
            <v>12</v>
          </cell>
        </row>
        <row r="483">
          <cell r="C483" t="str">
            <v>220</v>
          </cell>
          <cell r="X483">
            <v>12</v>
          </cell>
        </row>
        <row r="484">
          <cell r="C484" t="str">
            <v>220</v>
          </cell>
          <cell r="X484">
            <v>12</v>
          </cell>
        </row>
        <row r="485">
          <cell r="C485" t="str">
            <v>220</v>
          </cell>
          <cell r="X485">
            <v>6</v>
          </cell>
        </row>
        <row r="486">
          <cell r="C486" t="str">
            <v>220</v>
          </cell>
          <cell r="X486">
            <v>6</v>
          </cell>
        </row>
        <row r="487">
          <cell r="C487" t="str">
            <v>220</v>
          </cell>
          <cell r="X487">
            <v>6</v>
          </cell>
        </row>
        <row r="488">
          <cell r="C488" t="str">
            <v>220</v>
          </cell>
          <cell r="X488">
            <v>3</v>
          </cell>
        </row>
        <row r="489">
          <cell r="C489" t="str">
            <v>220</v>
          </cell>
          <cell r="X489">
            <v>8</v>
          </cell>
        </row>
        <row r="490">
          <cell r="C490" t="str">
            <v>220</v>
          </cell>
          <cell r="X490">
            <v>0</v>
          </cell>
        </row>
        <row r="491">
          <cell r="C491" t="str">
            <v>220</v>
          </cell>
          <cell r="X491">
            <v>0</v>
          </cell>
        </row>
        <row r="492">
          <cell r="C492" t="str">
            <v>220</v>
          </cell>
          <cell r="X492">
            <v>0</v>
          </cell>
        </row>
        <row r="493">
          <cell r="C493" t="str">
            <v>220</v>
          </cell>
          <cell r="X493">
            <v>0</v>
          </cell>
        </row>
        <row r="494">
          <cell r="C494" t="str">
            <v>220</v>
          </cell>
          <cell r="X494">
            <v>0</v>
          </cell>
        </row>
        <row r="495">
          <cell r="C495" t="str">
            <v>220</v>
          </cell>
          <cell r="X495">
            <v>3</v>
          </cell>
        </row>
        <row r="496">
          <cell r="C496" t="str">
            <v>220</v>
          </cell>
          <cell r="X496">
            <v>3</v>
          </cell>
        </row>
        <row r="497">
          <cell r="C497" t="str">
            <v>220</v>
          </cell>
          <cell r="X497">
            <v>0</v>
          </cell>
        </row>
        <row r="498">
          <cell r="C498" t="str">
            <v>220</v>
          </cell>
          <cell r="X498">
            <v>0</v>
          </cell>
        </row>
        <row r="499">
          <cell r="C499" t="str">
            <v>220</v>
          </cell>
          <cell r="X499">
            <v>0</v>
          </cell>
        </row>
        <row r="500">
          <cell r="C500" t="str">
            <v>220</v>
          </cell>
          <cell r="X500">
            <v>0</v>
          </cell>
        </row>
        <row r="501">
          <cell r="C501" t="str">
            <v>220</v>
          </cell>
          <cell r="X501">
            <v>0</v>
          </cell>
        </row>
        <row r="502">
          <cell r="C502" t="str">
            <v>220</v>
          </cell>
          <cell r="X502">
            <v>0</v>
          </cell>
        </row>
        <row r="503">
          <cell r="C503" t="str">
            <v>220</v>
          </cell>
          <cell r="X503">
            <v>0</v>
          </cell>
        </row>
        <row r="504">
          <cell r="C504" t="str">
            <v>220</v>
          </cell>
          <cell r="X504">
            <v>0</v>
          </cell>
        </row>
        <row r="505">
          <cell r="C505" t="str">
            <v>220</v>
          </cell>
          <cell r="X505">
            <v>0</v>
          </cell>
        </row>
        <row r="506">
          <cell r="C506" t="str">
            <v>220</v>
          </cell>
          <cell r="X506">
            <v>0</v>
          </cell>
        </row>
        <row r="507">
          <cell r="C507" t="str">
            <v>220</v>
          </cell>
          <cell r="X507">
            <v>0</v>
          </cell>
        </row>
        <row r="508">
          <cell r="C508" t="str">
            <v>220</v>
          </cell>
          <cell r="X508">
            <v>0</v>
          </cell>
        </row>
        <row r="509">
          <cell r="C509" t="str">
            <v>220</v>
          </cell>
          <cell r="X509">
            <v>0</v>
          </cell>
        </row>
        <row r="510">
          <cell r="C510" t="str">
            <v>220</v>
          </cell>
          <cell r="X510">
            <v>0</v>
          </cell>
        </row>
        <row r="511">
          <cell r="C511" t="str">
            <v>220</v>
          </cell>
          <cell r="X511">
            <v>0</v>
          </cell>
        </row>
        <row r="512">
          <cell r="C512" t="str">
            <v>220</v>
          </cell>
          <cell r="X512">
            <v>0</v>
          </cell>
        </row>
        <row r="513">
          <cell r="C513" t="str">
            <v>220</v>
          </cell>
          <cell r="X513">
            <v>0</v>
          </cell>
        </row>
        <row r="514">
          <cell r="C514" t="str">
            <v>220</v>
          </cell>
          <cell r="X514">
            <v>0</v>
          </cell>
        </row>
        <row r="515">
          <cell r="C515" t="str">
            <v>220</v>
          </cell>
          <cell r="X515">
            <v>0</v>
          </cell>
        </row>
        <row r="516">
          <cell r="C516" t="str">
            <v>220</v>
          </cell>
          <cell r="X516">
            <v>0</v>
          </cell>
        </row>
        <row r="517">
          <cell r="C517" t="str">
            <v>220</v>
          </cell>
          <cell r="X517">
            <v>0</v>
          </cell>
        </row>
        <row r="518">
          <cell r="C518" t="str">
            <v>220</v>
          </cell>
          <cell r="X518">
            <v>0</v>
          </cell>
        </row>
        <row r="519">
          <cell r="C519" t="str">
            <v>220</v>
          </cell>
          <cell r="X519">
            <v>0</v>
          </cell>
        </row>
        <row r="520">
          <cell r="C520" t="str">
            <v>220</v>
          </cell>
          <cell r="X520">
            <v>0</v>
          </cell>
        </row>
        <row r="521">
          <cell r="C521" t="str">
            <v>220</v>
          </cell>
          <cell r="X521">
            <v>0</v>
          </cell>
        </row>
        <row r="522">
          <cell r="C522" t="str">
            <v>220</v>
          </cell>
          <cell r="X522">
            <v>5</v>
          </cell>
        </row>
        <row r="523">
          <cell r="C523" t="str">
            <v>220</v>
          </cell>
          <cell r="X523">
            <v>0</v>
          </cell>
        </row>
        <row r="524">
          <cell r="C524" t="str">
            <v>220</v>
          </cell>
          <cell r="X524">
            <v>0</v>
          </cell>
        </row>
        <row r="525">
          <cell r="C525" t="str">
            <v>220</v>
          </cell>
          <cell r="X525">
            <v>0</v>
          </cell>
        </row>
        <row r="526">
          <cell r="C526" t="str">
            <v>220</v>
          </cell>
          <cell r="X526">
            <v>28</v>
          </cell>
        </row>
        <row r="527">
          <cell r="C527" t="str">
            <v>220</v>
          </cell>
          <cell r="X527">
            <v>0</v>
          </cell>
        </row>
        <row r="528">
          <cell r="C528" t="str">
            <v>220</v>
          </cell>
          <cell r="X528">
            <v>0</v>
          </cell>
        </row>
        <row r="529">
          <cell r="C529" t="str">
            <v>220</v>
          </cell>
          <cell r="X529">
            <v>0</v>
          </cell>
        </row>
        <row r="530">
          <cell r="C530" t="str">
            <v>220</v>
          </cell>
          <cell r="X530">
            <v>0</v>
          </cell>
        </row>
        <row r="531">
          <cell r="C531" t="str">
            <v>220</v>
          </cell>
          <cell r="X531">
            <v>0</v>
          </cell>
        </row>
        <row r="532">
          <cell r="C532" t="str">
            <v>220</v>
          </cell>
          <cell r="X532">
            <v>0</v>
          </cell>
        </row>
        <row r="533">
          <cell r="C533" t="str">
            <v>220</v>
          </cell>
          <cell r="X533">
            <v>0</v>
          </cell>
        </row>
        <row r="534">
          <cell r="C534" t="str">
            <v>220</v>
          </cell>
          <cell r="X534">
            <v>0</v>
          </cell>
        </row>
        <row r="535">
          <cell r="C535" t="str">
            <v>220</v>
          </cell>
          <cell r="X535">
            <v>0</v>
          </cell>
        </row>
        <row r="536">
          <cell r="C536" t="str">
            <v>220</v>
          </cell>
          <cell r="X536">
            <v>0</v>
          </cell>
        </row>
        <row r="537">
          <cell r="C537" t="str">
            <v>220</v>
          </cell>
          <cell r="X537">
            <v>0</v>
          </cell>
        </row>
        <row r="538">
          <cell r="C538" t="str">
            <v>220</v>
          </cell>
          <cell r="X538">
            <v>0</v>
          </cell>
        </row>
        <row r="539">
          <cell r="C539" t="str">
            <v>220</v>
          </cell>
          <cell r="X539">
            <v>0</v>
          </cell>
        </row>
        <row r="540">
          <cell r="C540" t="str">
            <v>220</v>
          </cell>
          <cell r="X540">
            <v>0</v>
          </cell>
        </row>
        <row r="541">
          <cell r="C541" t="str">
            <v>220</v>
          </cell>
          <cell r="X541">
            <v>0</v>
          </cell>
        </row>
        <row r="542">
          <cell r="C542" t="str">
            <v>220</v>
          </cell>
          <cell r="X542">
            <v>0</v>
          </cell>
        </row>
        <row r="543">
          <cell r="C543" t="str">
            <v>220</v>
          </cell>
          <cell r="X543">
            <v>0</v>
          </cell>
        </row>
        <row r="544">
          <cell r="C544" t="str">
            <v>220</v>
          </cell>
          <cell r="X544">
            <v>0</v>
          </cell>
        </row>
        <row r="545">
          <cell r="C545" t="str">
            <v>220</v>
          </cell>
          <cell r="X545">
            <v>0</v>
          </cell>
        </row>
        <row r="546">
          <cell r="C546" t="str">
            <v>220</v>
          </cell>
          <cell r="X546">
            <v>0</v>
          </cell>
        </row>
        <row r="547">
          <cell r="C547" t="str">
            <v>220</v>
          </cell>
          <cell r="X547">
            <v>0</v>
          </cell>
        </row>
        <row r="548">
          <cell r="C548" t="str">
            <v>220</v>
          </cell>
          <cell r="X548">
            <v>0</v>
          </cell>
        </row>
        <row r="549">
          <cell r="C549" t="str">
            <v>220</v>
          </cell>
          <cell r="X549">
            <v>0</v>
          </cell>
        </row>
        <row r="550">
          <cell r="C550" t="str">
            <v>220</v>
          </cell>
          <cell r="X550">
            <v>0</v>
          </cell>
        </row>
        <row r="551">
          <cell r="C551" t="str">
            <v>220</v>
          </cell>
          <cell r="X551">
            <v>0</v>
          </cell>
        </row>
        <row r="552">
          <cell r="C552" t="str">
            <v>220</v>
          </cell>
          <cell r="X552">
            <v>0</v>
          </cell>
        </row>
        <row r="553">
          <cell r="C553" t="str">
            <v>220</v>
          </cell>
          <cell r="X553">
            <v>0</v>
          </cell>
        </row>
        <row r="554">
          <cell r="C554" t="str">
            <v>220</v>
          </cell>
          <cell r="X554">
            <v>0</v>
          </cell>
        </row>
        <row r="555">
          <cell r="C555" t="str">
            <v>220</v>
          </cell>
          <cell r="X555">
            <v>0</v>
          </cell>
        </row>
        <row r="556">
          <cell r="C556" t="str">
            <v>220</v>
          </cell>
          <cell r="X556">
            <v>0</v>
          </cell>
        </row>
        <row r="557">
          <cell r="C557" t="str">
            <v>220</v>
          </cell>
          <cell r="X557">
            <v>0</v>
          </cell>
        </row>
        <row r="558">
          <cell r="C558" t="str">
            <v>220</v>
          </cell>
          <cell r="X558">
            <v>0</v>
          </cell>
        </row>
        <row r="559">
          <cell r="C559" t="str">
            <v>220</v>
          </cell>
          <cell r="X559">
            <v>0</v>
          </cell>
        </row>
        <row r="560">
          <cell r="C560" t="str">
            <v>220</v>
          </cell>
          <cell r="X560">
            <v>0</v>
          </cell>
        </row>
        <row r="561">
          <cell r="C561" t="str">
            <v>220</v>
          </cell>
          <cell r="X561">
            <v>0</v>
          </cell>
        </row>
        <row r="562">
          <cell r="C562" t="str">
            <v>220</v>
          </cell>
          <cell r="X562">
            <v>2</v>
          </cell>
        </row>
        <row r="563">
          <cell r="C563" t="str">
            <v>220</v>
          </cell>
          <cell r="X563">
            <v>0</v>
          </cell>
        </row>
        <row r="564">
          <cell r="C564" t="str">
            <v>220</v>
          </cell>
          <cell r="X564">
            <v>0</v>
          </cell>
        </row>
        <row r="565">
          <cell r="C565" t="str">
            <v>220</v>
          </cell>
          <cell r="X565">
            <v>0</v>
          </cell>
        </row>
        <row r="566">
          <cell r="C566" t="str">
            <v>220</v>
          </cell>
          <cell r="X566">
            <v>3</v>
          </cell>
        </row>
        <row r="567">
          <cell r="C567" t="str">
            <v>220</v>
          </cell>
          <cell r="X567">
            <v>0</v>
          </cell>
        </row>
        <row r="568">
          <cell r="C568" t="str">
            <v>220</v>
          </cell>
          <cell r="X568">
            <v>0</v>
          </cell>
        </row>
        <row r="569">
          <cell r="C569" t="str">
            <v>220</v>
          </cell>
          <cell r="X569">
            <v>0</v>
          </cell>
        </row>
        <row r="570">
          <cell r="C570" t="str">
            <v>220</v>
          </cell>
          <cell r="X570">
            <v>0</v>
          </cell>
        </row>
        <row r="571">
          <cell r="C571" t="str">
            <v>220</v>
          </cell>
          <cell r="X571">
            <v>0</v>
          </cell>
        </row>
        <row r="572">
          <cell r="C572" t="str">
            <v>220</v>
          </cell>
          <cell r="X572">
            <v>0</v>
          </cell>
        </row>
        <row r="573">
          <cell r="C573" t="str">
            <v>220</v>
          </cell>
          <cell r="X573">
            <v>0</v>
          </cell>
        </row>
        <row r="574">
          <cell r="C574" t="str">
            <v>220</v>
          </cell>
          <cell r="X574">
            <v>0</v>
          </cell>
        </row>
        <row r="575">
          <cell r="C575" t="str">
            <v>220</v>
          </cell>
          <cell r="X575">
            <v>0</v>
          </cell>
        </row>
        <row r="576">
          <cell r="C576" t="str">
            <v>220</v>
          </cell>
          <cell r="X576">
            <v>0</v>
          </cell>
        </row>
        <row r="577">
          <cell r="C577" t="str">
            <v>220</v>
          </cell>
          <cell r="X577">
            <v>0</v>
          </cell>
        </row>
        <row r="578">
          <cell r="C578" t="str">
            <v>220</v>
          </cell>
          <cell r="X578">
            <v>0</v>
          </cell>
        </row>
        <row r="579">
          <cell r="C579" t="str">
            <v>220</v>
          </cell>
          <cell r="X579">
            <v>0</v>
          </cell>
        </row>
        <row r="580">
          <cell r="C580" t="str">
            <v>220</v>
          </cell>
          <cell r="X580">
            <v>0</v>
          </cell>
        </row>
        <row r="581">
          <cell r="C581" t="str">
            <v>220</v>
          </cell>
          <cell r="X581">
            <v>0</v>
          </cell>
        </row>
        <row r="582">
          <cell r="C582" t="str">
            <v>220</v>
          </cell>
          <cell r="X582">
            <v>0</v>
          </cell>
        </row>
        <row r="583">
          <cell r="C583" t="str">
            <v>220</v>
          </cell>
          <cell r="X583">
            <v>0</v>
          </cell>
        </row>
        <row r="584">
          <cell r="C584" t="str">
            <v>220</v>
          </cell>
          <cell r="X584">
            <v>0</v>
          </cell>
        </row>
        <row r="585">
          <cell r="C585" t="str">
            <v>220</v>
          </cell>
          <cell r="X585">
            <v>0</v>
          </cell>
        </row>
        <row r="586">
          <cell r="C586" t="str">
            <v>220</v>
          </cell>
          <cell r="X586">
            <v>0</v>
          </cell>
        </row>
        <row r="587">
          <cell r="C587" t="str">
            <v>220</v>
          </cell>
          <cell r="X587">
            <v>0</v>
          </cell>
        </row>
        <row r="588">
          <cell r="C588" t="str">
            <v>220</v>
          </cell>
          <cell r="X588">
            <v>0</v>
          </cell>
        </row>
        <row r="589">
          <cell r="C589" t="str">
            <v>220</v>
          </cell>
          <cell r="X589">
            <v>0</v>
          </cell>
        </row>
        <row r="590">
          <cell r="C590" t="str">
            <v>220</v>
          </cell>
          <cell r="X590">
            <v>0</v>
          </cell>
        </row>
        <row r="591">
          <cell r="C591" t="str">
            <v>220</v>
          </cell>
          <cell r="X591">
            <v>0</v>
          </cell>
        </row>
        <row r="592">
          <cell r="C592" t="str">
            <v>220</v>
          </cell>
          <cell r="X592">
            <v>0</v>
          </cell>
        </row>
        <row r="593">
          <cell r="C593" t="str">
            <v>220</v>
          </cell>
          <cell r="X593">
            <v>0</v>
          </cell>
        </row>
        <row r="594">
          <cell r="C594" t="str">
            <v>220</v>
          </cell>
          <cell r="X594">
            <v>0</v>
          </cell>
        </row>
        <row r="595">
          <cell r="C595" t="str">
            <v>220</v>
          </cell>
          <cell r="X595">
            <v>0</v>
          </cell>
        </row>
        <row r="596">
          <cell r="C596" t="str">
            <v>220</v>
          </cell>
          <cell r="X596">
            <v>0</v>
          </cell>
        </row>
        <row r="597">
          <cell r="C597" t="str">
            <v>220</v>
          </cell>
          <cell r="X597">
            <v>0</v>
          </cell>
        </row>
        <row r="598">
          <cell r="C598" t="str">
            <v>220</v>
          </cell>
          <cell r="X598">
            <v>0</v>
          </cell>
        </row>
        <row r="599">
          <cell r="C599" t="str">
            <v>220</v>
          </cell>
          <cell r="X599">
            <v>0</v>
          </cell>
        </row>
        <row r="600">
          <cell r="C600" t="str">
            <v>220</v>
          </cell>
          <cell r="X600">
            <v>0</v>
          </cell>
        </row>
        <row r="601">
          <cell r="C601" t="str">
            <v>220</v>
          </cell>
          <cell r="X601">
            <v>0</v>
          </cell>
        </row>
        <row r="602">
          <cell r="C602" t="str">
            <v>220</v>
          </cell>
          <cell r="X602">
            <v>43</v>
          </cell>
        </row>
        <row r="603">
          <cell r="C603" t="str">
            <v>220</v>
          </cell>
          <cell r="X603">
            <v>8</v>
          </cell>
        </row>
        <row r="604">
          <cell r="C604" t="str">
            <v>220</v>
          </cell>
          <cell r="X604">
            <v>9</v>
          </cell>
        </row>
        <row r="605">
          <cell r="C605" t="str">
            <v>220</v>
          </cell>
          <cell r="X605">
            <v>3</v>
          </cell>
        </row>
        <row r="606">
          <cell r="C606" t="str">
            <v>220</v>
          </cell>
          <cell r="X606">
            <v>4</v>
          </cell>
        </row>
        <row r="607">
          <cell r="C607" t="str">
            <v>220</v>
          </cell>
          <cell r="X607">
            <v>16</v>
          </cell>
        </row>
        <row r="608">
          <cell r="C608" t="str">
            <v>220</v>
          </cell>
          <cell r="X608">
            <v>0</v>
          </cell>
        </row>
        <row r="609">
          <cell r="C609" t="str">
            <v>220</v>
          </cell>
          <cell r="X609">
            <v>0</v>
          </cell>
        </row>
        <row r="610">
          <cell r="C610" t="str">
            <v>220</v>
          </cell>
          <cell r="X610">
            <v>18</v>
          </cell>
        </row>
        <row r="611">
          <cell r="C611" t="str">
            <v>220</v>
          </cell>
          <cell r="X611">
            <v>65</v>
          </cell>
        </row>
        <row r="612">
          <cell r="C612" t="str">
            <v>220</v>
          </cell>
          <cell r="X612">
            <v>10</v>
          </cell>
        </row>
        <row r="613">
          <cell r="C613" t="str">
            <v>220</v>
          </cell>
          <cell r="X613">
            <v>0</v>
          </cell>
        </row>
        <row r="614">
          <cell r="C614" t="str">
            <v>220</v>
          </cell>
          <cell r="X614">
            <v>137</v>
          </cell>
        </row>
        <row r="615">
          <cell r="C615" t="str">
            <v>220</v>
          </cell>
          <cell r="X615">
            <v>0</v>
          </cell>
        </row>
        <row r="616">
          <cell r="C616" t="str">
            <v>220</v>
          </cell>
          <cell r="X616">
            <v>0</v>
          </cell>
        </row>
        <row r="617">
          <cell r="C617" t="str">
            <v>220</v>
          </cell>
          <cell r="X617">
            <v>0</v>
          </cell>
        </row>
        <row r="618">
          <cell r="C618" t="str">
            <v>220</v>
          </cell>
          <cell r="X618">
            <v>15</v>
          </cell>
        </row>
        <row r="619">
          <cell r="C619" t="str">
            <v>220</v>
          </cell>
          <cell r="X619">
            <v>47</v>
          </cell>
        </row>
        <row r="620">
          <cell r="C620" t="str">
            <v>220</v>
          </cell>
          <cell r="X620">
            <v>0</v>
          </cell>
        </row>
        <row r="621">
          <cell r="C621" t="str">
            <v>220</v>
          </cell>
          <cell r="X621">
            <v>0</v>
          </cell>
        </row>
        <row r="622">
          <cell r="C622" t="str">
            <v>220</v>
          </cell>
          <cell r="X622">
            <v>1</v>
          </cell>
        </row>
        <row r="623">
          <cell r="C623" t="str">
            <v>220</v>
          </cell>
          <cell r="X623">
            <v>0</v>
          </cell>
        </row>
        <row r="624">
          <cell r="C624" t="str">
            <v>220</v>
          </cell>
          <cell r="X624">
            <v>0</v>
          </cell>
        </row>
        <row r="625">
          <cell r="C625" t="str">
            <v>220</v>
          </cell>
          <cell r="X625">
            <v>0</v>
          </cell>
        </row>
        <row r="626">
          <cell r="C626" t="str">
            <v>220</v>
          </cell>
          <cell r="X626">
            <v>0</v>
          </cell>
        </row>
        <row r="627">
          <cell r="C627" t="str">
            <v>220</v>
          </cell>
          <cell r="X627">
            <v>0</v>
          </cell>
        </row>
        <row r="628">
          <cell r="C628" t="str">
            <v>220</v>
          </cell>
          <cell r="X628">
            <v>0</v>
          </cell>
        </row>
        <row r="629">
          <cell r="C629" t="str">
            <v>220</v>
          </cell>
          <cell r="X629">
            <v>0</v>
          </cell>
        </row>
        <row r="630">
          <cell r="C630" t="str">
            <v>220</v>
          </cell>
          <cell r="X630">
            <v>0</v>
          </cell>
        </row>
        <row r="631">
          <cell r="C631" t="str">
            <v>220</v>
          </cell>
          <cell r="X631">
            <v>0</v>
          </cell>
        </row>
        <row r="632">
          <cell r="C632" t="str">
            <v>220</v>
          </cell>
          <cell r="X632">
            <v>0</v>
          </cell>
        </row>
        <row r="633">
          <cell r="C633" t="str">
            <v>220</v>
          </cell>
          <cell r="X633">
            <v>0</v>
          </cell>
        </row>
        <row r="634">
          <cell r="C634" t="str">
            <v>220</v>
          </cell>
          <cell r="X634">
            <v>0</v>
          </cell>
        </row>
        <row r="635">
          <cell r="C635" t="str">
            <v>220</v>
          </cell>
          <cell r="X635">
            <v>0</v>
          </cell>
        </row>
        <row r="636">
          <cell r="C636" t="str">
            <v>220</v>
          </cell>
          <cell r="X636">
            <v>0</v>
          </cell>
        </row>
        <row r="637">
          <cell r="C637" t="str">
            <v>220</v>
          </cell>
          <cell r="X637">
            <v>0</v>
          </cell>
        </row>
        <row r="638">
          <cell r="C638" t="str">
            <v>220</v>
          </cell>
          <cell r="X638">
            <v>0</v>
          </cell>
        </row>
        <row r="639">
          <cell r="C639" t="str">
            <v>220</v>
          </cell>
          <cell r="X639">
            <v>0</v>
          </cell>
        </row>
        <row r="640">
          <cell r="C640" t="str">
            <v>220</v>
          </cell>
          <cell r="X640">
            <v>0</v>
          </cell>
        </row>
        <row r="641">
          <cell r="C641" t="str">
            <v>220</v>
          </cell>
          <cell r="X641">
            <v>0</v>
          </cell>
        </row>
        <row r="642">
          <cell r="C642" t="str">
            <v>221</v>
          </cell>
          <cell r="X642">
            <v>51.793000000000013</v>
          </cell>
        </row>
        <row r="643">
          <cell r="C643" t="str">
            <v>221</v>
          </cell>
          <cell r="X643">
            <v>42.978000000000002</v>
          </cell>
        </row>
        <row r="644">
          <cell r="C644" t="str">
            <v>221</v>
          </cell>
          <cell r="X644">
            <v>6.7080000000000002</v>
          </cell>
        </row>
        <row r="645">
          <cell r="C645" t="str">
            <v>221</v>
          </cell>
          <cell r="X645">
            <v>12.747999999999999</v>
          </cell>
        </row>
        <row r="646">
          <cell r="C646" t="str">
            <v>221</v>
          </cell>
          <cell r="X646">
            <v>0.5</v>
          </cell>
        </row>
        <row r="647">
          <cell r="C647" t="str">
            <v>221</v>
          </cell>
          <cell r="X647">
            <v>39.685999999999993</v>
          </cell>
        </row>
        <row r="648">
          <cell r="C648" t="str">
            <v>221</v>
          </cell>
          <cell r="X648">
            <v>118.98399999999998</v>
          </cell>
        </row>
        <row r="649">
          <cell r="C649" t="str">
            <v>221</v>
          </cell>
          <cell r="X649">
            <v>71.001000000000005</v>
          </cell>
        </row>
        <row r="650">
          <cell r="C650" t="str">
            <v>221</v>
          </cell>
          <cell r="X650">
            <v>8.8230000000000004</v>
          </cell>
        </row>
        <row r="651">
          <cell r="C651" t="str">
            <v>221</v>
          </cell>
          <cell r="X651">
            <v>2.1</v>
          </cell>
        </row>
        <row r="652">
          <cell r="C652" t="str">
            <v>221</v>
          </cell>
          <cell r="X652">
            <v>0</v>
          </cell>
        </row>
        <row r="653">
          <cell r="C653" t="str">
            <v>221</v>
          </cell>
          <cell r="X653">
            <v>0</v>
          </cell>
        </row>
        <row r="654">
          <cell r="C654" t="str">
            <v>221</v>
          </cell>
          <cell r="X654">
            <v>0</v>
          </cell>
        </row>
        <row r="655">
          <cell r="C655" t="str">
            <v>221</v>
          </cell>
          <cell r="X655">
            <v>0</v>
          </cell>
        </row>
        <row r="656">
          <cell r="C656" t="str">
            <v>221</v>
          </cell>
          <cell r="X656">
            <v>0</v>
          </cell>
        </row>
        <row r="657">
          <cell r="C657" t="str">
            <v>221</v>
          </cell>
          <cell r="X657">
            <v>0</v>
          </cell>
        </row>
        <row r="658">
          <cell r="C658" t="str">
            <v>221</v>
          </cell>
          <cell r="X658">
            <v>1.923</v>
          </cell>
        </row>
        <row r="659">
          <cell r="C659" t="str">
            <v>221</v>
          </cell>
          <cell r="X659">
            <v>6.94</v>
          </cell>
        </row>
        <row r="660">
          <cell r="C660" t="str">
            <v>221</v>
          </cell>
          <cell r="X660">
            <v>0</v>
          </cell>
        </row>
        <row r="661">
          <cell r="C661" t="str">
            <v>221</v>
          </cell>
          <cell r="X661">
            <v>0</v>
          </cell>
        </row>
        <row r="662">
          <cell r="C662" t="str">
            <v>221</v>
          </cell>
          <cell r="X662">
            <v>6.9640000000000004</v>
          </cell>
        </row>
        <row r="663">
          <cell r="C663" t="str">
            <v>221</v>
          </cell>
          <cell r="X663">
            <v>0</v>
          </cell>
        </row>
        <row r="664">
          <cell r="C664" t="str">
            <v>221</v>
          </cell>
          <cell r="X664">
            <v>0</v>
          </cell>
        </row>
        <row r="665">
          <cell r="C665" t="str">
            <v>221</v>
          </cell>
          <cell r="X665">
            <v>0</v>
          </cell>
        </row>
        <row r="666">
          <cell r="C666" t="str">
            <v>221</v>
          </cell>
          <cell r="X666">
            <v>18.445</v>
          </cell>
        </row>
        <row r="667">
          <cell r="C667" t="str">
            <v>221</v>
          </cell>
          <cell r="X667">
            <v>2.4500000000000002</v>
          </cell>
        </row>
        <row r="668">
          <cell r="C668" t="str">
            <v>221</v>
          </cell>
          <cell r="X668">
            <v>19.318999999999996</v>
          </cell>
        </row>
        <row r="669">
          <cell r="C669" t="str">
            <v>221</v>
          </cell>
          <cell r="X669">
            <v>0</v>
          </cell>
        </row>
        <row r="670">
          <cell r="C670" t="str">
            <v>221</v>
          </cell>
          <cell r="X670">
            <v>13.907</v>
          </cell>
        </row>
        <row r="671">
          <cell r="C671" t="str">
            <v>221</v>
          </cell>
          <cell r="X671">
            <v>24.870000000000005</v>
          </cell>
        </row>
        <row r="672">
          <cell r="C672" t="str">
            <v>221</v>
          </cell>
          <cell r="X672">
            <v>21.518000000000001</v>
          </cell>
        </row>
        <row r="673">
          <cell r="C673" t="str">
            <v>221</v>
          </cell>
          <cell r="X673">
            <v>188.32499999999999</v>
          </cell>
        </row>
        <row r="674">
          <cell r="C674" t="str">
            <v>221</v>
          </cell>
          <cell r="X674">
            <v>2.0840000000000001</v>
          </cell>
        </row>
        <row r="675">
          <cell r="C675" t="str">
            <v>221</v>
          </cell>
          <cell r="X675">
            <v>0</v>
          </cell>
        </row>
        <row r="676">
          <cell r="C676" t="str">
            <v>221</v>
          </cell>
          <cell r="X676">
            <v>0</v>
          </cell>
        </row>
        <row r="677">
          <cell r="C677" t="str">
            <v>221</v>
          </cell>
          <cell r="X677">
            <v>0</v>
          </cell>
        </row>
        <row r="678">
          <cell r="C678" t="str">
            <v>221</v>
          </cell>
          <cell r="X678">
            <v>0</v>
          </cell>
        </row>
        <row r="679">
          <cell r="C679" t="str">
            <v>221</v>
          </cell>
          <cell r="X679">
            <v>25.844999999999999</v>
          </cell>
        </row>
        <row r="680">
          <cell r="C680" t="str">
            <v>221</v>
          </cell>
          <cell r="X680">
            <v>2.3119999999999998</v>
          </cell>
        </row>
        <row r="681">
          <cell r="C681" t="str">
            <v>221</v>
          </cell>
          <cell r="X681">
            <v>0</v>
          </cell>
        </row>
        <row r="682">
          <cell r="C682" t="str">
            <v>221</v>
          </cell>
          <cell r="X682">
            <v>0.56399999999999995</v>
          </cell>
        </row>
        <row r="683">
          <cell r="C683" t="str">
            <v>221</v>
          </cell>
          <cell r="X683">
            <v>0</v>
          </cell>
        </row>
        <row r="684">
          <cell r="C684" t="str">
            <v>221</v>
          </cell>
          <cell r="X684">
            <v>0</v>
          </cell>
        </row>
        <row r="685">
          <cell r="C685" t="str">
            <v>221</v>
          </cell>
          <cell r="X685">
            <v>0</v>
          </cell>
        </row>
        <row r="686">
          <cell r="C686" t="str">
            <v>221</v>
          </cell>
          <cell r="X686">
            <v>0</v>
          </cell>
        </row>
        <row r="687">
          <cell r="C687" t="str">
            <v>221</v>
          </cell>
          <cell r="X687">
            <v>0</v>
          </cell>
        </row>
        <row r="688">
          <cell r="C688" t="str">
            <v>221</v>
          </cell>
          <cell r="X688">
            <v>0</v>
          </cell>
        </row>
        <row r="689">
          <cell r="C689" t="str">
            <v>221</v>
          </cell>
          <cell r="X689">
            <v>0</v>
          </cell>
        </row>
        <row r="690">
          <cell r="C690" t="str">
            <v>221</v>
          </cell>
          <cell r="X690">
            <v>20.827000000000002</v>
          </cell>
        </row>
        <row r="691">
          <cell r="C691" t="str">
            <v>221</v>
          </cell>
          <cell r="X691">
            <v>0</v>
          </cell>
        </row>
        <row r="692">
          <cell r="C692" t="str">
            <v>221</v>
          </cell>
          <cell r="X692">
            <v>0</v>
          </cell>
        </row>
        <row r="693">
          <cell r="C693" t="str">
            <v>221</v>
          </cell>
          <cell r="X693">
            <v>0</v>
          </cell>
        </row>
        <row r="694">
          <cell r="C694" t="str">
            <v>221</v>
          </cell>
          <cell r="X694">
            <v>0</v>
          </cell>
        </row>
        <row r="695">
          <cell r="C695" t="str">
            <v>221</v>
          </cell>
          <cell r="X695">
            <v>0</v>
          </cell>
        </row>
        <row r="696">
          <cell r="C696" t="str">
            <v>221</v>
          </cell>
          <cell r="X696">
            <v>0</v>
          </cell>
        </row>
        <row r="697">
          <cell r="C697" t="str">
            <v>221</v>
          </cell>
          <cell r="X697">
            <v>0</v>
          </cell>
        </row>
        <row r="698">
          <cell r="C698" t="str">
            <v>221</v>
          </cell>
          <cell r="X698">
            <v>0</v>
          </cell>
        </row>
        <row r="699">
          <cell r="C699" t="str">
            <v>221</v>
          </cell>
          <cell r="X699">
            <v>0</v>
          </cell>
        </row>
        <row r="700">
          <cell r="C700" t="str">
            <v>221</v>
          </cell>
          <cell r="X700">
            <v>0</v>
          </cell>
        </row>
        <row r="701">
          <cell r="C701" t="str">
            <v>221</v>
          </cell>
          <cell r="X701">
            <v>0</v>
          </cell>
        </row>
        <row r="702">
          <cell r="C702" t="str">
            <v>221</v>
          </cell>
          <cell r="X702">
            <v>0</v>
          </cell>
        </row>
        <row r="703">
          <cell r="C703" t="str">
            <v>221</v>
          </cell>
          <cell r="X703">
            <v>0</v>
          </cell>
        </row>
        <row r="704">
          <cell r="C704" t="str">
            <v>221</v>
          </cell>
          <cell r="X704">
            <v>0</v>
          </cell>
        </row>
        <row r="705">
          <cell r="C705" t="str">
            <v>221</v>
          </cell>
          <cell r="X705">
            <v>0</v>
          </cell>
        </row>
        <row r="706">
          <cell r="C706" t="str">
            <v>221</v>
          </cell>
          <cell r="X706">
            <v>0</v>
          </cell>
        </row>
        <row r="707">
          <cell r="C707" t="str">
            <v>221</v>
          </cell>
          <cell r="X707">
            <v>0</v>
          </cell>
        </row>
        <row r="708">
          <cell r="C708" t="str">
            <v>221</v>
          </cell>
          <cell r="X708">
            <v>0</v>
          </cell>
        </row>
        <row r="709">
          <cell r="C709" t="str">
            <v>221</v>
          </cell>
          <cell r="X709">
            <v>0</v>
          </cell>
        </row>
        <row r="710">
          <cell r="C710" t="str">
            <v>221</v>
          </cell>
          <cell r="X710">
            <v>0</v>
          </cell>
        </row>
        <row r="711">
          <cell r="C711" t="str">
            <v>221</v>
          </cell>
          <cell r="X711">
            <v>0</v>
          </cell>
        </row>
        <row r="712">
          <cell r="C712" t="str">
            <v>221</v>
          </cell>
          <cell r="X712">
            <v>0</v>
          </cell>
        </row>
        <row r="713">
          <cell r="C713" t="str">
            <v>221</v>
          </cell>
          <cell r="X713">
            <v>0</v>
          </cell>
        </row>
        <row r="714">
          <cell r="C714" t="str">
            <v>221</v>
          </cell>
          <cell r="X714">
            <v>0</v>
          </cell>
        </row>
        <row r="715">
          <cell r="C715" t="str">
            <v>221</v>
          </cell>
          <cell r="X715">
            <v>0</v>
          </cell>
        </row>
        <row r="716">
          <cell r="C716" t="str">
            <v>221</v>
          </cell>
          <cell r="X716">
            <v>0</v>
          </cell>
        </row>
        <row r="717">
          <cell r="C717" t="str">
            <v>221</v>
          </cell>
          <cell r="X717">
            <v>0</v>
          </cell>
        </row>
        <row r="718">
          <cell r="C718" t="str">
            <v>221</v>
          </cell>
          <cell r="X718">
            <v>0</v>
          </cell>
        </row>
        <row r="719">
          <cell r="C719" t="str">
            <v>221</v>
          </cell>
          <cell r="X719">
            <v>0</v>
          </cell>
        </row>
        <row r="720">
          <cell r="C720" t="str">
            <v>221</v>
          </cell>
          <cell r="X720">
            <v>0</v>
          </cell>
        </row>
        <row r="721">
          <cell r="C721" t="str">
            <v>221</v>
          </cell>
          <cell r="X721">
            <v>0</v>
          </cell>
        </row>
        <row r="722">
          <cell r="C722" t="str">
            <v>221</v>
          </cell>
          <cell r="X722">
            <v>1.48</v>
          </cell>
        </row>
        <row r="723">
          <cell r="C723" t="str">
            <v>221</v>
          </cell>
          <cell r="X723">
            <v>1.228</v>
          </cell>
        </row>
        <row r="724">
          <cell r="C724" t="str">
            <v>221</v>
          </cell>
          <cell r="X724">
            <v>0.33600000000000002</v>
          </cell>
        </row>
        <row r="725">
          <cell r="C725" t="str">
            <v>221</v>
          </cell>
          <cell r="X725">
            <v>0</v>
          </cell>
        </row>
        <row r="726">
          <cell r="C726" t="str">
            <v>221</v>
          </cell>
          <cell r="X726">
            <v>4.5839999999999996</v>
          </cell>
        </row>
        <row r="727">
          <cell r="C727" t="str">
            <v>221</v>
          </cell>
          <cell r="X727">
            <v>14.702999999999999</v>
          </cell>
        </row>
        <row r="728">
          <cell r="C728" t="str">
            <v>221</v>
          </cell>
          <cell r="X728">
            <v>8.4710000000000001</v>
          </cell>
        </row>
        <row r="729">
          <cell r="C729" t="str">
            <v>221</v>
          </cell>
          <cell r="X729">
            <v>0</v>
          </cell>
        </row>
        <row r="730">
          <cell r="C730" t="str">
            <v>221</v>
          </cell>
          <cell r="X730">
            <v>0.39800000000000002</v>
          </cell>
        </row>
        <row r="731">
          <cell r="C731" t="str">
            <v>221</v>
          </cell>
          <cell r="X731">
            <v>0</v>
          </cell>
        </row>
        <row r="732">
          <cell r="C732" t="str">
            <v>221</v>
          </cell>
          <cell r="X732">
            <v>0</v>
          </cell>
        </row>
        <row r="733">
          <cell r="C733" t="str">
            <v>221</v>
          </cell>
          <cell r="X733">
            <v>0</v>
          </cell>
        </row>
        <row r="734">
          <cell r="C734" t="str">
            <v>221</v>
          </cell>
          <cell r="X734">
            <v>0.52800000000000002</v>
          </cell>
        </row>
        <row r="735">
          <cell r="C735" t="str">
            <v>221</v>
          </cell>
          <cell r="X735">
            <v>0.94399999999999995</v>
          </cell>
        </row>
        <row r="736">
          <cell r="C736" t="str">
            <v>221</v>
          </cell>
          <cell r="X736">
            <v>0.81699999999999995</v>
          </cell>
        </row>
        <row r="737">
          <cell r="C737" t="str">
            <v>221</v>
          </cell>
          <cell r="X737">
            <v>7.5320000000000009</v>
          </cell>
        </row>
        <row r="738">
          <cell r="C738" t="str">
            <v>221</v>
          </cell>
          <cell r="X738">
            <v>1.149</v>
          </cell>
        </row>
        <row r="739">
          <cell r="C739" t="str">
            <v>221</v>
          </cell>
          <cell r="X739">
            <v>0</v>
          </cell>
        </row>
        <row r="740">
          <cell r="C740" t="str">
            <v>221</v>
          </cell>
          <cell r="X740">
            <v>0</v>
          </cell>
        </row>
        <row r="741">
          <cell r="C741" t="str">
            <v>221</v>
          </cell>
          <cell r="X741">
            <v>0</v>
          </cell>
        </row>
        <row r="742">
          <cell r="C742" t="str">
            <v>221</v>
          </cell>
          <cell r="X742">
            <v>4.1360000000000001</v>
          </cell>
        </row>
        <row r="743">
          <cell r="C743" t="str">
            <v>221</v>
          </cell>
          <cell r="X743">
            <v>0</v>
          </cell>
        </row>
        <row r="744">
          <cell r="C744" t="str">
            <v>221</v>
          </cell>
          <cell r="X744">
            <v>0</v>
          </cell>
        </row>
        <row r="745">
          <cell r="C745" t="str">
            <v>221</v>
          </cell>
          <cell r="X745">
            <v>0</v>
          </cell>
        </row>
        <row r="746">
          <cell r="C746" t="str">
            <v>221</v>
          </cell>
          <cell r="X746">
            <v>0</v>
          </cell>
        </row>
        <row r="747">
          <cell r="C747" t="str">
            <v>221</v>
          </cell>
          <cell r="X747">
            <v>0</v>
          </cell>
        </row>
        <row r="748">
          <cell r="C748" t="str">
            <v>221</v>
          </cell>
          <cell r="X748">
            <v>0</v>
          </cell>
        </row>
        <row r="749">
          <cell r="C749" t="str">
            <v>221</v>
          </cell>
          <cell r="X749">
            <v>0</v>
          </cell>
        </row>
        <row r="750">
          <cell r="C750" t="str">
            <v>221</v>
          </cell>
          <cell r="X750">
            <v>0</v>
          </cell>
        </row>
        <row r="751">
          <cell r="C751" t="str">
            <v>221</v>
          </cell>
          <cell r="X751">
            <v>0</v>
          </cell>
        </row>
        <row r="752">
          <cell r="C752" t="str">
            <v>221</v>
          </cell>
          <cell r="X752">
            <v>0</v>
          </cell>
        </row>
        <row r="753">
          <cell r="C753" t="str">
            <v>221</v>
          </cell>
          <cell r="X753">
            <v>0</v>
          </cell>
        </row>
        <row r="754">
          <cell r="C754" t="str">
            <v>221</v>
          </cell>
          <cell r="X754">
            <v>0</v>
          </cell>
        </row>
        <row r="755">
          <cell r="C755" t="str">
            <v>221</v>
          </cell>
          <cell r="X755">
            <v>0</v>
          </cell>
        </row>
        <row r="756">
          <cell r="C756" t="str">
            <v>221</v>
          </cell>
          <cell r="X756">
            <v>0</v>
          </cell>
        </row>
        <row r="757">
          <cell r="C757" t="str">
            <v>221</v>
          </cell>
          <cell r="X757">
            <v>0</v>
          </cell>
        </row>
        <row r="758">
          <cell r="C758" t="str">
            <v>221</v>
          </cell>
          <cell r="X758">
            <v>0</v>
          </cell>
        </row>
        <row r="759">
          <cell r="C759" t="str">
            <v>221</v>
          </cell>
          <cell r="X759">
            <v>0</v>
          </cell>
        </row>
        <row r="760">
          <cell r="C760" t="str">
            <v>221</v>
          </cell>
          <cell r="X760">
            <v>0</v>
          </cell>
        </row>
        <row r="761">
          <cell r="C761" t="str">
            <v>221</v>
          </cell>
          <cell r="X761">
            <v>0</v>
          </cell>
        </row>
        <row r="762">
          <cell r="C762" t="str">
            <v>221</v>
          </cell>
          <cell r="X762">
            <v>1.6320000000000001</v>
          </cell>
        </row>
        <row r="763">
          <cell r="C763" t="str">
            <v>221</v>
          </cell>
          <cell r="X763">
            <v>0</v>
          </cell>
        </row>
        <row r="764">
          <cell r="C764" t="str">
            <v>221</v>
          </cell>
          <cell r="X764">
            <v>0</v>
          </cell>
        </row>
        <row r="765">
          <cell r="C765" t="str">
            <v>221</v>
          </cell>
          <cell r="X765">
            <v>0</v>
          </cell>
        </row>
        <row r="766">
          <cell r="C766" t="str">
            <v>221</v>
          </cell>
          <cell r="X766">
            <v>0.57299999999999995</v>
          </cell>
        </row>
        <row r="767">
          <cell r="C767" t="str">
            <v>221</v>
          </cell>
          <cell r="X767">
            <v>1.839</v>
          </cell>
        </row>
        <row r="768">
          <cell r="C768" t="str">
            <v>221</v>
          </cell>
          <cell r="X768">
            <v>1.0589999999999999</v>
          </cell>
        </row>
        <row r="769">
          <cell r="C769" t="str">
            <v>221</v>
          </cell>
          <cell r="X769">
            <v>0</v>
          </cell>
        </row>
        <row r="770">
          <cell r="C770" t="str">
            <v>221</v>
          </cell>
          <cell r="X770">
            <v>1.635</v>
          </cell>
        </row>
        <row r="771">
          <cell r="C771" t="str">
            <v>221</v>
          </cell>
          <cell r="X771">
            <v>0</v>
          </cell>
        </row>
        <row r="772">
          <cell r="C772" t="str">
            <v>221</v>
          </cell>
          <cell r="X772">
            <v>0</v>
          </cell>
        </row>
        <row r="773">
          <cell r="C773" t="str">
            <v>221</v>
          </cell>
          <cell r="X773">
            <v>0</v>
          </cell>
        </row>
        <row r="774">
          <cell r="C774" t="str">
            <v>221</v>
          </cell>
          <cell r="X774">
            <v>0.35199999999999998</v>
          </cell>
        </row>
        <row r="775">
          <cell r="C775" t="str">
            <v>221</v>
          </cell>
          <cell r="X775">
            <v>0.63</v>
          </cell>
        </row>
        <row r="776">
          <cell r="C776" t="str">
            <v>221</v>
          </cell>
          <cell r="X776">
            <v>0.54499999999999993</v>
          </cell>
        </row>
        <row r="777">
          <cell r="C777" t="str">
            <v>221</v>
          </cell>
          <cell r="X777">
            <v>5.0210000000000008</v>
          </cell>
        </row>
        <row r="778">
          <cell r="C778" t="str">
            <v>221</v>
          </cell>
          <cell r="X778">
            <v>0.67400000000000004</v>
          </cell>
        </row>
        <row r="779">
          <cell r="C779" t="str">
            <v>221</v>
          </cell>
          <cell r="X779">
            <v>0</v>
          </cell>
        </row>
        <row r="780">
          <cell r="C780" t="str">
            <v>221</v>
          </cell>
          <cell r="X780">
            <v>0</v>
          </cell>
        </row>
        <row r="781">
          <cell r="C781" t="str">
            <v>221</v>
          </cell>
          <cell r="X781">
            <v>0</v>
          </cell>
        </row>
        <row r="782">
          <cell r="C782" t="str">
            <v>221</v>
          </cell>
          <cell r="X782">
            <v>2.0680000000000001</v>
          </cell>
        </row>
        <row r="783">
          <cell r="C783" t="str">
            <v>221</v>
          </cell>
          <cell r="X783">
            <v>0</v>
          </cell>
        </row>
        <row r="784">
          <cell r="C784" t="str">
            <v>221</v>
          </cell>
          <cell r="X784">
            <v>0</v>
          </cell>
        </row>
        <row r="785">
          <cell r="C785" t="str">
            <v>221</v>
          </cell>
          <cell r="X785">
            <v>0</v>
          </cell>
        </row>
        <row r="786">
          <cell r="C786" t="str">
            <v>221</v>
          </cell>
          <cell r="X786">
            <v>0</v>
          </cell>
        </row>
        <row r="787">
          <cell r="C787" t="str">
            <v>221</v>
          </cell>
          <cell r="X787">
            <v>0</v>
          </cell>
        </row>
        <row r="788">
          <cell r="C788" t="str">
            <v>221</v>
          </cell>
          <cell r="X788">
            <v>0</v>
          </cell>
        </row>
        <row r="789">
          <cell r="C789" t="str">
            <v>221</v>
          </cell>
          <cell r="X789">
            <v>0</v>
          </cell>
        </row>
        <row r="790">
          <cell r="C790" t="str">
            <v>221</v>
          </cell>
          <cell r="X790">
            <v>0</v>
          </cell>
        </row>
        <row r="791">
          <cell r="C791" t="str">
            <v>221</v>
          </cell>
          <cell r="X791">
            <v>0</v>
          </cell>
        </row>
        <row r="792">
          <cell r="C792" t="str">
            <v>221</v>
          </cell>
          <cell r="X792">
            <v>0</v>
          </cell>
        </row>
        <row r="793">
          <cell r="C793" t="str">
            <v>221</v>
          </cell>
          <cell r="X793">
            <v>0</v>
          </cell>
        </row>
        <row r="794">
          <cell r="C794" t="str">
            <v>221</v>
          </cell>
          <cell r="X794">
            <v>0</v>
          </cell>
        </row>
        <row r="795">
          <cell r="C795" t="str">
            <v>221</v>
          </cell>
          <cell r="X795">
            <v>0</v>
          </cell>
        </row>
        <row r="796">
          <cell r="C796" t="str">
            <v>221</v>
          </cell>
          <cell r="X796">
            <v>0</v>
          </cell>
        </row>
        <row r="797">
          <cell r="C797" t="str">
            <v>221</v>
          </cell>
          <cell r="X797">
            <v>0</v>
          </cell>
        </row>
        <row r="798">
          <cell r="C798" t="str">
            <v>221</v>
          </cell>
          <cell r="X798">
            <v>0</v>
          </cell>
        </row>
        <row r="799">
          <cell r="C799" t="str">
            <v>221</v>
          </cell>
          <cell r="X799">
            <v>0</v>
          </cell>
        </row>
        <row r="800">
          <cell r="C800" t="str">
            <v>221</v>
          </cell>
          <cell r="X800">
            <v>0</v>
          </cell>
        </row>
        <row r="801">
          <cell r="C801" t="str">
            <v>221</v>
          </cell>
          <cell r="X801">
            <v>0</v>
          </cell>
        </row>
        <row r="802">
          <cell r="C802" t="str">
            <v>221</v>
          </cell>
          <cell r="X802">
            <v>1.6320000000000001</v>
          </cell>
        </row>
        <row r="803">
          <cell r="C803" t="str">
            <v>221</v>
          </cell>
          <cell r="X803">
            <v>0</v>
          </cell>
        </row>
        <row r="804">
          <cell r="C804" t="str">
            <v>221</v>
          </cell>
          <cell r="X804">
            <v>0</v>
          </cell>
        </row>
        <row r="805">
          <cell r="C805" t="str">
            <v>221</v>
          </cell>
          <cell r="X805">
            <v>0</v>
          </cell>
        </row>
        <row r="806">
          <cell r="C806" t="str">
            <v>221</v>
          </cell>
          <cell r="X806">
            <v>0.57399999999999995</v>
          </cell>
        </row>
        <row r="807">
          <cell r="C807" t="str">
            <v>221</v>
          </cell>
          <cell r="X807">
            <v>1.839</v>
          </cell>
        </row>
        <row r="808">
          <cell r="C808" t="str">
            <v>221</v>
          </cell>
          <cell r="X808">
            <v>1.0589999999999999</v>
          </cell>
        </row>
        <row r="809">
          <cell r="C809" t="str">
            <v>221</v>
          </cell>
          <cell r="X809">
            <v>0</v>
          </cell>
        </row>
        <row r="810">
          <cell r="C810" t="str">
            <v>221</v>
          </cell>
          <cell r="X810">
            <v>0.67400000000000004</v>
          </cell>
        </row>
        <row r="811">
          <cell r="C811" t="str">
            <v>221</v>
          </cell>
          <cell r="X811">
            <v>0</v>
          </cell>
        </row>
        <row r="812">
          <cell r="C812" t="str">
            <v>221</v>
          </cell>
          <cell r="X812">
            <v>0</v>
          </cell>
        </row>
        <row r="813">
          <cell r="C813" t="str">
            <v>221</v>
          </cell>
          <cell r="X813">
            <v>0</v>
          </cell>
        </row>
        <row r="814">
          <cell r="C814" t="str">
            <v>221</v>
          </cell>
          <cell r="X814">
            <v>1.998</v>
          </cell>
        </row>
        <row r="815">
          <cell r="C815" t="str">
            <v>221</v>
          </cell>
          <cell r="X815">
            <v>0</v>
          </cell>
        </row>
        <row r="816">
          <cell r="C816" t="str">
            <v>221</v>
          </cell>
          <cell r="X816">
            <v>0</v>
          </cell>
        </row>
        <row r="817">
          <cell r="C817" t="str">
            <v>221</v>
          </cell>
          <cell r="X817">
            <v>0</v>
          </cell>
        </row>
        <row r="818">
          <cell r="C818" t="str">
            <v>221</v>
          </cell>
          <cell r="X818">
            <v>0</v>
          </cell>
        </row>
        <row r="819">
          <cell r="C819" t="str">
            <v>221</v>
          </cell>
          <cell r="X819">
            <v>0</v>
          </cell>
        </row>
        <row r="820">
          <cell r="C820" t="str">
            <v>221</v>
          </cell>
          <cell r="X820">
            <v>0</v>
          </cell>
        </row>
        <row r="821">
          <cell r="C821" t="str">
            <v>221</v>
          </cell>
          <cell r="X821">
            <v>0</v>
          </cell>
        </row>
        <row r="822">
          <cell r="C822" t="str">
            <v>221</v>
          </cell>
          <cell r="X822">
            <v>0</v>
          </cell>
        </row>
        <row r="823">
          <cell r="C823" t="str">
            <v>221</v>
          </cell>
          <cell r="X823">
            <v>0</v>
          </cell>
        </row>
        <row r="824">
          <cell r="C824" t="str">
            <v>221</v>
          </cell>
          <cell r="X824">
            <v>0</v>
          </cell>
        </row>
        <row r="825">
          <cell r="C825" t="str">
            <v>221</v>
          </cell>
          <cell r="X825">
            <v>0</v>
          </cell>
        </row>
        <row r="826">
          <cell r="C826" t="str">
            <v>221</v>
          </cell>
          <cell r="X826">
            <v>0</v>
          </cell>
        </row>
        <row r="827">
          <cell r="C827" t="str">
            <v>221</v>
          </cell>
          <cell r="X827">
            <v>0</v>
          </cell>
        </row>
        <row r="828">
          <cell r="C828" t="str">
            <v>221</v>
          </cell>
          <cell r="X828">
            <v>0</v>
          </cell>
        </row>
        <row r="829">
          <cell r="C829" t="str">
            <v>221</v>
          </cell>
          <cell r="X829">
            <v>0</v>
          </cell>
        </row>
        <row r="830">
          <cell r="C830" t="str">
            <v>221</v>
          </cell>
          <cell r="X830">
            <v>0</v>
          </cell>
        </row>
        <row r="831">
          <cell r="C831" t="str">
            <v>221</v>
          </cell>
          <cell r="X831">
            <v>0</v>
          </cell>
        </row>
        <row r="832">
          <cell r="C832" t="str">
            <v>221</v>
          </cell>
          <cell r="X832">
            <v>0</v>
          </cell>
        </row>
        <row r="833">
          <cell r="C833" t="str">
            <v>221</v>
          </cell>
          <cell r="X833">
            <v>0</v>
          </cell>
        </row>
        <row r="834">
          <cell r="C834" t="str">
            <v>221</v>
          </cell>
          <cell r="X834">
            <v>0</v>
          </cell>
        </row>
        <row r="835">
          <cell r="C835" t="str">
            <v>221</v>
          </cell>
          <cell r="X835">
            <v>0</v>
          </cell>
        </row>
        <row r="836">
          <cell r="C836" t="str">
            <v>221</v>
          </cell>
          <cell r="X836">
            <v>0</v>
          </cell>
        </row>
        <row r="837">
          <cell r="C837" t="str">
            <v>221</v>
          </cell>
          <cell r="X837">
            <v>0</v>
          </cell>
        </row>
        <row r="838">
          <cell r="C838" t="str">
            <v>221</v>
          </cell>
          <cell r="X838">
            <v>0</v>
          </cell>
        </row>
        <row r="839">
          <cell r="C839" t="str">
            <v>221</v>
          </cell>
          <cell r="X839">
            <v>0</v>
          </cell>
        </row>
        <row r="840">
          <cell r="C840" t="str">
            <v>221</v>
          </cell>
          <cell r="X840">
            <v>0</v>
          </cell>
        </row>
        <row r="841">
          <cell r="C841" t="str">
            <v>221</v>
          </cell>
          <cell r="X841">
            <v>0</v>
          </cell>
        </row>
        <row r="842">
          <cell r="C842" t="str">
            <v>221</v>
          </cell>
          <cell r="X842">
            <v>1.48</v>
          </cell>
        </row>
        <row r="843">
          <cell r="C843" t="str">
            <v>221</v>
          </cell>
          <cell r="X843">
            <v>1.784</v>
          </cell>
        </row>
        <row r="844">
          <cell r="C844" t="str">
            <v>221</v>
          </cell>
          <cell r="X844">
            <v>0</v>
          </cell>
        </row>
        <row r="845">
          <cell r="C845" t="str">
            <v>221</v>
          </cell>
          <cell r="X845">
            <v>0</v>
          </cell>
        </row>
        <row r="846">
          <cell r="C846" t="str">
            <v>221</v>
          </cell>
          <cell r="X846">
            <v>2.8639999999999999</v>
          </cell>
        </row>
        <row r="847">
          <cell r="C847" t="str">
            <v>221</v>
          </cell>
          <cell r="X847">
            <v>3.6749999999999998</v>
          </cell>
        </row>
        <row r="848">
          <cell r="C848" t="str">
            <v>221</v>
          </cell>
          <cell r="X848">
            <v>1.0589999999999999</v>
          </cell>
        </row>
        <row r="849">
          <cell r="C849" t="str">
            <v>221</v>
          </cell>
          <cell r="X849">
            <v>0</v>
          </cell>
        </row>
        <row r="850">
          <cell r="C850" t="str">
            <v>221</v>
          </cell>
          <cell r="X850">
            <v>3.1360000000000001</v>
          </cell>
        </row>
        <row r="851">
          <cell r="C851" t="str">
            <v>221</v>
          </cell>
          <cell r="X851">
            <v>0</v>
          </cell>
        </row>
        <row r="852">
          <cell r="C852" t="str">
            <v>221</v>
          </cell>
          <cell r="X852">
            <v>0</v>
          </cell>
        </row>
        <row r="853">
          <cell r="C853" t="str">
            <v>221</v>
          </cell>
          <cell r="X853">
            <v>0</v>
          </cell>
        </row>
        <row r="854">
          <cell r="C854" t="str">
            <v>221</v>
          </cell>
          <cell r="X854">
            <v>0</v>
          </cell>
        </row>
        <row r="855">
          <cell r="C855" t="str">
            <v>221</v>
          </cell>
          <cell r="X855">
            <v>0</v>
          </cell>
        </row>
        <row r="856">
          <cell r="C856" t="str">
            <v>221</v>
          </cell>
          <cell r="X856">
            <v>0</v>
          </cell>
        </row>
        <row r="857">
          <cell r="C857" t="str">
            <v>221</v>
          </cell>
          <cell r="X857">
            <v>0</v>
          </cell>
        </row>
        <row r="858">
          <cell r="C858" t="str">
            <v>221</v>
          </cell>
          <cell r="X858">
            <v>0.19800000000000001</v>
          </cell>
        </row>
        <row r="859">
          <cell r="C859" t="str">
            <v>221</v>
          </cell>
          <cell r="X859">
            <v>0</v>
          </cell>
        </row>
        <row r="860">
          <cell r="C860" t="str">
            <v>221</v>
          </cell>
          <cell r="X860">
            <v>0</v>
          </cell>
        </row>
        <row r="861">
          <cell r="C861" t="str">
            <v>221</v>
          </cell>
          <cell r="X861">
            <v>0</v>
          </cell>
        </row>
        <row r="862">
          <cell r="C862" t="str">
            <v>221</v>
          </cell>
          <cell r="X862">
            <v>0.52800000000000002</v>
          </cell>
        </row>
        <row r="863">
          <cell r="C863" t="str">
            <v>221</v>
          </cell>
          <cell r="X863">
            <v>0.94399999999999995</v>
          </cell>
        </row>
        <row r="864">
          <cell r="C864" t="str">
            <v>221</v>
          </cell>
          <cell r="X864">
            <v>0.81699999999999995</v>
          </cell>
        </row>
        <row r="865">
          <cell r="C865" t="str">
            <v>221</v>
          </cell>
          <cell r="X865">
            <v>7.5320000000000009</v>
          </cell>
        </row>
        <row r="866">
          <cell r="C866" t="str">
            <v>221</v>
          </cell>
          <cell r="X866">
            <v>1.149</v>
          </cell>
        </row>
        <row r="867">
          <cell r="C867" t="str">
            <v>221</v>
          </cell>
          <cell r="X867">
            <v>0</v>
          </cell>
        </row>
        <row r="868">
          <cell r="C868" t="str">
            <v>221</v>
          </cell>
          <cell r="X868">
            <v>0</v>
          </cell>
        </row>
        <row r="869">
          <cell r="C869" t="str">
            <v>221</v>
          </cell>
          <cell r="X869">
            <v>0</v>
          </cell>
        </row>
        <row r="870">
          <cell r="C870" t="str">
            <v>221</v>
          </cell>
          <cell r="X870">
            <v>0</v>
          </cell>
        </row>
        <row r="871">
          <cell r="C871" t="str">
            <v>221</v>
          </cell>
          <cell r="X871">
            <v>0</v>
          </cell>
        </row>
        <row r="872">
          <cell r="C872" t="str">
            <v>221</v>
          </cell>
          <cell r="X872">
            <v>0</v>
          </cell>
        </row>
        <row r="873">
          <cell r="C873" t="str">
            <v>221</v>
          </cell>
          <cell r="X873">
            <v>0</v>
          </cell>
        </row>
        <row r="874">
          <cell r="C874" t="str">
            <v>221</v>
          </cell>
          <cell r="X874">
            <v>0</v>
          </cell>
        </row>
        <row r="875">
          <cell r="C875" t="str">
            <v>221</v>
          </cell>
          <cell r="X875">
            <v>0</v>
          </cell>
        </row>
        <row r="876">
          <cell r="C876" t="str">
            <v>221</v>
          </cell>
          <cell r="X876">
            <v>0</v>
          </cell>
        </row>
        <row r="877">
          <cell r="C877" t="str">
            <v>221</v>
          </cell>
          <cell r="X877">
            <v>0</v>
          </cell>
        </row>
        <row r="878">
          <cell r="C878" t="str">
            <v>221</v>
          </cell>
          <cell r="X878">
            <v>4.1360000000000001</v>
          </cell>
        </row>
        <row r="879">
          <cell r="C879" t="str">
            <v>221</v>
          </cell>
          <cell r="X879">
            <v>0</v>
          </cell>
        </row>
        <row r="880">
          <cell r="C880" t="str">
            <v>221</v>
          </cell>
          <cell r="X880">
            <v>0</v>
          </cell>
        </row>
        <row r="881">
          <cell r="C881" t="str">
            <v>221</v>
          </cell>
          <cell r="X881">
            <v>0</v>
          </cell>
        </row>
        <row r="882">
          <cell r="C882" t="str">
            <v>221</v>
          </cell>
          <cell r="X882">
            <v>1.48</v>
          </cell>
        </row>
        <row r="883">
          <cell r="C883" t="str">
            <v>221</v>
          </cell>
          <cell r="X883">
            <v>1.784</v>
          </cell>
        </row>
        <row r="884">
          <cell r="C884" t="str">
            <v>221</v>
          </cell>
          <cell r="X884">
            <v>0</v>
          </cell>
        </row>
        <row r="885">
          <cell r="C885" t="str">
            <v>221</v>
          </cell>
          <cell r="X885">
            <v>0</v>
          </cell>
        </row>
        <row r="886">
          <cell r="C886" t="str">
            <v>221</v>
          </cell>
          <cell r="X886">
            <v>1.147</v>
          </cell>
        </row>
        <row r="887">
          <cell r="C887" t="str">
            <v>221</v>
          </cell>
          <cell r="X887">
            <v>3.6749999999999998</v>
          </cell>
        </row>
        <row r="888">
          <cell r="C888" t="str">
            <v>221</v>
          </cell>
          <cell r="X888">
            <v>2.109</v>
          </cell>
        </row>
        <row r="889">
          <cell r="C889" t="str">
            <v>221</v>
          </cell>
          <cell r="X889">
            <v>0</v>
          </cell>
        </row>
        <row r="890">
          <cell r="C890" t="str">
            <v>221</v>
          </cell>
          <cell r="X890">
            <v>0.19800000000000001</v>
          </cell>
        </row>
        <row r="891">
          <cell r="C891" t="str">
            <v>221</v>
          </cell>
          <cell r="X891">
            <v>0</v>
          </cell>
        </row>
        <row r="892">
          <cell r="C892" t="str">
            <v>221</v>
          </cell>
          <cell r="X892">
            <v>0</v>
          </cell>
        </row>
        <row r="893">
          <cell r="C893" t="str">
            <v>221</v>
          </cell>
          <cell r="X893">
            <v>0</v>
          </cell>
        </row>
        <row r="894">
          <cell r="C894" t="str">
            <v>221</v>
          </cell>
          <cell r="X894">
            <v>0.52800000000000002</v>
          </cell>
        </row>
        <row r="895">
          <cell r="C895" t="str">
            <v>221</v>
          </cell>
          <cell r="X895">
            <v>0.94399999999999995</v>
          </cell>
        </row>
        <row r="896">
          <cell r="C896" t="str">
            <v>221</v>
          </cell>
          <cell r="X896">
            <v>0.81699999999999995</v>
          </cell>
        </row>
        <row r="897">
          <cell r="C897" t="str">
            <v>221</v>
          </cell>
          <cell r="X897">
            <v>7.5320000000000009</v>
          </cell>
        </row>
        <row r="898">
          <cell r="C898" t="str">
            <v>221</v>
          </cell>
          <cell r="X898">
            <v>1.149</v>
          </cell>
        </row>
        <row r="899">
          <cell r="C899" t="str">
            <v>221</v>
          </cell>
          <cell r="X899">
            <v>0</v>
          </cell>
        </row>
        <row r="900">
          <cell r="C900" t="str">
            <v>221</v>
          </cell>
          <cell r="X900">
            <v>0</v>
          </cell>
        </row>
        <row r="901">
          <cell r="C901" t="str">
            <v>221</v>
          </cell>
          <cell r="X901">
            <v>0</v>
          </cell>
        </row>
        <row r="902">
          <cell r="C902" t="str">
            <v>221</v>
          </cell>
          <cell r="X902">
            <v>4.1360000000000001</v>
          </cell>
        </row>
        <row r="903">
          <cell r="C903" t="str">
            <v>221</v>
          </cell>
          <cell r="X903">
            <v>0</v>
          </cell>
        </row>
        <row r="904">
          <cell r="C904" t="str">
            <v>221</v>
          </cell>
          <cell r="X904">
            <v>0</v>
          </cell>
        </row>
        <row r="905">
          <cell r="C905" t="str">
            <v>221</v>
          </cell>
          <cell r="X905">
            <v>0</v>
          </cell>
        </row>
        <row r="906">
          <cell r="C906" t="str">
            <v>221</v>
          </cell>
          <cell r="X906">
            <v>0</v>
          </cell>
        </row>
        <row r="907">
          <cell r="C907" t="str">
            <v>221</v>
          </cell>
          <cell r="X907">
            <v>0</v>
          </cell>
        </row>
        <row r="908">
          <cell r="C908" t="str">
            <v>221</v>
          </cell>
          <cell r="X908">
            <v>0</v>
          </cell>
        </row>
        <row r="909">
          <cell r="C909" t="str">
            <v>221</v>
          </cell>
          <cell r="X909">
            <v>0</v>
          </cell>
        </row>
        <row r="910">
          <cell r="C910" t="str">
            <v>221</v>
          </cell>
          <cell r="X910">
            <v>0</v>
          </cell>
        </row>
        <row r="911">
          <cell r="C911" t="str">
            <v>221</v>
          </cell>
          <cell r="X911">
            <v>0</v>
          </cell>
        </row>
        <row r="912">
          <cell r="C912" t="str">
            <v>221</v>
          </cell>
          <cell r="X912">
            <v>0</v>
          </cell>
        </row>
        <row r="913">
          <cell r="C913" t="str">
            <v>221</v>
          </cell>
          <cell r="X913">
            <v>0</v>
          </cell>
        </row>
        <row r="914">
          <cell r="C914" t="str">
            <v>221</v>
          </cell>
          <cell r="X914">
            <v>0</v>
          </cell>
        </row>
        <row r="915">
          <cell r="C915" t="str">
            <v>221</v>
          </cell>
          <cell r="X915">
            <v>0</v>
          </cell>
        </row>
        <row r="916">
          <cell r="C916" t="str">
            <v>221</v>
          </cell>
          <cell r="X916">
            <v>0</v>
          </cell>
        </row>
        <row r="917">
          <cell r="C917" t="str">
            <v>221</v>
          </cell>
          <cell r="X917">
            <v>0</v>
          </cell>
        </row>
        <row r="918">
          <cell r="C918" t="str">
            <v>221</v>
          </cell>
          <cell r="X918">
            <v>0</v>
          </cell>
        </row>
        <row r="919">
          <cell r="C919" t="str">
            <v>221</v>
          </cell>
          <cell r="X919">
            <v>0</v>
          </cell>
        </row>
        <row r="920">
          <cell r="C920" t="str">
            <v>221</v>
          </cell>
          <cell r="X920">
            <v>0</v>
          </cell>
        </row>
        <row r="921">
          <cell r="C921" t="str">
            <v>221</v>
          </cell>
          <cell r="X921">
            <v>0</v>
          </cell>
        </row>
        <row r="922">
          <cell r="C922" t="str">
            <v>221</v>
          </cell>
          <cell r="X922">
            <v>16.280999999999999</v>
          </cell>
        </row>
        <row r="923">
          <cell r="C923" t="str">
            <v>221</v>
          </cell>
          <cell r="X923">
            <v>13.504000000000001</v>
          </cell>
        </row>
        <row r="924">
          <cell r="C924" t="str">
            <v>221</v>
          </cell>
          <cell r="X924">
            <v>2.1080000000000001</v>
          </cell>
        </row>
        <row r="925">
          <cell r="C925" t="str">
            <v>221</v>
          </cell>
          <cell r="X925">
            <v>4.0060000000000002</v>
          </cell>
        </row>
        <row r="926">
          <cell r="C926" t="str">
            <v>221</v>
          </cell>
          <cell r="X926">
            <v>8.5910000000000011</v>
          </cell>
        </row>
        <row r="927">
          <cell r="C927" t="str">
            <v>221</v>
          </cell>
          <cell r="X927">
            <v>33.085000000000001</v>
          </cell>
        </row>
        <row r="928">
          <cell r="C928" t="str">
            <v>221</v>
          </cell>
          <cell r="X928">
            <v>20.117000000000001</v>
          </cell>
        </row>
        <row r="929">
          <cell r="C929" t="str">
            <v>221</v>
          </cell>
          <cell r="X929">
            <v>0</v>
          </cell>
        </row>
        <row r="930">
          <cell r="C930" t="str">
            <v>221</v>
          </cell>
          <cell r="X930">
            <v>5.0120000000000005</v>
          </cell>
        </row>
        <row r="931">
          <cell r="C931" t="str">
            <v>221</v>
          </cell>
          <cell r="X931">
            <v>2.395</v>
          </cell>
        </row>
        <row r="932">
          <cell r="C932" t="str">
            <v>221</v>
          </cell>
          <cell r="X932">
            <v>0</v>
          </cell>
        </row>
        <row r="933">
          <cell r="C933" t="str">
            <v>221</v>
          </cell>
          <cell r="X933">
            <v>0</v>
          </cell>
        </row>
        <row r="934">
          <cell r="C934" t="str">
            <v>221</v>
          </cell>
          <cell r="X934">
            <v>24.6</v>
          </cell>
        </row>
        <row r="935">
          <cell r="C935" t="str">
            <v>221</v>
          </cell>
          <cell r="X935">
            <v>0</v>
          </cell>
        </row>
        <row r="936">
          <cell r="C936" t="str">
            <v>221</v>
          </cell>
          <cell r="X936">
            <v>0</v>
          </cell>
        </row>
        <row r="937">
          <cell r="C937" t="str">
            <v>221</v>
          </cell>
          <cell r="X937">
            <v>0</v>
          </cell>
        </row>
        <row r="938">
          <cell r="C938" t="str">
            <v>221</v>
          </cell>
          <cell r="X938">
            <v>6.3650000000000002</v>
          </cell>
        </row>
        <row r="939">
          <cell r="C939" t="str">
            <v>221</v>
          </cell>
          <cell r="X939">
            <v>6.0709999999999997</v>
          </cell>
        </row>
        <row r="940">
          <cell r="C940" t="str">
            <v>221</v>
          </cell>
          <cell r="X940">
            <v>0</v>
          </cell>
        </row>
        <row r="941">
          <cell r="C941" t="str">
            <v>221</v>
          </cell>
          <cell r="X941">
            <v>0</v>
          </cell>
        </row>
        <row r="942">
          <cell r="C942" t="str">
            <v>221</v>
          </cell>
          <cell r="X942">
            <v>6.5719999999999992</v>
          </cell>
        </row>
        <row r="943">
          <cell r="C943" t="str">
            <v>221</v>
          </cell>
          <cell r="X943">
            <v>0</v>
          </cell>
        </row>
        <row r="944">
          <cell r="C944" t="str">
            <v>221</v>
          </cell>
          <cell r="X944">
            <v>0</v>
          </cell>
        </row>
        <row r="945">
          <cell r="C945" t="str">
            <v>221</v>
          </cell>
          <cell r="X945">
            <v>0</v>
          </cell>
        </row>
        <row r="946">
          <cell r="C946" t="str">
            <v>221</v>
          </cell>
          <cell r="X946">
            <v>2.258</v>
          </cell>
        </row>
        <row r="947">
          <cell r="C947" t="str">
            <v>221</v>
          </cell>
          <cell r="X947">
            <v>0</v>
          </cell>
        </row>
        <row r="948">
          <cell r="C948" t="str">
            <v>221</v>
          </cell>
          <cell r="X948">
            <v>0</v>
          </cell>
        </row>
        <row r="949">
          <cell r="C949" t="str">
            <v>221</v>
          </cell>
          <cell r="X949">
            <v>0</v>
          </cell>
        </row>
        <row r="950">
          <cell r="C950" t="str">
            <v>221</v>
          </cell>
          <cell r="X950">
            <v>1.7600000000000002</v>
          </cell>
        </row>
        <row r="951">
          <cell r="C951" t="str">
            <v>221</v>
          </cell>
          <cell r="X951">
            <v>3.1480000000000001</v>
          </cell>
        </row>
        <row r="952">
          <cell r="C952" t="str">
            <v>221</v>
          </cell>
          <cell r="X952">
            <v>3.6269999999999998</v>
          </cell>
        </row>
        <row r="953">
          <cell r="C953" t="str">
            <v>221</v>
          </cell>
          <cell r="X953">
            <v>25.103999999999996</v>
          </cell>
        </row>
        <row r="954">
          <cell r="C954" t="str">
            <v>221</v>
          </cell>
          <cell r="X954">
            <v>0</v>
          </cell>
        </row>
        <row r="955">
          <cell r="C955" t="str">
            <v>221</v>
          </cell>
          <cell r="X955">
            <v>0</v>
          </cell>
        </row>
        <row r="956">
          <cell r="C956" t="str">
            <v>221</v>
          </cell>
          <cell r="X956">
            <v>0</v>
          </cell>
        </row>
        <row r="957">
          <cell r="C957" t="str">
            <v>221</v>
          </cell>
          <cell r="X957">
            <v>0</v>
          </cell>
        </row>
        <row r="958">
          <cell r="C958" t="str">
            <v>221</v>
          </cell>
          <cell r="X958">
            <v>10.854999999999999</v>
          </cell>
        </row>
        <row r="959">
          <cell r="C959" t="str">
            <v>221</v>
          </cell>
          <cell r="X959">
            <v>9.2449999999999992</v>
          </cell>
        </row>
        <row r="960">
          <cell r="C960" t="str">
            <v>221</v>
          </cell>
          <cell r="X960">
            <v>0</v>
          </cell>
        </row>
        <row r="961">
          <cell r="C961" t="str">
            <v>221</v>
          </cell>
          <cell r="X961">
            <v>0</v>
          </cell>
        </row>
        <row r="962">
          <cell r="C962" t="str">
            <v>004</v>
          </cell>
          <cell r="X962">
            <v>12</v>
          </cell>
        </row>
        <row r="963">
          <cell r="C963" t="str">
            <v>004</v>
          </cell>
          <cell r="X963">
            <v>3.5</v>
          </cell>
        </row>
        <row r="964">
          <cell r="C964" t="str">
            <v>004</v>
          </cell>
          <cell r="X964">
            <v>3.5</v>
          </cell>
        </row>
        <row r="965">
          <cell r="C965" t="str">
            <v>004</v>
          </cell>
          <cell r="X965">
            <v>4.5</v>
          </cell>
        </row>
        <row r="966">
          <cell r="C966" t="str">
            <v>004</v>
          </cell>
          <cell r="X966">
            <v>3.9999999999999991</v>
          </cell>
        </row>
        <row r="967">
          <cell r="C967" t="str">
            <v>004</v>
          </cell>
          <cell r="X967">
            <v>14.279999999999996</v>
          </cell>
        </row>
        <row r="968">
          <cell r="C968" t="str">
            <v>004</v>
          </cell>
          <cell r="X968">
            <v>4.3199999999999994</v>
          </cell>
        </row>
        <row r="969">
          <cell r="C969" t="str">
            <v>004</v>
          </cell>
          <cell r="X969">
            <v>17.16</v>
          </cell>
        </row>
        <row r="970">
          <cell r="C970" t="str">
            <v>004</v>
          </cell>
          <cell r="X970">
            <v>1.6</v>
          </cell>
        </row>
        <row r="971">
          <cell r="C971" t="str">
            <v>004</v>
          </cell>
          <cell r="X971">
            <v>0</v>
          </cell>
        </row>
        <row r="972">
          <cell r="C972" t="str">
            <v>004</v>
          </cell>
          <cell r="X972">
            <v>0</v>
          </cell>
        </row>
        <row r="973">
          <cell r="C973" t="str">
            <v>004</v>
          </cell>
          <cell r="X973">
            <v>0</v>
          </cell>
        </row>
        <row r="974">
          <cell r="C974" t="str">
            <v>004</v>
          </cell>
          <cell r="X974">
            <v>0</v>
          </cell>
        </row>
        <row r="975">
          <cell r="C975" t="str">
            <v>004</v>
          </cell>
          <cell r="X975">
            <v>0</v>
          </cell>
        </row>
        <row r="976">
          <cell r="C976" t="str">
            <v>004</v>
          </cell>
          <cell r="X976">
            <v>0</v>
          </cell>
        </row>
        <row r="977">
          <cell r="C977" t="str">
            <v>004</v>
          </cell>
          <cell r="X977">
            <v>0</v>
          </cell>
        </row>
        <row r="978">
          <cell r="C978" t="str">
            <v>004</v>
          </cell>
          <cell r="X978">
            <v>1.5</v>
          </cell>
        </row>
        <row r="979">
          <cell r="C979" t="str">
            <v>004</v>
          </cell>
          <cell r="X979">
            <v>1</v>
          </cell>
        </row>
        <row r="980">
          <cell r="C980" t="str">
            <v>004</v>
          </cell>
          <cell r="X980">
            <v>2.5</v>
          </cell>
        </row>
        <row r="981">
          <cell r="C981" t="str">
            <v>004</v>
          </cell>
          <cell r="X981">
            <v>0</v>
          </cell>
        </row>
        <row r="982">
          <cell r="C982" t="str">
            <v>004</v>
          </cell>
          <cell r="X982">
            <v>3.9999999999999991</v>
          </cell>
        </row>
        <row r="983">
          <cell r="C983" t="str">
            <v>004</v>
          </cell>
          <cell r="X983">
            <v>14.279999999999996</v>
          </cell>
        </row>
        <row r="984">
          <cell r="C984" t="str">
            <v>004</v>
          </cell>
          <cell r="X984">
            <v>4.3199999999999994</v>
          </cell>
        </row>
        <row r="985">
          <cell r="C985" t="str">
            <v>004</v>
          </cell>
          <cell r="X985">
            <v>17.16</v>
          </cell>
        </row>
        <row r="986">
          <cell r="C986" t="str">
            <v>004</v>
          </cell>
          <cell r="X986">
            <v>1.5</v>
          </cell>
        </row>
        <row r="987">
          <cell r="C987" t="str">
            <v>004</v>
          </cell>
          <cell r="X987">
            <v>1</v>
          </cell>
        </row>
        <row r="988">
          <cell r="C988" t="str">
            <v>004</v>
          </cell>
          <cell r="X988">
            <v>2</v>
          </cell>
        </row>
        <row r="989">
          <cell r="C989" t="str">
            <v>004</v>
          </cell>
          <cell r="X989">
            <v>0</v>
          </cell>
        </row>
        <row r="990">
          <cell r="C990" t="str">
            <v>004</v>
          </cell>
          <cell r="X990">
            <v>3.9999999999999991</v>
          </cell>
        </row>
        <row r="991">
          <cell r="C991" t="str">
            <v>004</v>
          </cell>
          <cell r="X991">
            <v>14.279999999999996</v>
          </cell>
        </row>
        <row r="992">
          <cell r="C992" t="str">
            <v>004</v>
          </cell>
          <cell r="X992">
            <v>4.3199999999999994</v>
          </cell>
        </row>
        <row r="993">
          <cell r="C993" t="str">
            <v>004</v>
          </cell>
          <cell r="X993">
            <v>17.16</v>
          </cell>
        </row>
        <row r="994">
          <cell r="C994" t="str">
            <v>004</v>
          </cell>
          <cell r="X994">
            <v>12</v>
          </cell>
        </row>
        <row r="995">
          <cell r="C995" t="str">
            <v>004</v>
          </cell>
          <cell r="X995">
            <v>12</v>
          </cell>
        </row>
        <row r="996">
          <cell r="C996" t="str">
            <v>004</v>
          </cell>
          <cell r="X996">
            <v>12</v>
          </cell>
        </row>
        <row r="997">
          <cell r="C997" t="str">
            <v>004</v>
          </cell>
          <cell r="X997">
            <v>10</v>
          </cell>
        </row>
        <row r="998">
          <cell r="C998" t="str">
            <v>004</v>
          </cell>
          <cell r="X998">
            <v>3.9999999999999991</v>
          </cell>
        </row>
        <row r="999">
          <cell r="C999" t="str">
            <v>004</v>
          </cell>
          <cell r="X999">
            <v>14.279999999999996</v>
          </cell>
        </row>
        <row r="1000">
          <cell r="C1000" t="str">
            <v>004</v>
          </cell>
          <cell r="X1000">
            <v>4.3199999999999994</v>
          </cell>
        </row>
        <row r="1001">
          <cell r="C1001" t="str">
            <v>004</v>
          </cell>
          <cell r="X1001">
            <v>7</v>
          </cell>
        </row>
        <row r="1002">
          <cell r="C1002" t="str">
            <v>004</v>
          </cell>
          <cell r="X1002">
            <v>11</v>
          </cell>
        </row>
        <row r="1003">
          <cell r="C1003" t="str">
            <v>004</v>
          </cell>
          <cell r="X1003">
            <v>10.5</v>
          </cell>
        </row>
        <row r="1004">
          <cell r="C1004" t="str">
            <v>004</v>
          </cell>
          <cell r="X1004">
            <v>10</v>
          </cell>
        </row>
        <row r="1005">
          <cell r="C1005" t="str">
            <v>004</v>
          </cell>
          <cell r="X1005">
            <v>9</v>
          </cell>
        </row>
        <row r="1006">
          <cell r="C1006" t="str">
            <v>004</v>
          </cell>
          <cell r="X1006">
            <v>4.8</v>
          </cell>
        </row>
        <row r="1007">
          <cell r="C1007" t="str">
            <v>004</v>
          </cell>
          <cell r="X1007">
            <v>17.16</v>
          </cell>
        </row>
        <row r="1008">
          <cell r="C1008" t="str">
            <v>004</v>
          </cell>
          <cell r="X1008">
            <v>0</v>
          </cell>
        </row>
        <row r="1009">
          <cell r="C1009" t="str">
            <v>004</v>
          </cell>
          <cell r="X1009">
            <v>60</v>
          </cell>
        </row>
        <row r="1010">
          <cell r="C1010" t="str">
            <v>004</v>
          </cell>
          <cell r="X1010">
            <v>10.400000000000002</v>
          </cell>
        </row>
        <row r="1011">
          <cell r="C1011" t="str">
            <v>004</v>
          </cell>
          <cell r="X1011">
            <v>5.6999999999999993</v>
          </cell>
        </row>
        <row r="1012">
          <cell r="C1012" t="str">
            <v>004</v>
          </cell>
          <cell r="X1012">
            <v>0</v>
          </cell>
        </row>
        <row r="1013">
          <cell r="C1013" t="str">
            <v>004</v>
          </cell>
          <cell r="X1013">
            <v>0</v>
          </cell>
        </row>
        <row r="1014">
          <cell r="C1014" t="str">
            <v>004</v>
          </cell>
          <cell r="X1014">
            <v>3.9999999999999991</v>
          </cell>
        </row>
        <row r="1015">
          <cell r="C1015" t="str">
            <v>004</v>
          </cell>
          <cell r="X1015">
            <v>14.279999999999996</v>
          </cell>
        </row>
        <row r="1016">
          <cell r="C1016" t="str">
            <v>004</v>
          </cell>
          <cell r="X1016">
            <v>4.3199999999999994</v>
          </cell>
        </row>
        <row r="1017">
          <cell r="C1017" t="str">
            <v>004</v>
          </cell>
          <cell r="X1017">
            <v>17.16</v>
          </cell>
        </row>
        <row r="1018">
          <cell r="C1018" t="str">
            <v>004</v>
          </cell>
          <cell r="X1018">
            <v>0</v>
          </cell>
        </row>
        <row r="1019">
          <cell r="C1019" t="str">
            <v>004</v>
          </cell>
          <cell r="X1019">
            <v>0</v>
          </cell>
        </row>
        <row r="1020">
          <cell r="C1020" t="str">
            <v>004</v>
          </cell>
          <cell r="X1020">
            <v>0</v>
          </cell>
        </row>
        <row r="1021">
          <cell r="C1021" t="str">
            <v>004</v>
          </cell>
          <cell r="X1021">
            <v>0</v>
          </cell>
        </row>
        <row r="1022">
          <cell r="C1022" t="str">
            <v>004</v>
          </cell>
          <cell r="X1022">
            <v>9.6</v>
          </cell>
        </row>
        <row r="1023">
          <cell r="C1023" t="str">
            <v>004</v>
          </cell>
          <cell r="X1023">
            <v>0</v>
          </cell>
        </row>
        <row r="1024">
          <cell r="C1024" t="str">
            <v>004</v>
          </cell>
          <cell r="X1024">
            <v>0</v>
          </cell>
        </row>
        <row r="1025">
          <cell r="C1025" t="str">
            <v>004</v>
          </cell>
          <cell r="X1025">
            <v>0</v>
          </cell>
        </row>
        <row r="1026">
          <cell r="C1026" t="str">
            <v>004</v>
          </cell>
          <cell r="X1026">
            <v>0</v>
          </cell>
        </row>
        <row r="1027">
          <cell r="C1027" t="str">
            <v>004</v>
          </cell>
          <cell r="X1027">
            <v>0</v>
          </cell>
        </row>
        <row r="1028">
          <cell r="C1028" t="str">
            <v>004</v>
          </cell>
          <cell r="X1028">
            <v>0</v>
          </cell>
        </row>
        <row r="1029">
          <cell r="C1029" t="str">
            <v>004</v>
          </cell>
          <cell r="X1029">
            <v>0</v>
          </cell>
        </row>
        <row r="1030">
          <cell r="C1030" t="str">
            <v>004</v>
          </cell>
          <cell r="X1030">
            <v>0</v>
          </cell>
        </row>
        <row r="1031">
          <cell r="C1031" t="str">
            <v>004</v>
          </cell>
          <cell r="X1031">
            <v>0</v>
          </cell>
        </row>
        <row r="1032">
          <cell r="C1032" t="str">
            <v>004</v>
          </cell>
          <cell r="X1032">
            <v>0</v>
          </cell>
        </row>
        <row r="1033">
          <cell r="C1033" t="str">
            <v>004</v>
          </cell>
          <cell r="X1033">
            <v>0</v>
          </cell>
        </row>
        <row r="1034">
          <cell r="C1034" t="str">
            <v>004</v>
          </cell>
          <cell r="X1034">
            <v>0</v>
          </cell>
        </row>
        <row r="1035">
          <cell r="C1035" t="str">
            <v>004</v>
          </cell>
          <cell r="X1035">
            <v>0</v>
          </cell>
        </row>
        <row r="1036">
          <cell r="C1036" t="str">
            <v>004</v>
          </cell>
          <cell r="X1036">
            <v>0</v>
          </cell>
        </row>
        <row r="1037">
          <cell r="C1037" t="str">
            <v>004</v>
          </cell>
          <cell r="X1037">
            <v>0</v>
          </cell>
        </row>
        <row r="1038">
          <cell r="C1038" t="str">
            <v>004</v>
          </cell>
          <cell r="X1038">
            <v>0</v>
          </cell>
        </row>
        <row r="1039">
          <cell r="C1039" t="str">
            <v>004</v>
          </cell>
          <cell r="X1039">
            <v>0</v>
          </cell>
        </row>
        <row r="1040">
          <cell r="C1040" t="str">
            <v>004</v>
          </cell>
          <cell r="X1040">
            <v>0</v>
          </cell>
        </row>
        <row r="1041">
          <cell r="C1041" t="str">
            <v>004</v>
          </cell>
          <cell r="X1041">
            <v>0</v>
          </cell>
        </row>
        <row r="1042">
          <cell r="C1042" t="str">
            <v>004</v>
          </cell>
          <cell r="X1042">
            <v>17.5</v>
          </cell>
        </row>
        <row r="1043">
          <cell r="C1043" t="str">
            <v>004</v>
          </cell>
          <cell r="X1043">
            <v>0</v>
          </cell>
        </row>
        <row r="1044">
          <cell r="C1044" t="str">
            <v>004</v>
          </cell>
          <cell r="X1044">
            <v>0</v>
          </cell>
        </row>
        <row r="1045">
          <cell r="C1045" t="str">
            <v>004</v>
          </cell>
          <cell r="X1045">
            <v>0</v>
          </cell>
        </row>
        <row r="1046">
          <cell r="C1046" t="str">
            <v>004</v>
          </cell>
          <cell r="X1046">
            <v>3.9999999999999991</v>
          </cell>
        </row>
        <row r="1047">
          <cell r="C1047" t="str">
            <v>004</v>
          </cell>
          <cell r="X1047">
            <v>14.279999999999996</v>
          </cell>
        </row>
        <row r="1048">
          <cell r="C1048" t="str">
            <v>004</v>
          </cell>
          <cell r="X1048">
            <v>4.3199999999999994</v>
          </cell>
        </row>
        <row r="1049">
          <cell r="C1049" t="str">
            <v>004</v>
          </cell>
          <cell r="X1049">
            <v>17.16</v>
          </cell>
        </row>
        <row r="1050">
          <cell r="C1050" t="str">
            <v>004</v>
          </cell>
          <cell r="X1050">
            <v>17.5</v>
          </cell>
        </row>
        <row r="1051">
          <cell r="C1051" t="str">
            <v>004</v>
          </cell>
          <cell r="X1051">
            <v>0</v>
          </cell>
        </row>
        <row r="1052">
          <cell r="C1052" t="str">
            <v>004</v>
          </cell>
          <cell r="X1052">
            <v>0</v>
          </cell>
        </row>
        <row r="1053">
          <cell r="C1053" t="str">
            <v>004</v>
          </cell>
          <cell r="X1053">
            <v>0</v>
          </cell>
        </row>
        <row r="1054">
          <cell r="C1054" t="str">
            <v>004</v>
          </cell>
          <cell r="X1054">
            <v>3.9999999999999991</v>
          </cell>
        </row>
        <row r="1055">
          <cell r="C1055" t="str">
            <v>004</v>
          </cell>
          <cell r="X1055">
            <v>14.279999999999996</v>
          </cell>
        </row>
        <row r="1056">
          <cell r="C1056" t="str">
            <v>004</v>
          </cell>
          <cell r="X1056">
            <v>4.3199999999999994</v>
          </cell>
        </row>
        <row r="1057">
          <cell r="C1057" t="str">
            <v>004</v>
          </cell>
          <cell r="X1057">
            <v>55</v>
          </cell>
        </row>
        <row r="1058">
          <cell r="C1058" t="str">
            <v>004</v>
          </cell>
          <cell r="X1058">
            <v>0</v>
          </cell>
        </row>
        <row r="1059">
          <cell r="C1059" t="str">
            <v>004</v>
          </cell>
          <cell r="X1059">
            <v>0</v>
          </cell>
        </row>
        <row r="1060">
          <cell r="C1060" t="str">
            <v>004</v>
          </cell>
          <cell r="X1060">
            <v>0</v>
          </cell>
        </row>
        <row r="1061">
          <cell r="C1061" t="str">
            <v>004</v>
          </cell>
          <cell r="X1061">
            <v>0</v>
          </cell>
        </row>
        <row r="1062">
          <cell r="C1062" t="str">
            <v>004</v>
          </cell>
          <cell r="X1062">
            <v>17.16</v>
          </cell>
        </row>
        <row r="1063">
          <cell r="C1063" t="str">
            <v>004</v>
          </cell>
          <cell r="X1063">
            <v>0</v>
          </cell>
        </row>
        <row r="1064">
          <cell r="C1064" t="str">
            <v>004</v>
          </cell>
          <cell r="X1064">
            <v>0</v>
          </cell>
        </row>
        <row r="1065">
          <cell r="C1065" t="str">
            <v>004</v>
          </cell>
          <cell r="X1065">
            <v>0</v>
          </cell>
        </row>
        <row r="1066">
          <cell r="C1066" t="str">
            <v>004</v>
          </cell>
          <cell r="X1066">
            <v>0</v>
          </cell>
        </row>
        <row r="1067">
          <cell r="C1067" t="str">
            <v>004</v>
          </cell>
          <cell r="X1067">
            <v>0</v>
          </cell>
        </row>
        <row r="1068">
          <cell r="C1068" t="str">
            <v>004</v>
          </cell>
          <cell r="X1068">
            <v>0</v>
          </cell>
        </row>
        <row r="1069">
          <cell r="C1069" t="str">
            <v>004</v>
          </cell>
          <cell r="X1069">
            <v>0</v>
          </cell>
        </row>
        <row r="1070">
          <cell r="C1070" t="str">
            <v>004</v>
          </cell>
          <cell r="X1070">
            <v>0</v>
          </cell>
        </row>
        <row r="1071">
          <cell r="C1071" t="str">
            <v>004</v>
          </cell>
          <cell r="X1071">
            <v>0</v>
          </cell>
        </row>
        <row r="1072">
          <cell r="C1072" t="str">
            <v>004</v>
          </cell>
          <cell r="X1072">
            <v>0</v>
          </cell>
        </row>
        <row r="1073">
          <cell r="C1073" t="str">
            <v>004</v>
          </cell>
          <cell r="X1073">
            <v>0</v>
          </cell>
        </row>
        <row r="1074">
          <cell r="C1074" t="str">
            <v>004</v>
          </cell>
          <cell r="X1074">
            <v>0</v>
          </cell>
        </row>
        <row r="1075">
          <cell r="C1075" t="str">
            <v>004</v>
          </cell>
          <cell r="X1075">
            <v>0</v>
          </cell>
        </row>
        <row r="1076">
          <cell r="C1076" t="str">
            <v>004</v>
          </cell>
          <cell r="X1076">
            <v>0</v>
          </cell>
        </row>
        <row r="1077">
          <cell r="C1077" t="str">
            <v>004</v>
          </cell>
          <cell r="X1077">
            <v>0</v>
          </cell>
        </row>
        <row r="1078">
          <cell r="C1078" t="str">
            <v>004</v>
          </cell>
          <cell r="X1078">
            <v>0</v>
          </cell>
        </row>
        <row r="1079">
          <cell r="C1079" t="str">
            <v>004</v>
          </cell>
          <cell r="X1079">
            <v>0</v>
          </cell>
        </row>
        <row r="1080">
          <cell r="C1080" t="str">
            <v>004</v>
          </cell>
          <cell r="X1080">
            <v>0</v>
          </cell>
        </row>
        <row r="1081">
          <cell r="C1081" t="str">
            <v>004</v>
          </cell>
          <cell r="X1081">
            <v>0</v>
          </cell>
        </row>
        <row r="1082">
          <cell r="C1082" t="str">
            <v>004</v>
          </cell>
          <cell r="X1082">
            <v>14</v>
          </cell>
        </row>
        <row r="1083">
          <cell r="C1083" t="str">
            <v>004</v>
          </cell>
          <cell r="X1083">
            <v>0</v>
          </cell>
        </row>
        <row r="1084">
          <cell r="C1084" t="str">
            <v>004</v>
          </cell>
          <cell r="X1084">
            <v>0</v>
          </cell>
        </row>
        <row r="1085">
          <cell r="C1085" t="str">
            <v>004</v>
          </cell>
          <cell r="X1085">
            <v>0</v>
          </cell>
        </row>
        <row r="1086">
          <cell r="C1086" t="str">
            <v>004</v>
          </cell>
          <cell r="X1086">
            <v>3.9999999999999991</v>
          </cell>
        </row>
        <row r="1087">
          <cell r="C1087" t="str">
            <v>004</v>
          </cell>
          <cell r="X1087">
            <v>14.279999999999996</v>
          </cell>
        </row>
        <row r="1088">
          <cell r="C1088" t="str">
            <v>004</v>
          </cell>
          <cell r="X1088">
            <v>4.3199999999999994</v>
          </cell>
        </row>
        <row r="1089">
          <cell r="C1089" t="str">
            <v>004</v>
          </cell>
          <cell r="X1089">
            <v>17.16</v>
          </cell>
        </row>
        <row r="1090">
          <cell r="C1090" t="str">
            <v>004</v>
          </cell>
          <cell r="X1090">
            <v>14</v>
          </cell>
        </row>
        <row r="1091">
          <cell r="C1091" t="str">
            <v>004</v>
          </cell>
          <cell r="X1091">
            <v>0</v>
          </cell>
        </row>
        <row r="1092">
          <cell r="C1092" t="str">
            <v>004</v>
          </cell>
          <cell r="X1092">
            <v>0</v>
          </cell>
        </row>
        <row r="1093">
          <cell r="C1093" t="str">
            <v>004</v>
          </cell>
          <cell r="X1093">
            <v>0</v>
          </cell>
        </row>
        <row r="1094">
          <cell r="C1094" t="str">
            <v>004</v>
          </cell>
          <cell r="X1094">
            <v>3.9999999999999991</v>
          </cell>
        </row>
        <row r="1095">
          <cell r="C1095" t="str">
            <v>004</v>
          </cell>
          <cell r="X1095">
            <v>14.279999999999996</v>
          </cell>
        </row>
        <row r="1096">
          <cell r="C1096" t="str">
            <v>004</v>
          </cell>
          <cell r="X1096">
            <v>4.3199999999999994</v>
          </cell>
        </row>
        <row r="1097">
          <cell r="C1097" t="str">
            <v>004</v>
          </cell>
          <cell r="X1097">
            <v>17.16</v>
          </cell>
        </row>
        <row r="1098">
          <cell r="C1098" t="str">
            <v>004</v>
          </cell>
          <cell r="X1098">
            <v>0</v>
          </cell>
        </row>
        <row r="1099">
          <cell r="C1099" t="str">
            <v>004</v>
          </cell>
          <cell r="X1099">
            <v>0</v>
          </cell>
        </row>
        <row r="1100">
          <cell r="C1100" t="str">
            <v>004</v>
          </cell>
          <cell r="X1100">
            <v>0</v>
          </cell>
        </row>
        <row r="1101">
          <cell r="C1101" t="str">
            <v>004</v>
          </cell>
          <cell r="X1101">
            <v>0</v>
          </cell>
        </row>
        <row r="1102">
          <cell r="C1102" t="str">
            <v>004</v>
          </cell>
          <cell r="X1102">
            <v>0</v>
          </cell>
        </row>
        <row r="1103">
          <cell r="C1103" t="str">
            <v>004</v>
          </cell>
          <cell r="X1103">
            <v>0</v>
          </cell>
        </row>
        <row r="1104">
          <cell r="C1104" t="str">
            <v>004</v>
          </cell>
          <cell r="X1104">
            <v>0</v>
          </cell>
        </row>
        <row r="1105">
          <cell r="C1105" t="str">
            <v>004</v>
          </cell>
          <cell r="X1105">
            <v>0</v>
          </cell>
        </row>
        <row r="1106">
          <cell r="C1106" t="str">
            <v>004</v>
          </cell>
          <cell r="X1106">
            <v>0</v>
          </cell>
        </row>
        <row r="1107">
          <cell r="C1107" t="str">
            <v>004</v>
          </cell>
          <cell r="X1107">
            <v>0</v>
          </cell>
        </row>
        <row r="1108">
          <cell r="C1108" t="str">
            <v>004</v>
          </cell>
          <cell r="X1108">
            <v>0</v>
          </cell>
        </row>
        <row r="1109">
          <cell r="C1109" t="str">
            <v>004</v>
          </cell>
          <cell r="X1109">
            <v>0</v>
          </cell>
        </row>
        <row r="1110">
          <cell r="C1110" t="str">
            <v>004</v>
          </cell>
          <cell r="X1110">
            <v>0</v>
          </cell>
        </row>
        <row r="1111">
          <cell r="C1111" t="str">
            <v>004</v>
          </cell>
          <cell r="X1111">
            <v>0</v>
          </cell>
        </row>
        <row r="1112">
          <cell r="C1112" t="str">
            <v>004</v>
          </cell>
          <cell r="X1112">
            <v>0</v>
          </cell>
        </row>
        <row r="1113">
          <cell r="C1113" t="str">
            <v>004</v>
          </cell>
          <cell r="X1113">
            <v>0</v>
          </cell>
        </row>
        <row r="1114">
          <cell r="C1114" t="str">
            <v>004</v>
          </cell>
          <cell r="X1114">
            <v>0</v>
          </cell>
        </row>
        <row r="1115">
          <cell r="C1115" t="str">
            <v>004</v>
          </cell>
          <cell r="X1115">
            <v>0</v>
          </cell>
        </row>
        <row r="1116">
          <cell r="C1116" t="str">
            <v>004</v>
          </cell>
          <cell r="X1116">
            <v>0</v>
          </cell>
        </row>
        <row r="1117">
          <cell r="C1117" t="str">
            <v>004</v>
          </cell>
          <cell r="X1117">
            <v>0</v>
          </cell>
        </row>
        <row r="1118">
          <cell r="C1118" t="str">
            <v>004</v>
          </cell>
          <cell r="X1118">
            <v>0</v>
          </cell>
        </row>
        <row r="1119">
          <cell r="C1119" t="str">
            <v>004</v>
          </cell>
          <cell r="X1119">
            <v>0</v>
          </cell>
        </row>
        <row r="1120">
          <cell r="C1120" t="str">
            <v>004</v>
          </cell>
          <cell r="X1120">
            <v>0</v>
          </cell>
        </row>
        <row r="1121">
          <cell r="C1121" t="str">
            <v>004</v>
          </cell>
          <cell r="X1121">
            <v>0</v>
          </cell>
        </row>
        <row r="1122">
          <cell r="C1122" t="str">
            <v>004</v>
          </cell>
          <cell r="X1122">
            <v>6</v>
          </cell>
        </row>
        <row r="1123">
          <cell r="C1123" t="str">
            <v>004</v>
          </cell>
          <cell r="X1123">
            <v>3</v>
          </cell>
        </row>
        <row r="1124">
          <cell r="C1124" t="str">
            <v>004</v>
          </cell>
          <cell r="X1124">
            <v>1.8</v>
          </cell>
        </row>
        <row r="1125">
          <cell r="C1125" t="str">
            <v>004</v>
          </cell>
          <cell r="X1125">
            <v>6</v>
          </cell>
        </row>
        <row r="1126">
          <cell r="C1126" t="str">
            <v>004</v>
          </cell>
          <cell r="X1126">
            <v>3.9999999999999991</v>
          </cell>
        </row>
        <row r="1127">
          <cell r="C1127" t="str">
            <v>004</v>
          </cell>
          <cell r="X1127">
            <v>14.279999999999996</v>
          </cell>
        </row>
        <row r="1128">
          <cell r="C1128" t="str">
            <v>004</v>
          </cell>
          <cell r="X1128">
            <v>4.3199999999999994</v>
          </cell>
        </row>
        <row r="1129">
          <cell r="C1129" t="str">
            <v>004</v>
          </cell>
          <cell r="X1129">
            <v>17.16</v>
          </cell>
        </row>
        <row r="1130">
          <cell r="C1130" t="str">
            <v>004</v>
          </cell>
          <cell r="X1130">
            <v>3</v>
          </cell>
        </row>
        <row r="1131">
          <cell r="C1131" t="str">
            <v>004</v>
          </cell>
          <cell r="X1131">
            <v>4.8</v>
          </cell>
        </row>
        <row r="1132">
          <cell r="C1132" t="str">
            <v>004</v>
          </cell>
          <cell r="X1132">
            <v>0</v>
          </cell>
        </row>
        <row r="1133">
          <cell r="C1133" t="str">
            <v>004</v>
          </cell>
          <cell r="X1133">
            <v>0</v>
          </cell>
        </row>
        <row r="1134">
          <cell r="C1134" t="str">
            <v>004</v>
          </cell>
          <cell r="X1134">
            <v>3.9999999999999991</v>
          </cell>
        </row>
        <row r="1135">
          <cell r="C1135" t="str">
            <v>004</v>
          </cell>
          <cell r="X1135">
            <v>14.279999999999996</v>
          </cell>
        </row>
        <row r="1136">
          <cell r="C1136" t="str">
            <v>004</v>
          </cell>
          <cell r="X1136">
            <v>4.3199999999999994</v>
          </cell>
        </row>
        <row r="1137">
          <cell r="C1137" t="str">
            <v>004</v>
          </cell>
          <cell r="X1137">
            <v>17.16</v>
          </cell>
        </row>
        <row r="1138">
          <cell r="C1138" t="str">
            <v>004</v>
          </cell>
          <cell r="X1138">
            <v>0</v>
          </cell>
        </row>
        <row r="1139">
          <cell r="C1139" t="str">
            <v>004</v>
          </cell>
          <cell r="X1139">
            <v>0</v>
          </cell>
        </row>
        <row r="1140">
          <cell r="C1140" t="str">
            <v>004</v>
          </cell>
          <cell r="X1140">
            <v>0</v>
          </cell>
        </row>
        <row r="1141">
          <cell r="C1141" t="str">
            <v>004</v>
          </cell>
          <cell r="X1141">
            <v>0</v>
          </cell>
        </row>
        <row r="1142">
          <cell r="C1142" t="str">
            <v>004</v>
          </cell>
          <cell r="X1142">
            <v>0</v>
          </cell>
        </row>
        <row r="1143">
          <cell r="C1143" t="str">
            <v>004</v>
          </cell>
          <cell r="X1143">
            <v>0</v>
          </cell>
        </row>
        <row r="1144">
          <cell r="C1144" t="str">
            <v>004</v>
          </cell>
          <cell r="X1144">
            <v>0</v>
          </cell>
        </row>
        <row r="1145">
          <cell r="C1145" t="str">
            <v>004</v>
          </cell>
          <cell r="X1145">
            <v>0</v>
          </cell>
        </row>
        <row r="1146">
          <cell r="C1146" t="str">
            <v>004</v>
          </cell>
          <cell r="X1146">
            <v>0</v>
          </cell>
        </row>
        <row r="1147">
          <cell r="C1147" t="str">
            <v>004</v>
          </cell>
          <cell r="X1147">
            <v>0</v>
          </cell>
        </row>
        <row r="1148">
          <cell r="C1148" t="str">
            <v>004</v>
          </cell>
          <cell r="X1148">
            <v>0</v>
          </cell>
        </row>
        <row r="1149">
          <cell r="C1149" t="str">
            <v>004</v>
          </cell>
          <cell r="X1149">
            <v>0</v>
          </cell>
        </row>
        <row r="1150">
          <cell r="C1150" t="str">
            <v>004</v>
          </cell>
          <cell r="X1150">
            <v>0</v>
          </cell>
        </row>
        <row r="1151">
          <cell r="C1151" t="str">
            <v>004</v>
          </cell>
          <cell r="X1151">
            <v>0</v>
          </cell>
        </row>
        <row r="1152">
          <cell r="C1152" t="str">
            <v>004</v>
          </cell>
          <cell r="X1152">
            <v>0</v>
          </cell>
        </row>
        <row r="1153">
          <cell r="C1153" t="str">
            <v>004</v>
          </cell>
          <cell r="X1153">
            <v>0</v>
          </cell>
        </row>
        <row r="1154">
          <cell r="C1154" t="str">
            <v>004</v>
          </cell>
          <cell r="X1154">
            <v>0</v>
          </cell>
        </row>
        <row r="1155">
          <cell r="C1155" t="str">
            <v>004</v>
          </cell>
          <cell r="X1155">
            <v>0</v>
          </cell>
        </row>
        <row r="1156">
          <cell r="C1156" t="str">
            <v>004</v>
          </cell>
          <cell r="X1156">
            <v>0</v>
          </cell>
        </row>
        <row r="1157">
          <cell r="C1157" t="str">
            <v>004</v>
          </cell>
          <cell r="X1157">
            <v>0</v>
          </cell>
        </row>
        <row r="1158">
          <cell r="C1158" t="str">
            <v>004</v>
          </cell>
          <cell r="X1158">
            <v>0</v>
          </cell>
        </row>
        <row r="1159">
          <cell r="C1159" t="str">
            <v>004</v>
          </cell>
          <cell r="X1159">
            <v>0</v>
          </cell>
        </row>
        <row r="1160">
          <cell r="C1160" t="str">
            <v>004</v>
          </cell>
          <cell r="X1160">
            <v>0</v>
          </cell>
        </row>
        <row r="1161">
          <cell r="C1161" t="str">
            <v>004</v>
          </cell>
          <cell r="X1161">
            <v>0</v>
          </cell>
        </row>
        <row r="1162">
          <cell r="C1162" t="str">
            <v>004</v>
          </cell>
          <cell r="X1162">
            <v>4.2999999999999989</v>
          </cell>
        </row>
        <row r="1163">
          <cell r="C1163" t="str">
            <v>004</v>
          </cell>
          <cell r="X1163">
            <v>2.4</v>
          </cell>
        </row>
        <row r="1164">
          <cell r="C1164" t="str">
            <v>004</v>
          </cell>
          <cell r="X1164">
            <v>5.3999999999999995</v>
          </cell>
        </row>
        <row r="1165">
          <cell r="C1165" t="str">
            <v>004</v>
          </cell>
          <cell r="X1165">
            <v>0</v>
          </cell>
        </row>
        <row r="1166">
          <cell r="C1166" t="str">
            <v>004</v>
          </cell>
          <cell r="X1166">
            <v>3.9999999999999991</v>
          </cell>
        </row>
        <row r="1167">
          <cell r="C1167" t="str">
            <v>004</v>
          </cell>
          <cell r="X1167">
            <v>14.279999999999996</v>
          </cell>
        </row>
        <row r="1168">
          <cell r="C1168" t="str">
            <v>004</v>
          </cell>
          <cell r="X1168">
            <v>4.3199999999999994</v>
          </cell>
        </row>
        <row r="1169">
          <cell r="C1169" t="str">
            <v>004</v>
          </cell>
          <cell r="X1169">
            <v>17.16</v>
          </cell>
        </row>
        <row r="1170">
          <cell r="C1170" t="str">
            <v>004</v>
          </cell>
          <cell r="X1170">
            <v>1.2</v>
          </cell>
        </row>
        <row r="1171">
          <cell r="C1171" t="str">
            <v>004</v>
          </cell>
          <cell r="X1171">
            <v>0</v>
          </cell>
        </row>
        <row r="1172">
          <cell r="C1172" t="str">
            <v>004</v>
          </cell>
          <cell r="X1172">
            <v>0</v>
          </cell>
        </row>
        <row r="1173">
          <cell r="C1173" t="str">
            <v>004</v>
          </cell>
          <cell r="X1173">
            <v>0</v>
          </cell>
        </row>
        <row r="1174">
          <cell r="C1174" t="str">
            <v>004</v>
          </cell>
          <cell r="X1174">
            <v>3.9999999999999991</v>
          </cell>
        </row>
        <row r="1175">
          <cell r="C1175" t="str">
            <v>004</v>
          </cell>
          <cell r="X1175">
            <v>14.279999999999996</v>
          </cell>
        </row>
        <row r="1176">
          <cell r="C1176" t="str">
            <v>004</v>
          </cell>
          <cell r="X1176">
            <v>4.3199999999999994</v>
          </cell>
        </row>
        <row r="1177">
          <cell r="C1177" t="str">
            <v>004</v>
          </cell>
          <cell r="X1177">
            <v>17.16</v>
          </cell>
        </row>
        <row r="1178">
          <cell r="C1178" t="str">
            <v>004</v>
          </cell>
          <cell r="X1178">
            <v>3.5</v>
          </cell>
        </row>
        <row r="1179">
          <cell r="C1179" t="str">
            <v>004</v>
          </cell>
          <cell r="X1179">
            <v>0</v>
          </cell>
        </row>
        <row r="1180">
          <cell r="C1180" t="str">
            <v>004</v>
          </cell>
          <cell r="X1180">
            <v>0</v>
          </cell>
        </row>
        <row r="1181">
          <cell r="C1181" t="str">
            <v>004</v>
          </cell>
          <cell r="X1181">
            <v>0</v>
          </cell>
        </row>
        <row r="1182">
          <cell r="C1182" t="str">
            <v>004</v>
          </cell>
          <cell r="X1182">
            <v>3.9999999999999991</v>
          </cell>
        </row>
        <row r="1183">
          <cell r="C1183" t="str">
            <v>004</v>
          </cell>
          <cell r="X1183">
            <v>14.279999999999996</v>
          </cell>
        </row>
        <row r="1184">
          <cell r="C1184" t="str">
            <v>004</v>
          </cell>
          <cell r="X1184">
            <v>4.3199999999999994</v>
          </cell>
        </row>
        <row r="1185">
          <cell r="C1185" t="str">
            <v>004</v>
          </cell>
          <cell r="X1185">
            <v>17.16</v>
          </cell>
        </row>
        <row r="1186">
          <cell r="C1186" t="str">
            <v>004</v>
          </cell>
          <cell r="X1186">
            <v>2</v>
          </cell>
        </row>
        <row r="1187">
          <cell r="C1187" t="str">
            <v>004</v>
          </cell>
          <cell r="X1187">
            <v>0</v>
          </cell>
        </row>
        <row r="1188">
          <cell r="C1188" t="str">
            <v>004</v>
          </cell>
          <cell r="X1188">
            <v>0</v>
          </cell>
        </row>
        <row r="1189">
          <cell r="C1189" t="str">
            <v>004</v>
          </cell>
          <cell r="X1189">
            <v>0</v>
          </cell>
        </row>
        <row r="1190">
          <cell r="C1190" t="str">
            <v>004</v>
          </cell>
          <cell r="X1190">
            <v>3.9999999999999991</v>
          </cell>
        </row>
        <row r="1191">
          <cell r="C1191" t="str">
            <v>004</v>
          </cell>
          <cell r="X1191">
            <v>14.279999999999996</v>
          </cell>
        </row>
        <row r="1192">
          <cell r="C1192" t="str">
            <v>004</v>
          </cell>
          <cell r="X1192">
            <v>4.3199999999999994</v>
          </cell>
        </row>
        <row r="1193">
          <cell r="C1193" t="str">
            <v>004</v>
          </cell>
          <cell r="X1193">
            <v>17.16</v>
          </cell>
        </row>
        <row r="1194">
          <cell r="C1194" t="str">
            <v>004</v>
          </cell>
          <cell r="X1194">
            <v>0</v>
          </cell>
        </row>
        <row r="1195">
          <cell r="C1195" t="str">
            <v>004</v>
          </cell>
          <cell r="X1195">
            <v>0</v>
          </cell>
        </row>
        <row r="1196">
          <cell r="C1196" t="str">
            <v>004</v>
          </cell>
          <cell r="X1196">
            <v>0</v>
          </cell>
        </row>
        <row r="1197">
          <cell r="C1197" t="str">
            <v>004</v>
          </cell>
          <cell r="X1197">
            <v>0</v>
          </cell>
        </row>
        <row r="1198">
          <cell r="C1198" t="str">
            <v>004</v>
          </cell>
          <cell r="X1198">
            <v>0</v>
          </cell>
        </row>
        <row r="1199">
          <cell r="C1199" t="str">
            <v>004</v>
          </cell>
          <cell r="X1199">
            <v>0</v>
          </cell>
        </row>
        <row r="1200">
          <cell r="C1200" t="str">
            <v>004</v>
          </cell>
          <cell r="X1200">
            <v>0</v>
          </cell>
        </row>
        <row r="1201">
          <cell r="C1201" t="str">
            <v>004</v>
          </cell>
          <cell r="X1201">
            <v>0</v>
          </cell>
        </row>
        <row r="1202">
          <cell r="C1202" t="str">
            <v>004</v>
          </cell>
          <cell r="X1202">
            <v>6</v>
          </cell>
        </row>
        <row r="1203">
          <cell r="C1203" t="str">
            <v>004</v>
          </cell>
          <cell r="X1203">
            <v>2.6</v>
          </cell>
        </row>
        <row r="1204">
          <cell r="C1204" t="str">
            <v>004</v>
          </cell>
          <cell r="X1204">
            <v>6</v>
          </cell>
        </row>
        <row r="1205">
          <cell r="C1205" t="str">
            <v>004</v>
          </cell>
          <cell r="X1205">
            <v>2.5</v>
          </cell>
        </row>
        <row r="1206">
          <cell r="C1206" t="str">
            <v>004</v>
          </cell>
          <cell r="X1206">
            <v>3.9999999999999991</v>
          </cell>
        </row>
        <row r="1207">
          <cell r="C1207" t="str">
            <v>004</v>
          </cell>
          <cell r="X1207">
            <v>14.279999999999996</v>
          </cell>
        </row>
        <row r="1208">
          <cell r="C1208" t="str">
            <v>004</v>
          </cell>
          <cell r="X1208">
            <v>4.3199999999999994</v>
          </cell>
        </row>
        <row r="1209">
          <cell r="C1209" t="str">
            <v>004</v>
          </cell>
          <cell r="X1209">
            <v>17.16</v>
          </cell>
        </row>
        <row r="1210">
          <cell r="C1210" t="str">
            <v>004</v>
          </cell>
          <cell r="X1210">
            <v>5.5</v>
          </cell>
        </row>
        <row r="1211">
          <cell r="C1211" t="str">
            <v>004</v>
          </cell>
          <cell r="X1211">
            <v>0</v>
          </cell>
        </row>
        <row r="1212">
          <cell r="C1212" t="str">
            <v>004</v>
          </cell>
          <cell r="X1212">
            <v>0</v>
          </cell>
        </row>
        <row r="1213">
          <cell r="C1213" t="str">
            <v>004</v>
          </cell>
          <cell r="X1213">
            <v>0</v>
          </cell>
        </row>
        <row r="1214">
          <cell r="C1214" t="str">
            <v>004</v>
          </cell>
          <cell r="X1214">
            <v>3.9999999999999991</v>
          </cell>
        </row>
        <row r="1215">
          <cell r="C1215" t="str">
            <v>004</v>
          </cell>
          <cell r="X1215">
            <v>14.279999999999996</v>
          </cell>
        </row>
        <row r="1216">
          <cell r="C1216" t="str">
            <v>004</v>
          </cell>
          <cell r="X1216">
            <v>4.3199999999999994</v>
          </cell>
        </row>
        <row r="1217">
          <cell r="C1217" t="str">
            <v>004</v>
          </cell>
          <cell r="X1217">
            <v>17.16</v>
          </cell>
        </row>
        <row r="1218">
          <cell r="C1218" t="str">
            <v>004</v>
          </cell>
          <cell r="X1218">
            <v>0</v>
          </cell>
        </row>
        <row r="1219">
          <cell r="C1219" t="str">
            <v>004</v>
          </cell>
          <cell r="X1219">
            <v>0</v>
          </cell>
        </row>
        <row r="1220">
          <cell r="C1220" t="str">
            <v>004</v>
          </cell>
          <cell r="X1220">
            <v>0</v>
          </cell>
        </row>
        <row r="1221">
          <cell r="C1221" t="str">
            <v>004</v>
          </cell>
          <cell r="X1221">
            <v>0</v>
          </cell>
        </row>
        <row r="1222">
          <cell r="C1222" t="str">
            <v>004</v>
          </cell>
          <cell r="X1222">
            <v>0</v>
          </cell>
        </row>
        <row r="1223">
          <cell r="C1223" t="str">
            <v>004</v>
          </cell>
          <cell r="X1223">
            <v>0</v>
          </cell>
        </row>
        <row r="1224">
          <cell r="C1224" t="str">
            <v>004</v>
          </cell>
          <cell r="X1224">
            <v>0</v>
          </cell>
        </row>
        <row r="1225">
          <cell r="C1225" t="str">
            <v>004</v>
          </cell>
          <cell r="X1225">
            <v>0</v>
          </cell>
        </row>
        <row r="1226">
          <cell r="C1226" t="str">
            <v>004</v>
          </cell>
          <cell r="X1226">
            <v>0</v>
          </cell>
        </row>
        <row r="1227">
          <cell r="C1227" t="str">
            <v>004</v>
          </cell>
          <cell r="X1227">
            <v>0</v>
          </cell>
        </row>
        <row r="1228">
          <cell r="C1228" t="str">
            <v>004</v>
          </cell>
          <cell r="X1228">
            <v>0</v>
          </cell>
        </row>
        <row r="1229">
          <cell r="C1229" t="str">
            <v>004</v>
          </cell>
          <cell r="X1229">
            <v>0</v>
          </cell>
        </row>
        <row r="1230">
          <cell r="C1230" t="str">
            <v>004</v>
          </cell>
          <cell r="X1230">
            <v>0</v>
          </cell>
        </row>
        <row r="1231">
          <cell r="C1231" t="str">
            <v>004</v>
          </cell>
          <cell r="X1231">
            <v>0</v>
          </cell>
        </row>
        <row r="1232">
          <cell r="C1232" t="str">
            <v>004</v>
          </cell>
          <cell r="X1232">
            <v>0</v>
          </cell>
        </row>
        <row r="1233">
          <cell r="C1233" t="str">
            <v>004</v>
          </cell>
          <cell r="X1233">
            <v>0</v>
          </cell>
        </row>
        <row r="1234">
          <cell r="C1234" t="str">
            <v>004</v>
          </cell>
          <cell r="X1234">
            <v>0</v>
          </cell>
        </row>
        <row r="1235">
          <cell r="C1235" t="str">
            <v>004</v>
          </cell>
          <cell r="X1235">
            <v>0</v>
          </cell>
        </row>
        <row r="1236">
          <cell r="C1236" t="str">
            <v>004</v>
          </cell>
          <cell r="X1236">
            <v>0</v>
          </cell>
        </row>
        <row r="1237">
          <cell r="C1237" t="str">
            <v>004</v>
          </cell>
          <cell r="X1237">
            <v>0</v>
          </cell>
        </row>
        <row r="1238">
          <cell r="C1238" t="str">
            <v>004</v>
          </cell>
          <cell r="X1238">
            <v>0</v>
          </cell>
        </row>
        <row r="1239">
          <cell r="C1239" t="str">
            <v>004</v>
          </cell>
          <cell r="X1239">
            <v>0</v>
          </cell>
        </row>
        <row r="1240">
          <cell r="C1240" t="str">
            <v>004</v>
          </cell>
          <cell r="X1240">
            <v>0</v>
          </cell>
        </row>
        <row r="1241">
          <cell r="C1241" t="str">
            <v>004</v>
          </cell>
          <cell r="X1241">
            <v>0</v>
          </cell>
        </row>
        <row r="1242">
          <cell r="C1242" t="str">
            <v>004</v>
          </cell>
          <cell r="X1242">
            <v>3.5999999999999992</v>
          </cell>
        </row>
        <row r="1243">
          <cell r="C1243" t="str">
            <v>004</v>
          </cell>
          <cell r="X1243">
            <v>3.5999999999999992</v>
          </cell>
        </row>
        <row r="1244">
          <cell r="C1244" t="str">
            <v>004</v>
          </cell>
          <cell r="X1244">
            <v>0</v>
          </cell>
        </row>
        <row r="1245">
          <cell r="C1245" t="str">
            <v>004</v>
          </cell>
          <cell r="X1245">
            <v>0</v>
          </cell>
        </row>
        <row r="1246">
          <cell r="C1246" t="str">
            <v>004</v>
          </cell>
          <cell r="X1246">
            <v>3.9999999999999991</v>
          </cell>
        </row>
        <row r="1247">
          <cell r="C1247" t="str">
            <v>004</v>
          </cell>
          <cell r="X1247">
            <v>14.279999999999996</v>
          </cell>
        </row>
        <row r="1248">
          <cell r="C1248" t="str">
            <v>004</v>
          </cell>
          <cell r="X1248">
            <v>4.3199999999999994</v>
          </cell>
        </row>
        <row r="1249">
          <cell r="C1249" t="str">
            <v>004</v>
          </cell>
          <cell r="X1249">
            <v>17.16</v>
          </cell>
        </row>
        <row r="1250">
          <cell r="C1250" t="str">
            <v>004</v>
          </cell>
          <cell r="X1250">
            <v>3.5999999999999992</v>
          </cell>
        </row>
        <row r="1251">
          <cell r="C1251" t="str">
            <v>004</v>
          </cell>
          <cell r="X1251">
            <v>3.5999999999999992</v>
          </cell>
        </row>
        <row r="1252">
          <cell r="C1252" t="str">
            <v>004</v>
          </cell>
          <cell r="X1252">
            <v>0</v>
          </cell>
        </row>
        <row r="1253">
          <cell r="C1253" t="str">
            <v>004</v>
          </cell>
          <cell r="X1253">
            <v>0</v>
          </cell>
        </row>
        <row r="1254">
          <cell r="C1254" t="str">
            <v>004</v>
          </cell>
          <cell r="X1254">
            <v>3.9999999999999991</v>
          </cell>
        </row>
        <row r="1255">
          <cell r="C1255" t="str">
            <v>004</v>
          </cell>
          <cell r="X1255">
            <v>14.279999999999996</v>
          </cell>
        </row>
        <row r="1256">
          <cell r="C1256" t="str">
            <v>004</v>
          </cell>
          <cell r="X1256">
            <v>4.3199999999999994</v>
          </cell>
        </row>
        <row r="1257">
          <cell r="C1257" t="str">
            <v>004</v>
          </cell>
          <cell r="X1257">
            <v>17.16</v>
          </cell>
        </row>
        <row r="1258">
          <cell r="C1258" t="str">
            <v>004</v>
          </cell>
          <cell r="X1258">
            <v>6</v>
          </cell>
        </row>
        <row r="1259">
          <cell r="C1259" t="str">
            <v>004</v>
          </cell>
          <cell r="X1259">
            <v>6</v>
          </cell>
        </row>
        <row r="1260">
          <cell r="C1260" t="str">
            <v>004</v>
          </cell>
          <cell r="X1260">
            <v>6</v>
          </cell>
        </row>
        <row r="1261">
          <cell r="C1261" t="str">
            <v>004</v>
          </cell>
          <cell r="X1261">
            <v>6</v>
          </cell>
        </row>
        <row r="1262">
          <cell r="C1262" t="str">
            <v>004</v>
          </cell>
          <cell r="X1262">
            <v>3.9999999999999991</v>
          </cell>
        </row>
        <row r="1263">
          <cell r="C1263" t="str">
            <v>004</v>
          </cell>
          <cell r="X1263">
            <v>14.279999999999996</v>
          </cell>
        </row>
        <row r="1264">
          <cell r="C1264" t="str">
            <v>004</v>
          </cell>
          <cell r="X1264">
            <v>4.3199999999999994</v>
          </cell>
        </row>
        <row r="1265">
          <cell r="C1265" t="str">
            <v>004</v>
          </cell>
          <cell r="X1265">
            <v>48</v>
          </cell>
        </row>
        <row r="1266">
          <cell r="C1266" t="str">
            <v>004</v>
          </cell>
          <cell r="X1266">
            <v>5.6</v>
          </cell>
        </row>
        <row r="1267">
          <cell r="C1267" t="str">
            <v>004</v>
          </cell>
          <cell r="X1267">
            <v>6</v>
          </cell>
        </row>
        <row r="1268">
          <cell r="C1268" t="str">
            <v>004</v>
          </cell>
          <cell r="X1268">
            <v>6</v>
          </cell>
        </row>
        <row r="1269">
          <cell r="C1269" t="str">
            <v>004</v>
          </cell>
          <cell r="X1269">
            <v>2.4</v>
          </cell>
        </row>
        <row r="1270">
          <cell r="C1270" t="str">
            <v>004</v>
          </cell>
          <cell r="X1270">
            <v>17.16</v>
          </cell>
        </row>
        <row r="1271">
          <cell r="C1271" t="str">
            <v>004</v>
          </cell>
          <cell r="X1271">
            <v>24</v>
          </cell>
        </row>
        <row r="1272">
          <cell r="C1272" t="str">
            <v>004</v>
          </cell>
          <cell r="X1272">
            <v>24</v>
          </cell>
        </row>
        <row r="1273">
          <cell r="C1273" t="str">
            <v>004</v>
          </cell>
          <cell r="X1273">
            <v>36</v>
          </cell>
        </row>
        <row r="1274">
          <cell r="C1274" t="str">
            <v>004</v>
          </cell>
          <cell r="X1274">
            <v>6</v>
          </cell>
        </row>
        <row r="1275">
          <cell r="C1275" t="str">
            <v>004</v>
          </cell>
          <cell r="X1275">
            <v>6</v>
          </cell>
        </row>
        <row r="1276">
          <cell r="C1276" t="str">
            <v>004</v>
          </cell>
          <cell r="X1276">
            <v>6</v>
          </cell>
        </row>
        <row r="1277">
          <cell r="C1277" t="str">
            <v>004</v>
          </cell>
          <cell r="X1277">
            <v>6</v>
          </cell>
        </row>
        <row r="1278">
          <cell r="C1278" t="str">
            <v>004</v>
          </cell>
          <cell r="X1278">
            <v>3.9999999999999991</v>
          </cell>
        </row>
        <row r="1279">
          <cell r="C1279" t="str">
            <v>004</v>
          </cell>
          <cell r="X1279">
            <v>14.279999999999996</v>
          </cell>
        </row>
        <row r="1280">
          <cell r="C1280" t="str">
            <v>004</v>
          </cell>
          <cell r="X1280">
            <v>4.3199999999999994</v>
          </cell>
        </row>
        <row r="1281">
          <cell r="C1281" t="str">
            <v>004</v>
          </cell>
          <cell r="X1281">
            <v>17.16</v>
          </cell>
        </row>
        <row r="1282">
          <cell r="C1282" t="str">
            <v>106</v>
          </cell>
          <cell r="X1282">
            <v>12</v>
          </cell>
        </row>
        <row r="1283">
          <cell r="C1283" t="str">
            <v>106</v>
          </cell>
          <cell r="X1283">
            <v>12</v>
          </cell>
        </row>
        <row r="1284">
          <cell r="C1284" t="str">
            <v>106</v>
          </cell>
          <cell r="X1284">
            <v>0</v>
          </cell>
        </row>
        <row r="1285">
          <cell r="C1285" t="str">
            <v>106</v>
          </cell>
          <cell r="X1285">
            <v>0</v>
          </cell>
        </row>
        <row r="1286">
          <cell r="C1286" t="str">
            <v>106</v>
          </cell>
          <cell r="X1286">
            <v>0</v>
          </cell>
        </row>
        <row r="1287">
          <cell r="C1287" t="str">
            <v>106</v>
          </cell>
          <cell r="X1287">
            <v>0</v>
          </cell>
        </row>
        <row r="1288">
          <cell r="C1288" t="str">
            <v>106</v>
          </cell>
          <cell r="X1288">
            <v>0</v>
          </cell>
        </row>
        <row r="1289">
          <cell r="C1289" t="str">
            <v>106</v>
          </cell>
          <cell r="X1289">
            <v>0</v>
          </cell>
        </row>
        <row r="1290">
          <cell r="C1290" t="str">
            <v>106</v>
          </cell>
          <cell r="X1290">
            <v>0</v>
          </cell>
        </row>
        <row r="1291">
          <cell r="C1291" t="str">
            <v>106</v>
          </cell>
          <cell r="X1291">
            <v>12</v>
          </cell>
        </row>
        <row r="1292">
          <cell r="C1292" t="str">
            <v>106</v>
          </cell>
          <cell r="X1292">
            <v>0</v>
          </cell>
        </row>
        <row r="1293">
          <cell r="C1293" t="str">
            <v>106</v>
          </cell>
          <cell r="X1293">
            <v>0</v>
          </cell>
        </row>
        <row r="1294">
          <cell r="C1294" t="str">
            <v>106</v>
          </cell>
          <cell r="X1294">
            <v>13</v>
          </cell>
        </row>
        <row r="1295">
          <cell r="C1295" t="str">
            <v>106</v>
          </cell>
          <cell r="X1295">
            <v>0</v>
          </cell>
        </row>
        <row r="1296">
          <cell r="C1296" t="str">
            <v>106</v>
          </cell>
          <cell r="X1296">
            <v>0</v>
          </cell>
        </row>
        <row r="1297">
          <cell r="C1297" t="str">
            <v>106</v>
          </cell>
          <cell r="X1297">
            <v>0</v>
          </cell>
        </row>
        <row r="1298">
          <cell r="C1298" t="str">
            <v>106</v>
          </cell>
          <cell r="X1298">
            <v>0</v>
          </cell>
        </row>
        <row r="1299">
          <cell r="C1299" t="str">
            <v>106</v>
          </cell>
          <cell r="X1299">
            <v>22</v>
          </cell>
        </row>
        <row r="1300">
          <cell r="C1300" t="str">
            <v>106</v>
          </cell>
          <cell r="X1300">
            <v>0</v>
          </cell>
        </row>
        <row r="1301">
          <cell r="C1301" t="str">
            <v>106</v>
          </cell>
          <cell r="X1301">
            <v>0</v>
          </cell>
        </row>
        <row r="1302">
          <cell r="C1302" t="str">
            <v>106</v>
          </cell>
          <cell r="X1302">
            <v>12</v>
          </cell>
        </row>
        <row r="1303">
          <cell r="C1303" t="str">
            <v>106</v>
          </cell>
          <cell r="X1303">
            <v>0</v>
          </cell>
        </row>
        <row r="1304">
          <cell r="C1304" t="str">
            <v>106</v>
          </cell>
          <cell r="X1304">
            <v>0</v>
          </cell>
        </row>
        <row r="1305">
          <cell r="C1305" t="str">
            <v>106</v>
          </cell>
          <cell r="X1305">
            <v>0</v>
          </cell>
        </row>
        <row r="1306">
          <cell r="C1306" t="str">
            <v>106</v>
          </cell>
          <cell r="X1306">
            <v>0</v>
          </cell>
        </row>
        <row r="1307">
          <cell r="C1307" t="str">
            <v>106</v>
          </cell>
          <cell r="X1307">
            <v>19</v>
          </cell>
        </row>
        <row r="1308">
          <cell r="C1308" t="str">
            <v>106</v>
          </cell>
          <cell r="X1308">
            <v>0</v>
          </cell>
        </row>
        <row r="1309">
          <cell r="C1309" t="str">
            <v>106</v>
          </cell>
          <cell r="X1309">
            <v>0</v>
          </cell>
        </row>
        <row r="1310">
          <cell r="C1310" t="str">
            <v>106</v>
          </cell>
          <cell r="X1310">
            <v>16</v>
          </cell>
        </row>
        <row r="1311">
          <cell r="C1311" t="str">
            <v>106</v>
          </cell>
          <cell r="X1311">
            <v>0</v>
          </cell>
        </row>
        <row r="1312">
          <cell r="C1312" t="str">
            <v>106</v>
          </cell>
          <cell r="X1312">
            <v>0</v>
          </cell>
        </row>
        <row r="1313">
          <cell r="C1313" t="str">
            <v>106</v>
          </cell>
          <cell r="X1313">
            <v>0</v>
          </cell>
        </row>
        <row r="1314">
          <cell r="C1314" t="str">
            <v>106</v>
          </cell>
          <cell r="X1314">
            <v>16</v>
          </cell>
        </row>
        <row r="1315">
          <cell r="C1315" t="str">
            <v>106</v>
          </cell>
          <cell r="X1315">
            <v>0</v>
          </cell>
        </row>
        <row r="1316">
          <cell r="C1316" t="str">
            <v>106</v>
          </cell>
          <cell r="X1316">
            <v>0</v>
          </cell>
        </row>
        <row r="1317">
          <cell r="C1317" t="str">
            <v>106</v>
          </cell>
          <cell r="X1317">
            <v>0</v>
          </cell>
        </row>
        <row r="1318">
          <cell r="C1318" t="str">
            <v>106</v>
          </cell>
          <cell r="X1318">
            <v>0</v>
          </cell>
        </row>
        <row r="1319">
          <cell r="C1319" t="str">
            <v>106</v>
          </cell>
          <cell r="X1319">
            <v>0</v>
          </cell>
        </row>
        <row r="1320">
          <cell r="C1320" t="str">
            <v>106</v>
          </cell>
          <cell r="X1320">
            <v>0</v>
          </cell>
        </row>
        <row r="1321">
          <cell r="C1321" t="str">
            <v>106</v>
          </cell>
          <cell r="X1321">
            <v>0</v>
          </cell>
        </row>
        <row r="1322">
          <cell r="C1322" t="str">
            <v>106</v>
          </cell>
          <cell r="X1322">
            <v>0</v>
          </cell>
        </row>
        <row r="1323">
          <cell r="C1323" t="str">
            <v>106</v>
          </cell>
          <cell r="X1323">
            <v>0</v>
          </cell>
        </row>
        <row r="1324">
          <cell r="C1324" t="str">
            <v>106</v>
          </cell>
          <cell r="X1324">
            <v>0</v>
          </cell>
        </row>
        <row r="1325">
          <cell r="C1325" t="str">
            <v>106</v>
          </cell>
          <cell r="X1325">
            <v>0</v>
          </cell>
        </row>
        <row r="1326">
          <cell r="C1326" t="str">
            <v>106</v>
          </cell>
          <cell r="X1326">
            <v>0</v>
          </cell>
        </row>
        <row r="1327">
          <cell r="C1327" t="str">
            <v>106</v>
          </cell>
          <cell r="X1327">
            <v>0</v>
          </cell>
        </row>
        <row r="1328">
          <cell r="C1328" t="str">
            <v>106</v>
          </cell>
          <cell r="X1328">
            <v>0</v>
          </cell>
        </row>
        <row r="1329">
          <cell r="C1329" t="str">
            <v>106</v>
          </cell>
          <cell r="X1329">
            <v>0</v>
          </cell>
        </row>
        <row r="1330">
          <cell r="C1330" t="str">
            <v>106</v>
          </cell>
          <cell r="X1330">
            <v>0</v>
          </cell>
        </row>
        <row r="1331">
          <cell r="C1331" t="str">
            <v>106</v>
          </cell>
          <cell r="X1331">
            <v>0</v>
          </cell>
        </row>
        <row r="1332">
          <cell r="C1332" t="str">
            <v>106</v>
          </cell>
          <cell r="X1332">
            <v>0</v>
          </cell>
        </row>
        <row r="1333">
          <cell r="C1333" t="str">
            <v>106</v>
          </cell>
          <cell r="X1333">
            <v>0</v>
          </cell>
        </row>
        <row r="1334">
          <cell r="C1334" t="str">
            <v>106</v>
          </cell>
          <cell r="X1334">
            <v>0</v>
          </cell>
        </row>
        <row r="1335">
          <cell r="C1335" t="str">
            <v>106</v>
          </cell>
          <cell r="X1335">
            <v>0</v>
          </cell>
        </row>
        <row r="1336">
          <cell r="C1336" t="str">
            <v>106</v>
          </cell>
          <cell r="X1336">
            <v>0</v>
          </cell>
        </row>
        <row r="1337">
          <cell r="C1337" t="str">
            <v>106</v>
          </cell>
          <cell r="X1337">
            <v>0</v>
          </cell>
        </row>
        <row r="1338">
          <cell r="C1338" t="str">
            <v>106</v>
          </cell>
          <cell r="X1338">
            <v>0</v>
          </cell>
        </row>
        <row r="1339">
          <cell r="C1339" t="str">
            <v>106</v>
          </cell>
          <cell r="X1339">
            <v>0</v>
          </cell>
        </row>
        <row r="1340">
          <cell r="C1340" t="str">
            <v>106</v>
          </cell>
          <cell r="X1340">
            <v>0</v>
          </cell>
        </row>
        <row r="1341">
          <cell r="C1341" t="str">
            <v>106</v>
          </cell>
          <cell r="X1341">
            <v>0</v>
          </cell>
        </row>
        <row r="1342">
          <cell r="C1342" t="str">
            <v>106</v>
          </cell>
          <cell r="X1342">
            <v>0</v>
          </cell>
        </row>
        <row r="1343">
          <cell r="C1343" t="str">
            <v>106</v>
          </cell>
          <cell r="X1343">
            <v>0</v>
          </cell>
        </row>
        <row r="1344">
          <cell r="C1344" t="str">
            <v>106</v>
          </cell>
          <cell r="X1344">
            <v>0</v>
          </cell>
        </row>
        <row r="1345">
          <cell r="C1345" t="str">
            <v>106</v>
          </cell>
          <cell r="X1345">
            <v>0</v>
          </cell>
        </row>
        <row r="1346">
          <cell r="C1346" t="str">
            <v>106</v>
          </cell>
          <cell r="X1346">
            <v>0</v>
          </cell>
        </row>
        <row r="1347">
          <cell r="C1347" t="str">
            <v>106</v>
          </cell>
          <cell r="X1347">
            <v>0</v>
          </cell>
        </row>
        <row r="1348">
          <cell r="C1348" t="str">
            <v>106</v>
          </cell>
          <cell r="X1348">
            <v>0</v>
          </cell>
        </row>
        <row r="1349">
          <cell r="C1349" t="str">
            <v>106</v>
          </cell>
          <cell r="X1349">
            <v>0</v>
          </cell>
        </row>
        <row r="1350">
          <cell r="C1350" t="str">
            <v>106</v>
          </cell>
          <cell r="X1350">
            <v>0</v>
          </cell>
        </row>
        <row r="1351">
          <cell r="C1351" t="str">
            <v>106</v>
          </cell>
          <cell r="X1351">
            <v>0</v>
          </cell>
        </row>
        <row r="1352">
          <cell r="C1352" t="str">
            <v>106</v>
          </cell>
          <cell r="X1352">
            <v>0</v>
          </cell>
        </row>
        <row r="1353">
          <cell r="C1353" t="str">
            <v>106</v>
          </cell>
          <cell r="X1353">
            <v>0</v>
          </cell>
        </row>
        <row r="1354">
          <cell r="C1354" t="str">
            <v>106</v>
          </cell>
          <cell r="X1354">
            <v>0</v>
          </cell>
        </row>
        <row r="1355">
          <cell r="C1355" t="str">
            <v>106</v>
          </cell>
          <cell r="X1355">
            <v>0</v>
          </cell>
        </row>
        <row r="1356">
          <cell r="C1356" t="str">
            <v>106</v>
          </cell>
          <cell r="X1356">
            <v>0</v>
          </cell>
        </row>
        <row r="1357">
          <cell r="C1357" t="str">
            <v>106</v>
          </cell>
          <cell r="X1357">
            <v>0</v>
          </cell>
        </row>
        <row r="1358">
          <cell r="C1358" t="str">
            <v>106</v>
          </cell>
          <cell r="X1358">
            <v>0</v>
          </cell>
        </row>
        <row r="1359">
          <cell r="C1359" t="str">
            <v>106</v>
          </cell>
          <cell r="X1359">
            <v>0</v>
          </cell>
        </row>
        <row r="1360">
          <cell r="C1360" t="str">
            <v>106</v>
          </cell>
          <cell r="X1360">
            <v>0</v>
          </cell>
        </row>
        <row r="1361">
          <cell r="C1361" t="str">
            <v>106</v>
          </cell>
          <cell r="X1361">
            <v>0</v>
          </cell>
        </row>
        <row r="1362">
          <cell r="C1362" t="str">
            <v>106</v>
          </cell>
          <cell r="X1362">
            <v>5</v>
          </cell>
        </row>
        <row r="1363">
          <cell r="C1363" t="str">
            <v>106</v>
          </cell>
          <cell r="X1363">
            <v>5</v>
          </cell>
        </row>
        <row r="1364">
          <cell r="C1364" t="str">
            <v>106</v>
          </cell>
          <cell r="X1364">
            <v>5</v>
          </cell>
        </row>
        <row r="1365">
          <cell r="C1365" t="str">
            <v>106</v>
          </cell>
          <cell r="X1365">
            <v>0</v>
          </cell>
        </row>
        <row r="1366">
          <cell r="C1366" t="str">
            <v>106</v>
          </cell>
          <cell r="X1366">
            <v>0</v>
          </cell>
        </row>
        <row r="1367">
          <cell r="C1367" t="str">
            <v>106</v>
          </cell>
          <cell r="X1367">
            <v>12</v>
          </cell>
        </row>
        <row r="1368">
          <cell r="C1368" t="str">
            <v>106</v>
          </cell>
          <cell r="X1368">
            <v>10</v>
          </cell>
        </row>
        <row r="1369">
          <cell r="C1369" t="str">
            <v>106</v>
          </cell>
          <cell r="X1369">
            <v>0</v>
          </cell>
        </row>
        <row r="1370">
          <cell r="C1370" t="str">
            <v>106</v>
          </cell>
          <cell r="X1370">
            <v>0</v>
          </cell>
        </row>
        <row r="1371">
          <cell r="C1371" t="str">
            <v>106</v>
          </cell>
          <cell r="X1371">
            <v>0</v>
          </cell>
        </row>
        <row r="1372">
          <cell r="C1372" t="str">
            <v>106</v>
          </cell>
          <cell r="X1372">
            <v>0</v>
          </cell>
        </row>
        <row r="1373">
          <cell r="C1373" t="str">
            <v>106</v>
          </cell>
          <cell r="X1373">
            <v>0</v>
          </cell>
        </row>
        <row r="1374">
          <cell r="C1374" t="str">
            <v>106</v>
          </cell>
          <cell r="X1374">
            <v>0</v>
          </cell>
        </row>
        <row r="1375">
          <cell r="C1375" t="str">
            <v>106</v>
          </cell>
          <cell r="X1375">
            <v>0</v>
          </cell>
        </row>
        <row r="1376">
          <cell r="C1376" t="str">
            <v>106</v>
          </cell>
          <cell r="X1376">
            <v>0</v>
          </cell>
        </row>
        <row r="1377">
          <cell r="C1377" t="str">
            <v>106</v>
          </cell>
          <cell r="X1377">
            <v>0</v>
          </cell>
        </row>
        <row r="1378">
          <cell r="C1378" t="str">
            <v>106</v>
          </cell>
          <cell r="X1378">
            <v>0</v>
          </cell>
        </row>
        <row r="1379">
          <cell r="C1379" t="str">
            <v>106</v>
          </cell>
          <cell r="X1379">
            <v>0</v>
          </cell>
        </row>
        <row r="1380">
          <cell r="C1380" t="str">
            <v>106</v>
          </cell>
          <cell r="X1380">
            <v>0</v>
          </cell>
        </row>
        <row r="1381">
          <cell r="C1381" t="str">
            <v>106</v>
          </cell>
          <cell r="X1381">
            <v>0</v>
          </cell>
        </row>
        <row r="1382">
          <cell r="C1382" t="str">
            <v>106</v>
          </cell>
          <cell r="X1382">
            <v>0</v>
          </cell>
        </row>
        <row r="1383">
          <cell r="C1383" t="str">
            <v>106</v>
          </cell>
          <cell r="X1383">
            <v>0</v>
          </cell>
        </row>
        <row r="1384">
          <cell r="C1384" t="str">
            <v>106</v>
          </cell>
          <cell r="X1384">
            <v>0</v>
          </cell>
        </row>
        <row r="1385">
          <cell r="C1385" t="str">
            <v>106</v>
          </cell>
          <cell r="X1385">
            <v>0</v>
          </cell>
        </row>
        <row r="1386">
          <cell r="C1386" t="str">
            <v>106</v>
          </cell>
          <cell r="X1386">
            <v>0</v>
          </cell>
        </row>
        <row r="1387">
          <cell r="C1387" t="str">
            <v>106</v>
          </cell>
          <cell r="X1387">
            <v>0</v>
          </cell>
        </row>
        <row r="1388">
          <cell r="C1388" t="str">
            <v>106</v>
          </cell>
          <cell r="X1388">
            <v>0</v>
          </cell>
        </row>
        <row r="1389">
          <cell r="C1389" t="str">
            <v>106</v>
          </cell>
          <cell r="X1389">
            <v>0</v>
          </cell>
        </row>
        <row r="1390">
          <cell r="C1390" t="str">
            <v>106</v>
          </cell>
          <cell r="X1390">
            <v>0</v>
          </cell>
        </row>
        <row r="1391">
          <cell r="C1391" t="str">
            <v>106</v>
          </cell>
          <cell r="X1391">
            <v>0</v>
          </cell>
        </row>
        <row r="1392">
          <cell r="C1392" t="str">
            <v>106</v>
          </cell>
          <cell r="X1392">
            <v>0</v>
          </cell>
        </row>
        <row r="1393">
          <cell r="C1393" t="str">
            <v>106</v>
          </cell>
          <cell r="X1393">
            <v>0</v>
          </cell>
        </row>
        <row r="1394">
          <cell r="C1394" t="str">
            <v>106</v>
          </cell>
          <cell r="X1394">
            <v>0</v>
          </cell>
        </row>
        <row r="1395">
          <cell r="C1395" t="str">
            <v>106</v>
          </cell>
          <cell r="X1395">
            <v>0</v>
          </cell>
        </row>
        <row r="1396">
          <cell r="C1396" t="str">
            <v>106</v>
          </cell>
          <cell r="X1396">
            <v>0</v>
          </cell>
        </row>
        <row r="1397">
          <cell r="C1397" t="str">
            <v>106</v>
          </cell>
          <cell r="X1397">
            <v>0</v>
          </cell>
        </row>
        <row r="1398">
          <cell r="C1398" t="str">
            <v>106</v>
          </cell>
          <cell r="X1398">
            <v>0</v>
          </cell>
        </row>
        <row r="1399">
          <cell r="C1399" t="str">
            <v>106</v>
          </cell>
          <cell r="X1399">
            <v>0</v>
          </cell>
        </row>
        <row r="1400">
          <cell r="C1400" t="str">
            <v>106</v>
          </cell>
          <cell r="X1400">
            <v>0</v>
          </cell>
        </row>
        <row r="1401">
          <cell r="C1401" t="str">
            <v>106</v>
          </cell>
          <cell r="X1401">
            <v>0</v>
          </cell>
        </row>
        <row r="1402">
          <cell r="C1402" t="str">
            <v>106</v>
          </cell>
          <cell r="X1402">
            <v>13</v>
          </cell>
        </row>
        <row r="1403">
          <cell r="C1403" t="str">
            <v>106</v>
          </cell>
          <cell r="X1403">
            <v>13</v>
          </cell>
        </row>
        <row r="1404">
          <cell r="C1404" t="str">
            <v>106</v>
          </cell>
          <cell r="X1404">
            <v>0</v>
          </cell>
        </row>
        <row r="1405">
          <cell r="C1405" t="str">
            <v>106</v>
          </cell>
          <cell r="X1405">
            <v>0</v>
          </cell>
        </row>
        <row r="1406">
          <cell r="C1406" t="str">
            <v>106</v>
          </cell>
          <cell r="X1406">
            <v>0</v>
          </cell>
        </row>
        <row r="1407">
          <cell r="C1407" t="str">
            <v>106</v>
          </cell>
          <cell r="X1407">
            <v>0</v>
          </cell>
        </row>
        <row r="1408">
          <cell r="C1408" t="str">
            <v>106</v>
          </cell>
          <cell r="X1408">
            <v>0</v>
          </cell>
        </row>
        <row r="1409">
          <cell r="C1409" t="str">
            <v>106</v>
          </cell>
          <cell r="X1409">
            <v>0</v>
          </cell>
        </row>
        <row r="1410">
          <cell r="C1410" t="str">
            <v>106</v>
          </cell>
          <cell r="X1410">
            <v>0</v>
          </cell>
        </row>
        <row r="1411">
          <cell r="C1411" t="str">
            <v>106</v>
          </cell>
          <cell r="X1411">
            <v>0</v>
          </cell>
        </row>
        <row r="1412">
          <cell r="C1412" t="str">
            <v>106</v>
          </cell>
          <cell r="X1412">
            <v>0</v>
          </cell>
        </row>
        <row r="1413">
          <cell r="C1413" t="str">
            <v>106</v>
          </cell>
          <cell r="X1413">
            <v>0</v>
          </cell>
        </row>
        <row r="1414">
          <cell r="C1414" t="str">
            <v>106</v>
          </cell>
          <cell r="X1414">
            <v>0</v>
          </cell>
        </row>
        <row r="1415">
          <cell r="C1415" t="str">
            <v>106</v>
          </cell>
          <cell r="X1415">
            <v>0</v>
          </cell>
        </row>
        <row r="1416">
          <cell r="C1416" t="str">
            <v>106</v>
          </cell>
          <cell r="X1416">
            <v>0</v>
          </cell>
        </row>
        <row r="1417">
          <cell r="C1417" t="str">
            <v>106</v>
          </cell>
          <cell r="X1417">
            <v>0</v>
          </cell>
        </row>
        <row r="1418">
          <cell r="C1418" t="str">
            <v>106</v>
          </cell>
          <cell r="X1418">
            <v>0</v>
          </cell>
        </row>
        <row r="1419">
          <cell r="C1419" t="str">
            <v>106</v>
          </cell>
          <cell r="X1419">
            <v>0</v>
          </cell>
        </row>
        <row r="1420">
          <cell r="C1420" t="str">
            <v>106</v>
          </cell>
          <cell r="X1420">
            <v>0</v>
          </cell>
        </row>
        <row r="1421">
          <cell r="C1421" t="str">
            <v>106</v>
          </cell>
          <cell r="X1421">
            <v>0</v>
          </cell>
        </row>
        <row r="1422">
          <cell r="C1422" t="str">
            <v>106</v>
          </cell>
          <cell r="X1422">
            <v>0</v>
          </cell>
        </row>
        <row r="1423">
          <cell r="C1423" t="str">
            <v>106</v>
          </cell>
          <cell r="X1423">
            <v>0</v>
          </cell>
        </row>
        <row r="1424">
          <cell r="C1424" t="str">
            <v>106</v>
          </cell>
          <cell r="X1424">
            <v>0</v>
          </cell>
        </row>
        <row r="1425">
          <cell r="C1425" t="str">
            <v>106</v>
          </cell>
          <cell r="X1425">
            <v>0</v>
          </cell>
        </row>
        <row r="1426">
          <cell r="C1426" t="str">
            <v>106</v>
          </cell>
          <cell r="X1426">
            <v>0</v>
          </cell>
        </row>
        <row r="1427">
          <cell r="C1427" t="str">
            <v>106</v>
          </cell>
          <cell r="X1427">
            <v>0</v>
          </cell>
        </row>
        <row r="1428">
          <cell r="C1428" t="str">
            <v>106</v>
          </cell>
          <cell r="X1428">
            <v>0</v>
          </cell>
        </row>
        <row r="1429">
          <cell r="C1429" t="str">
            <v>106</v>
          </cell>
          <cell r="X1429">
            <v>0</v>
          </cell>
        </row>
        <row r="1430">
          <cell r="C1430" t="str">
            <v>106</v>
          </cell>
          <cell r="X1430">
            <v>0</v>
          </cell>
        </row>
        <row r="1431">
          <cell r="C1431" t="str">
            <v>106</v>
          </cell>
          <cell r="X1431">
            <v>0</v>
          </cell>
        </row>
        <row r="1432">
          <cell r="C1432" t="str">
            <v>106</v>
          </cell>
          <cell r="X1432">
            <v>0</v>
          </cell>
        </row>
        <row r="1433">
          <cell r="C1433" t="str">
            <v>106</v>
          </cell>
          <cell r="X1433">
            <v>0</v>
          </cell>
        </row>
        <row r="1434">
          <cell r="C1434" t="str">
            <v>106</v>
          </cell>
          <cell r="X1434">
            <v>0</v>
          </cell>
        </row>
        <row r="1435">
          <cell r="C1435" t="str">
            <v>106</v>
          </cell>
          <cell r="X1435">
            <v>0</v>
          </cell>
        </row>
        <row r="1436">
          <cell r="C1436" t="str">
            <v>106</v>
          </cell>
          <cell r="X1436">
            <v>0</v>
          </cell>
        </row>
        <row r="1437">
          <cell r="C1437" t="str">
            <v>106</v>
          </cell>
          <cell r="X1437">
            <v>0</v>
          </cell>
        </row>
        <row r="1438">
          <cell r="C1438" t="str">
            <v>106</v>
          </cell>
          <cell r="X1438">
            <v>0</v>
          </cell>
        </row>
        <row r="1439">
          <cell r="C1439" t="str">
            <v>106</v>
          </cell>
          <cell r="X1439">
            <v>0</v>
          </cell>
        </row>
        <row r="1440">
          <cell r="C1440" t="str">
            <v>106</v>
          </cell>
          <cell r="X1440">
            <v>0</v>
          </cell>
        </row>
        <row r="1441">
          <cell r="C1441" t="str">
            <v>106</v>
          </cell>
          <cell r="X1441">
            <v>0</v>
          </cell>
        </row>
        <row r="1442">
          <cell r="C1442" t="str">
            <v>106</v>
          </cell>
          <cell r="X1442">
            <v>14</v>
          </cell>
        </row>
        <row r="1443">
          <cell r="C1443" t="str">
            <v>106</v>
          </cell>
          <cell r="X1443">
            <v>14</v>
          </cell>
        </row>
        <row r="1444">
          <cell r="C1444" t="str">
            <v>106</v>
          </cell>
          <cell r="X1444">
            <v>14</v>
          </cell>
        </row>
        <row r="1445">
          <cell r="C1445" t="str">
            <v>106</v>
          </cell>
          <cell r="X1445">
            <v>0</v>
          </cell>
        </row>
        <row r="1446">
          <cell r="C1446" t="str">
            <v>106</v>
          </cell>
          <cell r="X1446">
            <v>0</v>
          </cell>
        </row>
        <row r="1447">
          <cell r="C1447" t="str">
            <v>106</v>
          </cell>
          <cell r="X1447">
            <v>0</v>
          </cell>
        </row>
        <row r="1448">
          <cell r="C1448" t="str">
            <v>106</v>
          </cell>
          <cell r="X1448">
            <v>0</v>
          </cell>
        </row>
        <row r="1449">
          <cell r="C1449" t="str">
            <v>106</v>
          </cell>
          <cell r="X1449">
            <v>0</v>
          </cell>
        </row>
        <row r="1450">
          <cell r="C1450" t="str">
            <v>106</v>
          </cell>
          <cell r="X1450">
            <v>0</v>
          </cell>
        </row>
        <row r="1451">
          <cell r="C1451" t="str">
            <v>106</v>
          </cell>
          <cell r="X1451">
            <v>0</v>
          </cell>
        </row>
        <row r="1452">
          <cell r="C1452" t="str">
            <v>106</v>
          </cell>
          <cell r="X1452">
            <v>0</v>
          </cell>
        </row>
        <row r="1453">
          <cell r="C1453" t="str">
            <v>106</v>
          </cell>
          <cell r="X1453">
            <v>0</v>
          </cell>
        </row>
        <row r="1454">
          <cell r="C1454" t="str">
            <v>106</v>
          </cell>
          <cell r="X1454">
            <v>0</v>
          </cell>
        </row>
        <row r="1455">
          <cell r="C1455" t="str">
            <v>106</v>
          </cell>
          <cell r="X1455">
            <v>0</v>
          </cell>
        </row>
        <row r="1456">
          <cell r="C1456" t="str">
            <v>106</v>
          </cell>
          <cell r="X1456">
            <v>0</v>
          </cell>
        </row>
        <row r="1457">
          <cell r="C1457" t="str">
            <v>106</v>
          </cell>
          <cell r="X1457">
            <v>0</v>
          </cell>
        </row>
        <row r="1458">
          <cell r="C1458" t="str">
            <v>106</v>
          </cell>
          <cell r="X1458">
            <v>0</v>
          </cell>
        </row>
        <row r="1459">
          <cell r="C1459" t="str">
            <v>106</v>
          </cell>
          <cell r="X1459">
            <v>0</v>
          </cell>
        </row>
        <row r="1460">
          <cell r="C1460" t="str">
            <v>106</v>
          </cell>
          <cell r="X1460">
            <v>0</v>
          </cell>
        </row>
        <row r="1461">
          <cell r="C1461" t="str">
            <v>106</v>
          </cell>
          <cell r="X1461">
            <v>0</v>
          </cell>
        </row>
        <row r="1462">
          <cell r="C1462" t="str">
            <v>106</v>
          </cell>
          <cell r="X1462">
            <v>0</v>
          </cell>
        </row>
        <row r="1463">
          <cell r="C1463" t="str">
            <v>106</v>
          </cell>
          <cell r="X1463">
            <v>0</v>
          </cell>
        </row>
        <row r="1464">
          <cell r="C1464" t="str">
            <v>106</v>
          </cell>
          <cell r="X1464">
            <v>0</v>
          </cell>
        </row>
        <row r="1465">
          <cell r="C1465" t="str">
            <v>106</v>
          </cell>
          <cell r="X1465">
            <v>0</v>
          </cell>
        </row>
        <row r="1466">
          <cell r="C1466" t="str">
            <v>106</v>
          </cell>
          <cell r="X1466">
            <v>0</v>
          </cell>
        </row>
        <row r="1467">
          <cell r="C1467" t="str">
            <v>106</v>
          </cell>
          <cell r="X1467">
            <v>0</v>
          </cell>
        </row>
        <row r="1468">
          <cell r="C1468" t="str">
            <v>106</v>
          </cell>
          <cell r="X1468">
            <v>0</v>
          </cell>
        </row>
        <row r="1469">
          <cell r="C1469" t="str">
            <v>106</v>
          </cell>
          <cell r="X1469">
            <v>0</v>
          </cell>
        </row>
        <row r="1470">
          <cell r="C1470" t="str">
            <v>106</v>
          </cell>
          <cell r="X1470">
            <v>0</v>
          </cell>
        </row>
        <row r="1471">
          <cell r="C1471" t="str">
            <v>106</v>
          </cell>
          <cell r="X1471">
            <v>0</v>
          </cell>
        </row>
        <row r="1472">
          <cell r="C1472" t="str">
            <v>106</v>
          </cell>
          <cell r="X1472">
            <v>0</v>
          </cell>
        </row>
        <row r="1473">
          <cell r="C1473" t="str">
            <v>106</v>
          </cell>
          <cell r="X1473">
            <v>0</v>
          </cell>
        </row>
        <row r="1474">
          <cell r="C1474" t="str">
            <v>106</v>
          </cell>
          <cell r="X1474">
            <v>0</v>
          </cell>
        </row>
        <row r="1475">
          <cell r="C1475" t="str">
            <v>106</v>
          </cell>
          <cell r="X1475">
            <v>0</v>
          </cell>
        </row>
        <row r="1476">
          <cell r="C1476" t="str">
            <v>106</v>
          </cell>
          <cell r="X1476">
            <v>0</v>
          </cell>
        </row>
        <row r="1477">
          <cell r="C1477" t="str">
            <v>106</v>
          </cell>
          <cell r="X1477">
            <v>0</v>
          </cell>
        </row>
        <row r="1478">
          <cell r="C1478" t="str">
            <v>106</v>
          </cell>
          <cell r="X1478">
            <v>0</v>
          </cell>
        </row>
        <row r="1479">
          <cell r="C1479" t="str">
            <v>106</v>
          </cell>
          <cell r="X1479">
            <v>0</v>
          </cell>
        </row>
        <row r="1480">
          <cell r="C1480" t="str">
            <v>106</v>
          </cell>
          <cell r="X1480">
            <v>0</v>
          </cell>
        </row>
        <row r="1481">
          <cell r="C1481" t="str">
            <v>106</v>
          </cell>
          <cell r="X1481">
            <v>0</v>
          </cell>
        </row>
        <row r="1482">
          <cell r="C1482" t="str">
            <v>106</v>
          </cell>
          <cell r="X1482">
            <v>15</v>
          </cell>
        </row>
        <row r="1483">
          <cell r="C1483" t="str">
            <v>106</v>
          </cell>
          <cell r="X1483">
            <v>10</v>
          </cell>
        </row>
        <row r="1484">
          <cell r="C1484" t="str">
            <v>106</v>
          </cell>
          <cell r="X1484">
            <v>8</v>
          </cell>
        </row>
        <row r="1485">
          <cell r="C1485" t="str">
            <v>106</v>
          </cell>
          <cell r="X1485">
            <v>0</v>
          </cell>
        </row>
        <row r="1486">
          <cell r="C1486" t="str">
            <v>106</v>
          </cell>
          <cell r="X1486">
            <v>0</v>
          </cell>
        </row>
        <row r="1487">
          <cell r="C1487" t="str">
            <v>106</v>
          </cell>
          <cell r="X1487">
            <v>0</v>
          </cell>
        </row>
        <row r="1488">
          <cell r="C1488" t="str">
            <v>106</v>
          </cell>
          <cell r="X1488">
            <v>0</v>
          </cell>
        </row>
        <row r="1489">
          <cell r="C1489" t="str">
            <v>106</v>
          </cell>
          <cell r="X1489">
            <v>0</v>
          </cell>
        </row>
        <row r="1490">
          <cell r="C1490" t="str">
            <v>106</v>
          </cell>
          <cell r="X1490">
            <v>0</v>
          </cell>
        </row>
        <row r="1491">
          <cell r="C1491" t="str">
            <v>106</v>
          </cell>
          <cell r="X1491">
            <v>0</v>
          </cell>
        </row>
        <row r="1492">
          <cell r="C1492" t="str">
            <v>106</v>
          </cell>
          <cell r="X1492">
            <v>0</v>
          </cell>
        </row>
        <row r="1493">
          <cell r="C1493" t="str">
            <v>106</v>
          </cell>
          <cell r="X1493">
            <v>0</v>
          </cell>
        </row>
        <row r="1494">
          <cell r="C1494" t="str">
            <v>106</v>
          </cell>
          <cell r="X1494">
            <v>0</v>
          </cell>
        </row>
        <row r="1495">
          <cell r="C1495" t="str">
            <v>106</v>
          </cell>
          <cell r="X1495">
            <v>0</v>
          </cell>
        </row>
        <row r="1496">
          <cell r="C1496" t="str">
            <v>106</v>
          </cell>
          <cell r="X1496">
            <v>0</v>
          </cell>
        </row>
        <row r="1497">
          <cell r="C1497" t="str">
            <v>106</v>
          </cell>
          <cell r="X1497">
            <v>0</v>
          </cell>
        </row>
        <row r="1498">
          <cell r="C1498" t="str">
            <v>106</v>
          </cell>
          <cell r="X1498">
            <v>0</v>
          </cell>
        </row>
        <row r="1499">
          <cell r="C1499" t="str">
            <v>106</v>
          </cell>
          <cell r="X1499">
            <v>0</v>
          </cell>
        </row>
        <row r="1500">
          <cell r="C1500" t="str">
            <v>106</v>
          </cell>
          <cell r="X1500">
            <v>0</v>
          </cell>
        </row>
        <row r="1501">
          <cell r="C1501" t="str">
            <v>106</v>
          </cell>
          <cell r="X1501">
            <v>0</v>
          </cell>
        </row>
        <row r="1502">
          <cell r="C1502" t="str">
            <v>106</v>
          </cell>
          <cell r="X1502">
            <v>0</v>
          </cell>
        </row>
        <row r="1503">
          <cell r="C1503" t="str">
            <v>106</v>
          </cell>
          <cell r="X1503">
            <v>0</v>
          </cell>
        </row>
        <row r="1504">
          <cell r="C1504" t="str">
            <v>106</v>
          </cell>
          <cell r="X1504">
            <v>0</v>
          </cell>
        </row>
        <row r="1505">
          <cell r="C1505" t="str">
            <v>106</v>
          </cell>
          <cell r="X1505">
            <v>0</v>
          </cell>
        </row>
        <row r="1506">
          <cell r="C1506" t="str">
            <v>106</v>
          </cell>
          <cell r="X1506">
            <v>0</v>
          </cell>
        </row>
        <row r="1507">
          <cell r="C1507" t="str">
            <v>106</v>
          </cell>
          <cell r="X1507">
            <v>0</v>
          </cell>
        </row>
        <row r="1508">
          <cell r="C1508" t="str">
            <v>106</v>
          </cell>
          <cell r="X1508">
            <v>0</v>
          </cell>
        </row>
        <row r="1509">
          <cell r="C1509" t="str">
            <v>106</v>
          </cell>
          <cell r="X1509">
            <v>0</v>
          </cell>
        </row>
        <row r="1510">
          <cell r="C1510" t="str">
            <v>106</v>
          </cell>
          <cell r="X1510">
            <v>0</v>
          </cell>
        </row>
        <row r="1511">
          <cell r="C1511" t="str">
            <v>106</v>
          </cell>
          <cell r="X1511">
            <v>0</v>
          </cell>
        </row>
        <row r="1512">
          <cell r="C1512" t="str">
            <v>106</v>
          </cell>
          <cell r="X1512">
            <v>0</v>
          </cell>
        </row>
        <row r="1513">
          <cell r="C1513" t="str">
            <v>106</v>
          </cell>
          <cell r="X1513">
            <v>0</v>
          </cell>
        </row>
        <row r="1514">
          <cell r="C1514" t="str">
            <v>106</v>
          </cell>
          <cell r="X1514">
            <v>0</v>
          </cell>
        </row>
        <row r="1515">
          <cell r="C1515" t="str">
            <v>106</v>
          </cell>
          <cell r="X1515">
            <v>0</v>
          </cell>
        </row>
        <row r="1516">
          <cell r="C1516" t="str">
            <v>106</v>
          </cell>
          <cell r="X1516">
            <v>0</v>
          </cell>
        </row>
        <row r="1517">
          <cell r="C1517" t="str">
            <v>106</v>
          </cell>
          <cell r="X1517">
            <v>0</v>
          </cell>
        </row>
        <row r="1518">
          <cell r="C1518" t="str">
            <v>106</v>
          </cell>
          <cell r="X1518">
            <v>0</v>
          </cell>
        </row>
        <row r="1519">
          <cell r="C1519" t="str">
            <v>106</v>
          </cell>
          <cell r="X1519">
            <v>0</v>
          </cell>
        </row>
        <row r="1520">
          <cell r="C1520" t="str">
            <v>106</v>
          </cell>
          <cell r="X1520">
            <v>0</v>
          </cell>
        </row>
        <row r="1521">
          <cell r="C1521" t="str">
            <v>106</v>
          </cell>
          <cell r="X1521">
            <v>0</v>
          </cell>
        </row>
        <row r="1522">
          <cell r="C1522" t="str">
            <v>106</v>
          </cell>
          <cell r="X1522">
            <v>10</v>
          </cell>
        </row>
        <row r="1523">
          <cell r="C1523" t="str">
            <v>106</v>
          </cell>
          <cell r="X1523">
            <v>0</v>
          </cell>
        </row>
        <row r="1524">
          <cell r="C1524" t="str">
            <v>106</v>
          </cell>
          <cell r="X1524">
            <v>0</v>
          </cell>
        </row>
        <row r="1525">
          <cell r="C1525" t="str">
            <v>106</v>
          </cell>
          <cell r="X1525">
            <v>0</v>
          </cell>
        </row>
        <row r="1526">
          <cell r="C1526" t="str">
            <v>106</v>
          </cell>
          <cell r="X1526">
            <v>0</v>
          </cell>
        </row>
        <row r="1527">
          <cell r="C1527" t="str">
            <v>106</v>
          </cell>
          <cell r="X1527">
            <v>0</v>
          </cell>
        </row>
        <row r="1528">
          <cell r="C1528" t="str">
            <v>106</v>
          </cell>
          <cell r="X1528">
            <v>0</v>
          </cell>
        </row>
        <row r="1529">
          <cell r="C1529" t="str">
            <v>106</v>
          </cell>
          <cell r="X1529">
            <v>0</v>
          </cell>
        </row>
        <row r="1530">
          <cell r="C1530" t="str">
            <v>106</v>
          </cell>
          <cell r="X1530">
            <v>0</v>
          </cell>
        </row>
        <row r="1531">
          <cell r="C1531" t="str">
            <v>106</v>
          </cell>
          <cell r="X1531">
            <v>0</v>
          </cell>
        </row>
        <row r="1532">
          <cell r="C1532" t="str">
            <v>106</v>
          </cell>
          <cell r="X1532">
            <v>0</v>
          </cell>
        </row>
        <row r="1533">
          <cell r="C1533" t="str">
            <v>106</v>
          </cell>
          <cell r="X1533">
            <v>0</v>
          </cell>
        </row>
        <row r="1534">
          <cell r="C1534" t="str">
            <v>106</v>
          </cell>
          <cell r="X1534">
            <v>0</v>
          </cell>
        </row>
        <row r="1535">
          <cell r="C1535" t="str">
            <v>106</v>
          </cell>
          <cell r="X1535">
            <v>0</v>
          </cell>
        </row>
        <row r="1536">
          <cell r="C1536" t="str">
            <v>106</v>
          </cell>
          <cell r="X1536">
            <v>0</v>
          </cell>
        </row>
        <row r="1537">
          <cell r="C1537" t="str">
            <v>106</v>
          </cell>
          <cell r="X1537">
            <v>0</v>
          </cell>
        </row>
        <row r="1538">
          <cell r="C1538" t="str">
            <v>106</v>
          </cell>
          <cell r="X1538">
            <v>0</v>
          </cell>
        </row>
        <row r="1539">
          <cell r="C1539" t="str">
            <v>106</v>
          </cell>
          <cell r="X1539">
            <v>0</v>
          </cell>
        </row>
        <row r="1540">
          <cell r="C1540" t="str">
            <v>106</v>
          </cell>
          <cell r="X1540">
            <v>0</v>
          </cell>
        </row>
        <row r="1541">
          <cell r="C1541" t="str">
            <v>106</v>
          </cell>
          <cell r="X1541">
            <v>0</v>
          </cell>
        </row>
        <row r="1542">
          <cell r="C1542" t="str">
            <v>106</v>
          </cell>
          <cell r="X1542">
            <v>0</v>
          </cell>
        </row>
        <row r="1543">
          <cell r="C1543" t="str">
            <v>106</v>
          </cell>
          <cell r="X1543">
            <v>0</v>
          </cell>
        </row>
        <row r="1544">
          <cell r="C1544" t="str">
            <v>106</v>
          </cell>
          <cell r="X1544">
            <v>0</v>
          </cell>
        </row>
        <row r="1545">
          <cell r="C1545" t="str">
            <v>106</v>
          </cell>
          <cell r="X1545">
            <v>0</v>
          </cell>
        </row>
        <row r="1546">
          <cell r="C1546" t="str">
            <v>106</v>
          </cell>
          <cell r="X1546">
            <v>0</v>
          </cell>
        </row>
        <row r="1547">
          <cell r="C1547" t="str">
            <v>106</v>
          </cell>
          <cell r="X1547">
            <v>0</v>
          </cell>
        </row>
        <row r="1548">
          <cell r="C1548" t="str">
            <v>106</v>
          </cell>
          <cell r="X1548">
            <v>0</v>
          </cell>
        </row>
        <row r="1549">
          <cell r="C1549" t="str">
            <v>106</v>
          </cell>
          <cell r="X1549">
            <v>0</v>
          </cell>
        </row>
        <row r="1550">
          <cell r="C1550" t="str">
            <v>106</v>
          </cell>
          <cell r="X1550">
            <v>0</v>
          </cell>
        </row>
        <row r="1551">
          <cell r="C1551" t="str">
            <v>106</v>
          </cell>
          <cell r="X1551">
            <v>0</v>
          </cell>
        </row>
        <row r="1552">
          <cell r="C1552" t="str">
            <v>106</v>
          </cell>
          <cell r="X1552">
            <v>0</v>
          </cell>
        </row>
        <row r="1553">
          <cell r="C1553" t="str">
            <v>106</v>
          </cell>
          <cell r="X1553">
            <v>0</v>
          </cell>
        </row>
        <row r="1554">
          <cell r="C1554" t="str">
            <v>106</v>
          </cell>
          <cell r="X1554">
            <v>0</v>
          </cell>
        </row>
        <row r="1555">
          <cell r="C1555" t="str">
            <v>106</v>
          </cell>
          <cell r="X1555">
            <v>0</v>
          </cell>
        </row>
        <row r="1556">
          <cell r="C1556" t="str">
            <v>106</v>
          </cell>
          <cell r="X1556">
            <v>0</v>
          </cell>
        </row>
        <row r="1557">
          <cell r="C1557" t="str">
            <v>106</v>
          </cell>
          <cell r="X1557">
            <v>0</v>
          </cell>
        </row>
        <row r="1558">
          <cell r="C1558" t="str">
            <v>106</v>
          </cell>
          <cell r="X1558">
            <v>0</v>
          </cell>
        </row>
        <row r="1559">
          <cell r="C1559" t="str">
            <v>106</v>
          </cell>
          <cell r="X1559">
            <v>0</v>
          </cell>
        </row>
        <row r="1560">
          <cell r="C1560" t="str">
            <v>106</v>
          </cell>
          <cell r="X1560">
            <v>0</v>
          </cell>
        </row>
        <row r="1561">
          <cell r="C1561" t="str">
            <v>106</v>
          </cell>
          <cell r="X1561">
            <v>0</v>
          </cell>
        </row>
        <row r="1562">
          <cell r="C1562" t="str">
            <v>106</v>
          </cell>
          <cell r="X1562">
            <v>54</v>
          </cell>
        </row>
        <row r="1563">
          <cell r="C1563" t="str">
            <v>106</v>
          </cell>
          <cell r="X1563">
            <v>12</v>
          </cell>
        </row>
        <row r="1564">
          <cell r="C1564" t="str">
            <v>106</v>
          </cell>
          <cell r="X1564">
            <v>45</v>
          </cell>
        </row>
        <row r="1565">
          <cell r="C1565" t="str">
            <v>106</v>
          </cell>
          <cell r="X1565">
            <v>47</v>
          </cell>
        </row>
        <row r="1566">
          <cell r="C1566" t="str">
            <v>106</v>
          </cell>
          <cell r="X1566">
            <v>108</v>
          </cell>
        </row>
        <row r="1567">
          <cell r="C1567" t="str">
            <v>106</v>
          </cell>
          <cell r="X1567">
            <v>155</v>
          </cell>
        </row>
        <row r="1568">
          <cell r="C1568" t="str">
            <v>106</v>
          </cell>
          <cell r="X1568">
            <v>119</v>
          </cell>
        </row>
        <row r="1569">
          <cell r="C1569" t="str">
            <v>106</v>
          </cell>
          <cell r="X1569">
            <v>116</v>
          </cell>
        </row>
        <row r="1570">
          <cell r="C1570" t="str">
            <v>106</v>
          </cell>
          <cell r="X1570">
            <v>42</v>
          </cell>
        </row>
        <row r="1571">
          <cell r="C1571" t="str">
            <v>106</v>
          </cell>
          <cell r="X1571">
            <v>34</v>
          </cell>
        </row>
        <row r="1572">
          <cell r="C1572" t="str">
            <v>106</v>
          </cell>
          <cell r="X1572">
            <v>0</v>
          </cell>
        </row>
        <row r="1573">
          <cell r="C1573" t="str">
            <v>106</v>
          </cell>
          <cell r="X1573">
            <v>35</v>
          </cell>
        </row>
        <row r="1574">
          <cell r="C1574" t="str">
            <v>106</v>
          </cell>
          <cell r="X1574">
            <v>25</v>
          </cell>
        </row>
        <row r="1575">
          <cell r="C1575" t="str">
            <v>106</v>
          </cell>
          <cell r="X1575">
            <v>16</v>
          </cell>
        </row>
        <row r="1576">
          <cell r="C1576" t="str">
            <v>106</v>
          </cell>
          <cell r="X1576">
            <v>0</v>
          </cell>
        </row>
        <row r="1577">
          <cell r="C1577" t="str">
            <v>106</v>
          </cell>
          <cell r="X1577">
            <v>0</v>
          </cell>
        </row>
        <row r="1578">
          <cell r="C1578" t="str">
            <v>106</v>
          </cell>
          <cell r="X1578">
            <v>0</v>
          </cell>
        </row>
        <row r="1579">
          <cell r="C1579" t="str">
            <v>106</v>
          </cell>
          <cell r="X1579">
            <v>0</v>
          </cell>
        </row>
        <row r="1580">
          <cell r="C1580" t="str">
            <v>106</v>
          </cell>
          <cell r="X1580">
            <v>0</v>
          </cell>
        </row>
        <row r="1581">
          <cell r="C1581" t="str">
            <v>106</v>
          </cell>
          <cell r="X1581">
            <v>0</v>
          </cell>
        </row>
        <row r="1582">
          <cell r="C1582" t="str">
            <v>106</v>
          </cell>
          <cell r="X1582">
            <v>33</v>
          </cell>
        </row>
        <row r="1583">
          <cell r="C1583" t="str">
            <v>106</v>
          </cell>
          <cell r="X1583">
            <v>0</v>
          </cell>
        </row>
        <row r="1584">
          <cell r="C1584" t="str">
            <v>106</v>
          </cell>
          <cell r="X1584">
            <v>0</v>
          </cell>
        </row>
        <row r="1585">
          <cell r="C1585" t="str">
            <v>106</v>
          </cell>
          <cell r="X1585">
            <v>0</v>
          </cell>
        </row>
        <row r="1586">
          <cell r="C1586" t="str">
            <v>106</v>
          </cell>
          <cell r="X1586">
            <v>0</v>
          </cell>
        </row>
        <row r="1587">
          <cell r="C1587" t="str">
            <v>106</v>
          </cell>
          <cell r="X1587">
            <v>0</v>
          </cell>
        </row>
        <row r="1588">
          <cell r="C1588" t="str">
            <v>106</v>
          </cell>
          <cell r="X1588">
            <v>0</v>
          </cell>
        </row>
        <row r="1589">
          <cell r="C1589" t="str">
            <v>106</v>
          </cell>
          <cell r="X1589">
            <v>0</v>
          </cell>
        </row>
        <row r="1590">
          <cell r="C1590" t="str">
            <v>106</v>
          </cell>
          <cell r="X1590">
            <v>120</v>
          </cell>
        </row>
        <row r="1591">
          <cell r="C1591" t="str">
            <v>106</v>
          </cell>
          <cell r="X1591">
            <v>0</v>
          </cell>
        </row>
        <row r="1592">
          <cell r="C1592" t="str">
            <v>106</v>
          </cell>
          <cell r="X1592">
            <v>0</v>
          </cell>
        </row>
        <row r="1593">
          <cell r="C1593" t="str">
            <v>106</v>
          </cell>
          <cell r="X1593">
            <v>0</v>
          </cell>
        </row>
        <row r="1594">
          <cell r="C1594" t="str">
            <v>106</v>
          </cell>
          <cell r="X1594">
            <v>0</v>
          </cell>
        </row>
        <row r="1595">
          <cell r="C1595" t="str">
            <v>106</v>
          </cell>
          <cell r="X1595">
            <v>0</v>
          </cell>
        </row>
        <row r="1596">
          <cell r="C1596" t="str">
            <v>106</v>
          </cell>
          <cell r="X1596">
            <v>0</v>
          </cell>
        </row>
        <row r="1597">
          <cell r="C1597" t="str">
            <v>106</v>
          </cell>
          <cell r="X1597">
            <v>0</v>
          </cell>
        </row>
        <row r="1598">
          <cell r="C1598" t="str">
            <v>106</v>
          </cell>
          <cell r="X1598">
            <v>0</v>
          </cell>
        </row>
        <row r="1599">
          <cell r="C1599" t="str">
            <v>106</v>
          </cell>
          <cell r="X1599">
            <v>0</v>
          </cell>
        </row>
        <row r="1600">
          <cell r="C1600" t="str">
            <v>106</v>
          </cell>
          <cell r="X1600">
            <v>0</v>
          </cell>
        </row>
        <row r="1601">
          <cell r="C1601" t="str">
            <v>106</v>
          </cell>
          <cell r="X1601">
            <v>0</v>
          </cell>
        </row>
        <row r="1602">
          <cell r="C1602" t="str">
            <v>011</v>
          </cell>
          <cell r="X1602">
            <v>0.8</v>
          </cell>
        </row>
        <row r="1603">
          <cell r="C1603" t="str">
            <v>011</v>
          </cell>
          <cell r="X1603">
            <v>3</v>
          </cell>
        </row>
        <row r="1604">
          <cell r="C1604" t="str">
            <v>011</v>
          </cell>
          <cell r="X1604">
            <v>0.8</v>
          </cell>
        </row>
        <row r="1605">
          <cell r="C1605" t="str">
            <v>011</v>
          </cell>
          <cell r="X1605">
            <v>0</v>
          </cell>
        </row>
        <row r="1606">
          <cell r="C1606" t="str">
            <v>011</v>
          </cell>
          <cell r="X1606">
            <v>0</v>
          </cell>
        </row>
        <row r="1607">
          <cell r="C1607" t="str">
            <v>011</v>
          </cell>
          <cell r="X1607">
            <v>0</v>
          </cell>
        </row>
        <row r="1608">
          <cell r="C1608" t="str">
            <v>011</v>
          </cell>
          <cell r="X1608">
            <v>0</v>
          </cell>
        </row>
        <row r="1609">
          <cell r="C1609" t="str">
            <v>011</v>
          </cell>
          <cell r="X1609">
            <v>0</v>
          </cell>
        </row>
        <row r="1610">
          <cell r="C1610" t="str">
            <v>011</v>
          </cell>
          <cell r="X1610">
            <v>0.8</v>
          </cell>
        </row>
        <row r="1611">
          <cell r="C1611" t="str">
            <v>011</v>
          </cell>
          <cell r="X1611">
            <v>3</v>
          </cell>
        </row>
        <row r="1612">
          <cell r="C1612" t="str">
            <v>011</v>
          </cell>
          <cell r="X1612">
            <v>0.8</v>
          </cell>
        </row>
        <row r="1613">
          <cell r="C1613" t="str">
            <v>011</v>
          </cell>
          <cell r="X1613">
            <v>0</v>
          </cell>
        </row>
        <row r="1614">
          <cell r="C1614" t="str">
            <v>011</v>
          </cell>
          <cell r="X1614">
            <v>0</v>
          </cell>
        </row>
        <row r="1615">
          <cell r="C1615" t="str">
            <v>011</v>
          </cell>
          <cell r="X1615">
            <v>0</v>
          </cell>
        </row>
        <row r="1616">
          <cell r="C1616" t="str">
            <v>011</v>
          </cell>
          <cell r="X1616">
            <v>0</v>
          </cell>
        </row>
        <row r="1617">
          <cell r="C1617" t="str">
            <v>011</v>
          </cell>
          <cell r="X1617">
            <v>0</v>
          </cell>
        </row>
        <row r="1618">
          <cell r="C1618" t="str">
            <v>011</v>
          </cell>
          <cell r="X1618">
            <v>0.8</v>
          </cell>
        </row>
        <row r="1619">
          <cell r="C1619" t="str">
            <v>011</v>
          </cell>
          <cell r="X1619">
            <v>4</v>
          </cell>
        </row>
        <row r="1620">
          <cell r="C1620" t="str">
            <v>011</v>
          </cell>
          <cell r="X1620">
            <v>4</v>
          </cell>
        </row>
        <row r="1621">
          <cell r="C1621" t="str">
            <v>011</v>
          </cell>
          <cell r="X1621">
            <v>0</v>
          </cell>
        </row>
        <row r="1622">
          <cell r="C1622" t="str">
            <v>011</v>
          </cell>
          <cell r="X1622">
            <v>0</v>
          </cell>
        </row>
        <row r="1623">
          <cell r="C1623" t="str">
            <v>011</v>
          </cell>
          <cell r="X1623">
            <v>0</v>
          </cell>
        </row>
        <row r="1624">
          <cell r="C1624" t="str">
            <v>011</v>
          </cell>
          <cell r="X1624">
            <v>0</v>
          </cell>
        </row>
        <row r="1625">
          <cell r="C1625" t="str">
            <v>011</v>
          </cell>
          <cell r="X1625">
            <v>0</v>
          </cell>
        </row>
        <row r="1626">
          <cell r="C1626" t="str">
            <v>011</v>
          </cell>
          <cell r="X1626">
            <v>0.8</v>
          </cell>
        </row>
        <row r="1627">
          <cell r="C1627" t="str">
            <v>011</v>
          </cell>
          <cell r="X1627">
            <v>4</v>
          </cell>
        </row>
        <row r="1628">
          <cell r="C1628" t="str">
            <v>011</v>
          </cell>
          <cell r="X1628">
            <v>0.8</v>
          </cell>
        </row>
        <row r="1629">
          <cell r="C1629" t="str">
            <v>011</v>
          </cell>
          <cell r="X1629">
            <v>0</v>
          </cell>
        </row>
        <row r="1630">
          <cell r="C1630" t="str">
            <v>011</v>
          </cell>
          <cell r="X1630">
            <v>0</v>
          </cell>
        </row>
        <row r="1631">
          <cell r="C1631" t="str">
            <v>011</v>
          </cell>
          <cell r="X1631">
            <v>0</v>
          </cell>
        </row>
        <row r="1632">
          <cell r="C1632" t="str">
            <v>011</v>
          </cell>
          <cell r="X1632">
            <v>0</v>
          </cell>
        </row>
        <row r="1633">
          <cell r="C1633" t="str">
            <v>011</v>
          </cell>
          <cell r="X1633">
            <v>0</v>
          </cell>
        </row>
        <row r="1634">
          <cell r="C1634" t="str">
            <v>011</v>
          </cell>
          <cell r="X1634">
            <v>0.8</v>
          </cell>
        </row>
        <row r="1635">
          <cell r="C1635" t="str">
            <v>011</v>
          </cell>
          <cell r="X1635">
            <v>4</v>
          </cell>
        </row>
        <row r="1636">
          <cell r="C1636" t="str">
            <v>011</v>
          </cell>
          <cell r="X1636">
            <v>0.8</v>
          </cell>
        </row>
        <row r="1637">
          <cell r="C1637" t="str">
            <v>011</v>
          </cell>
          <cell r="X1637">
            <v>0</v>
          </cell>
        </row>
        <row r="1638">
          <cell r="C1638" t="str">
            <v>011</v>
          </cell>
          <cell r="X1638">
            <v>0</v>
          </cell>
        </row>
        <row r="1639">
          <cell r="C1639" t="str">
            <v>011</v>
          </cell>
          <cell r="X1639">
            <v>0</v>
          </cell>
        </row>
        <row r="1640">
          <cell r="C1640" t="str">
            <v>011</v>
          </cell>
          <cell r="X1640">
            <v>0</v>
          </cell>
        </row>
        <row r="1641">
          <cell r="C1641" t="str">
            <v>011</v>
          </cell>
          <cell r="X1641">
            <v>0</v>
          </cell>
        </row>
        <row r="1642">
          <cell r="C1642" t="str">
            <v>011</v>
          </cell>
          <cell r="X1642">
            <v>9.6</v>
          </cell>
        </row>
        <row r="1643">
          <cell r="C1643" t="str">
            <v>011</v>
          </cell>
          <cell r="X1643">
            <v>6</v>
          </cell>
        </row>
        <row r="1644">
          <cell r="C1644" t="str">
            <v>011</v>
          </cell>
          <cell r="X1644">
            <v>8.4</v>
          </cell>
        </row>
        <row r="1645">
          <cell r="C1645" t="str">
            <v>011</v>
          </cell>
          <cell r="X1645">
            <v>0</v>
          </cell>
        </row>
        <row r="1646">
          <cell r="C1646" t="str">
            <v>011</v>
          </cell>
          <cell r="X1646">
            <v>3.2</v>
          </cell>
        </row>
        <row r="1647">
          <cell r="C1647" t="str">
            <v>011</v>
          </cell>
          <cell r="X1647">
            <v>0</v>
          </cell>
        </row>
        <row r="1648">
          <cell r="C1648" t="str">
            <v>011</v>
          </cell>
          <cell r="X1648">
            <v>4.8</v>
          </cell>
        </row>
        <row r="1649">
          <cell r="C1649" t="str">
            <v>011</v>
          </cell>
          <cell r="X1649">
            <v>3.5999999999999992</v>
          </cell>
        </row>
        <row r="1650">
          <cell r="C1650" t="str">
            <v>011</v>
          </cell>
          <cell r="X1650">
            <v>2</v>
          </cell>
        </row>
        <row r="1651">
          <cell r="C1651" t="str">
            <v>011</v>
          </cell>
          <cell r="X1651">
            <v>0</v>
          </cell>
        </row>
        <row r="1652">
          <cell r="C1652" t="str">
            <v>011</v>
          </cell>
          <cell r="X1652">
            <v>0</v>
          </cell>
        </row>
        <row r="1653">
          <cell r="C1653" t="str">
            <v>011</v>
          </cell>
          <cell r="X1653">
            <v>0</v>
          </cell>
        </row>
        <row r="1654">
          <cell r="C1654" t="str">
            <v>011</v>
          </cell>
          <cell r="X1654">
            <v>60</v>
          </cell>
        </row>
        <row r="1655">
          <cell r="C1655" t="str">
            <v>011</v>
          </cell>
          <cell r="X1655">
            <v>0</v>
          </cell>
        </row>
        <row r="1656">
          <cell r="C1656" t="str">
            <v>011</v>
          </cell>
          <cell r="X1656">
            <v>0</v>
          </cell>
        </row>
        <row r="1657">
          <cell r="C1657" t="str">
            <v>011</v>
          </cell>
          <cell r="X1657">
            <v>0</v>
          </cell>
        </row>
        <row r="1658">
          <cell r="C1658" t="str">
            <v>011</v>
          </cell>
          <cell r="X1658">
            <v>6</v>
          </cell>
        </row>
        <row r="1659">
          <cell r="C1659" t="str">
            <v>011</v>
          </cell>
          <cell r="X1659">
            <v>0</v>
          </cell>
        </row>
        <row r="1660">
          <cell r="C1660" t="str">
            <v>011</v>
          </cell>
          <cell r="X1660">
            <v>0</v>
          </cell>
        </row>
        <row r="1661">
          <cell r="C1661" t="str">
            <v>011</v>
          </cell>
          <cell r="X1661">
            <v>0</v>
          </cell>
        </row>
        <row r="1662">
          <cell r="C1662" t="str">
            <v>011</v>
          </cell>
          <cell r="X1662">
            <v>2.4</v>
          </cell>
        </row>
        <row r="1663">
          <cell r="C1663" t="str">
            <v>011</v>
          </cell>
          <cell r="X1663">
            <v>0</v>
          </cell>
        </row>
        <row r="1664">
          <cell r="C1664" t="str">
            <v>011</v>
          </cell>
          <cell r="X1664">
            <v>0</v>
          </cell>
        </row>
        <row r="1665">
          <cell r="C1665" t="str">
            <v>011</v>
          </cell>
          <cell r="X1665">
            <v>0</v>
          </cell>
        </row>
        <row r="1666">
          <cell r="C1666" t="str">
            <v>011</v>
          </cell>
          <cell r="X1666">
            <v>2</v>
          </cell>
        </row>
        <row r="1667">
          <cell r="C1667" t="str">
            <v>011</v>
          </cell>
          <cell r="X1667">
            <v>3</v>
          </cell>
        </row>
        <row r="1668">
          <cell r="C1668" t="str">
            <v>011</v>
          </cell>
          <cell r="X1668">
            <v>0.89999999999999991</v>
          </cell>
        </row>
        <row r="1669">
          <cell r="C1669" t="str">
            <v>011</v>
          </cell>
          <cell r="X1669">
            <v>0</v>
          </cell>
        </row>
        <row r="1670">
          <cell r="C1670" t="str">
            <v>011</v>
          </cell>
          <cell r="X1670">
            <v>0</v>
          </cell>
        </row>
        <row r="1671">
          <cell r="C1671" t="str">
            <v>011</v>
          </cell>
          <cell r="X1671">
            <v>0</v>
          </cell>
        </row>
        <row r="1672">
          <cell r="C1672" t="str">
            <v>011</v>
          </cell>
          <cell r="X1672">
            <v>0</v>
          </cell>
        </row>
        <row r="1673">
          <cell r="C1673" t="str">
            <v>011</v>
          </cell>
          <cell r="X1673">
            <v>0</v>
          </cell>
        </row>
        <row r="1674">
          <cell r="C1674" t="str">
            <v>011</v>
          </cell>
          <cell r="X1674">
            <v>2</v>
          </cell>
        </row>
        <row r="1675">
          <cell r="C1675" t="str">
            <v>011</v>
          </cell>
          <cell r="X1675">
            <v>8</v>
          </cell>
        </row>
        <row r="1676">
          <cell r="C1676" t="str">
            <v>011</v>
          </cell>
          <cell r="X1676">
            <v>9</v>
          </cell>
        </row>
        <row r="1677">
          <cell r="C1677" t="str">
            <v>011</v>
          </cell>
          <cell r="X1677">
            <v>6</v>
          </cell>
        </row>
        <row r="1678">
          <cell r="C1678" t="str">
            <v>011</v>
          </cell>
          <cell r="X1678">
            <v>3</v>
          </cell>
        </row>
        <row r="1679">
          <cell r="C1679" t="str">
            <v>011</v>
          </cell>
          <cell r="X1679">
            <v>0</v>
          </cell>
        </row>
        <row r="1680">
          <cell r="C1680" t="str">
            <v>011</v>
          </cell>
          <cell r="X1680">
            <v>0</v>
          </cell>
        </row>
        <row r="1681">
          <cell r="C1681" t="str">
            <v>011</v>
          </cell>
          <cell r="X1681">
            <v>0</v>
          </cell>
        </row>
        <row r="1682">
          <cell r="C1682" t="str">
            <v>011</v>
          </cell>
          <cell r="X1682">
            <v>5.5</v>
          </cell>
        </row>
        <row r="1683">
          <cell r="C1683" t="str">
            <v>011</v>
          </cell>
          <cell r="X1683">
            <v>0</v>
          </cell>
        </row>
        <row r="1684">
          <cell r="C1684" t="str">
            <v>011</v>
          </cell>
          <cell r="X1684">
            <v>0</v>
          </cell>
        </row>
        <row r="1685">
          <cell r="C1685" t="str">
            <v>011</v>
          </cell>
          <cell r="X1685">
            <v>0</v>
          </cell>
        </row>
        <row r="1686">
          <cell r="C1686" t="str">
            <v>011</v>
          </cell>
          <cell r="X1686">
            <v>0</v>
          </cell>
        </row>
        <row r="1687">
          <cell r="C1687" t="str">
            <v>011</v>
          </cell>
          <cell r="X1687">
            <v>3</v>
          </cell>
        </row>
        <row r="1688">
          <cell r="C1688" t="str">
            <v>011</v>
          </cell>
          <cell r="X1688">
            <v>15</v>
          </cell>
        </row>
        <row r="1689">
          <cell r="C1689" t="str">
            <v>011</v>
          </cell>
          <cell r="X1689">
            <v>13.6</v>
          </cell>
        </row>
        <row r="1690">
          <cell r="C1690" t="str">
            <v>011</v>
          </cell>
          <cell r="X1690">
            <v>4</v>
          </cell>
        </row>
        <row r="1691">
          <cell r="C1691" t="str">
            <v>011</v>
          </cell>
          <cell r="X1691">
            <v>3</v>
          </cell>
        </row>
        <row r="1692">
          <cell r="C1692" t="str">
            <v>011</v>
          </cell>
          <cell r="X1692">
            <v>0</v>
          </cell>
        </row>
        <row r="1693">
          <cell r="C1693" t="str">
            <v>011</v>
          </cell>
          <cell r="X1693">
            <v>0</v>
          </cell>
        </row>
        <row r="1694">
          <cell r="C1694" t="str">
            <v>011</v>
          </cell>
          <cell r="X1694">
            <v>0</v>
          </cell>
        </row>
        <row r="1695">
          <cell r="C1695" t="str">
            <v>011</v>
          </cell>
          <cell r="X1695">
            <v>8</v>
          </cell>
        </row>
        <row r="1696">
          <cell r="C1696" t="str">
            <v>011</v>
          </cell>
          <cell r="X1696">
            <v>5.5200000000000005</v>
          </cell>
        </row>
        <row r="1697">
          <cell r="C1697" t="str">
            <v>011</v>
          </cell>
          <cell r="X1697">
            <v>0</v>
          </cell>
        </row>
        <row r="1698">
          <cell r="C1698" t="str">
            <v>011</v>
          </cell>
          <cell r="X1698">
            <v>10</v>
          </cell>
        </row>
        <row r="1699">
          <cell r="C1699" t="str">
            <v>011</v>
          </cell>
          <cell r="X1699">
            <v>2.2000000000000002</v>
          </cell>
        </row>
        <row r="1700">
          <cell r="C1700" t="str">
            <v>011</v>
          </cell>
          <cell r="X1700">
            <v>0</v>
          </cell>
        </row>
        <row r="1701">
          <cell r="C1701" t="str">
            <v>011</v>
          </cell>
          <cell r="X1701">
            <v>0</v>
          </cell>
        </row>
        <row r="1702">
          <cell r="C1702" t="str">
            <v>011</v>
          </cell>
          <cell r="X1702">
            <v>6</v>
          </cell>
        </row>
        <row r="1703">
          <cell r="C1703" t="str">
            <v>011</v>
          </cell>
          <cell r="X1703">
            <v>0</v>
          </cell>
        </row>
        <row r="1704">
          <cell r="C1704" t="str">
            <v>011</v>
          </cell>
          <cell r="X1704">
            <v>0</v>
          </cell>
        </row>
        <row r="1705">
          <cell r="C1705" t="str">
            <v>011</v>
          </cell>
          <cell r="X1705">
            <v>0</v>
          </cell>
        </row>
        <row r="1706">
          <cell r="C1706" t="str">
            <v>011</v>
          </cell>
          <cell r="X1706">
            <v>13</v>
          </cell>
        </row>
        <row r="1707">
          <cell r="C1707" t="str">
            <v>011</v>
          </cell>
          <cell r="X1707">
            <v>0</v>
          </cell>
        </row>
        <row r="1708">
          <cell r="C1708" t="str">
            <v>011</v>
          </cell>
          <cell r="X1708">
            <v>0</v>
          </cell>
        </row>
        <row r="1709">
          <cell r="C1709" t="str">
            <v>011</v>
          </cell>
          <cell r="X1709">
            <v>0</v>
          </cell>
        </row>
        <row r="1710">
          <cell r="C1710" t="str">
            <v>011</v>
          </cell>
          <cell r="X1710">
            <v>0</v>
          </cell>
        </row>
        <row r="1711">
          <cell r="C1711" t="str">
            <v>011</v>
          </cell>
          <cell r="X1711">
            <v>0</v>
          </cell>
        </row>
        <row r="1712">
          <cell r="C1712" t="str">
            <v>011</v>
          </cell>
          <cell r="X1712">
            <v>0</v>
          </cell>
        </row>
        <row r="1713">
          <cell r="C1713" t="str">
            <v>011</v>
          </cell>
          <cell r="X1713">
            <v>0</v>
          </cell>
        </row>
        <row r="1714">
          <cell r="C1714" t="str">
            <v>011</v>
          </cell>
          <cell r="X1714">
            <v>0</v>
          </cell>
        </row>
        <row r="1715">
          <cell r="C1715" t="str">
            <v>011</v>
          </cell>
          <cell r="X1715">
            <v>0</v>
          </cell>
        </row>
        <row r="1716">
          <cell r="C1716" t="str">
            <v>011</v>
          </cell>
          <cell r="X1716">
            <v>0</v>
          </cell>
        </row>
        <row r="1717">
          <cell r="C1717" t="str">
            <v>011</v>
          </cell>
          <cell r="X1717">
            <v>0</v>
          </cell>
        </row>
        <row r="1718">
          <cell r="C1718" t="str">
            <v>011</v>
          </cell>
          <cell r="X1718">
            <v>0</v>
          </cell>
        </row>
        <row r="1719">
          <cell r="C1719" t="str">
            <v>011</v>
          </cell>
          <cell r="X1719">
            <v>0</v>
          </cell>
        </row>
        <row r="1720">
          <cell r="C1720" t="str">
            <v>011</v>
          </cell>
          <cell r="X1720">
            <v>0</v>
          </cell>
        </row>
        <row r="1721">
          <cell r="C1721" t="str">
            <v>011</v>
          </cell>
          <cell r="X1721">
            <v>0</v>
          </cell>
        </row>
        <row r="1722">
          <cell r="C1722" t="str">
            <v>011</v>
          </cell>
          <cell r="X1722">
            <v>11</v>
          </cell>
        </row>
        <row r="1723">
          <cell r="C1723" t="str">
            <v>011</v>
          </cell>
          <cell r="X1723">
            <v>5</v>
          </cell>
        </row>
        <row r="1724">
          <cell r="C1724" t="str">
            <v>011</v>
          </cell>
          <cell r="X1724">
            <v>0</v>
          </cell>
        </row>
        <row r="1725">
          <cell r="C1725" t="str">
            <v>011</v>
          </cell>
          <cell r="X1725">
            <v>0</v>
          </cell>
        </row>
        <row r="1726">
          <cell r="C1726" t="str">
            <v>011</v>
          </cell>
          <cell r="X1726">
            <v>1.3</v>
          </cell>
        </row>
        <row r="1727">
          <cell r="C1727" t="str">
            <v>011</v>
          </cell>
          <cell r="X1727">
            <v>0</v>
          </cell>
        </row>
        <row r="1728">
          <cell r="C1728" t="str">
            <v>011</v>
          </cell>
          <cell r="X1728">
            <v>0</v>
          </cell>
        </row>
        <row r="1729">
          <cell r="C1729" t="str">
            <v>011</v>
          </cell>
          <cell r="X1729">
            <v>0</v>
          </cell>
        </row>
        <row r="1730">
          <cell r="C1730" t="str">
            <v>011</v>
          </cell>
          <cell r="X1730">
            <v>8</v>
          </cell>
        </row>
        <row r="1731">
          <cell r="C1731" t="str">
            <v>011</v>
          </cell>
          <cell r="X1731">
            <v>6</v>
          </cell>
        </row>
        <row r="1732">
          <cell r="C1732" t="str">
            <v>011</v>
          </cell>
          <cell r="X1732">
            <v>0</v>
          </cell>
        </row>
        <row r="1733">
          <cell r="C1733" t="str">
            <v>011</v>
          </cell>
          <cell r="X1733">
            <v>0</v>
          </cell>
        </row>
        <row r="1734">
          <cell r="C1734" t="str">
            <v>011</v>
          </cell>
          <cell r="X1734">
            <v>3.5999999999999992</v>
          </cell>
        </row>
        <row r="1735">
          <cell r="C1735" t="str">
            <v>011</v>
          </cell>
          <cell r="X1735">
            <v>3.7999999999999989</v>
          </cell>
        </row>
        <row r="1736">
          <cell r="C1736" t="str">
            <v>011</v>
          </cell>
          <cell r="X1736">
            <v>0</v>
          </cell>
        </row>
        <row r="1737">
          <cell r="C1737" t="str">
            <v>011</v>
          </cell>
          <cell r="X1737">
            <v>0</v>
          </cell>
        </row>
        <row r="1738">
          <cell r="C1738" t="str">
            <v>011</v>
          </cell>
          <cell r="X1738">
            <v>0</v>
          </cell>
        </row>
        <row r="1739">
          <cell r="C1739" t="str">
            <v>011</v>
          </cell>
          <cell r="X1739">
            <v>0</v>
          </cell>
        </row>
        <row r="1740">
          <cell r="C1740" t="str">
            <v>011</v>
          </cell>
          <cell r="X1740">
            <v>0</v>
          </cell>
        </row>
        <row r="1741">
          <cell r="C1741" t="str">
            <v>011</v>
          </cell>
          <cell r="X1741">
            <v>0</v>
          </cell>
        </row>
        <row r="1742">
          <cell r="C1742" t="str">
            <v>011</v>
          </cell>
          <cell r="X1742">
            <v>0</v>
          </cell>
        </row>
        <row r="1743">
          <cell r="C1743" t="str">
            <v>011</v>
          </cell>
          <cell r="X1743">
            <v>0</v>
          </cell>
        </row>
        <row r="1744">
          <cell r="C1744" t="str">
            <v>011</v>
          </cell>
          <cell r="X1744">
            <v>0</v>
          </cell>
        </row>
        <row r="1745">
          <cell r="C1745" t="str">
            <v>011</v>
          </cell>
          <cell r="X1745">
            <v>0</v>
          </cell>
        </row>
        <row r="1746">
          <cell r="C1746" t="str">
            <v>011</v>
          </cell>
          <cell r="X1746">
            <v>0</v>
          </cell>
        </row>
        <row r="1747">
          <cell r="C1747" t="str">
            <v>011</v>
          </cell>
          <cell r="X1747">
            <v>0</v>
          </cell>
        </row>
        <row r="1748">
          <cell r="C1748" t="str">
            <v>011</v>
          </cell>
          <cell r="X1748">
            <v>0</v>
          </cell>
        </row>
        <row r="1749">
          <cell r="C1749" t="str">
            <v>011</v>
          </cell>
          <cell r="X1749">
            <v>0</v>
          </cell>
        </row>
        <row r="1750">
          <cell r="C1750" t="str">
            <v>011</v>
          </cell>
          <cell r="X1750">
            <v>0</v>
          </cell>
        </row>
        <row r="1751">
          <cell r="C1751" t="str">
            <v>011</v>
          </cell>
          <cell r="X1751">
            <v>0</v>
          </cell>
        </row>
        <row r="1752">
          <cell r="C1752" t="str">
            <v>011</v>
          </cell>
          <cell r="X1752">
            <v>0</v>
          </cell>
        </row>
        <row r="1753">
          <cell r="C1753" t="str">
            <v>011</v>
          </cell>
          <cell r="X1753">
            <v>0</v>
          </cell>
        </row>
        <row r="1754">
          <cell r="C1754" t="str">
            <v>011</v>
          </cell>
          <cell r="X1754">
            <v>0</v>
          </cell>
        </row>
        <row r="1755">
          <cell r="C1755" t="str">
            <v>011</v>
          </cell>
          <cell r="X1755">
            <v>0</v>
          </cell>
        </row>
        <row r="1756">
          <cell r="C1756" t="str">
            <v>011</v>
          </cell>
          <cell r="X1756">
            <v>0</v>
          </cell>
        </row>
        <row r="1757">
          <cell r="C1757" t="str">
            <v>011</v>
          </cell>
          <cell r="X1757">
            <v>0</v>
          </cell>
        </row>
        <row r="1758">
          <cell r="C1758" t="str">
            <v>011</v>
          </cell>
          <cell r="X1758">
            <v>0</v>
          </cell>
        </row>
        <row r="1759">
          <cell r="C1759" t="str">
            <v>011</v>
          </cell>
          <cell r="X1759">
            <v>0</v>
          </cell>
        </row>
        <row r="1760">
          <cell r="C1760" t="str">
            <v>011</v>
          </cell>
          <cell r="X1760">
            <v>0</v>
          </cell>
        </row>
        <row r="1761">
          <cell r="C1761" t="str">
            <v>011</v>
          </cell>
          <cell r="X1761">
            <v>0</v>
          </cell>
        </row>
        <row r="1762">
          <cell r="C1762" t="str">
            <v>011</v>
          </cell>
          <cell r="X1762">
            <v>3</v>
          </cell>
        </row>
        <row r="1763">
          <cell r="C1763" t="str">
            <v>011</v>
          </cell>
          <cell r="X1763">
            <v>4</v>
          </cell>
        </row>
        <row r="1764">
          <cell r="C1764" t="str">
            <v>011</v>
          </cell>
          <cell r="X1764">
            <v>0</v>
          </cell>
        </row>
        <row r="1765">
          <cell r="C1765" t="str">
            <v>011</v>
          </cell>
          <cell r="X1765">
            <v>0</v>
          </cell>
        </row>
        <row r="1766">
          <cell r="C1766" t="str">
            <v>011</v>
          </cell>
          <cell r="X1766">
            <v>0</v>
          </cell>
        </row>
        <row r="1767">
          <cell r="C1767" t="str">
            <v>011</v>
          </cell>
          <cell r="X1767">
            <v>0</v>
          </cell>
        </row>
        <row r="1768">
          <cell r="C1768" t="str">
            <v>011</v>
          </cell>
          <cell r="X1768">
            <v>0</v>
          </cell>
        </row>
        <row r="1769">
          <cell r="C1769" t="str">
            <v>011</v>
          </cell>
          <cell r="X1769">
            <v>0</v>
          </cell>
        </row>
        <row r="1770">
          <cell r="C1770" t="str">
            <v>011</v>
          </cell>
          <cell r="X1770">
            <v>0</v>
          </cell>
        </row>
        <row r="1771">
          <cell r="C1771" t="str">
            <v>011</v>
          </cell>
          <cell r="X1771">
            <v>0</v>
          </cell>
        </row>
        <row r="1772">
          <cell r="C1772" t="str">
            <v>011</v>
          </cell>
          <cell r="X1772">
            <v>0</v>
          </cell>
        </row>
        <row r="1773">
          <cell r="C1773" t="str">
            <v>011</v>
          </cell>
          <cell r="X1773">
            <v>0</v>
          </cell>
        </row>
        <row r="1774">
          <cell r="C1774" t="str">
            <v>011</v>
          </cell>
          <cell r="X1774">
            <v>0</v>
          </cell>
        </row>
        <row r="1775">
          <cell r="C1775" t="str">
            <v>011</v>
          </cell>
          <cell r="X1775">
            <v>0</v>
          </cell>
        </row>
        <row r="1776">
          <cell r="C1776" t="str">
            <v>011</v>
          </cell>
          <cell r="X1776">
            <v>0</v>
          </cell>
        </row>
        <row r="1777">
          <cell r="C1777" t="str">
            <v>011</v>
          </cell>
          <cell r="X1777">
            <v>0</v>
          </cell>
        </row>
        <row r="1778">
          <cell r="C1778" t="str">
            <v>011</v>
          </cell>
          <cell r="X1778">
            <v>0</v>
          </cell>
        </row>
        <row r="1779">
          <cell r="C1779" t="str">
            <v>011</v>
          </cell>
          <cell r="X1779">
            <v>0</v>
          </cell>
        </row>
        <row r="1780">
          <cell r="C1780" t="str">
            <v>011</v>
          </cell>
          <cell r="X1780">
            <v>0</v>
          </cell>
        </row>
        <row r="1781">
          <cell r="C1781" t="str">
            <v>011</v>
          </cell>
          <cell r="X1781">
            <v>0</v>
          </cell>
        </row>
        <row r="1782">
          <cell r="C1782" t="str">
            <v>011</v>
          </cell>
          <cell r="X1782">
            <v>0</v>
          </cell>
        </row>
        <row r="1783">
          <cell r="C1783" t="str">
            <v>011</v>
          </cell>
          <cell r="X1783">
            <v>0</v>
          </cell>
        </row>
        <row r="1784">
          <cell r="C1784" t="str">
            <v>011</v>
          </cell>
          <cell r="X1784">
            <v>0</v>
          </cell>
        </row>
        <row r="1785">
          <cell r="C1785" t="str">
            <v>011</v>
          </cell>
          <cell r="X1785">
            <v>0</v>
          </cell>
        </row>
        <row r="1786">
          <cell r="C1786" t="str">
            <v>011</v>
          </cell>
          <cell r="X1786">
            <v>0</v>
          </cell>
        </row>
        <row r="1787">
          <cell r="C1787" t="str">
            <v>011</v>
          </cell>
          <cell r="X1787">
            <v>0</v>
          </cell>
        </row>
        <row r="1788">
          <cell r="C1788" t="str">
            <v>011</v>
          </cell>
          <cell r="X1788">
            <v>0</v>
          </cell>
        </row>
        <row r="1789">
          <cell r="C1789" t="str">
            <v>011</v>
          </cell>
          <cell r="X1789">
            <v>0</v>
          </cell>
        </row>
        <row r="1790">
          <cell r="C1790" t="str">
            <v>011</v>
          </cell>
          <cell r="X1790">
            <v>0</v>
          </cell>
        </row>
        <row r="1791">
          <cell r="C1791" t="str">
            <v>011</v>
          </cell>
          <cell r="X1791">
            <v>0</v>
          </cell>
        </row>
        <row r="1792">
          <cell r="C1792" t="str">
            <v>011</v>
          </cell>
          <cell r="X1792">
            <v>0</v>
          </cell>
        </row>
        <row r="1793">
          <cell r="C1793" t="str">
            <v>011</v>
          </cell>
          <cell r="X1793">
            <v>0</v>
          </cell>
        </row>
        <row r="1794">
          <cell r="C1794" t="str">
            <v>011</v>
          </cell>
          <cell r="X1794">
            <v>0</v>
          </cell>
        </row>
        <row r="1795">
          <cell r="C1795" t="str">
            <v>011</v>
          </cell>
          <cell r="X1795">
            <v>0</v>
          </cell>
        </row>
        <row r="1796">
          <cell r="C1796" t="str">
            <v>011</v>
          </cell>
          <cell r="X1796">
            <v>0</v>
          </cell>
        </row>
        <row r="1797">
          <cell r="C1797" t="str">
            <v>011</v>
          </cell>
          <cell r="X1797">
            <v>0</v>
          </cell>
        </row>
        <row r="1798">
          <cell r="C1798" t="str">
            <v>011</v>
          </cell>
          <cell r="X1798">
            <v>0</v>
          </cell>
        </row>
        <row r="1799">
          <cell r="C1799" t="str">
            <v>011</v>
          </cell>
          <cell r="X1799">
            <v>0</v>
          </cell>
        </row>
        <row r="1800">
          <cell r="C1800" t="str">
            <v>011</v>
          </cell>
          <cell r="X1800">
            <v>0</v>
          </cell>
        </row>
        <row r="1801">
          <cell r="C1801" t="str">
            <v>011</v>
          </cell>
          <cell r="X1801">
            <v>0</v>
          </cell>
        </row>
        <row r="1802">
          <cell r="C1802" t="str">
            <v>011</v>
          </cell>
          <cell r="X1802">
            <v>1</v>
          </cell>
        </row>
        <row r="1803">
          <cell r="C1803" t="str">
            <v>011</v>
          </cell>
          <cell r="X1803">
            <v>2</v>
          </cell>
        </row>
        <row r="1804">
          <cell r="C1804" t="str">
            <v>011</v>
          </cell>
          <cell r="X1804">
            <v>0</v>
          </cell>
        </row>
        <row r="1805">
          <cell r="C1805" t="str">
            <v>011</v>
          </cell>
          <cell r="X1805">
            <v>0</v>
          </cell>
        </row>
        <row r="1806">
          <cell r="C1806" t="str">
            <v>011</v>
          </cell>
          <cell r="X1806">
            <v>0</v>
          </cell>
        </row>
        <row r="1807">
          <cell r="C1807" t="str">
            <v>011</v>
          </cell>
          <cell r="X1807">
            <v>0</v>
          </cell>
        </row>
        <row r="1808">
          <cell r="C1808" t="str">
            <v>011</v>
          </cell>
          <cell r="X1808">
            <v>0</v>
          </cell>
        </row>
        <row r="1809">
          <cell r="C1809" t="str">
            <v>011</v>
          </cell>
          <cell r="X1809">
            <v>0</v>
          </cell>
        </row>
        <row r="1810">
          <cell r="C1810" t="str">
            <v>011</v>
          </cell>
          <cell r="X1810">
            <v>1.5</v>
          </cell>
        </row>
        <row r="1811">
          <cell r="C1811" t="str">
            <v>011</v>
          </cell>
          <cell r="X1811">
            <v>9</v>
          </cell>
        </row>
        <row r="1812">
          <cell r="C1812" t="str">
            <v>011</v>
          </cell>
          <cell r="X1812">
            <v>0</v>
          </cell>
        </row>
        <row r="1813">
          <cell r="C1813" t="str">
            <v>011</v>
          </cell>
          <cell r="X1813">
            <v>0</v>
          </cell>
        </row>
        <row r="1814">
          <cell r="C1814" t="str">
            <v>011</v>
          </cell>
          <cell r="X1814">
            <v>0</v>
          </cell>
        </row>
        <row r="1815">
          <cell r="C1815" t="str">
            <v>011</v>
          </cell>
          <cell r="X1815">
            <v>0</v>
          </cell>
        </row>
        <row r="1816">
          <cell r="C1816" t="str">
            <v>011</v>
          </cell>
          <cell r="X1816">
            <v>0</v>
          </cell>
        </row>
        <row r="1817">
          <cell r="C1817" t="str">
            <v>011</v>
          </cell>
          <cell r="X1817">
            <v>0</v>
          </cell>
        </row>
        <row r="1818">
          <cell r="C1818" t="str">
            <v>011</v>
          </cell>
          <cell r="X1818">
            <v>6</v>
          </cell>
        </row>
        <row r="1819">
          <cell r="C1819" t="str">
            <v>011</v>
          </cell>
          <cell r="X1819">
            <v>0</v>
          </cell>
        </row>
        <row r="1820">
          <cell r="C1820" t="str">
            <v>011</v>
          </cell>
          <cell r="X1820">
            <v>0</v>
          </cell>
        </row>
        <row r="1821">
          <cell r="C1821" t="str">
            <v>011</v>
          </cell>
          <cell r="X1821">
            <v>1</v>
          </cell>
        </row>
        <row r="1822">
          <cell r="C1822" t="str">
            <v>011</v>
          </cell>
          <cell r="X1822">
            <v>0</v>
          </cell>
        </row>
        <row r="1823">
          <cell r="C1823" t="str">
            <v>011</v>
          </cell>
          <cell r="X1823">
            <v>0</v>
          </cell>
        </row>
        <row r="1824">
          <cell r="C1824" t="str">
            <v>011</v>
          </cell>
          <cell r="X1824">
            <v>0</v>
          </cell>
        </row>
        <row r="1825">
          <cell r="C1825" t="str">
            <v>011</v>
          </cell>
          <cell r="X1825">
            <v>0</v>
          </cell>
        </row>
        <row r="1826">
          <cell r="C1826" t="str">
            <v>011</v>
          </cell>
          <cell r="X1826">
            <v>4</v>
          </cell>
        </row>
        <row r="1827">
          <cell r="C1827" t="str">
            <v>011</v>
          </cell>
          <cell r="X1827">
            <v>0</v>
          </cell>
        </row>
        <row r="1828">
          <cell r="C1828" t="str">
            <v>011</v>
          </cell>
          <cell r="X1828">
            <v>0</v>
          </cell>
        </row>
        <row r="1829">
          <cell r="C1829" t="str">
            <v>011</v>
          </cell>
          <cell r="X1829">
            <v>0</v>
          </cell>
        </row>
        <row r="1830">
          <cell r="C1830" t="str">
            <v>011</v>
          </cell>
          <cell r="X1830">
            <v>0</v>
          </cell>
        </row>
        <row r="1831">
          <cell r="C1831" t="str">
            <v>011</v>
          </cell>
          <cell r="X1831">
            <v>0</v>
          </cell>
        </row>
        <row r="1832">
          <cell r="C1832" t="str">
            <v>011</v>
          </cell>
          <cell r="X1832">
            <v>0</v>
          </cell>
        </row>
        <row r="1833">
          <cell r="C1833" t="str">
            <v>011</v>
          </cell>
          <cell r="X1833">
            <v>0</v>
          </cell>
        </row>
        <row r="1834">
          <cell r="C1834" t="str">
            <v>011</v>
          </cell>
          <cell r="X1834">
            <v>0</v>
          </cell>
        </row>
        <row r="1835">
          <cell r="C1835" t="str">
            <v>011</v>
          </cell>
          <cell r="X1835">
            <v>0</v>
          </cell>
        </row>
        <row r="1836">
          <cell r="C1836" t="str">
            <v>011</v>
          </cell>
          <cell r="X1836">
            <v>0</v>
          </cell>
        </row>
        <row r="1837">
          <cell r="C1837" t="str">
            <v>011</v>
          </cell>
          <cell r="X1837">
            <v>0</v>
          </cell>
        </row>
        <row r="1838">
          <cell r="C1838" t="str">
            <v>011</v>
          </cell>
          <cell r="X1838">
            <v>0</v>
          </cell>
        </row>
        <row r="1839">
          <cell r="C1839" t="str">
            <v>011</v>
          </cell>
          <cell r="X1839">
            <v>0</v>
          </cell>
        </row>
        <row r="1840">
          <cell r="C1840" t="str">
            <v>011</v>
          </cell>
          <cell r="X1840">
            <v>0</v>
          </cell>
        </row>
        <row r="1841">
          <cell r="C1841" t="str">
            <v>011</v>
          </cell>
          <cell r="X1841">
            <v>0</v>
          </cell>
        </row>
        <row r="1842">
          <cell r="C1842" t="str">
            <v>011</v>
          </cell>
          <cell r="X1842">
            <v>2.5</v>
          </cell>
        </row>
        <row r="1843">
          <cell r="C1843" t="str">
            <v>011</v>
          </cell>
          <cell r="X1843">
            <v>1.7999999999999998</v>
          </cell>
        </row>
        <row r="1844">
          <cell r="C1844" t="str">
            <v>011</v>
          </cell>
          <cell r="X1844">
            <v>9</v>
          </cell>
        </row>
        <row r="1845">
          <cell r="C1845" t="str">
            <v>011</v>
          </cell>
          <cell r="X1845">
            <v>0</v>
          </cell>
        </row>
        <row r="1846">
          <cell r="C1846" t="str">
            <v>011</v>
          </cell>
          <cell r="X1846">
            <v>0</v>
          </cell>
        </row>
        <row r="1847">
          <cell r="C1847" t="str">
            <v>011</v>
          </cell>
          <cell r="X1847">
            <v>0</v>
          </cell>
        </row>
        <row r="1848">
          <cell r="C1848" t="str">
            <v>011</v>
          </cell>
          <cell r="X1848">
            <v>0</v>
          </cell>
        </row>
        <row r="1849">
          <cell r="C1849" t="str">
            <v>011</v>
          </cell>
          <cell r="X1849">
            <v>0</v>
          </cell>
        </row>
        <row r="1850">
          <cell r="C1850" t="str">
            <v>011</v>
          </cell>
          <cell r="X1850">
            <v>0</v>
          </cell>
        </row>
        <row r="1851">
          <cell r="C1851" t="str">
            <v>011</v>
          </cell>
          <cell r="X1851">
            <v>0</v>
          </cell>
        </row>
        <row r="1852">
          <cell r="C1852" t="str">
            <v>011</v>
          </cell>
          <cell r="X1852">
            <v>0</v>
          </cell>
        </row>
        <row r="1853">
          <cell r="C1853" t="str">
            <v>011</v>
          </cell>
          <cell r="X1853">
            <v>0</v>
          </cell>
        </row>
        <row r="1854">
          <cell r="C1854" t="str">
            <v>011</v>
          </cell>
          <cell r="X1854">
            <v>0</v>
          </cell>
        </row>
        <row r="1855">
          <cell r="C1855" t="str">
            <v>011</v>
          </cell>
          <cell r="X1855">
            <v>0</v>
          </cell>
        </row>
        <row r="1856">
          <cell r="C1856" t="str">
            <v>011</v>
          </cell>
          <cell r="X1856">
            <v>0</v>
          </cell>
        </row>
        <row r="1857">
          <cell r="C1857" t="str">
            <v>011</v>
          </cell>
          <cell r="X1857">
            <v>0</v>
          </cell>
        </row>
        <row r="1858">
          <cell r="C1858" t="str">
            <v>011</v>
          </cell>
          <cell r="X1858">
            <v>0</v>
          </cell>
        </row>
        <row r="1859">
          <cell r="C1859" t="str">
            <v>011</v>
          </cell>
          <cell r="X1859">
            <v>0</v>
          </cell>
        </row>
        <row r="1860">
          <cell r="C1860" t="str">
            <v>011</v>
          </cell>
          <cell r="X1860">
            <v>0</v>
          </cell>
        </row>
        <row r="1861">
          <cell r="C1861" t="str">
            <v>011</v>
          </cell>
          <cell r="X1861">
            <v>0</v>
          </cell>
        </row>
        <row r="1862">
          <cell r="C1862" t="str">
            <v>011</v>
          </cell>
          <cell r="X1862">
            <v>0</v>
          </cell>
        </row>
        <row r="1863">
          <cell r="C1863" t="str">
            <v>011</v>
          </cell>
          <cell r="X1863">
            <v>0</v>
          </cell>
        </row>
        <row r="1864">
          <cell r="C1864" t="str">
            <v>011</v>
          </cell>
          <cell r="X1864">
            <v>0</v>
          </cell>
        </row>
        <row r="1865">
          <cell r="C1865" t="str">
            <v>011</v>
          </cell>
          <cell r="X1865">
            <v>0</v>
          </cell>
        </row>
        <row r="1866">
          <cell r="C1866" t="str">
            <v>011</v>
          </cell>
          <cell r="X1866">
            <v>0</v>
          </cell>
        </row>
        <row r="1867">
          <cell r="C1867" t="str">
            <v>011</v>
          </cell>
          <cell r="X1867">
            <v>0</v>
          </cell>
        </row>
        <row r="1868">
          <cell r="C1868" t="str">
            <v>011</v>
          </cell>
          <cell r="X1868">
            <v>0</v>
          </cell>
        </row>
        <row r="1869">
          <cell r="C1869" t="str">
            <v>011</v>
          </cell>
          <cell r="X1869">
            <v>0</v>
          </cell>
        </row>
        <row r="1870">
          <cell r="C1870" t="str">
            <v>011</v>
          </cell>
          <cell r="X1870">
            <v>0</v>
          </cell>
        </row>
        <row r="1871">
          <cell r="C1871" t="str">
            <v>011</v>
          </cell>
          <cell r="X1871">
            <v>0</v>
          </cell>
        </row>
        <row r="1872">
          <cell r="C1872" t="str">
            <v>011</v>
          </cell>
          <cell r="X1872">
            <v>0</v>
          </cell>
        </row>
        <row r="1873">
          <cell r="C1873" t="str">
            <v>011</v>
          </cell>
          <cell r="X1873">
            <v>0</v>
          </cell>
        </row>
        <row r="1874">
          <cell r="C1874" t="str">
            <v>011</v>
          </cell>
          <cell r="X1874">
            <v>0</v>
          </cell>
        </row>
        <row r="1875">
          <cell r="C1875" t="str">
            <v>011</v>
          </cell>
          <cell r="X1875">
            <v>0</v>
          </cell>
        </row>
        <row r="1876">
          <cell r="C1876" t="str">
            <v>011</v>
          </cell>
          <cell r="X1876">
            <v>0</v>
          </cell>
        </row>
        <row r="1877">
          <cell r="C1877" t="str">
            <v>011</v>
          </cell>
          <cell r="X1877">
            <v>0</v>
          </cell>
        </row>
        <row r="1878">
          <cell r="C1878" t="str">
            <v>011</v>
          </cell>
          <cell r="X1878">
            <v>0</v>
          </cell>
        </row>
        <row r="1879">
          <cell r="C1879" t="str">
            <v>011</v>
          </cell>
          <cell r="X1879">
            <v>0</v>
          </cell>
        </row>
        <row r="1880">
          <cell r="C1880" t="str">
            <v>011</v>
          </cell>
          <cell r="X1880">
            <v>0</v>
          </cell>
        </row>
        <row r="1881">
          <cell r="C1881" t="str">
            <v>011</v>
          </cell>
          <cell r="X1881">
            <v>0</v>
          </cell>
        </row>
        <row r="1882">
          <cell r="C1882" t="str">
            <v>011</v>
          </cell>
          <cell r="X1882">
            <v>50</v>
          </cell>
        </row>
        <row r="1883">
          <cell r="C1883" t="str">
            <v>011</v>
          </cell>
          <cell r="X1883">
            <v>0</v>
          </cell>
        </row>
        <row r="1884">
          <cell r="C1884" t="str">
            <v>011</v>
          </cell>
          <cell r="X1884">
            <v>0</v>
          </cell>
        </row>
        <row r="1885">
          <cell r="C1885" t="str">
            <v>011</v>
          </cell>
          <cell r="X1885">
            <v>0</v>
          </cell>
        </row>
        <row r="1886">
          <cell r="C1886" t="str">
            <v>011</v>
          </cell>
          <cell r="X1886">
            <v>70</v>
          </cell>
        </row>
        <row r="1887">
          <cell r="C1887" t="str">
            <v>011</v>
          </cell>
          <cell r="X1887">
            <v>0</v>
          </cell>
        </row>
        <row r="1888">
          <cell r="C1888" t="str">
            <v>011</v>
          </cell>
          <cell r="X1888">
            <v>0</v>
          </cell>
        </row>
        <row r="1889">
          <cell r="C1889" t="str">
            <v>011</v>
          </cell>
          <cell r="X1889">
            <v>0</v>
          </cell>
        </row>
        <row r="1890">
          <cell r="C1890" t="str">
            <v>011</v>
          </cell>
          <cell r="X1890">
            <v>0</v>
          </cell>
        </row>
        <row r="1891">
          <cell r="C1891" t="str">
            <v>011</v>
          </cell>
          <cell r="X1891">
            <v>0</v>
          </cell>
        </row>
        <row r="1892">
          <cell r="C1892" t="str">
            <v>011</v>
          </cell>
          <cell r="X1892">
            <v>0</v>
          </cell>
        </row>
        <row r="1893">
          <cell r="C1893" t="str">
            <v>011</v>
          </cell>
          <cell r="X1893">
            <v>0</v>
          </cell>
        </row>
        <row r="1894">
          <cell r="C1894" t="str">
            <v>011</v>
          </cell>
          <cell r="X1894">
            <v>40</v>
          </cell>
        </row>
        <row r="1895">
          <cell r="C1895" t="str">
            <v>011</v>
          </cell>
          <cell r="X1895">
            <v>0</v>
          </cell>
        </row>
        <row r="1896">
          <cell r="C1896" t="str">
            <v>011</v>
          </cell>
          <cell r="X1896">
            <v>0</v>
          </cell>
        </row>
        <row r="1897">
          <cell r="C1897" t="str">
            <v>011</v>
          </cell>
          <cell r="X1897">
            <v>0</v>
          </cell>
        </row>
        <row r="1898">
          <cell r="C1898" t="str">
            <v>011</v>
          </cell>
          <cell r="X1898">
            <v>40</v>
          </cell>
        </row>
        <row r="1899">
          <cell r="C1899" t="str">
            <v>011</v>
          </cell>
          <cell r="X1899">
            <v>8</v>
          </cell>
        </row>
        <row r="1900">
          <cell r="C1900" t="str">
            <v>011</v>
          </cell>
          <cell r="X1900">
            <v>8</v>
          </cell>
        </row>
        <row r="1901">
          <cell r="C1901" t="str">
            <v>011</v>
          </cell>
          <cell r="X1901">
            <v>0</v>
          </cell>
        </row>
        <row r="1902">
          <cell r="C1902" t="str">
            <v>011</v>
          </cell>
          <cell r="X1902">
            <v>50</v>
          </cell>
        </row>
        <row r="1903">
          <cell r="C1903" t="str">
            <v>011</v>
          </cell>
          <cell r="X1903">
            <v>252</v>
          </cell>
        </row>
        <row r="1904">
          <cell r="C1904" t="str">
            <v>011</v>
          </cell>
          <cell r="X1904">
            <v>60.5</v>
          </cell>
        </row>
        <row r="1905">
          <cell r="C1905" t="str">
            <v>011</v>
          </cell>
          <cell r="X1905">
            <v>272</v>
          </cell>
        </row>
        <row r="1906">
          <cell r="C1906" t="str">
            <v>011</v>
          </cell>
          <cell r="X1906">
            <v>16</v>
          </cell>
        </row>
        <row r="1907">
          <cell r="C1907" t="str">
            <v>011</v>
          </cell>
          <cell r="X1907">
            <v>0</v>
          </cell>
        </row>
        <row r="1908">
          <cell r="C1908" t="str">
            <v>011</v>
          </cell>
          <cell r="X1908">
            <v>0</v>
          </cell>
        </row>
        <row r="1909">
          <cell r="C1909" t="str">
            <v>011</v>
          </cell>
          <cell r="X1909">
            <v>0</v>
          </cell>
        </row>
        <row r="1910">
          <cell r="C1910" t="str">
            <v>011</v>
          </cell>
          <cell r="X1910">
            <v>51</v>
          </cell>
        </row>
        <row r="1911">
          <cell r="C1911" t="str">
            <v>011</v>
          </cell>
          <cell r="X1911">
            <v>0</v>
          </cell>
        </row>
        <row r="1912">
          <cell r="C1912" t="str">
            <v>011</v>
          </cell>
          <cell r="X1912">
            <v>0</v>
          </cell>
        </row>
        <row r="1913">
          <cell r="C1913" t="str">
            <v>011</v>
          </cell>
          <cell r="X1913">
            <v>0</v>
          </cell>
        </row>
        <row r="1914">
          <cell r="C1914" t="str">
            <v>011</v>
          </cell>
          <cell r="X1914">
            <v>0</v>
          </cell>
        </row>
        <row r="1915">
          <cell r="C1915" t="str">
            <v>011</v>
          </cell>
          <cell r="X1915">
            <v>0</v>
          </cell>
        </row>
        <row r="1916">
          <cell r="C1916" t="str">
            <v>011</v>
          </cell>
          <cell r="X1916">
            <v>0</v>
          </cell>
        </row>
        <row r="1917">
          <cell r="C1917" t="str">
            <v>011</v>
          </cell>
          <cell r="X1917">
            <v>0</v>
          </cell>
        </row>
        <row r="1918">
          <cell r="C1918" t="str">
            <v>011</v>
          </cell>
          <cell r="X1918">
            <v>20</v>
          </cell>
        </row>
        <row r="1919">
          <cell r="C1919" t="str">
            <v>011</v>
          </cell>
          <cell r="X1919">
            <v>0</v>
          </cell>
        </row>
        <row r="1920">
          <cell r="C1920" t="str">
            <v>011</v>
          </cell>
          <cell r="X1920">
            <v>0</v>
          </cell>
        </row>
        <row r="1921">
          <cell r="C1921" t="str">
            <v>011</v>
          </cell>
          <cell r="X1921">
            <v>0</v>
          </cell>
        </row>
        <row r="1922">
          <cell r="C1922" t="str">
            <v>161</v>
          </cell>
          <cell r="X1922">
            <v>50</v>
          </cell>
        </row>
        <row r="1923">
          <cell r="C1923" t="str">
            <v>161</v>
          </cell>
          <cell r="X1923">
            <v>0</v>
          </cell>
        </row>
        <row r="1924">
          <cell r="C1924" t="str">
            <v>161</v>
          </cell>
          <cell r="X1924">
            <v>0</v>
          </cell>
        </row>
        <row r="1925">
          <cell r="C1925" t="str">
            <v>161</v>
          </cell>
          <cell r="X1925">
            <v>0</v>
          </cell>
        </row>
        <row r="1926">
          <cell r="C1926" t="str">
            <v>161</v>
          </cell>
          <cell r="X1926">
            <v>51</v>
          </cell>
        </row>
        <row r="1927">
          <cell r="C1927" t="str">
            <v>161</v>
          </cell>
          <cell r="X1927">
            <v>0</v>
          </cell>
        </row>
        <row r="1928">
          <cell r="C1928" t="str">
            <v>161</v>
          </cell>
          <cell r="X1928">
            <v>0</v>
          </cell>
        </row>
        <row r="1929">
          <cell r="C1929" t="str">
            <v>161</v>
          </cell>
          <cell r="X1929">
            <v>0</v>
          </cell>
        </row>
        <row r="1930">
          <cell r="C1930" t="str">
            <v>161</v>
          </cell>
          <cell r="X1930">
            <v>26</v>
          </cell>
        </row>
        <row r="1931">
          <cell r="C1931" t="str">
            <v>161</v>
          </cell>
          <cell r="X1931">
            <v>0</v>
          </cell>
        </row>
        <row r="1932">
          <cell r="C1932" t="str">
            <v>161</v>
          </cell>
          <cell r="X1932">
            <v>0</v>
          </cell>
        </row>
        <row r="1933">
          <cell r="C1933" t="str">
            <v>161</v>
          </cell>
          <cell r="X1933">
            <v>0</v>
          </cell>
        </row>
        <row r="1934">
          <cell r="C1934" t="str">
            <v>161</v>
          </cell>
          <cell r="X1934">
            <v>0</v>
          </cell>
        </row>
        <row r="1935">
          <cell r="C1935" t="str">
            <v>161</v>
          </cell>
          <cell r="X1935">
            <v>0</v>
          </cell>
        </row>
        <row r="1936">
          <cell r="C1936" t="str">
            <v>161</v>
          </cell>
          <cell r="X1936">
            <v>0</v>
          </cell>
        </row>
        <row r="1937">
          <cell r="C1937" t="str">
            <v>161</v>
          </cell>
          <cell r="X1937">
            <v>0</v>
          </cell>
        </row>
        <row r="1938">
          <cell r="C1938" t="str">
            <v>161</v>
          </cell>
          <cell r="X1938">
            <v>44</v>
          </cell>
        </row>
        <row r="1939">
          <cell r="C1939" t="str">
            <v>161</v>
          </cell>
          <cell r="X1939">
            <v>0</v>
          </cell>
        </row>
        <row r="1940">
          <cell r="C1940" t="str">
            <v>161</v>
          </cell>
          <cell r="X1940">
            <v>0</v>
          </cell>
        </row>
        <row r="1941">
          <cell r="C1941" t="str">
            <v>161</v>
          </cell>
          <cell r="X1941">
            <v>0</v>
          </cell>
        </row>
        <row r="1942">
          <cell r="C1942" t="str">
            <v>161</v>
          </cell>
          <cell r="X1942">
            <v>0</v>
          </cell>
        </row>
        <row r="1943">
          <cell r="C1943" t="str">
            <v>161</v>
          </cell>
          <cell r="X1943">
            <v>0</v>
          </cell>
        </row>
        <row r="1944">
          <cell r="C1944" t="str">
            <v>161</v>
          </cell>
          <cell r="X1944">
            <v>0</v>
          </cell>
        </row>
        <row r="1945">
          <cell r="C1945" t="str">
            <v>161</v>
          </cell>
          <cell r="X1945">
            <v>0</v>
          </cell>
        </row>
        <row r="1946">
          <cell r="C1946" t="str">
            <v>161</v>
          </cell>
          <cell r="X1946">
            <v>95</v>
          </cell>
        </row>
        <row r="1947">
          <cell r="C1947" t="str">
            <v>161</v>
          </cell>
          <cell r="X1947">
            <v>20</v>
          </cell>
        </row>
        <row r="1948">
          <cell r="C1948" t="str">
            <v>161</v>
          </cell>
          <cell r="X1948">
            <v>0</v>
          </cell>
        </row>
        <row r="1949">
          <cell r="C1949" t="str">
            <v>161</v>
          </cell>
          <cell r="X1949">
            <v>18</v>
          </cell>
        </row>
        <row r="1950">
          <cell r="C1950" t="str">
            <v>161</v>
          </cell>
          <cell r="X1950">
            <v>12</v>
          </cell>
        </row>
        <row r="1951">
          <cell r="C1951" t="str">
            <v>161</v>
          </cell>
          <cell r="X1951">
            <v>12</v>
          </cell>
        </row>
        <row r="1952">
          <cell r="C1952" t="str">
            <v>161</v>
          </cell>
          <cell r="X1952">
            <v>12</v>
          </cell>
        </row>
        <row r="1953">
          <cell r="C1953" t="str">
            <v>161</v>
          </cell>
          <cell r="X1953">
            <v>0</v>
          </cell>
        </row>
        <row r="1954">
          <cell r="C1954" t="str">
            <v>161</v>
          </cell>
          <cell r="X1954">
            <v>0</v>
          </cell>
        </row>
        <row r="1955">
          <cell r="C1955" t="str">
            <v>161</v>
          </cell>
          <cell r="X1955">
            <v>0</v>
          </cell>
        </row>
        <row r="1956">
          <cell r="C1956" t="str">
            <v>161</v>
          </cell>
          <cell r="X1956">
            <v>0</v>
          </cell>
        </row>
        <row r="1957">
          <cell r="C1957" t="str">
            <v>161</v>
          </cell>
          <cell r="X1957">
            <v>0</v>
          </cell>
        </row>
        <row r="1958">
          <cell r="C1958" t="str">
            <v>161</v>
          </cell>
          <cell r="X1958">
            <v>373.79999999999995</v>
          </cell>
        </row>
        <row r="1959">
          <cell r="C1959" t="str">
            <v>161</v>
          </cell>
          <cell r="X1959">
            <v>0</v>
          </cell>
        </row>
        <row r="1960">
          <cell r="C1960" t="str">
            <v>161</v>
          </cell>
          <cell r="X1960">
            <v>0</v>
          </cell>
        </row>
        <row r="1961">
          <cell r="C1961" t="str">
            <v>161</v>
          </cell>
          <cell r="X1961">
            <v>0</v>
          </cell>
        </row>
        <row r="1962">
          <cell r="C1962" t="str">
            <v>161</v>
          </cell>
          <cell r="X1962">
            <v>0</v>
          </cell>
        </row>
        <row r="1963">
          <cell r="C1963" t="str">
            <v>161</v>
          </cell>
          <cell r="X1963">
            <v>0</v>
          </cell>
        </row>
        <row r="1964">
          <cell r="C1964" t="str">
            <v>161</v>
          </cell>
          <cell r="X1964">
            <v>0</v>
          </cell>
        </row>
        <row r="1965">
          <cell r="C1965" t="str">
            <v>161</v>
          </cell>
          <cell r="X1965">
            <v>0</v>
          </cell>
        </row>
        <row r="1966">
          <cell r="C1966" t="str">
            <v>161</v>
          </cell>
          <cell r="X1966">
            <v>0</v>
          </cell>
        </row>
        <row r="1967">
          <cell r="C1967" t="str">
            <v>161</v>
          </cell>
          <cell r="X1967">
            <v>0</v>
          </cell>
        </row>
        <row r="1968">
          <cell r="C1968" t="str">
            <v>161</v>
          </cell>
          <cell r="X1968">
            <v>0</v>
          </cell>
        </row>
        <row r="1969">
          <cell r="C1969" t="str">
            <v>161</v>
          </cell>
          <cell r="X1969">
            <v>0</v>
          </cell>
        </row>
        <row r="1970">
          <cell r="C1970" t="str">
            <v>161</v>
          </cell>
          <cell r="X1970">
            <v>0</v>
          </cell>
        </row>
        <row r="1971">
          <cell r="C1971" t="str">
            <v>161</v>
          </cell>
          <cell r="X1971">
            <v>0</v>
          </cell>
        </row>
        <row r="1972">
          <cell r="C1972" t="str">
            <v>161</v>
          </cell>
          <cell r="X1972">
            <v>0</v>
          </cell>
        </row>
        <row r="1973">
          <cell r="C1973" t="str">
            <v>161</v>
          </cell>
          <cell r="X1973">
            <v>0</v>
          </cell>
        </row>
        <row r="1974">
          <cell r="C1974" t="str">
            <v>161</v>
          </cell>
          <cell r="X1974">
            <v>0</v>
          </cell>
        </row>
        <row r="1975">
          <cell r="C1975" t="str">
            <v>161</v>
          </cell>
          <cell r="X1975">
            <v>0</v>
          </cell>
        </row>
        <row r="1976">
          <cell r="C1976" t="str">
            <v>161</v>
          </cell>
          <cell r="X1976">
            <v>0</v>
          </cell>
        </row>
        <row r="1977">
          <cell r="C1977" t="str">
            <v>161</v>
          </cell>
          <cell r="X1977">
            <v>0</v>
          </cell>
        </row>
        <row r="1978">
          <cell r="C1978" t="str">
            <v>161</v>
          </cell>
          <cell r="X1978">
            <v>0</v>
          </cell>
        </row>
        <row r="1979">
          <cell r="C1979" t="str">
            <v>161</v>
          </cell>
          <cell r="X1979">
            <v>0</v>
          </cell>
        </row>
        <row r="1980">
          <cell r="C1980" t="str">
            <v>161</v>
          </cell>
          <cell r="X1980">
            <v>0</v>
          </cell>
        </row>
        <row r="1981">
          <cell r="C1981" t="str">
            <v>161</v>
          </cell>
          <cell r="X1981">
            <v>0</v>
          </cell>
        </row>
        <row r="1982">
          <cell r="C1982" t="str">
            <v>161</v>
          </cell>
          <cell r="X1982">
            <v>0</v>
          </cell>
        </row>
        <row r="1983">
          <cell r="C1983" t="str">
            <v>161</v>
          </cell>
          <cell r="X1983">
            <v>0</v>
          </cell>
        </row>
        <row r="1984">
          <cell r="C1984" t="str">
            <v>161</v>
          </cell>
          <cell r="X1984">
            <v>0</v>
          </cell>
        </row>
        <row r="1985">
          <cell r="C1985" t="str">
            <v>161</v>
          </cell>
          <cell r="X1985">
            <v>0</v>
          </cell>
        </row>
        <row r="1986">
          <cell r="C1986" t="str">
            <v>161</v>
          </cell>
          <cell r="X1986">
            <v>0</v>
          </cell>
        </row>
        <row r="1987">
          <cell r="C1987" t="str">
            <v>161</v>
          </cell>
          <cell r="X1987">
            <v>0</v>
          </cell>
        </row>
        <row r="1988">
          <cell r="C1988" t="str">
            <v>161</v>
          </cell>
          <cell r="X1988">
            <v>0</v>
          </cell>
        </row>
        <row r="1989">
          <cell r="C1989" t="str">
            <v>161</v>
          </cell>
          <cell r="X1989">
            <v>0</v>
          </cell>
        </row>
        <row r="1990">
          <cell r="C1990" t="str">
            <v>161</v>
          </cell>
          <cell r="X1990">
            <v>0</v>
          </cell>
        </row>
        <row r="1991">
          <cell r="C1991" t="str">
            <v>161</v>
          </cell>
          <cell r="X1991">
            <v>0</v>
          </cell>
        </row>
        <row r="1992">
          <cell r="C1992" t="str">
            <v>161</v>
          </cell>
          <cell r="X1992">
            <v>0</v>
          </cell>
        </row>
        <row r="1993">
          <cell r="C1993" t="str">
            <v>161</v>
          </cell>
          <cell r="X1993">
            <v>0</v>
          </cell>
        </row>
        <row r="1994">
          <cell r="C1994" t="str">
            <v>161</v>
          </cell>
          <cell r="X1994">
            <v>0</v>
          </cell>
        </row>
        <row r="1995">
          <cell r="C1995" t="str">
            <v>161</v>
          </cell>
          <cell r="X1995">
            <v>0</v>
          </cell>
        </row>
        <row r="1996">
          <cell r="C1996" t="str">
            <v>161</v>
          </cell>
          <cell r="X1996">
            <v>0</v>
          </cell>
        </row>
        <row r="1997">
          <cell r="C1997" t="str">
            <v>161</v>
          </cell>
          <cell r="X1997">
            <v>0</v>
          </cell>
        </row>
        <row r="1998">
          <cell r="C1998" t="str">
            <v>161</v>
          </cell>
          <cell r="X1998">
            <v>0</v>
          </cell>
        </row>
        <row r="1999">
          <cell r="C1999" t="str">
            <v>161</v>
          </cell>
          <cell r="X1999">
            <v>0</v>
          </cell>
        </row>
        <row r="2000">
          <cell r="C2000" t="str">
            <v>161</v>
          </cell>
          <cell r="X2000">
            <v>0</v>
          </cell>
        </row>
        <row r="2001">
          <cell r="C2001" t="str">
            <v>161</v>
          </cell>
          <cell r="X2001">
            <v>0</v>
          </cell>
        </row>
        <row r="2002">
          <cell r="C2002" t="str">
            <v>161</v>
          </cell>
          <cell r="X2002">
            <v>29.099999999999998</v>
          </cell>
        </row>
        <row r="2003">
          <cell r="C2003" t="str">
            <v>161</v>
          </cell>
          <cell r="X2003">
            <v>9.6</v>
          </cell>
        </row>
        <row r="2004">
          <cell r="C2004" t="str">
            <v>161</v>
          </cell>
          <cell r="X2004">
            <v>0</v>
          </cell>
        </row>
        <row r="2005">
          <cell r="C2005" t="str">
            <v>161</v>
          </cell>
          <cell r="X2005">
            <v>0</v>
          </cell>
        </row>
        <row r="2006">
          <cell r="C2006" t="str">
            <v>161</v>
          </cell>
          <cell r="X2006">
            <v>0</v>
          </cell>
        </row>
        <row r="2007">
          <cell r="C2007" t="str">
            <v>161</v>
          </cell>
          <cell r="X2007">
            <v>12</v>
          </cell>
        </row>
        <row r="2008">
          <cell r="C2008" t="str">
            <v>161</v>
          </cell>
          <cell r="X2008">
            <v>8.4</v>
          </cell>
        </row>
        <row r="2009">
          <cell r="C2009" t="str">
            <v>161</v>
          </cell>
          <cell r="X2009">
            <v>8.4</v>
          </cell>
        </row>
        <row r="2010">
          <cell r="C2010" t="str">
            <v>161</v>
          </cell>
          <cell r="X2010">
            <v>28.199999999999996</v>
          </cell>
        </row>
        <row r="2011">
          <cell r="C2011" t="str">
            <v>161</v>
          </cell>
          <cell r="X2011">
            <v>6</v>
          </cell>
        </row>
        <row r="2012">
          <cell r="C2012" t="str">
            <v>161</v>
          </cell>
          <cell r="X2012">
            <v>0</v>
          </cell>
        </row>
        <row r="2013">
          <cell r="C2013" t="str">
            <v>161</v>
          </cell>
          <cell r="X2013">
            <v>0</v>
          </cell>
        </row>
        <row r="2014">
          <cell r="C2014" t="str">
            <v>161</v>
          </cell>
          <cell r="X2014">
            <v>0</v>
          </cell>
        </row>
        <row r="2015">
          <cell r="C2015" t="str">
            <v>161</v>
          </cell>
          <cell r="X2015">
            <v>12</v>
          </cell>
        </row>
        <row r="2016">
          <cell r="C2016" t="str">
            <v>161</v>
          </cell>
          <cell r="X2016">
            <v>6</v>
          </cell>
        </row>
        <row r="2017">
          <cell r="C2017" t="str">
            <v>161</v>
          </cell>
          <cell r="X2017">
            <v>6</v>
          </cell>
        </row>
        <row r="2018">
          <cell r="C2018" t="str">
            <v>161</v>
          </cell>
          <cell r="X2018">
            <v>0</v>
          </cell>
        </row>
        <row r="2019">
          <cell r="C2019" t="str">
            <v>161</v>
          </cell>
          <cell r="X2019">
            <v>0</v>
          </cell>
        </row>
        <row r="2020">
          <cell r="C2020" t="str">
            <v>161</v>
          </cell>
          <cell r="X2020">
            <v>0</v>
          </cell>
        </row>
        <row r="2021">
          <cell r="C2021" t="str">
            <v>161</v>
          </cell>
          <cell r="X2021">
            <v>0</v>
          </cell>
        </row>
        <row r="2022">
          <cell r="C2022" t="str">
            <v>161</v>
          </cell>
          <cell r="X2022">
            <v>0</v>
          </cell>
        </row>
        <row r="2023">
          <cell r="C2023" t="str">
            <v>161</v>
          </cell>
          <cell r="X2023">
            <v>0</v>
          </cell>
        </row>
        <row r="2024">
          <cell r="C2024" t="str">
            <v>161</v>
          </cell>
          <cell r="X2024">
            <v>0</v>
          </cell>
        </row>
        <row r="2025">
          <cell r="C2025" t="str">
            <v>161</v>
          </cell>
          <cell r="X2025">
            <v>0</v>
          </cell>
        </row>
        <row r="2026">
          <cell r="C2026" t="str">
            <v>161</v>
          </cell>
          <cell r="X2026">
            <v>0</v>
          </cell>
        </row>
        <row r="2027">
          <cell r="C2027" t="str">
            <v>161</v>
          </cell>
          <cell r="X2027">
            <v>0</v>
          </cell>
        </row>
        <row r="2028">
          <cell r="C2028" t="str">
            <v>161</v>
          </cell>
          <cell r="X2028">
            <v>0</v>
          </cell>
        </row>
        <row r="2029">
          <cell r="C2029" t="str">
            <v>161</v>
          </cell>
          <cell r="X2029">
            <v>0</v>
          </cell>
        </row>
        <row r="2030">
          <cell r="C2030" t="str">
            <v>161</v>
          </cell>
          <cell r="X2030">
            <v>0</v>
          </cell>
        </row>
        <row r="2031">
          <cell r="C2031" t="str">
            <v>161</v>
          </cell>
          <cell r="X2031">
            <v>0</v>
          </cell>
        </row>
        <row r="2032">
          <cell r="C2032" t="str">
            <v>161</v>
          </cell>
          <cell r="X2032">
            <v>0</v>
          </cell>
        </row>
        <row r="2033">
          <cell r="C2033" t="str">
            <v>161</v>
          </cell>
          <cell r="X2033">
            <v>0</v>
          </cell>
        </row>
        <row r="2034">
          <cell r="C2034" t="str">
            <v>161</v>
          </cell>
          <cell r="X2034">
            <v>0</v>
          </cell>
        </row>
        <row r="2035">
          <cell r="C2035" t="str">
            <v>161</v>
          </cell>
          <cell r="X2035">
            <v>0</v>
          </cell>
        </row>
        <row r="2036">
          <cell r="C2036" t="str">
            <v>161</v>
          </cell>
          <cell r="X2036">
            <v>0</v>
          </cell>
        </row>
        <row r="2037">
          <cell r="C2037" t="str">
            <v>161</v>
          </cell>
          <cell r="X2037">
            <v>0</v>
          </cell>
        </row>
        <row r="2038">
          <cell r="C2038" t="str">
            <v>161</v>
          </cell>
          <cell r="X2038">
            <v>0</v>
          </cell>
        </row>
        <row r="2039">
          <cell r="C2039" t="str">
            <v>161</v>
          </cell>
          <cell r="X2039">
            <v>0</v>
          </cell>
        </row>
        <row r="2040">
          <cell r="C2040" t="str">
            <v>161</v>
          </cell>
          <cell r="X2040">
            <v>0</v>
          </cell>
        </row>
        <row r="2041">
          <cell r="C2041" t="str">
            <v>161</v>
          </cell>
          <cell r="X2041">
            <v>0</v>
          </cell>
        </row>
        <row r="2042">
          <cell r="C2042" t="str">
            <v>161</v>
          </cell>
          <cell r="X2042">
            <v>0</v>
          </cell>
        </row>
        <row r="2043">
          <cell r="C2043" t="str">
            <v>161</v>
          </cell>
          <cell r="X2043">
            <v>0</v>
          </cell>
        </row>
        <row r="2044">
          <cell r="C2044" t="str">
            <v>161</v>
          </cell>
          <cell r="X2044">
            <v>0</v>
          </cell>
        </row>
        <row r="2045">
          <cell r="C2045" t="str">
            <v>161</v>
          </cell>
          <cell r="X2045">
            <v>0</v>
          </cell>
        </row>
        <row r="2046">
          <cell r="C2046" t="str">
            <v>161</v>
          </cell>
          <cell r="X2046">
            <v>25</v>
          </cell>
        </row>
        <row r="2047">
          <cell r="C2047" t="str">
            <v>161</v>
          </cell>
          <cell r="X2047">
            <v>0</v>
          </cell>
        </row>
        <row r="2048">
          <cell r="C2048" t="str">
            <v>161</v>
          </cell>
          <cell r="X2048">
            <v>0</v>
          </cell>
        </row>
        <row r="2049">
          <cell r="C2049" t="str">
            <v>161</v>
          </cell>
          <cell r="X2049">
            <v>0</v>
          </cell>
        </row>
        <row r="2050">
          <cell r="C2050" t="str">
            <v>161</v>
          </cell>
          <cell r="X2050">
            <v>0</v>
          </cell>
        </row>
        <row r="2051">
          <cell r="C2051" t="str">
            <v>161</v>
          </cell>
          <cell r="X2051">
            <v>0</v>
          </cell>
        </row>
        <row r="2052">
          <cell r="C2052" t="str">
            <v>161</v>
          </cell>
          <cell r="X2052">
            <v>0</v>
          </cell>
        </row>
        <row r="2053">
          <cell r="C2053" t="str">
            <v>161</v>
          </cell>
          <cell r="X2053">
            <v>0</v>
          </cell>
        </row>
        <row r="2054">
          <cell r="C2054" t="str">
            <v>161</v>
          </cell>
          <cell r="X2054">
            <v>0</v>
          </cell>
        </row>
        <row r="2055">
          <cell r="C2055" t="str">
            <v>161</v>
          </cell>
          <cell r="X2055">
            <v>0</v>
          </cell>
        </row>
        <row r="2056">
          <cell r="C2056" t="str">
            <v>161</v>
          </cell>
          <cell r="X2056">
            <v>0</v>
          </cell>
        </row>
        <row r="2057">
          <cell r="C2057" t="str">
            <v>161</v>
          </cell>
          <cell r="X2057">
            <v>0</v>
          </cell>
        </row>
        <row r="2058">
          <cell r="C2058" t="str">
            <v>161</v>
          </cell>
          <cell r="X2058">
            <v>0</v>
          </cell>
        </row>
        <row r="2059">
          <cell r="C2059" t="str">
            <v>161</v>
          </cell>
          <cell r="X2059">
            <v>0</v>
          </cell>
        </row>
        <row r="2060">
          <cell r="C2060" t="str">
            <v>161</v>
          </cell>
          <cell r="X2060">
            <v>0</v>
          </cell>
        </row>
        <row r="2061">
          <cell r="C2061" t="str">
            <v>161</v>
          </cell>
          <cell r="X2061">
            <v>0</v>
          </cell>
        </row>
        <row r="2062">
          <cell r="C2062" t="str">
            <v>161</v>
          </cell>
          <cell r="X2062">
            <v>0</v>
          </cell>
        </row>
        <row r="2063">
          <cell r="C2063" t="str">
            <v>161</v>
          </cell>
          <cell r="X2063">
            <v>0</v>
          </cell>
        </row>
        <row r="2064">
          <cell r="C2064" t="str">
            <v>161</v>
          </cell>
          <cell r="X2064">
            <v>0</v>
          </cell>
        </row>
        <row r="2065">
          <cell r="C2065" t="str">
            <v>161</v>
          </cell>
          <cell r="X2065">
            <v>0</v>
          </cell>
        </row>
        <row r="2066">
          <cell r="C2066" t="str">
            <v>161</v>
          </cell>
          <cell r="X2066">
            <v>0</v>
          </cell>
        </row>
        <row r="2067">
          <cell r="C2067" t="str">
            <v>161</v>
          </cell>
          <cell r="X2067">
            <v>0</v>
          </cell>
        </row>
        <row r="2068">
          <cell r="C2068" t="str">
            <v>161</v>
          </cell>
          <cell r="X2068">
            <v>0</v>
          </cell>
        </row>
        <row r="2069">
          <cell r="C2069" t="str">
            <v>161</v>
          </cell>
          <cell r="X2069">
            <v>0</v>
          </cell>
        </row>
        <row r="2070">
          <cell r="C2070" t="str">
            <v>161</v>
          </cell>
          <cell r="X2070">
            <v>0</v>
          </cell>
        </row>
        <row r="2071">
          <cell r="C2071" t="str">
            <v>161</v>
          </cell>
          <cell r="X2071">
            <v>0</v>
          </cell>
        </row>
        <row r="2072">
          <cell r="C2072" t="str">
            <v>161</v>
          </cell>
          <cell r="X2072">
            <v>0</v>
          </cell>
        </row>
        <row r="2073">
          <cell r="C2073" t="str">
            <v>161</v>
          </cell>
          <cell r="X2073">
            <v>0</v>
          </cell>
        </row>
        <row r="2074">
          <cell r="C2074" t="str">
            <v>161</v>
          </cell>
          <cell r="X2074">
            <v>0</v>
          </cell>
        </row>
        <row r="2075">
          <cell r="C2075" t="str">
            <v>161</v>
          </cell>
          <cell r="X2075">
            <v>0</v>
          </cell>
        </row>
        <row r="2076">
          <cell r="C2076" t="str">
            <v>161</v>
          </cell>
          <cell r="X2076">
            <v>0</v>
          </cell>
        </row>
        <row r="2077">
          <cell r="C2077" t="str">
            <v>161</v>
          </cell>
          <cell r="X2077">
            <v>0</v>
          </cell>
        </row>
        <row r="2078">
          <cell r="C2078" t="str">
            <v>161</v>
          </cell>
          <cell r="X2078">
            <v>0</v>
          </cell>
        </row>
        <row r="2079">
          <cell r="C2079" t="str">
            <v>161</v>
          </cell>
          <cell r="X2079">
            <v>0</v>
          </cell>
        </row>
        <row r="2080">
          <cell r="C2080" t="str">
            <v>161</v>
          </cell>
          <cell r="X2080">
            <v>0</v>
          </cell>
        </row>
        <row r="2081">
          <cell r="C2081" t="str">
            <v>161</v>
          </cell>
          <cell r="X2081">
            <v>0</v>
          </cell>
        </row>
        <row r="2082">
          <cell r="C2082" t="str">
            <v>161</v>
          </cell>
          <cell r="X2082">
            <v>104.5</v>
          </cell>
        </row>
        <row r="2083">
          <cell r="C2083" t="str">
            <v>161</v>
          </cell>
          <cell r="X2083">
            <v>220</v>
          </cell>
        </row>
        <row r="2084">
          <cell r="C2084" t="str">
            <v>161</v>
          </cell>
          <cell r="X2084">
            <v>0</v>
          </cell>
        </row>
        <row r="2085">
          <cell r="C2085" t="str">
            <v>161</v>
          </cell>
          <cell r="X2085">
            <v>18</v>
          </cell>
        </row>
        <row r="2086">
          <cell r="C2086" t="str">
            <v>161</v>
          </cell>
          <cell r="X2086">
            <v>12</v>
          </cell>
        </row>
        <row r="2087">
          <cell r="C2087" t="str">
            <v>161</v>
          </cell>
          <cell r="X2087">
            <v>6</v>
          </cell>
        </row>
        <row r="2088">
          <cell r="C2088" t="str">
            <v>161</v>
          </cell>
          <cell r="X2088">
            <v>7.1999999999999984</v>
          </cell>
        </row>
        <row r="2089">
          <cell r="C2089" t="str">
            <v>161</v>
          </cell>
          <cell r="X2089">
            <v>9.6</v>
          </cell>
        </row>
        <row r="2090">
          <cell r="C2090" t="str">
            <v>161</v>
          </cell>
          <cell r="X2090">
            <v>0</v>
          </cell>
        </row>
        <row r="2091">
          <cell r="C2091" t="str">
            <v>161</v>
          </cell>
          <cell r="X2091">
            <v>0</v>
          </cell>
        </row>
        <row r="2092">
          <cell r="C2092" t="str">
            <v>161</v>
          </cell>
          <cell r="X2092">
            <v>0</v>
          </cell>
        </row>
        <row r="2093">
          <cell r="C2093" t="str">
            <v>161</v>
          </cell>
          <cell r="X2093">
            <v>0</v>
          </cell>
        </row>
        <row r="2094">
          <cell r="C2094" t="str">
            <v>161</v>
          </cell>
          <cell r="X2094">
            <v>0</v>
          </cell>
        </row>
        <row r="2095">
          <cell r="C2095" t="str">
            <v>161</v>
          </cell>
          <cell r="X2095">
            <v>0</v>
          </cell>
        </row>
        <row r="2096">
          <cell r="C2096" t="str">
            <v>161</v>
          </cell>
          <cell r="X2096">
            <v>0</v>
          </cell>
        </row>
        <row r="2097">
          <cell r="C2097" t="str">
            <v>161</v>
          </cell>
          <cell r="X2097">
            <v>0</v>
          </cell>
        </row>
        <row r="2098">
          <cell r="C2098" t="str">
            <v>161</v>
          </cell>
          <cell r="X2098">
            <v>0</v>
          </cell>
        </row>
        <row r="2099">
          <cell r="C2099" t="str">
            <v>161</v>
          </cell>
          <cell r="X2099">
            <v>0</v>
          </cell>
        </row>
        <row r="2100">
          <cell r="C2100" t="str">
            <v>161</v>
          </cell>
          <cell r="X2100">
            <v>0</v>
          </cell>
        </row>
        <row r="2101">
          <cell r="C2101" t="str">
            <v>161</v>
          </cell>
          <cell r="X2101">
            <v>0</v>
          </cell>
        </row>
        <row r="2102">
          <cell r="C2102" t="str">
            <v>161</v>
          </cell>
          <cell r="X2102">
            <v>0</v>
          </cell>
        </row>
        <row r="2103">
          <cell r="C2103" t="str">
            <v>161</v>
          </cell>
          <cell r="X2103">
            <v>0</v>
          </cell>
        </row>
        <row r="2104">
          <cell r="C2104" t="str">
            <v>161</v>
          </cell>
          <cell r="X2104">
            <v>0</v>
          </cell>
        </row>
        <row r="2105">
          <cell r="C2105" t="str">
            <v>161</v>
          </cell>
          <cell r="X2105">
            <v>0</v>
          </cell>
        </row>
        <row r="2106">
          <cell r="C2106" t="str">
            <v>161</v>
          </cell>
          <cell r="X2106">
            <v>0</v>
          </cell>
        </row>
        <row r="2107">
          <cell r="C2107" t="str">
            <v>161</v>
          </cell>
          <cell r="X2107">
            <v>0</v>
          </cell>
        </row>
        <row r="2108">
          <cell r="C2108" t="str">
            <v>161</v>
          </cell>
          <cell r="X2108">
            <v>0</v>
          </cell>
        </row>
        <row r="2109">
          <cell r="C2109" t="str">
            <v>161</v>
          </cell>
          <cell r="X2109">
            <v>0</v>
          </cell>
        </row>
        <row r="2110">
          <cell r="C2110" t="str">
            <v>161</v>
          </cell>
          <cell r="X2110">
            <v>0</v>
          </cell>
        </row>
        <row r="2111">
          <cell r="C2111" t="str">
            <v>161</v>
          </cell>
          <cell r="X2111">
            <v>0</v>
          </cell>
        </row>
        <row r="2112">
          <cell r="C2112" t="str">
            <v>161</v>
          </cell>
          <cell r="X2112">
            <v>0</v>
          </cell>
        </row>
        <row r="2113">
          <cell r="C2113" t="str">
            <v>161</v>
          </cell>
          <cell r="X2113">
            <v>0</v>
          </cell>
        </row>
        <row r="2114">
          <cell r="C2114" t="str">
            <v>161</v>
          </cell>
          <cell r="X2114">
            <v>0</v>
          </cell>
        </row>
        <row r="2115">
          <cell r="C2115" t="str">
            <v>161</v>
          </cell>
          <cell r="X2115">
            <v>0</v>
          </cell>
        </row>
        <row r="2116">
          <cell r="C2116" t="str">
            <v>161</v>
          </cell>
          <cell r="X2116">
            <v>0</v>
          </cell>
        </row>
        <row r="2117">
          <cell r="C2117" t="str">
            <v>161</v>
          </cell>
          <cell r="X2117">
            <v>0</v>
          </cell>
        </row>
        <row r="2118">
          <cell r="C2118" t="str">
            <v>161</v>
          </cell>
          <cell r="X2118">
            <v>0</v>
          </cell>
        </row>
        <row r="2119">
          <cell r="C2119" t="str">
            <v>161</v>
          </cell>
          <cell r="X2119">
            <v>0</v>
          </cell>
        </row>
        <row r="2120">
          <cell r="C2120" t="str">
            <v>161</v>
          </cell>
          <cell r="X2120">
            <v>0</v>
          </cell>
        </row>
        <row r="2121">
          <cell r="C2121" t="str">
            <v>161</v>
          </cell>
          <cell r="X2121">
            <v>0</v>
          </cell>
        </row>
        <row r="2122">
          <cell r="C2122" t="str">
            <v>161</v>
          </cell>
          <cell r="X2122">
            <v>26</v>
          </cell>
        </row>
        <row r="2123">
          <cell r="C2123" t="str">
            <v>161</v>
          </cell>
          <cell r="X2123">
            <v>0</v>
          </cell>
        </row>
        <row r="2124">
          <cell r="C2124" t="str">
            <v>161</v>
          </cell>
          <cell r="X2124">
            <v>0</v>
          </cell>
        </row>
        <row r="2125">
          <cell r="C2125" t="str">
            <v>161</v>
          </cell>
          <cell r="X2125">
            <v>0</v>
          </cell>
        </row>
        <row r="2126">
          <cell r="C2126" t="str">
            <v>161</v>
          </cell>
          <cell r="X2126">
            <v>0</v>
          </cell>
        </row>
        <row r="2127">
          <cell r="C2127" t="str">
            <v>161</v>
          </cell>
          <cell r="X2127">
            <v>0</v>
          </cell>
        </row>
        <row r="2128">
          <cell r="C2128" t="str">
            <v>161</v>
          </cell>
          <cell r="X2128">
            <v>0</v>
          </cell>
        </row>
        <row r="2129">
          <cell r="C2129" t="str">
            <v>161</v>
          </cell>
          <cell r="X2129">
            <v>0</v>
          </cell>
        </row>
        <row r="2130">
          <cell r="C2130" t="str">
            <v>161</v>
          </cell>
          <cell r="X2130">
            <v>44</v>
          </cell>
        </row>
        <row r="2131">
          <cell r="C2131" t="str">
            <v>161</v>
          </cell>
          <cell r="X2131">
            <v>0</v>
          </cell>
        </row>
        <row r="2132">
          <cell r="C2132" t="str">
            <v>161</v>
          </cell>
          <cell r="X2132">
            <v>0</v>
          </cell>
        </row>
        <row r="2133">
          <cell r="C2133" t="str">
            <v>161</v>
          </cell>
          <cell r="X2133">
            <v>0</v>
          </cell>
        </row>
        <row r="2134">
          <cell r="C2134" t="str">
            <v>161</v>
          </cell>
          <cell r="X2134">
            <v>0</v>
          </cell>
        </row>
        <row r="2135">
          <cell r="C2135" t="str">
            <v>161</v>
          </cell>
          <cell r="X2135">
            <v>0</v>
          </cell>
        </row>
        <row r="2136">
          <cell r="C2136" t="str">
            <v>161</v>
          </cell>
          <cell r="X2136">
            <v>0</v>
          </cell>
        </row>
        <row r="2137">
          <cell r="C2137" t="str">
            <v>161</v>
          </cell>
          <cell r="X2137">
            <v>0</v>
          </cell>
        </row>
        <row r="2138">
          <cell r="C2138" t="str">
            <v>161</v>
          </cell>
          <cell r="X2138">
            <v>0</v>
          </cell>
        </row>
        <row r="2139">
          <cell r="C2139" t="str">
            <v>161</v>
          </cell>
          <cell r="X2139">
            <v>0</v>
          </cell>
        </row>
        <row r="2140">
          <cell r="C2140" t="str">
            <v>161</v>
          </cell>
          <cell r="X2140">
            <v>0</v>
          </cell>
        </row>
        <row r="2141">
          <cell r="C2141" t="str">
            <v>161</v>
          </cell>
          <cell r="X2141">
            <v>0</v>
          </cell>
        </row>
        <row r="2142">
          <cell r="C2142" t="str">
            <v>161</v>
          </cell>
          <cell r="X2142">
            <v>0</v>
          </cell>
        </row>
        <row r="2143">
          <cell r="C2143" t="str">
            <v>161</v>
          </cell>
          <cell r="X2143">
            <v>0</v>
          </cell>
        </row>
        <row r="2144">
          <cell r="C2144" t="str">
            <v>161</v>
          </cell>
          <cell r="X2144">
            <v>0</v>
          </cell>
        </row>
        <row r="2145">
          <cell r="C2145" t="str">
            <v>161</v>
          </cell>
          <cell r="X2145">
            <v>0</v>
          </cell>
        </row>
        <row r="2146">
          <cell r="C2146" t="str">
            <v>161</v>
          </cell>
          <cell r="X2146">
            <v>0</v>
          </cell>
        </row>
        <row r="2147">
          <cell r="C2147" t="str">
            <v>161</v>
          </cell>
          <cell r="X2147">
            <v>0</v>
          </cell>
        </row>
        <row r="2148">
          <cell r="C2148" t="str">
            <v>161</v>
          </cell>
          <cell r="X2148">
            <v>0</v>
          </cell>
        </row>
        <row r="2149">
          <cell r="C2149" t="str">
            <v>161</v>
          </cell>
          <cell r="X2149">
            <v>0</v>
          </cell>
        </row>
        <row r="2150">
          <cell r="C2150" t="str">
            <v>161</v>
          </cell>
          <cell r="X2150">
            <v>0</v>
          </cell>
        </row>
        <row r="2151">
          <cell r="C2151" t="str">
            <v>161</v>
          </cell>
          <cell r="X2151">
            <v>0</v>
          </cell>
        </row>
        <row r="2152">
          <cell r="C2152" t="str">
            <v>161</v>
          </cell>
          <cell r="X2152">
            <v>0</v>
          </cell>
        </row>
        <row r="2153">
          <cell r="C2153" t="str">
            <v>161</v>
          </cell>
          <cell r="X2153">
            <v>0</v>
          </cell>
        </row>
        <row r="2154">
          <cell r="C2154" t="str">
            <v>161</v>
          </cell>
          <cell r="X2154">
            <v>0</v>
          </cell>
        </row>
        <row r="2155">
          <cell r="C2155" t="str">
            <v>161</v>
          </cell>
          <cell r="X2155">
            <v>0</v>
          </cell>
        </row>
        <row r="2156">
          <cell r="C2156" t="str">
            <v>161</v>
          </cell>
          <cell r="X2156">
            <v>0</v>
          </cell>
        </row>
        <row r="2157">
          <cell r="C2157" t="str">
            <v>161</v>
          </cell>
          <cell r="X2157">
            <v>0</v>
          </cell>
        </row>
        <row r="2158">
          <cell r="C2158" t="str">
            <v>161</v>
          </cell>
          <cell r="X2158">
            <v>0</v>
          </cell>
        </row>
        <row r="2159">
          <cell r="C2159" t="str">
            <v>161</v>
          </cell>
          <cell r="X2159">
            <v>0</v>
          </cell>
        </row>
        <row r="2160">
          <cell r="C2160" t="str">
            <v>161</v>
          </cell>
          <cell r="X2160">
            <v>0</v>
          </cell>
        </row>
        <row r="2161">
          <cell r="C2161" t="str">
            <v>161</v>
          </cell>
          <cell r="X2161">
            <v>0</v>
          </cell>
        </row>
        <row r="2162">
          <cell r="C2162" t="str">
            <v>161</v>
          </cell>
          <cell r="X2162">
            <v>51</v>
          </cell>
        </row>
        <row r="2163">
          <cell r="C2163" t="str">
            <v>161</v>
          </cell>
          <cell r="X2163">
            <v>0</v>
          </cell>
        </row>
        <row r="2164">
          <cell r="C2164" t="str">
            <v>161</v>
          </cell>
          <cell r="X2164">
            <v>0</v>
          </cell>
        </row>
        <row r="2165">
          <cell r="C2165" t="str">
            <v>161</v>
          </cell>
          <cell r="X2165">
            <v>0</v>
          </cell>
        </row>
        <row r="2166">
          <cell r="C2166" t="str">
            <v>161</v>
          </cell>
          <cell r="X2166">
            <v>0</v>
          </cell>
        </row>
        <row r="2167">
          <cell r="C2167" t="str">
            <v>161</v>
          </cell>
          <cell r="X2167">
            <v>0</v>
          </cell>
        </row>
        <row r="2168">
          <cell r="C2168" t="str">
            <v>161</v>
          </cell>
          <cell r="X2168">
            <v>0</v>
          </cell>
        </row>
        <row r="2169">
          <cell r="C2169" t="str">
            <v>161</v>
          </cell>
          <cell r="X2169">
            <v>0</v>
          </cell>
        </row>
        <row r="2170">
          <cell r="C2170" t="str">
            <v>161</v>
          </cell>
          <cell r="X2170">
            <v>0</v>
          </cell>
        </row>
        <row r="2171">
          <cell r="C2171" t="str">
            <v>161</v>
          </cell>
          <cell r="X2171">
            <v>0</v>
          </cell>
        </row>
        <row r="2172">
          <cell r="C2172" t="str">
            <v>161</v>
          </cell>
          <cell r="X2172">
            <v>0</v>
          </cell>
        </row>
        <row r="2173">
          <cell r="C2173" t="str">
            <v>161</v>
          </cell>
          <cell r="X2173">
            <v>0</v>
          </cell>
        </row>
        <row r="2174">
          <cell r="C2174" t="str">
            <v>161</v>
          </cell>
          <cell r="X2174">
            <v>0</v>
          </cell>
        </row>
        <row r="2175">
          <cell r="C2175" t="str">
            <v>161</v>
          </cell>
          <cell r="X2175">
            <v>0</v>
          </cell>
        </row>
        <row r="2176">
          <cell r="C2176" t="str">
            <v>161</v>
          </cell>
          <cell r="X2176">
            <v>0</v>
          </cell>
        </row>
        <row r="2177">
          <cell r="C2177" t="str">
            <v>161</v>
          </cell>
          <cell r="X2177">
            <v>0</v>
          </cell>
        </row>
        <row r="2178">
          <cell r="C2178" t="str">
            <v>161</v>
          </cell>
          <cell r="X2178">
            <v>0</v>
          </cell>
        </row>
        <row r="2179">
          <cell r="C2179" t="str">
            <v>161</v>
          </cell>
          <cell r="X2179">
            <v>0</v>
          </cell>
        </row>
        <row r="2180">
          <cell r="C2180" t="str">
            <v>161</v>
          </cell>
          <cell r="X2180">
            <v>0</v>
          </cell>
        </row>
        <row r="2181">
          <cell r="C2181" t="str">
            <v>161</v>
          </cell>
          <cell r="X2181">
            <v>0</v>
          </cell>
        </row>
        <row r="2182">
          <cell r="C2182" t="str">
            <v>161</v>
          </cell>
          <cell r="X2182">
            <v>0</v>
          </cell>
        </row>
        <row r="2183">
          <cell r="C2183" t="str">
            <v>161</v>
          </cell>
          <cell r="X2183">
            <v>0</v>
          </cell>
        </row>
        <row r="2184">
          <cell r="C2184" t="str">
            <v>161</v>
          </cell>
          <cell r="X2184">
            <v>0</v>
          </cell>
        </row>
        <row r="2185">
          <cell r="C2185" t="str">
            <v>161</v>
          </cell>
          <cell r="X2185">
            <v>0</v>
          </cell>
        </row>
        <row r="2186">
          <cell r="C2186" t="str">
            <v>161</v>
          </cell>
          <cell r="X2186">
            <v>0</v>
          </cell>
        </row>
        <row r="2187">
          <cell r="C2187" t="str">
            <v>161</v>
          </cell>
          <cell r="X2187">
            <v>0</v>
          </cell>
        </row>
        <row r="2188">
          <cell r="C2188" t="str">
            <v>161</v>
          </cell>
          <cell r="X2188">
            <v>0</v>
          </cell>
        </row>
        <row r="2189">
          <cell r="C2189" t="str">
            <v>161</v>
          </cell>
          <cell r="X2189">
            <v>0</v>
          </cell>
        </row>
        <row r="2190">
          <cell r="C2190" t="str">
            <v>161</v>
          </cell>
          <cell r="X2190">
            <v>0</v>
          </cell>
        </row>
        <row r="2191">
          <cell r="C2191" t="str">
            <v>161</v>
          </cell>
          <cell r="X2191">
            <v>0</v>
          </cell>
        </row>
        <row r="2192">
          <cell r="C2192" t="str">
            <v>161</v>
          </cell>
          <cell r="X2192">
            <v>0</v>
          </cell>
        </row>
        <row r="2193">
          <cell r="C2193" t="str">
            <v>161</v>
          </cell>
          <cell r="X2193">
            <v>0</v>
          </cell>
        </row>
        <row r="2194">
          <cell r="C2194" t="str">
            <v>161</v>
          </cell>
          <cell r="X2194">
            <v>0</v>
          </cell>
        </row>
        <row r="2195">
          <cell r="C2195" t="str">
            <v>161</v>
          </cell>
          <cell r="X2195">
            <v>0</v>
          </cell>
        </row>
        <row r="2196">
          <cell r="C2196" t="str">
            <v>161</v>
          </cell>
          <cell r="X2196">
            <v>0</v>
          </cell>
        </row>
        <row r="2197">
          <cell r="C2197" t="str">
            <v>161</v>
          </cell>
          <cell r="X2197">
            <v>0</v>
          </cell>
        </row>
        <row r="2198">
          <cell r="C2198" t="str">
            <v>161</v>
          </cell>
          <cell r="X2198">
            <v>0</v>
          </cell>
        </row>
        <row r="2199">
          <cell r="C2199" t="str">
            <v>161</v>
          </cell>
          <cell r="X2199">
            <v>0</v>
          </cell>
        </row>
        <row r="2200">
          <cell r="C2200" t="str">
            <v>161</v>
          </cell>
          <cell r="X2200">
            <v>0</v>
          </cell>
        </row>
        <row r="2201">
          <cell r="C2201" t="str">
            <v>161</v>
          </cell>
          <cell r="X2201">
            <v>0</v>
          </cell>
        </row>
        <row r="2202">
          <cell r="C2202" t="str">
            <v>161</v>
          </cell>
          <cell r="X2202">
            <v>78</v>
          </cell>
        </row>
        <row r="2203">
          <cell r="C2203" t="str">
            <v>161</v>
          </cell>
          <cell r="X2203">
            <v>24</v>
          </cell>
        </row>
        <row r="2204">
          <cell r="C2204" t="str">
            <v>161</v>
          </cell>
          <cell r="X2204">
            <v>24</v>
          </cell>
        </row>
        <row r="2205">
          <cell r="C2205" t="str">
            <v>161</v>
          </cell>
          <cell r="X2205">
            <v>24</v>
          </cell>
        </row>
        <row r="2206">
          <cell r="C2206" t="str">
            <v>161</v>
          </cell>
          <cell r="X2206">
            <v>3.5999999999999992</v>
          </cell>
        </row>
        <row r="2207">
          <cell r="C2207" t="str">
            <v>161</v>
          </cell>
          <cell r="X2207">
            <v>103.19999999999997</v>
          </cell>
        </row>
        <row r="2208">
          <cell r="C2208" t="str">
            <v>161</v>
          </cell>
          <cell r="X2208">
            <v>120</v>
          </cell>
        </row>
        <row r="2209">
          <cell r="C2209" t="str">
            <v>161</v>
          </cell>
          <cell r="X2209">
            <v>0</v>
          </cell>
        </row>
        <row r="2210">
          <cell r="C2210" t="str">
            <v>161</v>
          </cell>
          <cell r="X2210">
            <v>48</v>
          </cell>
        </row>
        <row r="2211">
          <cell r="C2211" t="str">
            <v>161</v>
          </cell>
          <cell r="X2211">
            <v>60</v>
          </cell>
        </row>
        <row r="2212">
          <cell r="C2212" t="str">
            <v>161</v>
          </cell>
          <cell r="X2212">
            <v>36</v>
          </cell>
        </row>
        <row r="2213">
          <cell r="C2213" t="str">
            <v>161</v>
          </cell>
          <cell r="X2213">
            <v>36</v>
          </cell>
        </row>
        <row r="2214">
          <cell r="C2214" t="str">
            <v>161</v>
          </cell>
          <cell r="X2214">
            <v>70</v>
          </cell>
        </row>
        <row r="2215">
          <cell r="C2215" t="str">
            <v>161</v>
          </cell>
          <cell r="X2215">
            <v>0</v>
          </cell>
        </row>
        <row r="2216">
          <cell r="C2216" t="str">
            <v>161</v>
          </cell>
          <cell r="X2216">
            <v>30</v>
          </cell>
        </row>
        <row r="2217">
          <cell r="C2217" t="str">
            <v>161</v>
          </cell>
          <cell r="X2217">
            <v>0</v>
          </cell>
        </row>
        <row r="2218">
          <cell r="C2218" t="str">
            <v>161</v>
          </cell>
          <cell r="X2218">
            <v>12</v>
          </cell>
        </row>
        <row r="2219">
          <cell r="C2219" t="str">
            <v>161</v>
          </cell>
          <cell r="X2219">
            <v>0</v>
          </cell>
        </row>
        <row r="2220">
          <cell r="C2220" t="str">
            <v>161</v>
          </cell>
          <cell r="X2220">
            <v>0</v>
          </cell>
        </row>
        <row r="2221">
          <cell r="C2221" t="str">
            <v>161</v>
          </cell>
          <cell r="X2221">
            <v>0</v>
          </cell>
        </row>
        <row r="2222">
          <cell r="C2222" t="str">
            <v>161</v>
          </cell>
          <cell r="X2222">
            <v>18</v>
          </cell>
        </row>
        <row r="2223">
          <cell r="C2223" t="str">
            <v>161</v>
          </cell>
          <cell r="X2223">
            <v>70</v>
          </cell>
        </row>
        <row r="2224">
          <cell r="C2224" t="str">
            <v>161</v>
          </cell>
          <cell r="X2224">
            <v>90</v>
          </cell>
        </row>
        <row r="2225">
          <cell r="C2225" t="str">
            <v>161</v>
          </cell>
          <cell r="X2225">
            <v>75</v>
          </cell>
        </row>
        <row r="2226">
          <cell r="C2226" t="str">
            <v>161</v>
          </cell>
          <cell r="X2226">
            <v>0</v>
          </cell>
        </row>
        <row r="2227">
          <cell r="C2227" t="str">
            <v>161</v>
          </cell>
          <cell r="X2227">
            <v>0</v>
          </cell>
        </row>
        <row r="2228">
          <cell r="C2228" t="str">
            <v>161</v>
          </cell>
          <cell r="X2228">
            <v>0</v>
          </cell>
        </row>
        <row r="2229">
          <cell r="C2229" t="str">
            <v>161</v>
          </cell>
          <cell r="X2229">
            <v>0</v>
          </cell>
        </row>
        <row r="2230">
          <cell r="C2230" t="str">
            <v>161</v>
          </cell>
          <cell r="X2230">
            <v>0</v>
          </cell>
        </row>
        <row r="2231">
          <cell r="C2231" t="str">
            <v>161</v>
          </cell>
          <cell r="X2231">
            <v>0</v>
          </cell>
        </row>
        <row r="2232">
          <cell r="C2232" t="str">
            <v>161</v>
          </cell>
          <cell r="X2232">
            <v>0</v>
          </cell>
        </row>
        <row r="2233">
          <cell r="C2233" t="str">
            <v>161</v>
          </cell>
          <cell r="X2233">
            <v>0</v>
          </cell>
        </row>
        <row r="2234">
          <cell r="C2234" t="str">
            <v>161</v>
          </cell>
          <cell r="X2234">
            <v>0</v>
          </cell>
        </row>
        <row r="2235">
          <cell r="C2235" t="str">
            <v>161</v>
          </cell>
          <cell r="X2235">
            <v>0</v>
          </cell>
        </row>
        <row r="2236">
          <cell r="C2236" t="str">
            <v>161</v>
          </cell>
          <cell r="X2236">
            <v>0</v>
          </cell>
        </row>
        <row r="2237">
          <cell r="C2237" t="str">
            <v>161</v>
          </cell>
          <cell r="X2237">
            <v>0</v>
          </cell>
        </row>
        <row r="2238">
          <cell r="C2238" t="str">
            <v>161</v>
          </cell>
          <cell r="X2238">
            <v>0</v>
          </cell>
        </row>
        <row r="2239">
          <cell r="C2239" t="str">
            <v>161</v>
          </cell>
          <cell r="X2239">
            <v>0</v>
          </cell>
        </row>
        <row r="2240">
          <cell r="C2240" t="str">
            <v>161</v>
          </cell>
          <cell r="X2240">
            <v>0</v>
          </cell>
        </row>
        <row r="2241">
          <cell r="C2241" t="str">
            <v>161</v>
          </cell>
          <cell r="X2241">
            <v>0</v>
          </cell>
        </row>
        <row r="2242">
          <cell r="C2242" t="str">
            <v>189</v>
          </cell>
          <cell r="X2242">
            <v>49.015999999999991</v>
          </cell>
        </row>
        <row r="2243">
          <cell r="C2243" t="str">
            <v>189</v>
          </cell>
          <cell r="X2243">
            <v>12.375000000000004</v>
          </cell>
        </row>
        <row r="2244">
          <cell r="C2244" t="str">
            <v>189</v>
          </cell>
          <cell r="X2244">
            <v>1.8359999999999996</v>
          </cell>
        </row>
        <row r="2245">
          <cell r="C2245" t="str">
            <v>189</v>
          </cell>
          <cell r="X2245">
            <v>3.4399999999999995</v>
          </cell>
        </row>
        <row r="2246">
          <cell r="C2246" t="str">
            <v>189</v>
          </cell>
          <cell r="X2246">
            <v>36</v>
          </cell>
        </row>
        <row r="2247">
          <cell r="C2247" t="str">
            <v>189</v>
          </cell>
          <cell r="X2247">
            <v>105.59999999999998</v>
          </cell>
        </row>
        <row r="2248">
          <cell r="C2248" t="str">
            <v>189</v>
          </cell>
          <cell r="X2248">
            <v>29.939999999999998</v>
          </cell>
        </row>
        <row r="2249">
          <cell r="C2249" t="str">
            <v>189</v>
          </cell>
          <cell r="X2249">
            <v>0</v>
          </cell>
        </row>
        <row r="2250">
          <cell r="C2250" t="str">
            <v>189</v>
          </cell>
          <cell r="X2250">
            <v>3.4200000000000004</v>
          </cell>
        </row>
        <row r="2251">
          <cell r="C2251" t="str">
            <v>189</v>
          </cell>
          <cell r="X2251">
            <v>4.3999999999999995</v>
          </cell>
        </row>
        <row r="2252">
          <cell r="C2252" t="str">
            <v>189</v>
          </cell>
          <cell r="X2252">
            <v>63.544709999999988</v>
          </cell>
        </row>
        <row r="2253">
          <cell r="C2253" t="str">
            <v>189</v>
          </cell>
          <cell r="X2253">
            <v>5.5000000000000009</v>
          </cell>
        </row>
        <row r="2254">
          <cell r="C2254" t="str">
            <v>189</v>
          </cell>
          <cell r="X2254">
            <v>38.831999999999994</v>
          </cell>
        </row>
        <row r="2255">
          <cell r="C2255" t="str">
            <v>189</v>
          </cell>
          <cell r="X2255">
            <v>51.480000000000004</v>
          </cell>
        </row>
        <row r="2256">
          <cell r="C2256" t="str">
            <v>189</v>
          </cell>
          <cell r="X2256">
            <v>137.39999999999998</v>
          </cell>
        </row>
        <row r="2257">
          <cell r="C2257" t="str">
            <v>189</v>
          </cell>
          <cell r="X2257">
            <v>20.22</v>
          </cell>
        </row>
        <row r="2258">
          <cell r="C2258" t="str">
            <v>189</v>
          </cell>
          <cell r="X2258">
            <v>2.0579999999999998</v>
          </cell>
        </row>
        <row r="2259">
          <cell r="C2259" t="str">
            <v>189</v>
          </cell>
          <cell r="X2259">
            <v>1.7090231999999999</v>
          </cell>
        </row>
        <row r="2260">
          <cell r="C2260" t="str">
            <v>189</v>
          </cell>
          <cell r="X2260">
            <v>29.91</v>
          </cell>
        </row>
        <row r="2261">
          <cell r="C2261" t="str">
            <v>189</v>
          </cell>
          <cell r="X2261">
            <v>3.4500000000000006</v>
          </cell>
        </row>
        <row r="2262">
          <cell r="C2262" t="str">
            <v>189</v>
          </cell>
          <cell r="X2262">
            <v>0</v>
          </cell>
        </row>
        <row r="2263">
          <cell r="C2263" t="str">
            <v>189</v>
          </cell>
          <cell r="X2263">
            <v>0</v>
          </cell>
        </row>
        <row r="2264">
          <cell r="C2264" t="str">
            <v>189</v>
          </cell>
          <cell r="X2264">
            <v>0</v>
          </cell>
        </row>
        <row r="2265">
          <cell r="C2265" t="str">
            <v>189</v>
          </cell>
          <cell r="X2265">
            <v>0</v>
          </cell>
        </row>
        <row r="2266">
          <cell r="C2266" t="str">
            <v>189</v>
          </cell>
          <cell r="X2266">
            <v>31.278000000000009</v>
          </cell>
        </row>
        <row r="2267">
          <cell r="C2267" t="str">
            <v>189</v>
          </cell>
          <cell r="X2267">
            <v>0.69000000000000017</v>
          </cell>
        </row>
        <row r="2268">
          <cell r="C2268" t="str">
            <v>189</v>
          </cell>
          <cell r="X2268">
            <v>12.589000000000002</v>
          </cell>
        </row>
        <row r="2269">
          <cell r="C2269" t="str">
            <v>189</v>
          </cell>
          <cell r="X2269">
            <v>0</v>
          </cell>
        </row>
        <row r="2270">
          <cell r="C2270" t="str">
            <v>189</v>
          </cell>
          <cell r="X2270">
            <v>20.64</v>
          </cell>
        </row>
        <row r="2271">
          <cell r="C2271" t="str">
            <v>189</v>
          </cell>
          <cell r="X2271">
            <v>34.536000000000001</v>
          </cell>
        </row>
        <row r="2272">
          <cell r="C2272" t="str">
            <v>189</v>
          </cell>
          <cell r="X2272">
            <v>8.0399999999999991</v>
          </cell>
        </row>
        <row r="2273">
          <cell r="C2273" t="str">
            <v>189</v>
          </cell>
          <cell r="X2273">
            <v>0</v>
          </cell>
        </row>
        <row r="2274">
          <cell r="C2274" t="str">
            <v>189</v>
          </cell>
          <cell r="X2274">
            <v>0</v>
          </cell>
        </row>
        <row r="2275">
          <cell r="C2275" t="str">
            <v>189</v>
          </cell>
          <cell r="X2275">
            <v>0</v>
          </cell>
        </row>
        <row r="2276">
          <cell r="C2276" t="str">
            <v>189</v>
          </cell>
          <cell r="X2276">
            <v>0</v>
          </cell>
        </row>
        <row r="2277">
          <cell r="C2277" t="str">
            <v>189</v>
          </cell>
          <cell r="X2277">
            <v>0</v>
          </cell>
        </row>
        <row r="2278">
          <cell r="C2278" t="str">
            <v>189</v>
          </cell>
          <cell r="X2278">
            <v>0</v>
          </cell>
        </row>
        <row r="2279">
          <cell r="C2279" t="str">
            <v>189</v>
          </cell>
          <cell r="X2279">
            <v>0</v>
          </cell>
        </row>
        <row r="2280">
          <cell r="C2280" t="str">
            <v>189</v>
          </cell>
          <cell r="X2280">
            <v>0</v>
          </cell>
        </row>
        <row r="2281">
          <cell r="C2281" t="str">
            <v>189</v>
          </cell>
          <cell r="X2281">
            <v>0</v>
          </cell>
        </row>
        <row r="2282">
          <cell r="C2282" t="str">
            <v>189</v>
          </cell>
          <cell r="X2282">
            <v>0</v>
          </cell>
        </row>
        <row r="2283">
          <cell r="C2283" t="str">
            <v>189</v>
          </cell>
          <cell r="X2283">
            <v>0</v>
          </cell>
        </row>
        <row r="2284">
          <cell r="C2284" t="str">
            <v>189</v>
          </cell>
          <cell r="X2284">
            <v>0</v>
          </cell>
        </row>
        <row r="2285">
          <cell r="C2285" t="str">
            <v>189</v>
          </cell>
          <cell r="X2285">
            <v>0</v>
          </cell>
        </row>
        <row r="2286">
          <cell r="C2286" t="str">
            <v>189</v>
          </cell>
          <cell r="X2286">
            <v>0</v>
          </cell>
        </row>
        <row r="2287">
          <cell r="C2287" t="str">
            <v>189</v>
          </cell>
          <cell r="X2287">
            <v>0</v>
          </cell>
        </row>
        <row r="2288">
          <cell r="C2288" t="str">
            <v>189</v>
          </cell>
          <cell r="X2288">
            <v>0</v>
          </cell>
        </row>
        <row r="2289">
          <cell r="C2289" t="str">
            <v>189</v>
          </cell>
          <cell r="X2289">
            <v>0</v>
          </cell>
        </row>
        <row r="2290">
          <cell r="C2290" t="str">
            <v>189</v>
          </cell>
          <cell r="X2290">
            <v>0</v>
          </cell>
        </row>
        <row r="2291">
          <cell r="C2291" t="str">
            <v>189</v>
          </cell>
          <cell r="X2291">
            <v>0</v>
          </cell>
        </row>
        <row r="2292">
          <cell r="C2292" t="str">
            <v>189</v>
          </cell>
          <cell r="X2292">
            <v>0</v>
          </cell>
        </row>
        <row r="2293">
          <cell r="C2293" t="str">
            <v>189</v>
          </cell>
          <cell r="X2293">
            <v>0</v>
          </cell>
        </row>
        <row r="2294">
          <cell r="C2294" t="str">
            <v>189</v>
          </cell>
          <cell r="X2294">
            <v>0</v>
          </cell>
        </row>
        <row r="2295">
          <cell r="C2295" t="str">
            <v>189</v>
          </cell>
          <cell r="X2295">
            <v>0</v>
          </cell>
        </row>
        <row r="2296">
          <cell r="C2296" t="str">
            <v>189</v>
          </cell>
          <cell r="X2296">
            <v>0</v>
          </cell>
        </row>
        <row r="2297">
          <cell r="C2297" t="str">
            <v>189</v>
          </cell>
          <cell r="X2297">
            <v>0</v>
          </cell>
        </row>
        <row r="2298">
          <cell r="C2298" t="str">
            <v>189</v>
          </cell>
          <cell r="X2298">
            <v>0</v>
          </cell>
        </row>
        <row r="2299">
          <cell r="C2299" t="str">
            <v>189</v>
          </cell>
          <cell r="X2299">
            <v>0</v>
          </cell>
        </row>
        <row r="2300">
          <cell r="C2300" t="str">
            <v>189</v>
          </cell>
          <cell r="X2300">
            <v>0</v>
          </cell>
        </row>
        <row r="2301">
          <cell r="C2301" t="str">
            <v>189</v>
          </cell>
          <cell r="X2301">
            <v>0</v>
          </cell>
        </row>
        <row r="2302">
          <cell r="C2302" t="str">
            <v>189</v>
          </cell>
          <cell r="X2302">
            <v>0</v>
          </cell>
        </row>
        <row r="2303">
          <cell r="C2303" t="str">
            <v>189</v>
          </cell>
          <cell r="X2303">
            <v>0</v>
          </cell>
        </row>
        <row r="2304">
          <cell r="C2304" t="str">
            <v>189</v>
          </cell>
          <cell r="X2304">
            <v>0</v>
          </cell>
        </row>
        <row r="2305">
          <cell r="C2305" t="str">
            <v>189</v>
          </cell>
          <cell r="X2305">
            <v>0</v>
          </cell>
        </row>
        <row r="2306">
          <cell r="C2306" t="str">
            <v>189</v>
          </cell>
          <cell r="X2306">
            <v>0</v>
          </cell>
        </row>
        <row r="2307">
          <cell r="C2307" t="str">
            <v>189</v>
          </cell>
          <cell r="X2307">
            <v>0</v>
          </cell>
        </row>
        <row r="2308">
          <cell r="C2308" t="str">
            <v>189</v>
          </cell>
          <cell r="X2308">
            <v>0</v>
          </cell>
        </row>
        <row r="2309">
          <cell r="C2309" t="str">
            <v>189</v>
          </cell>
          <cell r="X2309">
            <v>0</v>
          </cell>
        </row>
        <row r="2310">
          <cell r="C2310" t="str">
            <v>189</v>
          </cell>
          <cell r="X2310">
            <v>0</v>
          </cell>
        </row>
        <row r="2311">
          <cell r="C2311" t="str">
            <v>189</v>
          </cell>
          <cell r="X2311">
            <v>0</v>
          </cell>
        </row>
        <row r="2312">
          <cell r="C2312" t="str">
            <v>189</v>
          </cell>
          <cell r="X2312">
            <v>0</v>
          </cell>
        </row>
        <row r="2313">
          <cell r="C2313" t="str">
            <v>189</v>
          </cell>
          <cell r="X2313">
            <v>0</v>
          </cell>
        </row>
        <row r="2314">
          <cell r="C2314" t="str">
            <v>189</v>
          </cell>
          <cell r="X2314">
            <v>0</v>
          </cell>
        </row>
        <row r="2315">
          <cell r="C2315" t="str">
            <v>189</v>
          </cell>
          <cell r="X2315">
            <v>0</v>
          </cell>
        </row>
        <row r="2316">
          <cell r="C2316" t="str">
            <v>189</v>
          </cell>
          <cell r="X2316">
            <v>0</v>
          </cell>
        </row>
        <row r="2317">
          <cell r="C2317" t="str">
            <v>189</v>
          </cell>
          <cell r="X2317">
            <v>0</v>
          </cell>
        </row>
        <row r="2318">
          <cell r="C2318" t="str">
            <v>189</v>
          </cell>
          <cell r="X2318">
            <v>0</v>
          </cell>
        </row>
        <row r="2319">
          <cell r="C2319" t="str">
            <v>189</v>
          </cell>
          <cell r="X2319">
            <v>0</v>
          </cell>
        </row>
        <row r="2320">
          <cell r="C2320" t="str">
            <v>189</v>
          </cell>
          <cell r="X2320">
            <v>0</v>
          </cell>
        </row>
        <row r="2321">
          <cell r="C2321" t="str">
            <v>189</v>
          </cell>
          <cell r="X2321">
            <v>0</v>
          </cell>
        </row>
        <row r="2322">
          <cell r="C2322" t="str">
            <v>189</v>
          </cell>
          <cell r="X2322">
            <v>12.253999999999998</v>
          </cell>
        </row>
        <row r="2323">
          <cell r="C2323" t="str">
            <v>189</v>
          </cell>
          <cell r="X2323">
            <v>0.45899999999999991</v>
          </cell>
        </row>
        <row r="2324">
          <cell r="C2324" t="str">
            <v>189</v>
          </cell>
          <cell r="X2324">
            <v>0.85999999999999988</v>
          </cell>
        </row>
        <row r="2325">
          <cell r="C2325" t="str">
            <v>189</v>
          </cell>
          <cell r="X2325">
            <v>0.68400000000000016</v>
          </cell>
        </row>
        <row r="2326">
          <cell r="C2326" t="str">
            <v>189</v>
          </cell>
          <cell r="X2326">
            <v>9</v>
          </cell>
        </row>
        <row r="2327">
          <cell r="C2327" t="str">
            <v>189</v>
          </cell>
          <cell r="X2327">
            <v>26.399999999999995</v>
          </cell>
        </row>
        <row r="2328">
          <cell r="C2328" t="str">
            <v>189</v>
          </cell>
          <cell r="X2328">
            <v>7.4849999999999994</v>
          </cell>
        </row>
        <row r="2329">
          <cell r="C2329" t="str">
            <v>189</v>
          </cell>
          <cell r="X2329">
            <v>5.16</v>
          </cell>
        </row>
        <row r="2330">
          <cell r="C2330" t="str">
            <v>189</v>
          </cell>
          <cell r="X2330">
            <v>1.0999999999999999</v>
          </cell>
        </row>
        <row r="2331">
          <cell r="C2331" t="str">
            <v>189</v>
          </cell>
          <cell r="X2331">
            <v>1.0999999999999999</v>
          </cell>
        </row>
        <row r="2332">
          <cell r="C2332" t="str">
            <v>189</v>
          </cell>
          <cell r="X2332">
            <v>0</v>
          </cell>
        </row>
        <row r="2333">
          <cell r="C2333" t="str">
            <v>189</v>
          </cell>
          <cell r="X2333">
            <v>0</v>
          </cell>
        </row>
        <row r="2334">
          <cell r="C2334" t="str">
            <v>189</v>
          </cell>
          <cell r="X2334">
            <v>8.6340000000000003</v>
          </cell>
        </row>
        <row r="2335">
          <cell r="C2335" t="str">
            <v>189</v>
          </cell>
          <cell r="X2335">
            <v>0</v>
          </cell>
        </row>
        <row r="2336">
          <cell r="C2336" t="str">
            <v>189</v>
          </cell>
          <cell r="X2336">
            <v>0</v>
          </cell>
        </row>
        <row r="2337">
          <cell r="C2337" t="str">
            <v>189</v>
          </cell>
          <cell r="X2337">
            <v>0</v>
          </cell>
        </row>
        <row r="2338">
          <cell r="C2338" t="str">
            <v>189</v>
          </cell>
          <cell r="X2338">
            <v>0</v>
          </cell>
        </row>
        <row r="2339">
          <cell r="C2339" t="str">
            <v>189</v>
          </cell>
          <cell r="X2339">
            <v>0</v>
          </cell>
        </row>
        <row r="2340">
          <cell r="C2340" t="str">
            <v>189</v>
          </cell>
          <cell r="X2340">
            <v>0</v>
          </cell>
        </row>
        <row r="2341">
          <cell r="C2341" t="str">
            <v>189</v>
          </cell>
          <cell r="X2341">
            <v>0</v>
          </cell>
        </row>
        <row r="2342">
          <cell r="C2342" t="str">
            <v>189</v>
          </cell>
          <cell r="X2342">
            <v>0</v>
          </cell>
        </row>
        <row r="2343">
          <cell r="C2343" t="str">
            <v>189</v>
          </cell>
          <cell r="X2343">
            <v>0</v>
          </cell>
        </row>
        <row r="2344">
          <cell r="C2344" t="str">
            <v>189</v>
          </cell>
          <cell r="X2344">
            <v>0</v>
          </cell>
        </row>
        <row r="2345">
          <cell r="C2345" t="str">
            <v>189</v>
          </cell>
          <cell r="X2345">
            <v>0</v>
          </cell>
        </row>
        <row r="2346">
          <cell r="C2346" t="str">
            <v>189</v>
          </cell>
          <cell r="X2346">
            <v>0</v>
          </cell>
        </row>
        <row r="2347">
          <cell r="C2347" t="str">
            <v>189</v>
          </cell>
          <cell r="X2347">
            <v>0</v>
          </cell>
        </row>
        <row r="2348">
          <cell r="C2348" t="str">
            <v>189</v>
          </cell>
          <cell r="X2348">
            <v>0</v>
          </cell>
        </row>
        <row r="2349">
          <cell r="C2349" t="str">
            <v>189</v>
          </cell>
          <cell r="X2349">
            <v>0</v>
          </cell>
        </row>
        <row r="2350">
          <cell r="C2350" t="str">
            <v>189</v>
          </cell>
          <cell r="X2350">
            <v>0</v>
          </cell>
        </row>
        <row r="2351">
          <cell r="C2351" t="str">
            <v>189</v>
          </cell>
          <cell r="X2351">
            <v>0</v>
          </cell>
        </row>
        <row r="2352">
          <cell r="C2352" t="str">
            <v>189</v>
          </cell>
          <cell r="X2352">
            <v>0</v>
          </cell>
        </row>
        <row r="2353">
          <cell r="C2353" t="str">
            <v>189</v>
          </cell>
          <cell r="X2353">
            <v>0</v>
          </cell>
        </row>
        <row r="2354">
          <cell r="C2354" t="str">
            <v>189</v>
          </cell>
          <cell r="X2354">
            <v>0</v>
          </cell>
        </row>
        <row r="2355">
          <cell r="C2355" t="str">
            <v>189</v>
          </cell>
          <cell r="X2355">
            <v>0</v>
          </cell>
        </row>
        <row r="2356">
          <cell r="C2356" t="str">
            <v>189</v>
          </cell>
          <cell r="X2356">
            <v>0</v>
          </cell>
        </row>
        <row r="2357">
          <cell r="C2357" t="str">
            <v>189</v>
          </cell>
          <cell r="X2357">
            <v>0</v>
          </cell>
        </row>
        <row r="2358">
          <cell r="C2358" t="str">
            <v>189</v>
          </cell>
          <cell r="X2358">
            <v>0</v>
          </cell>
        </row>
        <row r="2359">
          <cell r="C2359" t="str">
            <v>189</v>
          </cell>
          <cell r="X2359">
            <v>0</v>
          </cell>
        </row>
        <row r="2360">
          <cell r="C2360" t="str">
            <v>189</v>
          </cell>
          <cell r="X2360">
            <v>0</v>
          </cell>
        </row>
        <row r="2361">
          <cell r="C2361" t="str">
            <v>189</v>
          </cell>
          <cell r="X2361">
            <v>0</v>
          </cell>
        </row>
        <row r="2362">
          <cell r="C2362" t="str">
            <v>189</v>
          </cell>
          <cell r="X2362">
            <v>3.6762000000000006</v>
          </cell>
        </row>
        <row r="2363">
          <cell r="C2363" t="str">
            <v>189</v>
          </cell>
          <cell r="X2363">
            <v>0.13770000000000002</v>
          </cell>
        </row>
        <row r="2364">
          <cell r="C2364" t="str">
            <v>189</v>
          </cell>
          <cell r="X2364">
            <v>0.25800000000000001</v>
          </cell>
        </row>
        <row r="2365">
          <cell r="C2365" t="str">
            <v>189</v>
          </cell>
          <cell r="X2365">
            <v>0.33</v>
          </cell>
        </row>
        <row r="2366">
          <cell r="C2366" t="str">
            <v>189</v>
          </cell>
          <cell r="X2366">
            <v>2.7000000000000006</v>
          </cell>
        </row>
        <row r="2367">
          <cell r="C2367" t="str">
            <v>189</v>
          </cell>
          <cell r="X2367">
            <v>7.9200000000000008</v>
          </cell>
        </row>
        <row r="2368">
          <cell r="C2368" t="str">
            <v>189</v>
          </cell>
          <cell r="X2368">
            <v>2.2455000000000003</v>
          </cell>
        </row>
        <row r="2369">
          <cell r="C2369" t="str">
            <v>189</v>
          </cell>
          <cell r="X2369">
            <v>1.5480000000000003</v>
          </cell>
        </row>
        <row r="2370">
          <cell r="C2370" t="str">
            <v>189</v>
          </cell>
          <cell r="X2370">
            <v>0</v>
          </cell>
        </row>
        <row r="2371">
          <cell r="C2371" t="str">
            <v>189</v>
          </cell>
          <cell r="X2371">
            <v>0</v>
          </cell>
        </row>
        <row r="2372">
          <cell r="C2372" t="str">
            <v>189</v>
          </cell>
          <cell r="X2372">
            <v>0</v>
          </cell>
        </row>
        <row r="2373">
          <cell r="C2373" t="str">
            <v>189</v>
          </cell>
          <cell r="X2373">
            <v>0</v>
          </cell>
        </row>
        <row r="2374">
          <cell r="C2374" t="str">
            <v>189</v>
          </cell>
          <cell r="X2374">
            <v>2.5901999999999998</v>
          </cell>
        </row>
        <row r="2375">
          <cell r="C2375" t="str">
            <v>189</v>
          </cell>
          <cell r="X2375">
            <v>0</v>
          </cell>
        </row>
        <row r="2376">
          <cell r="C2376" t="str">
            <v>189</v>
          </cell>
          <cell r="X2376">
            <v>0</v>
          </cell>
        </row>
        <row r="2377">
          <cell r="C2377" t="str">
            <v>189</v>
          </cell>
          <cell r="X2377">
            <v>0</v>
          </cell>
        </row>
        <row r="2378">
          <cell r="C2378" t="str">
            <v>189</v>
          </cell>
          <cell r="X2378">
            <v>0</v>
          </cell>
        </row>
        <row r="2379">
          <cell r="C2379" t="str">
            <v>189</v>
          </cell>
          <cell r="X2379">
            <v>0</v>
          </cell>
        </row>
        <row r="2380">
          <cell r="C2380" t="str">
            <v>189</v>
          </cell>
          <cell r="X2380">
            <v>0</v>
          </cell>
        </row>
        <row r="2381">
          <cell r="C2381" t="str">
            <v>189</v>
          </cell>
          <cell r="X2381">
            <v>0</v>
          </cell>
        </row>
        <row r="2382">
          <cell r="C2382" t="str">
            <v>189</v>
          </cell>
          <cell r="X2382">
            <v>0</v>
          </cell>
        </row>
        <row r="2383">
          <cell r="C2383" t="str">
            <v>189</v>
          </cell>
          <cell r="X2383">
            <v>0</v>
          </cell>
        </row>
        <row r="2384">
          <cell r="C2384" t="str">
            <v>189</v>
          </cell>
          <cell r="X2384">
            <v>0</v>
          </cell>
        </row>
        <row r="2385">
          <cell r="C2385" t="str">
            <v>189</v>
          </cell>
          <cell r="X2385">
            <v>0</v>
          </cell>
        </row>
        <row r="2386">
          <cell r="C2386" t="str">
            <v>189</v>
          </cell>
          <cell r="X2386">
            <v>0</v>
          </cell>
        </row>
        <row r="2387">
          <cell r="C2387" t="str">
            <v>189</v>
          </cell>
          <cell r="X2387">
            <v>0</v>
          </cell>
        </row>
        <row r="2388">
          <cell r="C2388" t="str">
            <v>189</v>
          </cell>
          <cell r="X2388">
            <v>0</v>
          </cell>
        </row>
        <row r="2389">
          <cell r="C2389" t="str">
            <v>189</v>
          </cell>
          <cell r="X2389">
            <v>0</v>
          </cell>
        </row>
        <row r="2390">
          <cell r="C2390" t="str">
            <v>189</v>
          </cell>
          <cell r="X2390">
            <v>0</v>
          </cell>
        </row>
        <row r="2391">
          <cell r="C2391" t="str">
            <v>189</v>
          </cell>
          <cell r="X2391">
            <v>0</v>
          </cell>
        </row>
        <row r="2392">
          <cell r="C2392" t="str">
            <v>189</v>
          </cell>
          <cell r="X2392">
            <v>0</v>
          </cell>
        </row>
        <row r="2393">
          <cell r="C2393" t="str">
            <v>189</v>
          </cell>
          <cell r="X2393">
            <v>0</v>
          </cell>
        </row>
        <row r="2394">
          <cell r="C2394" t="str">
            <v>189</v>
          </cell>
          <cell r="X2394">
            <v>0</v>
          </cell>
        </row>
        <row r="2395">
          <cell r="C2395" t="str">
            <v>189</v>
          </cell>
          <cell r="X2395">
            <v>0</v>
          </cell>
        </row>
        <row r="2396">
          <cell r="C2396" t="str">
            <v>189</v>
          </cell>
          <cell r="X2396">
            <v>0</v>
          </cell>
        </row>
        <row r="2397">
          <cell r="C2397" t="str">
            <v>189</v>
          </cell>
          <cell r="X2397">
            <v>0</v>
          </cell>
        </row>
        <row r="2398">
          <cell r="C2398" t="str">
            <v>189</v>
          </cell>
          <cell r="X2398">
            <v>0</v>
          </cell>
        </row>
        <row r="2399">
          <cell r="C2399" t="str">
            <v>189</v>
          </cell>
          <cell r="X2399">
            <v>0</v>
          </cell>
        </row>
        <row r="2400">
          <cell r="C2400" t="str">
            <v>189</v>
          </cell>
          <cell r="X2400">
            <v>0</v>
          </cell>
        </row>
        <row r="2401">
          <cell r="C2401" t="str">
            <v>189</v>
          </cell>
          <cell r="X2401">
            <v>0</v>
          </cell>
        </row>
        <row r="2402">
          <cell r="C2402" t="str">
            <v>189</v>
          </cell>
          <cell r="X2402">
            <v>6.1269999999999989</v>
          </cell>
        </row>
        <row r="2403">
          <cell r="C2403" t="str">
            <v>189</v>
          </cell>
          <cell r="X2403">
            <v>0.22949999999999995</v>
          </cell>
        </row>
        <row r="2404">
          <cell r="C2404" t="str">
            <v>189</v>
          </cell>
          <cell r="X2404">
            <v>0.42999999999999994</v>
          </cell>
        </row>
        <row r="2405">
          <cell r="C2405" t="str">
            <v>189</v>
          </cell>
          <cell r="X2405">
            <v>0.54999999999999993</v>
          </cell>
        </row>
        <row r="2406">
          <cell r="C2406" t="str">
            <v>189</v>
          </cell>
          <cell r="X2406">
            <v>4.5</v>
          </cell>
        </row>
        <row r="2407">
          <cell r="C2407" t="str">
            <v>189</v>
          </cell>
          <cell r="X2407">
            <v>13.199999999999998</v>
          </cell>
        </row>
        <row r="2408">
          <cell r="C2408" t="str">
            <v>189</v>
          </cell>
          <cell r="X2408">
            <v>3.7424999999999997</v>
          </cell>
        </row>
        <row r="2409">
          <cell r="C2409" t="str">
            <v>189</v>
          </cell>
          <cell r="X2409">
            <v>18.25</v>
          </cell>
        </row>
        <row r="2410">
          <cell r="C2410" t="str">
            <v>189</v>
          </cell>
          <cell r="X2410">
            <v>0</v>
          </cell>
        </row>
        <row r="2411">
          <cell r="C2411" t="str">
            <v>189</v>
          </cell>
          <cell r="X2411">
            <v>0</v>
          </cell>
        </row>
        <row r="2412">
          <cell r="C2412" t="str">
            <v>189</v>
          </cell>
          <cell r="X2412">
            <v>0</v>
          </cell>
        </row>
        <row r="2413">
          <cell r="C2413" t="str">
            <v>189</v>
          </cell>
          <cell r="X2413">
            <v>0</v>
          </cell>
        </row>
        <row r="2414">
          <cell r="C2414" t="str">
            <v>189</v>
          </cell>
          <cell r="X2414">
            <v>0</v>
          </cell>
        </row>
        <row r="2415">
          <cell r="C2415" t="str">
            <v>189</v>
          </cell>
          <cell r="X2415">
            <v>2.58</v>
          </cell>
        </row>
        <row r="2416">
          <cell r="C2416" t="str">
            <v>189</v>
          </cell>
          <cell r="X2416">
            <v>4.3170000000000002</v>
          </cell>
        </row>
        <row r="2417">
          <cell r="C2417" t="str">
            <v>189</v>
          </cell>
          <cell r="X2417">
            <v>0</v>
          </cell>
        </row>
        <row r="2418">
          <cell r="C2418" t="str">
            <v>189</v>
          </cell>
          <cell r="X2418">
            <v>0</v>
          </cell>
        </row>
        <row r="2419">
          <cell r="C2419" t="str">
            <v>189</v>
          </cell>
          <cell r="X2419">
            <v>0</v>
          </cell>
        </row>
        <row r="2420">
          <cell r="C2420" t="str">
            <v>189</v>
          </cell>
          <cell r="X2420">
            <v>0</v>
          </cell>
        </row>
        <row r="2421">
          <cell r="C2421" t="str">
            <v>189</v>
          </cell>
          <cell r="X2421">
            <v>0</v>
          </cell>
        </row>
        <row r="2422">
          <cell r="C2422" t="str">
            <v>189</v>
          </cell>
          <cell r="X2422">
            <v>0</v>
          </cell>
        </row>
        <row r="2423">
          <cell r="C2423" t="str">
            <v>189</v>
          </cell>
          <cell r="X2423">
            <v>0</v>
          </cell>
        </row>
        <row r="2424">
          <cell r="C2424" t="str">
            <v>189</v>
          </cell>
          <cell r="X2424">
            <v>0</v>
          </cell>
        </row>
        <row r="2425">
          <cell r="C2425" t="str">
            <v>189</v>
          </cell>
          <cell r="X2425">
            <v>0</v>
          </cell>
        </row>
        <row r="2426">
          <cell r="C2426" t="str">
            <v>189</v>
          </cell>
          <cell r="X2426">
            <v>0</v>
          </cell>
        </row>
        <row r="2427">
          <cell r="C2427" t="str">
            <v>189</v>
          </cell>
          <cell r="X2427">
            <v>0</v>
          </cell>
        </row>
        <row r="2428">
          <cell r="C2428" t="str">
            <v>189</v>
          </cell>
          <cell r="X2428">
            <v>0</v>
          </cell>
        </row>
        <row r="2429">
          <cell r="C2429" t="str">
            <v>189</v>
          </cell>
          <cell r="X2429">
            <v>0</v>
          </cell>
        </row>
        <row r="2430">
          <cell r="C2430" t="str">
            <v>189</v>
          </cell>
          <cell r="X2430">
            <v>0</v>
          </cell>
        </row>
        <row r="2431">
          <cell r="C2431" t="str">
            <v>189</v>
          </cell>
          <cell r="X2431">
            <v>0</v>
          </cell>
        </row>
        <row r="2432">
          <cell r="C2432" t="str">
            <v>189</v>
          </cell>
          <cell r="X2432">
            <v>0</v>
          </cell>
        </row>
        <row r="2433">
          <cell r="C2433" t="str">
            <v>189</v>
          </cell>
          <cell r="X2433">
            <v>0</v>
          </cell>
        </row>
        <row r="2434">
          <cell r="C2434" t="str">
            <v>189</v>
          </cell>
          <cell r="X2434">
            <v>0</v>
          </cell>
        </row>
        <row r="2435">
          <cell r="C2435" t="str">
            <v>189</v>
          </cell>
          <cell r="X2435">
            <v>0</v>
          </cell>
        </row>
        <row r="2436">
          <cell r="C2436" t="str">
            <v>189</v>
          </cell>
          <cell r="X2436">
            <v>0</v>
          </cell>
        </row>
        <row r="2437">
          <cell r="C2437" t="str">
            <v>189</v>
          </cell>
          <cell r="X2437">
            <v>0</v>
          </cell>
        </row>
        <row r="2438">
          <cell r="C2438" t="str">
            <v>189</v>
          </cell>
          <cell r="X2438">
            <v>0</v>
          </cell>
        </row>
        <row r="2439">
          <cell r="C2439" t="str">
            <v>189</v>
          </cell>
          <cell r="X2439">
            <v>0</v>
          </cell>
        </row>
        <row r="2440">
          <cell r="C2440" t="str">
            <v>189</v>
          </cell>
          <cell r="X2440">
            <v>0</v>
          </cell>
        </row>
        <row r="2441">
          <cell r="C2441" t="str">
            <v>189</v>
          </cell>
          <cell r="X2441">
            <v>0</v>
          </cell>
        </row>
        <row r="2442">
          <cell r="C2442" t="str">
            <v>189</v>
          </cell>
          <cell r="X2442">
            <v>12.253999999999998</v>
          </cell>
        </row>
        <row r="2443">
          <cell r="C2443" t="str">
            <v>189</v>
          </cell>
          <cell r="X2443">
            <v>0.45899999999999991</v>
          </cell>
        </row>
        <row r="2444">
          <cell r="C2444" t="str">
            <v>189</v>
          </cell>
          <cell r="X2444">
            <v>0.85999999999999988</v>
          </cell>
        </row>
        <row r="2445">
          <cell r="C2445" t="str">
            <v>189</v>
          </cell>
          <cell r="X2445">
            <v>1.0999999999999999</v>
          </cell>
        </row>
        <row r="2446">
          <cell r="C2446" t="str">
            <v>189</v>
          </cell>
          <cell r="X2446">
            <v>9</v>
          </cell>
        </row>
        <row r="2447">
          <cell r="C2447" t="str">
            <v>189</v>
          </cell>
          <cell r="X2447">
            <v>26.399999999999995</v>
          </cell>
        </row>
        <row r="2448">
          <cell r="C2448" t="str">
            <v>189</v>
          </cell>
          <cell r="X2448">
            <v>7.4849999999999994</v>
          </cell>
        </row>
        <row r="2449">
          <cell r="C2449" t="str">
            <v>189</v>
          </cell>
          <cell r="X2449">
            <v>0</v>
          </cell>
        </row>
        <row r="2450">
          <cell r="C2450" t="str">
            <v>189</v>
          </cell>
          <cell r="X2450">
            <v>0</v>
          </cell>
        </row>
        <row r="2451">
          <cell r="C2451" t="str">
            <v>189</v>
          </cell>
          <cell r="X2451">
            <v>0</v>
          </cell>
        </row>
        <row r="2452">
          <cell r="C2452" t="str">
            <v>189</v>
          </cell>
          <cell r="X2452">
            <v>0</v>
          </cell>
        </row>
        <row r="2453">
          <cell r="C2453" t="str">
            <v>189</v>
          </cell>
          <cell r="X2453">
            <v>0</v>
          </cell>
        </row>
        <row r="2454">
          <cell r="C2454" t="str">
            <v>189</v>
          </cell>
          <cell r="X2454">
            <v>5.16</v>
          </cell>
        </row>
        <row r="2455">
          <cell r="C2455" t="str">
            <v>189</v>
          </cell>
          <cell r="X2455">
            <v>8.6340000000000003</v>
          </cell>
        </row>
        <row r="2456">
          <cell r="C2456" t="str">
            <v>189</v>
          </cell>
          <cell r="X2456">
            <v>0</v>
          </cell>
        </row>
        <row r="2457">
          <cell r="C2457" t="str">
            <v>189</v>
          </cell>
          <cell r="X2457">
            <v>0</v>
          </cell>
        </row>
        <row r="2458">
          <cell r="C2458" t="str">
            <v>189</v>
          </cell>
          <cell r="X2458">
            <v>0</v>
          </cell>
        </row>
        <row r="2459">
          <cell r="C2459" t="str">
            <v>189</v>
          </cell>
          <cell r="X2459">
            <v>0</v>
          </cell>
        </row>
        <row r="2460">
          <cell r="C2460" t="str">
            <v>189</v>
          </cell>
          <cell r="X2460">
            <v>0</v>
          </cell>
        </row>
        <row r="2461">
          <cell r="C2461" t="str">
            <v>189</v>
          </cell>
          <cell r="X2461">
            <v>0</v>
          </cell>
        </row>
        <row r="2462">
          <cell r="C2462" t="str">
            <v>189</v>
          </cell>
          <cell r="X2462">
            <v>0</v>
          </cell>
        </row>
        <row r="2463">
          <cell r="C2463" t="str">
            <v>189</v>
          </cell>
          <cell r="X2463">
            <v>0</v>
          </cell>
        </row>
        <row r="2464">
          <cell r="C2464" t="str">
            <v>189</v>
          </cell>
          <cell r="X2464">
            <v>0</v>
          </cell>
        </row>
        <row r="2465">
          <cell r="C2465" t="str">
            <v>189</v>
          </cell>
          <cell r="X2465">
            <v>0</v>
          </cell>
        </row>
        <row r="2466">
          <cell r="C2466" t="str">
            <v>189</v>
          </cell>
          <cell r="X2466">
            <v>0</v>
          </cell>
        </row>
        <row r="2467">
          <cell r="C2467" t="str">
            <v>189</v>
          </cell>
          <cell r="X2467">
            <v>0</v>
          </cell>
        </row>
        <row r="2468">
          <cell r="C2468" t="str">
            <v>189</v>
          </cell>
          <cell r="X2468">
            <v>0</v>
          </cell>
        </row>
        <row r="2469">
          <cell r="C2469" t="str">
            <v>189</v>
          </cell>
          <cell r="X2469">
            <v>0</v>
          </cell>
        </row>
        <row r="2470">
          <cell r="C2470" t="str">
            <v>189</v>
          </cell>
          <cell r="X2470">
            <v>0</v>
          </cell>
        </row>
        <row r="2471">
          <cell r="C2471" t="str">
            <v>189</v>
          </cell>
          <cell r="X2471">
            <v>0</v>
          </cell>
        </row>
        <row r="2472">
          <cell r="C2472" t="str">
            <v>189</v>
          </cell>
          <cell r="X2472">
            <v>0</v>
          </cell>
        </row>
        <row r="2473">
          <cell r="C2473" t="str">
            <v>189</v>
          </cell>
          <cell r="X2473">
            <v>0</v>
          </cell>
        </row>
        <row r="2474">
          <cell r="C2474" t="str">
            <v>189</v>
          </cell>
          <cell r="X2474">
            <v>0</v>
          </cell>
        </row>
        <row r="2475">
          <cell r="C2475" t="str">
            <v>189</v>
          </cell>
          <cell r="X2475">
            <v>0</v>
          </cell>
        </row>
        <row r="2476">
          <cell r="C2476" t="str">
            <v>189</v>
          </cell>
          <cell r="X2476">
            <v>0</v>
          </cell>
        </row>
        <row r="2477">
          <cell r="C2477" t="str">
            <v>189</v>
          </cell>
          <cell r="X2477">
            <v>0</v>
          </cell>
        </row>
        <row r="2478">
          <cell r="C2478" t="str">
            <v>189</v>
          </cell>
          <cell r="X2478">
            <v>0</v>
          </cell>
        </row>
        <row r="2479">
          <cell r="C2479" t="str">
            <v>189</v>
          </cell>
          <cell r="X2479">
            <v>0</v>
          </cell>
        </row>
        <row r="2480">
          <cell r="C2480" t="str">
            <v>189</v>
          </cell>
          <cell r="X2480">
            <v>0</v>
          </cell>
        </row>
        <row r="2481">
          <cell r="C2481" t="str">
            <v>189</v>
          </cell>
          <cell r="X2481">
            <v>0</v>
          </cell>
        </row>
        <row r="2482">
          <cell r="C2482" t="str">
            <v>189</v>
          </cell>
          <cell r="X2482">
            <v>8.5777999999999999</v>
          </cell>
        </row>
        <row r="2483">
          <cell r="C2483" t="str">
            <v>189</v>
          </cell>
          <cell r="X2483">
            <v>0.32130000000000003</v>
          </cell>
        </row>
        <row r="2484">
          <cell r="C2484" t="str">
            <v>189</v>
          </cell>
          <cell r="X2484">
            <v>0.60200000000000009</v>
          </cell>
        </row>
        <row r="2485">
          <cell r="C2485" t="str">
            <v>189</v>
          </cell>
          <cell r="X2485">
            <v>0.7699999999999998</v>
          </cell>
        </row>
        <row r="2486">
          <cell r="C2486" t="str">
            <v>189</v>
          </cell>
          <cell r="X2486">
            <v>6.3000000000000016</v>
          </cell>
        </row>
        <row r="2487">
          <cell r="C2487" t="str">
            <v>189</v>
          </cell>
          <cell r="X2487">
            <v>18.479999999999997</v>
          </cell>
        </row>
        <row r="2488">
          <cell r="C2488" t="str">
            <v>189</v>
          </cell>
          <cell r="X2488">
            <v>5.2395000000000014</v>
          </cell>
        </row>
        <row r="2489">
          <cell r="C2489" t="str">
            <v>189</v>
          </cell>
          <cell r="X2489">
            <v>0</v>
          </cell>
        </row>
        <row r="2490">
          <cell r="C2490" t="str">
            <v>189</v>
          </cell>
          <cell r="X2490">
            <v>0</v>
          </cell>
        </row>
        <row r="2491">
          <cell r="C2491" t="str">
            <v>189</v>
          </cell>
          <cell r="X2491">
            <v>0</v>
          </cell>
        </row>
        <row r="2492">
          <cell r="C2492" t="str">
            <v>189</v>
          </cell>
          <cell r="X2492">
            <v>0</v>
          </cell>
        </row>
        <row r="2493">
          <cell r="C2493" t="str">
            <v>189</v>
          </cell>
          <cell r="X2493">
            <v>0</v>
          </cell>
        </row>
        <row r="2494">
          <cell r="C2494" t="str">
            <v>189</v>
          </cell>
          <cell r="X2494">
            <v>3.6120000000000001</v>
          </cell>
        </row>
        <row r="2495">
          <cell r="C2495" t="str">
            <v>189</v>
          </cell>
          <cell r="X2495">
            <v>6.0438000000000001</v>
          </cell>
        </row>
        <row r="2496">
          <cell r="C2496" t="str">
            <v>189</v>
          </cell>
          <cell r="X2496">
            <v>0</v>
          </cell>
        </row>
        <row r="2497">
          <cell r="C2497" t="str">
            <v>189</v>
          </cell>
          <cell r="X2497">
            <v>0</v>
          </cell>
        </row>
        <row r="2498">
          <cell r="C2498" t="str">
            <v>189</v>
          </cell>
          <cell r="X2498">
            <v>0</v>
          </cell>
        </row>
        <row r="2499">
          <cell r="C2499" t="str">
            <v>189</v>
          </cell>
          <cell r="X2499">
            <v>0</v>
          </cell>
        </row>
        <row r="2500">
          <cell r="C2500" t="str">
            <v>189</v>
          </cell>
          <cell r="X2500">
            <v>0</v>
          </cell>
        </row>
        <row r="2501">
          <cell r="C2501" t="str">
            <v>189</v>
          </cell>
          <cell r="X2501">
            <v>0</v>
          </cell>
        </row>
        <row r="2502">
          <cell r="C2502" t="str">
            <v>189</v>
          </cell>
          <cell r="X2502">
            <v>0</v>
          </cell>
        </row>
        <row r="2503">
          <cell r="C2503" t="str">
            <v>189</v>
          </cell>
          <cell r="X2503">
            <v>0</v>
          </cell>
        </row>
        <row r="2504">
          <cell r="C2504" t="str">
            <v>189</v>
          </cell>
          <cell r="X2504">
            <v>0</v>
          </cell>
        </row>
        <row r="2505">
          <cell r="C2505" t="str">
            <v>189</v>
          </cell>
          <cell r="X2505">
            <v>0</v>
          </cell>
        </row>
        <row r="2506">
          <cell r="C2506" t="str">
            <v>189</v>
          </cell>
          <cell r="X2506">
            <v>0</v>
          </cell>
        </row>
        <row r="2507">
          <cell r="C2507" t="str">
            <v>189</v>
          </cell>
          <cell r="X2507">
            <v>0</v>
          </cell>
        </row>
        <row r="2508">
          <cell r="C2508" t="str">
            <v>189</v>
          </cell>
          <cell r="X2508">
            <v>0</v>
          </cell>
        </row>
        <row r="2509">
          <cell r="C2509" t="str">
            <v>189</v>
          </cell>
          <cell r="X2509">
            <v>0</v>
          </cell>
        </row>
        <row r="2510">
          <cell r="C2510" t="str">
            <v>189</v>
          </cell>
          <cell r="X2510">
            <v>0</v>
          </cell>
        </row>
        <row r="2511">
          <cell r="C2511" t="str">
            <v>189</v>
          </cell>
          <cell r="X2511">
            <v>0</v>
          </cell>
        </row>
        <row r="2512">
          <cell r="C2512" t="str">
            <v>189</v>
          </cell>
          <cell r="X2512">
            <v>0</v>
          </cell>
        </row>
        <row r="2513">
          <cell r="C2513" t="str">
            <v>189</v>
          </cell>
          <cell r="X2513">
            <v>0</v>
          </cell>
        </row>
        <row r="2514">
          <cell r="C2514" t="str">
            <v>189</v>
          </cell>
          <cell r="X2514">
            <v>0</v>
          </cell>
        </row>
        <row r="2515">
          <cell r="C2515" t="str">
            <v>189</v>
          </cell>
          <cell r="X2515">
            <v>0</v>
          </cell>
        </row>
        <row r="2516">
          <cell r="C2516" t="str">
            <v>189</v>
          </cell>
          <cell r="X2516">
            <v>0</v>
          </cell>
        </row>
        <row r="2517">
          <cell r="C2517" t="str">
            <v>189</v>
          </cell>
          <cell r="X2517">
            <v>0</v>
          </cell>
        </row>
        <row r="2518">
          <cell r="C2518" t="str">
            <v>189</v>
          </cell>
          <cell r="X2518">
            <v>0</v>
          </cell>
        </row>
        <row r="2519">
          <cell r="C2519" t="str">
            <v>189</v>
          </cell>
          <cell r="X2519">
            <v>0</v>
          </cell>
        </row>
        <row r="2520">
          <cell r="C2520" t="str">
            <v>189</v>
          </cell>
          <cell r="X2520">
            <v>0</v>
          </cell>
        </row>
        <row r="2521">
          <cell r="C2521" t="str">
            <v>189</v>
          </cell>
          <cell r="X2521">
            <v>0</v>
          </cell>
        </row>
        <row r="2522">
          <cell r="C2522" t="str">
            <v>189</v>
          </cell>
          <cell r="X2522">
            <v>30.634999999999998</v>
          </cell>
        </row>
        <row r="2523">
          <cell r="C2523" t="str">
            <v>189</v>
          </cell>
          <cell r="X2523">
            <v>8.2500000000000018</v>
          </cell>
        </row>
        <row r="2524">
          <cell r="C2524" t="str">
            <v>189</v>
          </cell>
          <cell r="X2524">
            <v>1.1475</v>
          </cell>
        </row>
        <row r="2525">
          <cell r="C2525" t="str">
            <v>189</v>
          </cell>
          <cell r="X2525">
            <v>2.1500000000000004</v>
          </cell>
        </row>
        <row r="2526">
          <cell r="C2526" t="str">
            <v>189</v>
          </cell>
          <cell r="X2526">
            <v>22.5</v>
          </cell>
        </row>
        <row r="2527">
          <cell r="C2527" t="str">
            <v>189</v>
          </cell>
          <cell r="X2527">
            <v>66</v>
          </cell>
        </row>
        <row r="2528">
          <cell r="C2528" t="str">
            <v>189</v>
          </cell>
          <cell r="X2528">
            <v>18.712500000000002</v>
          </cell>
        </row>
        <row r="2529">
          <cell r="C2529" t="str">
            <v>189</v>
          </cell>
          <cell r="X2529">
            <v>0</v>
          </cell>
        </row>
        <row r="2530">
          <cell r="C2530" t="str">
            <v>189</v>
          </cell>
          <cell r="X2530">
            <v>2.7360000000000007</v>
          </cell>
        </row>
        <row r="2531">
          <cell r="C2531" t="str">
            <v>189</v>
          </cell>
          <cell r="X2531">
            <v>2.7500000000000004</v>
          </cell>
        </row>
        <row r="2532">
          <cell r="C2532" t="str">
            <v>189</v>
          </cell>
          <cell r="X2532">
            <v>42.363139999999994</v>
          </cell>
        </row>
        <row r="2533">
          <cell r="C2533" t="str">
            <v>189</v>
          </cell>
          <cell r="X2533">
            <v>4.3999999999999995</v>
          </cell>
        </row>
        <row r="2534">
          <cell r="C2534" t="str">
            <v>189</v>
          </cell>
          <cell r="X2534">
            <v>13.400000000000002</v>
          </cell>
        </row>
        <row r="2535">
          <cell r="C2535" t="str">
            <v>189</v>
          </cell>
          <cell r="X2535">
            <v>13.425000000000002</v>
          </cell>
        </row>
        <row r="2536">
          <cell r="C2536" t="str">
            <v>189</v>
          </cell>
          <cell r="X2536">
            <v>17.831</v>
          </cell>
        </row>
        <row r="2537">
          <cell r="C2537" t="str">
            <v>189</v>
          </cell>
          <cell r="X2537">
            <v>72.27000000000001</v>
          </cell>
        </row>
        <row r="2538">
          <cell r="C2538" t="str">
            <v>189</v>
          </cell>
          <cell r="X2538">
            <v>1.3719999999999999</v>
          </cell>
        </row>
        <row r="2539">
          <cell r="C2539" t="str">
            <v>189</v>
          </cell>
          <cell r="X2539">
            <v>1.1393488000000001</v>
          </cell>
        </row>
        <row r="2540">
          <cell r="C2540" t="str">
            <v>189</v>
          </cell>
          <cell r="X2540">
            <v>19.940000000000001</v>
          </cell>
        </row>
        <row r="2541">
          <cell r="C2541" t="str">
            <v>189</v>
          </cell>
          <cell r="X2541">
            <v>2.2999999999999998</v>
          </cell>
        </row>
        <row r="2542">
          <cell r="C2542" t="str">
            <v>189</v>
          </cell>
          <cell r="X2542">
            <v>25.887999999999995</v>
          </cell>
        </row>
        <row r="2543">
          <cell r="C2543" t="str">
            <v>189</v>
          </cell>
          <cell r="X2543">
            <v>34.319999999999993</v>
          </cell>
        </row>
        <row r="2544">
          <cell r="C2544" t="str">
            <v>189</v>
          </cell>
          <cell r="X2544">
            <v>91.600000000000009</v>
          </cell>
        </row>
        <row r="2545">
          <cell r="C2545" t="str">
            <v>189</v>
          </cell>
          <cell r="X2545">
            <v>13.48</v>
          </cell>
        </row>
        <row r="2546">
          <cell r="C2546" t="str">
            <v>189</v>
          </cell>
          <cell r="X2546">
            <v>20.852000000000004</v>
          </cell>
        </row>
        <row r="2547">
          <cell r="C2547" t="str">
            <v>189</v>
          </cell>
          <cell r="X2547">
            <v>1.1499999999999999</v>
          </cell>
        </row>
        <row r="2548">
          <cell r="C2548" t="str">
            <v>189</v>
          </cell>
          <cell r="X2548">
            <v>0.45999999999999991</v>
          </cell>
        </row>
        <row r="2549">
          <cell r="C2549" t="str">
            <v>189</v>
          </cell>
          <cell r="X2549">
            <v>0</v>
          </cell>
        </row>
        <row r="2550">
          <cell r="C2550" t="str">
            <v>189</v>
          </cell>
          <cell r="X2550">
            <v>0</v>
          </cell>
        </row>
        <row r="2551">
          <cell r="C2551" t="str">
            <v>189</v>
          </cell>
          <cell r="X2551">
            <v>0</v>
          </cell>
        </row>
        <row r="2552">
          <cell r="C2552" t="str">
            <v>189</v>
          </cell>
          <cell r="X2552">
            <v>0</v>
          </cell>
        </row>
        <row r="2553">
          <cell r="C2553" t="str">
            <v>189</v>
          </cell>
          <cell r="X2553">
            <v>0</v>
          </cell>
        </row>
        <row r="2554">
          <cell r="C2554" t="str">
            <v>189</v>
          </cell>
          <cell r="X2554">
            <v>0</v>
          </cell>
        </row>
        <row r="2555">
          <cell r="C2555" t="str">
            <v>189</v>
          </cell>
          <cell r="X2555">
            <v>0</v>
          </cell>
        </row>
        <row r="2556">
          <cell r="C2556" t="str">
            <v>189</v>
          </cell>
          <cell r="X2556">
            <v>0</v>
          </cell>
        </row>
        <row r="2557">
          <cell r="C2557" t="str">
            <v>189</v>
          </cell>
          <cell r="X2557">
            <v>0</v>
          </cell>
        </row>
        <row r="2558">
          <cell r="C2558" t="str">
            <v>189</v>
          </cell>
          <cell r="X2558">
            <v>12.900000000000002</v>
          </cell>
        </row>
        <row r="2559">
          <cell r="C2559" t="str">
            <v>189</v>
          </cell>
          <cell r="X2559">
            <v>21.585000000000001</v>
          </cell>
        </row>
        <row r="2560">
          <cell r="C2560" t="str">
            <v>189</v>
          </cell>
          <cell r="X2560">
            <v>5.3599999999999994</v>
          </cell>
        </row>
        <row r="2561">
          <cell r="C2561" t="str">
            <v>189</v>
          </cell>
          <cell r="X2561">
            <v>0</v>
          </cell>
        </row>
        <row r="2562">
          <cell r="C2562" t="str">
            <v>195</v>
          </cell>
          <cell r="X2562">
            <v>22.120450000000009</v>
          </cell>
        </row>
        <row r="2563">
          <cell r="C2563" t="str">
            <v>195</v>
          </cell>
          <cell r="X2563">
            <v>11</v>
          </cell>
        </row>
        <row r="2564">
          <cell r="C2564" t="str">
            <v>195</v>
          </cell>
          <cell r="X2564">
            <v>0</v>
          </cell>
        </row>
        <row r="2565">
          <cell r="C2565" t="str">
            <v>195</v>
          </cell>
          <cell r="X2565">
            <v>0</v>
          </cell>
        </row>
        <row r="2566">
          <cell r="C2566" t="str">
            <v>195</v>
          </cell>
          <cell r="X2566">
            <v>9</v>
          </cell>
        </row>
        <row r="2567">
          <cell r="C2567" t="str">
            <v>195</v>
          </cell>
          <cell r="X2567">
            <v>0</v>
          </cell>
        </row>
        <row r="2568">
          <cell r="C2568" t="str">
            <v>195</v>
          </cell>
          <cell r="X2568">
            <v>0</v>
          </cell>
        </row>
        <row r="2569">
          <cell r="C2569" t="str">
            <v>195</v>
          </cell>
          <cell r="X2569">
            <v>0</v>
          </cell>
        </row>
        <row r="2570">
          <cell r="C2570" t="str">
            <v>195</v>
          </cell>
          <cell r="X2570">
            <v>24.13140000000001</v>
          </cell>
        </row>
        <row r="2571">
          <cell r="C2571" t="str">
            <v>195</v>
          </cell>
          <cell r="X2571">
            <v>3</v>
          </cell>
        </row>
        <row r="2572">
          <cell r="C2572" t="str">
            <v>195</v>
          </cell>
          <cell r="X2572">
            <v>8.4</v>
          </cell>
        </row>
        <row r="2573">
          <cell r="C2573" t="str">
            <v>195</v>
          </cell>
          <cell r="X2573">
            <v>6</v>
          </cell>
        </row>
        <row r="2574">
          <cell r="C2574" t="str">
            <v>195</v>
          </cell>
          <cell r="X2574">
            <v>0</v>
          </cell>
        </row>
        <row r="2575">
          <cell r="C2575" t="str">
            <v>195</v>
          </cell>
          <cell r="X2575">
            <v>0</v>
          </cell>
        </row>
        <row r="2576">
          <cell r="C2576" t="str">
            <v>195</v>
          </cell>
          <cell r="X2576">
            <v>0</v>
          </cell>
        </row>
        <row r="2577">
          <cell r="C2577" t="str">
            <v>195</v>
          </cell>
          <cell r="X2577">
            <v>0</v>
          </cell>
        </row>
        <row r="2578">
          <cell r="C2578" t="str">
            <v>195</v>
          </cell>
          <cell r="X2578">
            <v>24.13140000000001</v>
          </cell>
        </row>
        <row r="2579">
          <cell r="C2579" t="str">
            <v>195</v>
          </cell>
          <cell r="X2579">
            <v>56</v>
          </cell>
        </row>
        <row r="2580">
          <cell r="C2580" t="str">
            <v>195</v>
          </cell>
          <cell r="X2580">
            <v>0</v>
          </cell>
        </row>
        <row r="2581">
          <cell r="C2581" t="str">
            <v>195</v>
          </cell>
          <cell r="X2581">
            <v>0</v>
          </cell>
        </row>
        <row r="2582">
          <cell r="C2582" t="str">
            <v>195</v>
          </cell>
          <cell r="X2582">
            <v>16</v>
          </cell>
        </row>
        <row r="2583">
          <cell r="C2583" t="str">
            <v>195</v>
          </cell>
          <cell r="X2583">
            <v>0</v>
          </cell>
        </row>
        <row r="2584">
          <cell r="C2584" t="str">
            <v>195</v>
          </cell>
          <cell r="X2584">
            <v>0</v>
          </cell>
        </row>
        <row r="2585">
          <cell r="C2585" t="str">
            <v>195</v>
          </cell>
          <cell r="X2585">
            <v>0</v>
          </cell>
        </row>
        <row r="2586">
          <cell r="C2586" t="str">
            <v>195</v>
          </cell>
          <cell r="X2586">
            <v>24.131419999999999</v>
          </cell>
        </row>
        <row r="2587">
          <cell r="C2587" t="str">
            <v>195</v>
          </cell>
          <cell r="X2587">
            <v>0</v>
          </cell>
        </row>
        <row r="2588">
          <cell r="C2588" t="str">
            <v>195</v>
          </cell>
          <cell r="X2588">
            <v>0</v>
          </cell>
        </row>
        <row r="2589">
          <cell r="C2589" t="str">
            <v>195</v>
          </cell>
          <cell r="X2589">
            <v>0</v>
          </cell>
        </row>
        <row r="2590">
          <cell r="C2590" t="str">
            <v>195</v>
          </cell>
          <cell r="X2590">
            <v>0</v>
          </cell>
        </row>
        <row r="2591">
          <cell r="C2591" t="str">
            <v>195</v>
          </cell>
          <cell r="X2591">
            <v>0</v>
          </cell>
        </row>
        <row r="2592">
          <cell r="C2592" t="str">
            <v>195</v>
          </cell>
          <cell r="X2592">
            <v>0</v>
          </cell>
        </row>
        <row r="2593">
          <cell r="C2593" t="str">
            <v>195</v>
          </cell>
          <cell r="X2593">
            <v>0</v>
          </cell>
        </row>
        <row r="2594">
          <cell r="C2594" t="str">
            <v>195</v>
          </cell>
          <cell r="X2594">
            <v>0</v>
          </cell>
        </row>
        <row r="2595">
          <cell r="C2595" t="str">
            <v>195</v>
          </cell>
          <cell r="X2595">
            <v>0</v>
          </cell>
        </row>
        <row r="2596">
          <cell r="C2596" t="str">
            <v>195</v>
          </cell>
          <cell r="X2596">
            <v>0</v>
          </cell>
        </row>
        <row r="2597">
          <cell r="C2597" t="str">
            <v>195</v>
          </cell>
          <cell r="X2597">
            <v>0</v>
          </cell>
        </row>
        <row r="2598">
          <cell r="C2598" t="str">
            <v>195</v>
          </cell>
          <cell r="X2598">
            <v>0</v>
          </cell>
        </row>
        <row r="2599">
          <cell r="C2599" t="str">
            <v>195</v>
          </cell>
          <cell r="X2599">
            <v>0</v>
          </cell>
        </row>
        <row r="2600">
          <cell r="C2600" t="str">
            <v>195</v>
          </cell>
          <cell r="X2600">
            <v>0</v>
          </cell>
        </row>
        <row r="2601">
          <cell r="C2601" t="str">
            <v>195</v>
          </cell>
          <cell r="X2601">
            <v>0</v>
          </cell>
        </row>
        <row r="2602">
          <cell r="C2602" t="str">
            <v>195</v>
          </cell>
          <cell r="X2602">
            <v>70</v>
          </cell>
        </row>
        <row r="2603">
          <cell r="C2603" t="str">
            <v>195</v>
          </cell>
          <cell r="X2603">
            <v>0</v>
          </cell>
        </row>
        <row r="2604">
          <cell r="C2604" t="str">
            <v>195</v>
          </cell>
          <cell r="X2604">
            <v>0</v>
          </cell>
        </row>
        <row r="2605">
          <cell r="C2605" t="str">
            <v>195</v>
          </cell>
          <cell r="X2605">
            <v>0</v>
          </cell>
        </row>
        <row r="2606">
          <cell r="C2606" t="str">
            <v>195</v>
          </cell>
          <cell r="X2606">
            <v>21</v>
          </cell>
        </row>
        <row r="2607">
          <cell r="C2607" t="str">
            <v>195</v>
          </cell>
          <cell r="X2607">
            <v>0</v>
          </cell>
        </row>
        <row r="2608">
          <cell r="C2608" t="str">
            <v>195</v>
          </cell>
          <cell r="X2608">
            <v>0</v>
          </cell>
        </row>
        <row r="2609">
          <cell r="C2609" t="str">
            <v>195</v>
          </cell>
          <cell r="X2609">
            <v>0</v>
          </cell>
        </row>
        <row r="2610">
          <cell r="C2610" t="str">
            <v>195</v>
          </cell>
          <cell r="X2610">
            <v>33</v>
          </cell>
        </row>
        <row r="2611">
          <cell r="C2611" t="str">
            <v>195</v>
          </cell>
          <cell r="X2611">
            <v>13</v>
          </cell>
        </row>
        <row r="2612">
          <cell r="C2612" t="str">
            <v>195</v>
          </cell>
          <cell r="X2612">
            <v>0</v>
          </cell>
        </row>
        <row r="2613">
          <cell r="C2613" t="str">
            <v>195</v>
          </cell>
          <cell r="X2613">
            <v>0</v>
          </cell>
        </row>
        <row r="2614">
          <cell r="C2614" t="str">
            <v>195</v>
          </cell>
          <cell r="X2614">
            <v>0</v>
          </cell>
        </row>
        <row r="2615">
          <cell r="C2615" t="str">
            <v>195</v>
          </cell>
          <cell r="X2615">
            <v>0</v>
          </cell>
        </row>
        <row r="2616">
          <cell r="C2616" t="str">
            <v>195</v>
          </cell>
          <cell r="X2616">
            <v>0</v>
          </cell>
        </row>
        <row r="2617">
          <cell r="C2617" t="str">
            <v>195</v>
          </cell>
          <cell r="X2617">
            <v>0</v>
          </cell>
        </row>
        <row r="2618">
          <cell r="C2618" t="str">
            <v>195</v>
          </cell>
          <cell r="X2618">
            <v>44.179203300000012</v>
          </cell>
        </row>
        <row r="2619">
          <cell r="C2619" t="str">
            <v>195</v>
          </cell>
          <cell r="X2619">
            <v>10</v>
          </cell>
        </row>
        <row r="2620">
          <cell r="C2620" t="str">
            <v>195</v>
          </cell>
          <cell r="X2620">
            <v>0</v>
          </cell>
        </row>
        <row r="2621">
          <cell r="C2621" t="str">
            <v>195</v>
          </cell>
          <cell r="X2621">
            <v>0</v>
          </cell>
        </row>
        <row r="2622">
          <cell r="C2622" t="str">
            <v>195</v>
          </cell>
          <cell r="X2622">
            <v>2</v>
          </cell>
        </row>
        <row r="2623">
          <cell r="C2623" t="str">
            <v>195</v>
          </cell>
          <cell r="X2623">
            <v>0</v>
          </cell>
        </row>
        <row r="2624">
          <cell r="C2624" t="str">
            <v>195</v>
          </cell>
          <cell r="X2624">
            <v>0</v>
          </cell>
        </row>
        <row r="2625">
          <cell r="C2625" t="str">
            <v>195</v>
          </cell>
          <cell r="X2625">
            <v>0</v>
          </cell>
        </row>
        <row r="2626">
          <cell r="C2626" t="str">
            <v>195</v>
          </cell>
          <cell r="X2626">
            <v>0</v>
          </cell>
        </row>
        <row r="2627">
          <cell r="C2627" t="str">
            <v>195</v>
          </cell>
          <cell r="X2627">
            <v>0</v>
          </cell>
        </row>
        <row r="2628">
          <cell r="C2628" t="str">
            <v>195</v>
          </cell>
          <cell r="X2628">
            <v>0</v>
          </cell>
        </row>
        <row r="2629">
          <cell r="C2629" t="str">
            <v>195</v>
          </cell>
          <cell r="X2629">
            <v>0</v>
          </cell>
        </row>
        <row r="2630">
          <cell r="C2630" t="str">
            <v>195</v>
          </cell>
          <cell r="X2630">
            <v>0</v>
          </cell>
        </row>
        <row r="2631">
          <cell r="C2631" t="str">
            <v>195</v>
          </cell>
          <cell r="X2631">
            <v>0</v>
          </cell>
        </row>
        <row r="2632">
          <cell r="C2632" t="str">
            <v>195</v>
          </cell>
          <cell r="X2632">
            <v>0</v>
          </cell>
        </row>
        <row r="2633">
          <cell r="C2633" t="str">
            <v>195</v>
          </cell>
          <cell r="X2633">
            <v>0</v>
          </cell>
        </row>
        <row r="2634">
          <cell r="C2634" t="str">
            <v>195</v>
          </cell>
          <cell r="X2634">
            <v>0</v>
          </cell>
        </row>
        <row r="2635">
          <cell r="C2635" t="str">
            <v>195</v>
          </cell>
          <cell r="X2635">
            <v>0</v>
          </cell>
        </row>
        <row r="2636">
          <cell r="C2636" t="str">
            <v>195</v>
          </cell>
          <cell r="X2636">
            <v>0</v>
          </cell>
        </row>
        <row r="2637">
          <cell r="C2637" t="str">
            <v>195</v>
          </cell>
          <cell r="X2637">
            <v>0</v>
          </cell>
        </row>
        <row r="2638">
          <cell r="C2638" t="str">
            <v>195</v>
          </cell>
          <cell r="X2638">
            <v>0</v>
          </cell>
        </row>
        <row r="2639">
          <cell r="C2639" t="str">
            <v>195</v>
          </cell>
          <cell r="X2639">
            <v>0</v>
          </cell>
        </row>
        <row r="2640">
          <cell r="C2640" t="str">
            <v>195</v>
          </cell>
          <cell r="X2640">
            <v>0</v>
          </cell>
        </row>
        <row r="2641">
          <cell r="C2641" t="str">
            <v>195</v>
          </cell>
          <cell r="X2641">
            <v>0</v>
          </cell>
        </row>
        <row r="2642">
          <cell r="C2642" t="str">
            <v>195</v>
          </cell>
          <cell r="X2642">
            <v>8.5359300000000022</v>
          </cell>
        </row>
        <row r="2643">
          <cell r="C2643" t="str">
            <v>195</v>
          </cell>
          <cell r="X2643">
            <v>0</v>
          </cell>
        </row>
        <row r="2644">
          <cell r="C2644" t="str">
            <v>195</v>
          </cell>
          <cell r="X2644">
            <v>0</v>
          </cell>
        </row>
        <row r="2645">
          <cell r="C2645" t="str">
            <v>195</v>
          </cell>
          <cell r="X2645">
            <v>0</v>
          </cell>
        </row>
        <row r="2646">
          <cell r="C2646" t="str">
            <v>195</v>
          </cell>
          <cell r="X2646">
            <v>5.8</v>
          </cell>
        </row>
        <row r="2647">
          <cell r="C2647" t="str">
            <v>195</v>
          </cell>
          <cell r="X2647">
            <v>0</v>
          </cell>
        </row>
        <row r="2648">
          <cell r="C2648" t="str">
            <v>195</v>
          </cell>
          <cell r="X2648">
            <v>0</v>
          </cell>
        </row>
        <row r="2649">
          <cell r="C2649" t="str">
            <v>195</v>
          </cell>
          <cell r="X2649">
            <v>0</v>
          </cell>
        </row>
        <row r="2650">
          <cell r="C2650" t="str">
            <v>195</v>
          </cell>
          <cell r="X2650">
            <v>0</v>
          </cell>
        </row>
        <row r="2651">
          <cell r="C2651" t="str">
            <v>195</v>
          </cell>
          <cell r="X2651">
            <v>0</v>
          </cell>
        </row>
        <row r="2652">
          <cell r="C2652" t="str">
            <v>195</v>
          </cell>
          <cell r="X2652">
            <v>0</v>
          </cell>
        </row>
        <row r="2653">
          <cell r="C2653" t="str">
            <v>195</v>
          </cell>
          <cell r="X2653">
            <v>0</v>
          </cell>
        </row>
        <row r="2654">
          <cell r="C2654" t="str">
            <v>195</v>
          </cell>
          <cell r="X2654">
            <v>3.5999999999999996</v>
          </cell>
        </row>
        <row r="2655">
          <cell r="C2655" t="str">
            <v>195</v>
          </cell>
          <cell r="X2655">
            <v>0</v>
          </cell>
        </row>
        <row r="2656">
          <cell r="C2656" t="str">
            <v>195</v>
          </cell>
          <cell r="X2656">
            <v>0</v>
          </cell>
        </row>
        <row r="2657">
          <cell r="C2657" t="str">
            <v>195</v>
          </cell>
          <cell r="X2657">
            <v>0</v>
          </cell>
        </row>
        <row r="2658">
          <cell r="C2658" t="str">
            <v>195</v>
          </cell>
          <cell r="X2658">
            <v>0</v>
          </cell>
        </row>
        <row r="2659">
          <cell r="C2659" t="str">
            <v>195</v>
          </cell>
          <cell r="X2659">
            <v>0</v>
          </cell>
        </row>
        <row r="2660">
          <cell r="C2660" t="str">
            <v>195</v>
          </cell>
          <cell r="X2660">
            <v>0</v>
          </cell>
        </row>
        <row r="2661">
          <cell r="C2661" t="str">
            <v>195</v>
          </cell>
          <cell r="X2661">
            <v>0</v>
          </cell>
        </row>
        <row r="2662">
          <cell r="C2662" t="str">
            <v>195</v>
          </cell>
          <cell r="X2662">
            <v>0</v>
          </cell>
        </row>
        <row r="2663">
          <cell r="C2663" t="str">
            <v>195</v>
          </cell>
          <cell r="X2663">
            <v>0</v>
          </cell>
        </row>
        <row r="2664">
          <cell r="C2664" t="str">
            <v>195</v>
          </cell>
          <cell r="X2664">
            <v>0</v>
          </cell>
        </row>
        <row r="2665">
          <cell r="C2665" t="str">
            <v>195</v>
          </cell>
          <cell r="X2665">
            <v>0</v>
          </cell>
        </row>
        <row r="2666">
          <cell r="C2666" t="str">
            <v>195</v>
          </cell>
          <cell r="X2666">
            <v>0</v>
          </cell>
        </row>
        <row r="2667">
          <cell r="C2667" t="str">
            <v>195</v>
          </cell>
          <cell r="X2667">
            <v>0</v>
          </cell>
        </row>
        <row r="2668">
          <cell r="C2668" t="str">
            <v>195</v>
          </cell>
          <cell r="X2668">
            <v>0</v>
          </cell>
        </row>
        <row r="2669">
          <cell r="C2669" t="str">
            <v>195</v>
          </cell>
          <cell r="X2669">
            <v>0</v>
          </cell>
        </row>
        <row r="2670">
          <cell r="C2670" t="str">
            <v>195</v>
          </cell>
          <cell r="X2670">
            <v>0</v>
          </cell>
        </row>
        <row r="2671">
          <cell r="C2671" t="str">
            <v>195</v>
          </cell>
          <cell r="X2671">
            <v>0</v>
          </cell>
        </row>
        <row r="2672">
          <cell r="C2672" t="str">
            <v>195</v>
          </cell>
          <cell r="X2672">
            <v>0</v>
          </cell>
        </row>
        <row r="2673">
          <cell r="C2673" t="str">
            <v>195</v>
          </cell>
          <cell r="X2673">
            <v>0</v>
          </cell>
        </row>
        <row r="2674">
          <cell r="C2674" t="str">
            <v>195</v>
          </cell>
          <cell r="X2674">
            <v>0</v>
          </cell>
        </row>
        <row r="2675">
          <cell r="C2675" t="str">
            <v>195</v>
          </cell>
          <cell r="X2675">
            <v>0</v>
          </cell>
        </row>
        <row r="2676">
          <cell r="C2676" t="str">
            <v>195</v>
          </cell>
          <cell r="X2676">
            <v>0</v>
          </cell>
        </row>
        <row r="2677">
          <cell r="C2677" t="str">
            <v>195</v>
          </cell>
          <cell r="X2677">
            <v>0</v>
          </cell>
        </row>
        <row r="2678">
          <cell r="C2678" t="str">
            <v>195</v>
          </cell>
          <cell r="X2678">
            <v>0</v>
          </cell>
        </row>
        <row r="2679">
          <cell r="C2679" t="str">
            <v>195</v>
          </cell>
          <cell r="X2679">
            <v>0</v>
          </cell>
        </row>
        <row r="2680">
          <cell r="C2680" t="str">
            <v>195</v>
          </cell>
          <cell r="X2680">
            <v>0</v>
          </cell>
        </row>
        <row r="2681">
          <cell r="C2681" t="str">
            <v>195</v>
          </cell>
          <cell r="X2681">
            <v>0</v>
          </cell>
        </row>
        <row r="2682">
          <cell r="C2682" t="str">
            <v>195</v>
          </cell>
          <cell r="X2682">
            <v>5.1855600000000015</v>
          </cell>
        </row>
        <row r="2683">
          <cell r="C2683" t="str">
            <v>195</v>
          </cell>
          <cell r="X2683">
            <v>1.6</v>
          </cell>
        </row>
        <row r="2684">
          <cell r="C2684" t="str">
            <v>195</v>
          </cell>
          <cell r="X2684">
            <v>2</v>
          </cell>
        </row>
        <row r="2685">
          <cell r="C2685" t="str">
            <v>195</v>
          </cell>
          <cell r="X2685">
            <v>0</v>
          </cell>
        </row>
        <row r="2686">
          <cell r="C2686" t="str">
            <v>195</v>
          </cell>
          <cell r="X2686">
            <v>2.1</v>
          </cell>
        </row>
        <row r="2687">
          <cell r="C2687" t="str">
            <v>195</v>
          </cell>
          <cell r="X2687">
            <v>1.8</v>
          </cell>
        </row>
        <row r="2688">
          <cell r="C2688" t="str">
            <v>195</v>
          </cell>
          <cell r="X2688">
            <v>0</v>
          </cell>
        </row>
        <row r="2689">
          <cell r="C2689" t="str">
            <v>195</v>
          </cell>
          <cell r="X2689">
            <v>0</v>
          </cell>
        </row>
        <row r="2690">
          <cell r="C2690" t="str">
            <v>195</v>
          </cell>
          <cell r="X2690">
            <v>2</v>
          </cell>
        </row>
        <row r="2691">
          <cell r="C2691" t="str">
            <v>195</v>
          </cell>
          <cell r="X2691">
            <v>2</v>
          </cell>
        </row>
        <row r="2692">
          <cell r="C2692" t="str">
            <v>195</v>
          </cell>
          <cell r="X2692">
            <v>0</v>
          </cell>
        </row>
        <row r="2693">
          <cell r="C2693" t="str">
            <v>195</v>
          </cell>
          <cell r="X2693">
            <v>0</v>
          </cell>
        </row>
        <row r="2694">
          <cell r="C2694" t="str">
            <v>195</v>
          </cell>
          <cell r="X2694">
            <v>2.1</v>
          </cell>
        </row>
        <row r="2695">
          <cell r="C2695" t="str">
            <v>195</v>
          </cell>
          <cell r="X2695">
            <v>1.8</v>
          </cell>
        </row>
        <row r="2696">
          <cell r="C2696" t="str">
            <v>195</v>
          </cell>
          <cell r="X2696">
            <v>0</v>
          </cell>
        </row>
        <row r="2697">
          <cell r="C2697" t="str">
            <v>195</v>
          </cell>
          <cell r="X2697">
            <v>0</v>
          </cell>
        </row>
        <row r="2698">
          <cell r="C2698" t="str">
            <v>195</v>
          </cell>
          <cell r="X2698">
            <v>0</v>
          </cell>
        </row>
        <row r="2699">
          <cell r="C2699" t="str">
            <v>195</v>
          </cell>
          <cell r="X2699">
            <v>0</v>
          </cell>
        </row>
        <row r="2700">
          <cell r="C2700" t="str">
            <v>195</v>
          </cell>
          <cell r="X2700">
            <v>0</v>
          </cell>
        </row>
        <row r="2701">
          <cell r="C2701" t="str">
            <v>195</v>
          </cell>
          <cell r="X2701">
            <v>0</v>
          </cell>
        </row>
        <row r="2702">
          <cell r="C2702" t="str">
            <v>195</v>
          </cell>
          <cell r="X2702">
            <v>0</v>
          </cell>
        </row>
        <row r="2703">
          <cell r="C2703" t="str">
            <v>195</v>
          </cell>
          <cell r="X2703">
            <v>0</v>
          </cell>
        </row>
        <row r="2704">
          <cell r="C2704" t="str">
            <v>195</v>
          </cell>
          <cell r="X2704">
            <v>0</v>
          </cell>
        </row>
        <row r="2705">
          <cell r="C2705" t="str">
            <v>195</v>
          </cell>
          <cell r="X2705">
            <v>0</v>
          </cell>
        </row>
        <row r="2706">
          <cell r="C2706" t="str">
            <v>195</v>
          </cell>
          <cell r="X2706">
            <v>0</v>
          </cell>
        </row>
        <row r="2707">
          <cell r="C2707" t="str">
            <v>195</v>
          </cell>
          <cell r="X2707">
            <v>0</v>
          </cell>
        </row>
        <row r="2708">
          <cell r="C2708" t="str">
            <v>195</v>
          </cell>
          <cell r="X2708">
            <v>0</v>
          </cell>
        </row>
        <row r="2709">
          <cell r="C2709" t="str">
            <v>195</v>
          </cell>
          <cell r="X2709">
            <v>0</v>
          </cell>
        </row>
        <row r="2710">
          <cell r="C2710" t="str">
            <v>195</v>
          </cell>
          <cell r="X2710">
            <v>0</v>
          </cell>
        </row>
        <row r="2711">
          <cell r="C2711" t="str">
            <v>195</v>
          </cell>
          <cell r="X2711">
            <v>0</v>
          </cell>
        </row>
        <row r="2712">
          <cell r="C2712" t="str">
            <v>195</v>
          </cell>
          <cell r="X2712">
            <v>0</v>
          </cell>
        </row>
        <row r="2713">
          <cell r="C2713" t="str">
            <v>195</v>
          </cell>
          <cell r="X2713">
            <v>0</v>
          </cell>
        </row>
        <row r="2714">
          <cell r="C2714" t="str">
            <v>195</v>
          </cell>
          <cell r="X2714">
            <v>0</v>
          </cell>
        </row>
        <row r="2715">
          <cell r="C2715" t="str">
            <v>195</v>
          </cell>
          <cell r="X2715">
            <v>0</v>
          </cell>
        </row>
        <row r="2716">
          <cell r="C2716" t="str">
            <v>195</v>
          </cell>
          <cell r="X2716">
            <v>0</v>
          </cell>
        </row>
        <row r="2717">
          <cell r="C2717" t="str">
            <v>195</v>
          </cell>
          <cell r="X2717">
            <v>0</v>
          </cell>
        </row>
        <row r="2718">
          <cell r="C2718" t="str">
            <v>195</v>
          </cell>
          <cell r="X2718">
            <v>0</v>
          </cell>
        </row>
        <row r="2719">
          <cell r="C2719" t="str">
            <v>195</v>
          </cell>
          <cell r="X2719">
            <v>0</v>
          </cell>
        </row>
        <row r="2720">
          <cell r="C2720" t="str">
            <v>195</v>
          </cell>
          <cell r="X2720">
            <v>0</v>
          </cell>
        </row>
        <row r="2721">
          <cell r="C2721" t="str">
            <v>195</v>
          </cell>
          <cell r="X2721">
            <v>0</v>
          </cell>
        </row>
        <row r="2722">
          <cell r="C2722" t="str">
            <v>195</v>
          </cell>
          <cell r="X2722">
            <v>2</v>
          </cell>
        </row>
        <row r="2723">
          <cell r="C2723" t="str">
            <v>195</v>
          </cell>
          <cell r="X2723">
            <v>0</v>
          </cell>
        </row>
        <row r="2724">
          <cell r="C2724" t="str">
            <v>195</v>
          </cell>
          <cell r="X2724">
            <v>0</v>
          </cell>
        </row>
        <row r="2725">
          <cell r="C2725" t="str">
            <v>195</v>
          </cell>
          <cell r="X2725">
            <v>0</v>
          </cell>
        </row>
        <row r="2726">
          <cell r="C2726" t="str">
            <v>195</v>
          </cell>
          <cell r="X2726">
            <v>2</v>
          </cell>
        </row>
        <row r="2727">
          <cell r="C2727" t="str">
            <v>195</v>
          </cell>
          <cell r="X2727">
            <v>0</v>
          </cell>
        </row>
        <row r="2728">
          <cell r="C2728" t="str">
            <v>195</v>
          </cell>
          <cell r="X2728">
            <v>0</v>
          </cell>
        </row>
        <row r="2729">
          <cell r="C2729" t="str">
            <v>195</v>
          </cell>
          <cell r="X2729">
            <v>0</v>
          </cell>
        </row>
        <row r="2730">
          <cell r="C2730" t="str">
            <v>195</v>
          </cell>
          <cell r="X2730">
            <v>2</v>
          </cell>
        </row>
        <row r="2731">
          <cell r="C2731" t="str">
            <v>195</v>
          </cell>
          <cell r="X2731">
            <v>0</v>
          </cell>
        </row>
        <row r="2732">
          <cell r="C2732" t="str">
            <v>195</v>
          </cell>
          <cell r="X2732">
            <v>0</v>
          </cell>
        </row>
        <row r="2733">
          <cell r="C2733" t="str">
            <v>195</v>
          </cell>
          <cell r="X2733">
            <v>0</v>
          </cell>
        </row>
        <row r="2734">
          <cell r="C2734" t="str">
            <v>195</v>
          </cell>
          <cell r="X2734">
            <v>2</v>
          </cell>
        </row>
        <row r="2735">
          <cell r="C2735" t="str">
            <v>195</v>
          </cell>
          <cell r="X2735">
            <v>0</v>
          </cell>
        </row>
        <row r="2736">
          <cell r="C2736" t="str">
            <v>195</v>
          </cell>
          <cell r="X2736">
            <v>0</v>
          </cell>
        </row>
        <row r="2737">
          <cell r="C2737" t="str">
            <v>195</v>
          </cell>
          <cell r="X2737">
            <v>0</v>
          </cell>
        </row>
        <row r="2738">
          <cell r="C2738" t="str">
            <v>195</v>
          </cell>
          <cell r="X2738">
            <v>0</v>
          </cell>
        </row>
        <row r="2739">
          <cell r="C2739" t="str">
            <v>195</v>
          </cell>
          <cell r="X2739">
            <v>0</v>
          </cell>
        </row>
        <row r="2740">
          <cell r="C2740" t="str">
            <v>195</v>
          </cell>
          <cell r="X2740">
            <v>0</v>
          </cell>
        </row>
        <row r="2741">
          <cell r="C2741" t="str">
            <v>195</v>
          </cell>
          <cell r="X2741">
            <v>0</v>
          </cell>
        </row>
        <row r="2742">
          <cell r="C2742" t="str">
            <v>195</v>
          </cell>
          <cell r="X2742">
            <v>0</v>
          </cell>
        </row>
        <row r="2743">
          <cell r="C2743" t="str">
            <v>195</v>
          </cell>
          <cell r="X2743">
            <v>0</v>
          </cell>
        </row>
        <row r="2744">
          <cell r="C2744" t="str">
            <v>195</v>
          </cell>
          <cell r="X2744">
            <v>0</v>
          </cell>
        </row>
        <row r="2745">
          <cell r="C2745" t="str">
            <v>195</v>
          </cell>
          <cell r="X2745">
            <v>0</v>
          </cell>
        </row>
        <row r="2746">
          <cell r="C2746" t="str">
            <v>195</v>
          </cell>
          <cell r="X2746">
            <v>0</v>
          </cell>
        </row>
        <row r="2747">
          <cell r="C2747" t="str">
            <v>195</v>
          </cell>
          <cell r="X2747">
            <v>0</v>
          </cell>
        </row>
        <row r="2748">
          <cell r="C2748" t="str">
            <v>195</v>
          </cell>
          <cell r="X2748">
            <v>0</v>
          </cell>
        </row>
        <row r="2749">
          <cell r="C2749" t="str">
            <v>195</v>
          </cell>
          <cell r="X2749">
            <v>0</v>
          </cell>
        </row>
        <row r="2750">
          <cell r="C2750" t="str">
            <v>195</v>
          </cell>
          <cell r="X2750">
            <v>0</v>
          </cell>
        </row>
        <row r="2751">
          <cell r="C2751" t="str">
            <v>195</v>
          </cell>
          <cell r="X2751">
            <v>0</v>
          </cell>
        </row>
        <row r="2752">
          <cell r="C2752" t="str">
            <v>195</v>
          </cell>
          <cell r="X2752">
            <v>0</v>
          </cell>
        </row>
        <row r="2753">
          <cell r="C2753" t="str">
            <v>195</v>
          </cell>
          <cell r="X2753">
            <v>0</v>
          </cell>
        </row>
        <row r="2754">
          <cell r="C2754" t="str">
            <v>195</v>
          </cell>
          <cell r="X2754">
            <v>0</v>
          </cell>
        </row>
        <row r="2755">
          <cell r="C2755" t="str">
            <v>195</v>
          </cell>
          <cell r="X2755">
            <v>0</v>
          </cell>
        </row>
        <row r="2756">
          <cell r="C2756" t="str">
            <v>195</v>
          </cell>
          <cell r="X2756">
            <v>0</v>
          </cell>
        </row>
        <row r="2757">
          <cell r="C2757" t="str">
            <v>195</v>
          </cell>
          <cell r="X2757">
            <v>0</v>
          </cell>
        </row>
        <row r="2758">
          <cell r="C2758" t="str">
            <v>195</v>
          </cell>
          <cell r="X2758">
            <v>0</v>
          </cell>
        </row>
        <row r="2759">
          <cell r="C2759" t="str">
            <v>195</v>
          </cell>
          <cell r="X2759">
            <v>0</v>
          </cell>
        </row>
        <row r="2760">
          <cell r="C2760" t="str">
            <v>195</v>
          </cell>
          <cell r="X2760">
            <v>0</v>
          </cell>
        </row>
        <row r="2761">
          <cell r="C2761" t="str">
            <v>195</v>
          </cell>
          <cell r="X2761">
            <v>0</v>
          </cell>
        </row>
        <row r="2762">
          <cell r="C2762" t="str">
            <v>195</v>
          </cell>
          <cell r="X2762">
            <v>2.6640198000000002</v>
          </cell>
        </row>
        <row r="2763">
          <cell r="C2763" t="str">
            <v>195</v>
          </cell>
          <cell r="X2763">
            <v>8.5</v>
          </cell>
        </row>
        <row r="2764">
          <cell r="C2764" t="str">
            <v>195</v>
          </cell>
          <cell r="X2764">
            <v>0</v>
          </cell>
        </row>
        <row r="2765">
          <cell r="C2765" t="str">
            <v>195</v>
          </cell>
          <cell r="X2765">
            <v>0</v>
          </cell>
        </row>
        <row r="2766">
          <cell r="C2766" t="str">
            <v>195</v>
          </cell>
          <cell r="X2766">
            <v>4.5999999999999996</v>
          </cell>
        </row>
        <row r="2767">
          <cell r="C2767" t="str">
            <v>195</v>
          </cell>
          <cell r="X2767">
            <v>5.5</v>
          </cell>
        </row>
        <row r="2768">
          <cell r="C2768" t="str">
            <v>195</v>
          </cell>
          <cell r="X2768">
            <v>0</v>
          </cell>
        </row>
        <row r="2769">
          <cell r="C2769" t="str">
            <v>195</v>
          </cell>
          <cell r="X2769">
            <v>0</v>
          </cell>
        </row>
        <row r="2770">
          <cell r="C2770" t="str">
            <v>195</v>
          </cell>
          <cell r="X2770">
            <v>5</v>
          </cell>
        </row>
        <row r="2771">
          <cell r="C2771" t="str">
            <v>195</v>
          </cell>
          <cell r="X2771">
            <v>0</v>
          </cell>
        </row>
        <row r="2772">
          <cell r="C2772" t="str">
            <v>195</v>
          </cell>
          <cell r="X2772">
            <v>0</v>
          </cell>
        </row>
        <row r="2773">
          <cell r="C2773" t="str">
            <v>195</v>
          </cell>
          <cell r="X2773">
            <v>0</v>
          </cell>
        </row>
        <row r="2774">
          <cell r="C2774" t="str">
            <v>195</v>
          </cell>
          <cell r="X2774">
            <v>2</v>
          </cell>
        </row>
        <row r="2775">
          <cell r="C2775" t="str">
            <v>195</v>
          </cell>
          <cell r="X2775">
            <v>3.2</v>
          </cell>
        </row>
        <row r="2776">
          <cell r="C2776" t="str">
            <v>195</v>
          </cell>
          <cell r="X2776">
            <v>0</v>
          </cell>
        </row>
        <row r="2777">
          <cell r="C2777" t="str">
            <v>195</v>
          </cell>
          <cell r="X2777">
            <v>0</v>
          </cell>
        </row>
        <row r="2778">
          <cell r="C2778" t="str">
            <v>195</v>
          </cell>
          <cell r="X2778">
            <v>0</v>
          </cell>
        </row>
        <row r="2779">
          <cell r="C2779" t="str">
            <v>195</v>
          </cell>
          <cell r="X2779">
            <v>0</v>
          </cell>
        </row>
        <row r="2780">
          <cell r="C2780" t="str">
            <v>195</v>
          </cell>
          <cell r="X2780">
            <v>0</v>
          </cell>
        </row>
        <row r="2781">
          <cell r="C2781" t="str">
            <v>195</v>
          </cell>
          <cell r="X2781">
            <v>0</v>
          </cell>
        </row>
        <row r="2782">
          <cell r="C2782" t="str">
            <v>195</v>
          </cell>
          <cell r="X2782">
            <v>0</v>
          </cell>
        </row>
        <row r="2783">
          <cell r="C2783" t="str">
            <v>195</v>
          </cell>
          <cell r="X2783">
            <v>0</v>
          </cell>
        </row>
        <row r="2784">
          <cell r="C2784" t="str">
            <v>195</v>
          </cell>
          <cell r="X2784">
            <v>0</v>
          </cell>
        </row>
        <row r="2785">
          <cell r="C2785" t="str">
            <v>195</v>
          </cell>
          <cell r="X2785">
            <v>0</v>
          </cell>
        </row>
        <row r="2786">
          <cell r="C2786" t="str">
            <v>195</v>
          </cell>
          <cell r="X2786">
            <v>0</v>
          </cell>
        </row>
        <row r="2787">
          <cell r="C2787" t="str">
            <v>195</v>
          </cell>
          <cell r="X2787">
            <v>0</v>
          </cell>
        </row>
        <row r="2788">
          <cell r="C2788" t="str">
            <v>195</v>
          </cell>
          <cell r="X2788">
            <v>0</v>
          </cell>
        </row>
        <row r="2789">
          <cell r="C2789" t="str">
            <v>195</v>
          </cell>
          <cell r="X2789">
            <v>0</v>
          </cell>
        </row>
        <row r="2790">
          <cell r="C2790" t="str">
            <v>195</v>
          </cell>
          <cell r="X2790">
            <v>0</v>
          </cell>
        </row>
        <row r="2791">
          <cell r="C2791" t="str">
            <v>195</v>
          </cell>
          <cell r="X2791">
            <v>0</v>
          </cell>
        </row>
        <row r="2792">
          <cell r="C2792" t="str">
            <v>195</v>
          </cell>
          <cell r="X2792">
            <v>0</v>
          </cell>
        </row>
        <row r="2793">
          <cell r="C2793" t="str">
            <v>195</v>
          </cell>
          <cell r="X2793">
            <v>0</v>
          </cell>
        </row>
        <row r="2794">
          <cell r="C2794" t="str">
            <v>195</v>
          </cell>
          <cell r="X2794">
            <v>0</v>
          </cell>
        </row>
        <row r="2795">
          <cell r="C2795" t="str">
            <v>195</v>
          </cell>
          <cell r="X2795">
            <v>0</v>
          </cell>
        </row>
        <row r="2796">
          <cell r="C2796" t="str">
            <v>195</v>
          </cell>
          <cell r="X2796">
            <v>0</v>
          </cell>
        </row>
        <row r="2797">
          <cell r="C2797" t="str">
            <v>195</v>
          </cell>
          <cell r="X2797">
            <v>0</v>
          </cell>
        </row>
        <row r="2798">
          <cell r="C2798" t="str">
            <v>195</v>
          </cell>
          <cell r="X2798">
            <v>0</v>
          </cell>
        </row>
        <row r="2799">
          <cell r="C2799" t="str">
            <v>195</v>
          </cell>
          <cell r="X2799">
            <v>0</v>
          </cell>
        </row>
        <row r="2800">
          <cell r="C2800" t="str">
            <v>195</v>
          </cell>
          <cell r="X2800">
            <v>0</v>
          </cell>
        </row>
        <row r="2801">
          <cell r="C2801" t="str">
            <v>195</v>
          </cell>
          <cell r="X2801">
            <v>0</v>
          </cell>
        </row>
        <row r="2802">
          <cell r="C2802" t="str">
            <v>195</v>
          </cell>
          <cell r="X2802">
            <v>5.5</v>
          </cell>
        </row>
        <row r="2803">
          <cell r="C2803" t="str">
            <v>195</v>
          </cell>
          <cell r="X2803">
            <v>0</v>
          </cell>
        </row>
        <row r="2804">
          <cell r="C2804" t="str">
            <v>195</v>
          </cell>
          <cell r="X2804">
            <v>0</v>
          </cell>
        </row>
        <row r="2805">
          <cell r="C2805" t="str">
            <v>195</v>
          </cell>
          <cell r="X2805">
            <v>0</v>
          </cell>
        </row>
        <row r="2806">
          <cell r="C2806" t="str">
            <v>195</v>
          </cell>
          <cell r="X2806">
            <v>6.3000000000000007</v>
          </cell>
        </row>
        <row r="2807">
          <cell r="C2807" t="str">
            <v>195</v>
          </cell>
          <cell r="X2807">
            <v>4.8999999999999995</v>
          </cell>
        </row>
        <row r="2808">
          <cell r="C2808" t="str">
            <v>195</v>
          </cell>
          <cell r="X2808">
            <v>0</v>
          </cell>
        </row>
        <row r="2809">
          <cell r="C2809" t="str">
            <v>195</v>
          </cell>
          <cell r="X2809">
            <v>0</v>
          </cell>
        </row>
        <row r="2810">
          <cell r="C2810" t="str">
            <v>195</v>
          </cell>
          <cell r="X2810">
            <v>2.8</v>
          </cell>
        </row>
        <row r="2811">
          <cell r="C2811" t="str">
            <v>195</v>
          </cell>
          <cell r="X2811">
            <v>2.2000000000000006</v>
          </cell>
        </row>
        <row r="2812">
          <cell r="C2812" t="str">
            <v>195</v>
          </cell>
          <cell r="X2812">
            <v>0</v>
          </cell>
        </row>
        <row r="2813">
          <cell r="C2813" t="str">
            <v>195</v>
          </cell>
          <cell r="X2813">
            <v>0</v>
          </cell>
        </row>
        <row r="2814">
          <cell r="C2814" t="str">
            <v>195</v>
          </cell>
          <cell r="X2814">
            <v>1.7000000000000002</v>
          </cell>
        </row>
        <row r="2815">
          <cell r="C2815" t="str">
            <v>195</v>
          </cell>
          <cell r="X2815">
            <v>0</v>
          </cell>
        </row>
        <row r="2816">
          <cell r="C2816" t="str">
            <v>195</v>
          </cell>
          <cell r="X2816">
            <v>0</v>
          </cell>
        </row>
        <row r="2817">
          <cell r="C2817" t="str">
            <v>195</v>
          </cell>
          <cell r="X2817">
            <v>0</v>
          </cell>
        </row>
        <row r="2818">
          <cell r="C2818" t="str">
            <v>195</v>
          </cell>
          <cell r="X2818">
            <v>0</v>
          </cell>
        </row>
        <row r="2819">
          <cell r="C2819" t="str">
            <v>195</v>
          </cell>
          <cell r="X2819">
            <v>0</v>
          </cell>
        </row>
        <row r="2820">
          <cell r="C2820" t="str">
            <v>195</v>
          </cell>
          <cell r="X2820">
            <v>0</v>
          </cell>
        </row>
        <row r="2821">
          <cell r="C2821" t="str">
            <v>195</v>
          </cell>
          <cell r="X2821">
            <v>0</v>
          </cell>
        </row>
        <row r="2822">
          <cell r="C2822" t="str">
            <v>195</v>
          </cell>
          <cell r="X2822">
            <v>0</v>
          </cell>
        </row>
        <row r="2823">
          <cell r="C2823" t="str">
            <v>195</v>
          </cell>
          <cell r="X2823">
            <v>0</v>
          </cell>
        </row>
        <row r="2824">
          <cell r="C2824" t="str">
            <v>195</v>
          </cell>
          <cell r="X2824">
            <v>0</v>
          </cell>
        </row>
        <row r="2825">
          <cell r="C2825" t="str">
            <v>195</v>
          </cell>
          <cell r="X2825">
            <v>0</v>
          </cell>
        </row>
        <row r="2826">
          <cell r="C2826" t="str">
            <v>195</v>
          </cell>
          <cell r="X2826">
            <v>0</v>
          </cell>
        </row>
        <row r="2827">
          <cell r="C2827" t="str">
            <v>195</v>
          </cell>
          <cell r="X2827">
            <v>0</v>
          </cell>
        </row>
        <row r="2828">
          <cell r="C2828" t="str">
            <v>195</v>
          </cell>
          <cell r="X2828">
            <v>0</v>
          </cell>
        </row>
        <row r="2829">
          <cell r="C2829" t="str">
            <v>195</v>
          </cell>
          <cell r="X2829">
            <v>0</v>
          </cell>
        </row>
        <row r="2830">
          <cell r="C2830" t="str">
            <v>195</v>
          </cell>
          <cell r="X2830">
            <v>0</v>
          </cell>
        </row>
        <row r="2831">
          <cell r="C2831" t="str">
            <v>195</v>
          </cell>
          <cell r="X2831">
            <v>0</v>
          </cell>
        </row>
        <row r="2832">
          <cell r="C2832" t="str">
            <v>195</v>
          </cell>
          <cell r="X2832">
            <v>0</v>
          </cell>
        </row>
        <row r="2833">
          <cell r="C2833" t="str">
            <v>195</v>
          </cell>
          <cell r="X2833">
            <v>0</v>
          </cell>
        </row>
        <row r="2834">
          <cell r="C2834" t="str">
            <v>195</v>
          </cell>
          <cell r="X2834">
            <v>0</v>
          </cell>
        </row>
        <row r="2835">
          <cell r="C2835" t="str">
            <v>195</v>
          </cell>
          <cell r="X2835">
            <v>0</v>
          </cell>
        </row>
        <row r="2836">
          <cell r="C2836" t="str">
            <v>195</v>
          </cell>
          <cell r="X2836">
            <v>0</v>
          </cell>
        </row>
        <row r="2837">
          <cell r="C2837" t="str">
            <v>195</v>
          </cell>
          <cell r="X2837">
            <v>0</v>
          </cell>
        </row>
        <row r="2838">
          <cell r="C2838" t="str">
            <v>195</v>
          </cell>
          <cell r="X2838">
            <v>0</v>
          </cell>
        </row>
        <row r="2839">
          <cell r="C2839" t="str">
            <v>195</v>
          </cell>
          <cell r="X2839">
            <v>0</v>
          </cell>
        </row>
        <row r="2840">
          <cell r="C2840" t="str">
            <v>195</v>
          </cell>
          <cell r="X2840">
            <v>0</v>
          </cell>
        </row>
        <row r="2841">
          <cell r="C2841" t="str">
            <v>195</v>
          </cell>
          <cell r="X2841">
            <v>0</v>
          </cell>
        </row>
        <row r="2842">
          <cell r="C2842" t="str">
            <v>195</v>
          </cell>
          <cell r="X2842">
            <v>0</v>
          </cell>
        </row>
        <row r="2843">
          <cell r="C2843" t="str">
            <v>195</v>
          </cell>
          <cell r="X2843">
            <v>0</v>
          </cell>
        </row>
        <row r="2844">
          <cell r="C2844" t="str">
            <v>195</v>
          </cell>
          <cell r="X2844">
            <v>0</v>
          </cell>
        </row>
        <row r="2845">
          <cell r="C2845" t="str">
            <v>195</v>
          </cell>
          <cell r="X2845">
            <v>0</v>
          </cell>
        </row>
        <row r="2846">
          <cell r="C2846" t="str">
            <v>195</v>
          </cell>
          <cell r="X2846">
            <v>61.708000000000013</v>
          </cell>
        </row>
        <row r="2847">
          <cell r="C2847" t="str">
            <v>195</v>
          </cell>
          <cell r="X2847">
            <v>116.268</v>
          </cell>
        </row>
        <row r="2848">
          <cell r="C2848" t="str">
            <v>195</v>
          </cell>
          <cell r="X2848">
            <v>149.19</v>
          </cell>
        </row>
        <row r="2849">
          <cell r="C2849" t="str">
            <v>195</v>
          </cell>
          <cell r="X2849">
            <v>373.44</v>
          </cell>
        </row>
        <row r="2850">
          <cell r="C2850" t="str">
            <v>195</v>
          </cell>
          <cell r="X2850">
            <v>71.268000000000001</v>
          </cell>
        </row>
        <row r="2851">
          <cell r="C2851" t="str">
            <v>195</v>
          </cell>
          <cell r="X2851">
            <v>145.256</v>
          </cell>
        </row>
        <row r="2852">
          <cell r="C2852" t="str">
            <v>195</v>
          </cell>
          <cell r="X2852">
            <v>0</v>
          </cell>
        </row>
        <row r="2853">
          <cell r="C2853" t="str">
            <v>195</v>
          </cell>
          <cell r="X2853">
            <v>0</v>
          </cell>
        </row>
        <row r="2854">
          <cell r="C2854" t="str">
            <v>195</v>
          </cell>
          <cell r="X2854">
            <v>0</v>
          </cell>
        </row>
        <row r="2855">
          <cell r="C2855" t="str">
            <v>195</v>
          </cell>
          <cell r="X2855">
            <v>0</v>
          </cell>
        </row>
        <row r="2856">
          <cell r="C2856" t="str">
            <v>195</v>
          </cell>
          <cell r="X2856">
            <v>0</v>
          </cell>
        </row>
        <row r="2857">
          <cell r="C2857" t="str">
            <v>195</v>
          </cell>
          <cell r="X2857">
            <v>0</v>
          </cell>
        </row>
        <row r="2858">
          <cell r="C2858" t="str">
            <v>195</v>
          </cell>
          <cell r="X2858">
            <v>48.383919999999996</v>
          </cell>
        </row>
        <row r="2859">
          <cell r="C2859" t="str">
            <v>195</v>
          </cell>
          <cell r="X2859">
            <v>45</v>
          </cell>
        </row>
        <row r="2860">
          <cell r="C2860" t="str">
            <v>195</v>
          </cell>
          <cell r="X2860">
            <v>38.264000000000003</v>
          </cell>
        </row>
        <row r="2861">
          <cell r="C2861" t="str">
            <v>195</v>
          </cell>
          <cell r="X2861">
            <v>45</v>
          </cell>
        </row>
        <row r="2862">
          <cell r="C2862" t="str">
            <v>195</v>
          </cell>
          <cell r="X2862">
            <v>0</v>
          </cell>
        </row>
        <row r="2863">
          <cell r="C2863" t="str">
            <v>195</v>
          </cell>
          <cell r="X2863">
            <v>0</v>
          </cell>
        </row>
        <row r="2864">
          <cell r="C2864" t="str">
            <v>195</v>
          </cell>
          <cell r="X2864">
            <v>0</v>
          </cell>
        </row>
        <row r="2865">
          <cell r="C2865" t="str">
            <v>195</v>
          </cell>
          <cell r="X2865">
            <v>0</v>
          </cell>
        </row>
        <row r="2866">
          <cell r="C2866" t="str">
            <v>195</v>
          </cell>
          <cell r="X2866">
            <v>0</v>
          </cell>
        </row>
        <row r="2867">
          <cell r="C2867" t="str">
            <v>195</v>
          </cell>
          <cell r="X2867">
            <v>0</v>
          </cell>
        </row>
        <row r="2868">
          <cell r="C2868" t="str">
            <v>195</v>
          </cell>
          <cell r="X2868">
            <v>0</v>
          </cell>
        </row>
        <row r="2869">
          <cell r="C2869" t="str">
            <v>195</v>
          </cell>
          <cell r="X2869">
            <v>0</v>
          </cell>
        </row>
        <row r="2870">
          <cell r="C2870" t="str">
            <v>195</v>
          </cell>
          <cell r="X2870">
            <v>0</v>
          </cell>
        </row>
        <row r="2871">
          <cell r="C2871" t="str">
            <v>195</v>
          </cell>
          <cell r="X2871">
            <v>0</v>
          </cell>
        </row>
        <row r="2872">
          <cell r="C2872" t="str">
            <v>195</v>
          </cell>
          <cell r="X2872">
            <v>0</v>
          </cell>
        </row>
        <row r="2873">
          <cell r="C2873" t="str">
            <v>195</v>
          </cell>
          <cell r="X2873">
            <v>0</v>
          </cell>
        </row>
        <row r="2874">
          <cell r="C2874" t="str">
            <v>195</v>
          </cell>
          <cell r="X2874">
            <v>0</v>
          </cell>
        </row>
        <row r="2875">
          <cell r="C2875" t="str">
            <v>195</v>
          </cell>
          <cell r="X2875">
            <v>0</v>
          </cell>
        </row>
        <row r="2876">
          <cell r="C2876" t="str">
            <v>195</v>
          </cell>
          <cell r="X2876">
            <v>0</v>
          </cell>
        </row>
        <row r="2877">
          <cell r="C2877" t="str">
            <v>195</v>
          </cell>
          <cell r="X2877">
            <v>0</v>
          </cell>
        </row>
        <row r="2878">
          <cell r="C2878" t="str">
            <v>195</v>
          </cell>
          <cell r="X2878">
            <v>0</v>
          </cell>
        </row>
        <row r="2879">
          <cell r="C2879" t="str">
            <v>195</v>
          </cell>
          <cell r="X2879">
            <v>0</v>
          </cell>
        </row>
        <row r="2880">
          <cell r="C2880" t="str">
            <v>195</v>
          </cell>
          <cell r="X2880">
            <v>0</v>
          </cell>
        </row>
        <row r="2881">
          <cell r="C2881" t="str">
            <v>195</v>
          </cell>
          <cell r="X2881">
            <v>0</v>
          </cell>
        </row>
        <row r="2882">
          <cell r="C2882" t="str">
            <v>224</v>
          </cell>
          <cell r="X2882">
            <v>3</v>
          </cell>
        </row>
        <row r="2883">
          <cell r="C2883" t="str">
            <v>224</v>
          </cell>
          <cell r="X2883">
            <v>11.8</v>
          </cell>
        </row>
        <row r="2884">
          <cell r="C2884" t="str">
            <v>224</v>
          </cell>
          <cell r="X2884">
            <v>0</v>
          </cell>
        </row>
        <row r="2885">
          <cell r="C2885" t="str">
            <v>224</v>
          </cell>
          <cell r="X2885">
            <v>0</v>
          </cell>
        </row>
        <row r="2886">
          <cell r="C2886" t="str">
            <v>224</v>
          </cell>
          <cell r="X2886">
            <v>2.76</v>
          </cell>
        </row>
        <row r="2887">
          <cell r="C2887" t="str">
            <v>224</v>
          </cell>
          <cell r="X2887">
            <v>0</v>
          </cell>
        </row>
        <row r="2888">
          <cell r="C2888" t="str">
            <v>224</v>
          </cell>
          <cell r="X2888">
            <v>0</v>
          </cell>
        </row>
        <row r="2889">
          <cell r="C2889" t="str">
            <v>224</v>
          </cell>
          <cell r="X2889">
            <v>0</v>
          </cell>
        </row>
        <row r="2890">
          <cell r="C2890" t="str">
            <v>224</v>
          </cell>
          <cell r="X2890">
            <v>24</v>
          </cell>
        </row>
        <row r="2891">
          <cell r="C2891" t="str">
            <v>224</v>
          </cell>
          <cell r="X2891">
            <v>0</v>
          </cell>
        </row>
        <row r="2892">
          <cell r="C2892" t="str">
            <v>224</v>
          </cell>
          <cell r="X2892">
            <v>0</v>
          </cell>
        </row>
        <row r="2893">
          <cell r="C2893" t="str">
            <v>224</v>
          </cell>
          <cell r="X2893">
            <v>0</v>
          </cell>
        </row>
        <row r="2894">
          <cell r="C2894" t="str">
            <v>224</v>
          </cell>
          <cell r="X2894">
            <v>9</v>
          </cell>
        </row>
        <row r="2895">
          <cell r="C2895" t="str">
            <v>224</v>
          </cell>
          <cell r="X2895">
            <v>0</v>
          </cell>
        </row>
        <row r="2896">
          <cell r="C2896" t="str">
            <v>224</v>
          </cell>
          <cell r="X2896">
            <v>0</v>
          </cell>
        </row>
        <row r="2897">
          <cell r="C2897" t="str">
            <v>224</v>
          </cell>
          <cell r="X2897">
            <v>0</v>
          </cell>
        </row>
        <row r="2898">
          <cell r="C2898" t="str">
            <v>224</v>
          </cell>
          <cell r="X2898">
            <v>1.9199999999999997</v>
          </cell>
        </row>
        <row r="2899">
          <cell r="C2899" t="str">
            <v>224</v>
          </cell>
          <cell r="X2899">
            <v>0</v>
          </cell>
        </row>
        <row r="2900">
          <cell r="C2900" t="str">
            <v>224</v>
          </cell>
          <cell r="X2900">
            <v>0</v>
          </cell>
        </row>
        <row r="2901">
          <cell r="C2901" t="str">
            <v>224</v>
          </cell>
          <cell r="X2901">
            <v>0</v>
          </cell>
        </row>
        <row r="2902">
          <cell r="C2902" t="str">
            <v>224</v>
          </cell>
          <cell r="X2902">
            <v>0</v>
          </cell>
        </row>
        <row r="2903">
          <cell r="C2903" t="str">
            <v>224</v>
          </cell>
          <cell r="X2903">
            <v>0</v>
          </cell>
        </row>
        <row r="2904">
          <cell r="C2904" t="str">
            <v>224</v>
          </cell>
          <cell r="X2904">
            <v>0</v>
          </cell>
        </row>
        <row r="2905">
          <cell r="C2905" t="str">
            <v>224</v>
          </cell>
          <cell r="X2905">
            <v>0</v>
          </cell>
        </row>
        <row r="2906">
          <cell r="C2906" t="str">
            <v>224</v>
          </cell>
          <cell r="X2906">
            <v>3</v>
          </cell>
        </row>
        <row r="2907">
          <cell r="C2907" t="str">
            <v>224</v>
          </cell>
          <cell r="X2907">
            <v>0</v>
          </cell>
        </row>
        <row r="2908">
          <cell r="C2908" t="str">
            <v>224</v>
          </cell>
          <cell r="X2908">
            <v>0</v>
          </cell>
        </row>
        <row r="2909">
          <cell r="C2909" t="str">
            <v>224</v>
          </cell>
          <cell r="X2909">
            <v>0</v>
          </cell>
        </row>
        <row r="2910">
          <cell r="C2910" t="str">
            <v>224</v>
          </cell>
          <cell r="X2910">
            <v>0</v>
          </cell>
        </row>
        <row r="2911">
          <cell r="C2911" t="str">
            <v>224</v>
          </cell>
          <cell r="X2911">
            <v>0</v>
          </cell>
        </row>
        <row r="2912">
          <cell r="C2912" t="str">
            <v>224</v>
          </cell>
          <cell r="X2912">
            <v>0</v>
          </cell>
        </row>
        <row r="2913">
          <cell r="C2913" t="str">
            <v>224</v>
          </cell>
          <cell r="X2913">
            <v>0</v>
          </cell>
        </row>
        <row r="2914">
          <cell r="C2914" t="str">
            <v>224</v>
          </cell>
          <cell r="X2914">
            <v>18</v>
          </cell>
        </row>
        <row r="2915">
          <cell r="C2915" t="str">
            <v>224</v>
          </cell>
          <cell r="X2915">
            <v>0</v>
          </cell>
        </row>
        <row r="2916">
          <cell r="C2916" t="str">
            <v>224</v>
          </cell>
          <cell r="X2916">
            <v>0</v>
          </cell>
        </row>
        <row r="2917">
          <cell r="C2917" t="str">
            <v>224</v>
          </cell>
          <cell r="X2917">
            <v>0</v>
          </cell>
        </row>
        <row r="2918">
          <cell r="C2918" t="str">
            <v>224</v>
          </cell>
          <cell r="X2918">
            <v>0</v>
          </cell>
        </row>
        <row r="2919">
          <cell r="C2919" t="str">
            <v>224</v>
          </cell>
          <cell r="X2919">
            <v>0</v>
          </cell>
        </row>
        <row r="2920">
          <cell r="C2920" t="str">
            <v>224</v>
          </cell>
          <cell r="X2920">
            <v>0</v>
          </cell>
        </row>
        <row r="2921">
          <cell r="C2921" t="str">
            <v>224</v>
          </cell>
          <cell r="X2921">
            <v>0</v>
          </cell>
        </row>
        <row r="2922">
          <cell r="C2922" t="str">
            <v>224</v>
          </cell>
          <cell r="X2922">
            <v>49</v>
          </cell>
        </row>
        <row r="2923">
          <cell r="C2923" t="str">
            <v>224</v>
          </cell>
          <cell r="X2923">
            <v>0</v>
          </cell>
        </row>
        <row r="2924">
          <cell r="C2924" t="str">
            <v>224</v>
          </cell>
          <cell r="X2924">
            <v>0</v>
          </cell>
        </row>
        <row r="2925">
          <cell r="C2925" t="str">
            <v>224</v>
          </cell>
          <cell r="X2925">
            <v>0</v>
          </cell>
        </row>
        <row r="2926">
          <cell r="C2926" t="str">
            <v>224</v>
          </cell>
          <cell r="X2926">
            <v>0</v>
          </cell>
        </row>
        <row r="2927">
          <cell r="C2927" t="str">
            <v>224</v>
          </cell>
          <cell r="X2927">
            <v>0</v>
          </cell>
        </row>
        <row r="2928">
          <cell r="C2928" t="str">
            <v>224</v>
          </cell>
          <cell r="X2928">
            <v>0</v>
          </cell>
        </row>
        <row r="2929">
          <cell r="C2929" t="str">
            <v>224</v>
          </cell>
          <cell r="X2929">
            <v>0</v>
          </cell>
        </row>
        <row r="2930">
          <cell r="C2930" t="str">
            <v>224</v>
          </cell>
          <cell r="X2930">
            <v>70.5</v>
          </cell>
        </row>
        <row r="2931">
          <cell r="C2931" t="str">
            <v>224</v>
          </cell>
          <cell r="X2931">
            <v>0</v>
          </cell>
        </row>
        <row r="2932">
          <cell r="C2932" t="str">
            <v>224</v>
          </cell>
          <cell r="X2932">
            <v>0</v>
          </cell>
        </row>
        <row r="2933">
          <cell r="C2933" t="str">
            <v>224</v>
          </cell>
          <cell r="X2933">
            <v>0</v>
          </cell>
        </row>
        <row r="2934">
          <cell r="C2934" t="str">
            <v>224</v>
          </cell>
          <cell r="X2934">
            <v>0</v>
          </cell>
        </row>
        <row r="2935">
          <cell r="C2935" t="str">
            <v>224</v>
          </cell>
          <cell r="X2935">
            <v>0</v>
          </cell>
        </row>
        <row r="2936">
          <cell r="C2936" t="str">
            <v>224</v>
          </cell>
          <cell r="X2936">
            <v>0</v>
          </cell>
        </row>
        <row r="2937">
          <cell r="C2937" t="str">
            <v>224</v>
          </cell>
          <cell r="X2937">
            <v>0</v>
          </cell>
        </row>
        <row r="2938">
          <cell r="C2938" t="str">
            <v>224</v>
          </cell>
          <cell r="X2938">
            <v>24.6</v>
          </cell>
        </row>
        <row r="2939">
          <cell r="C2939" t="str">
            <v>224</v>
          </cell>
          <cell r="X2939">
            <v>0</v>
          </cell>
        </row>
        <row r="2940">
          <cell r="C2940" t="str">
            <v>224</v>
          </cell>
          <cell r="X2940">
            <v>0</v>
          </cell>
        </row>
        <row r="2941">
          <cell r="C2941" t="str">
            <v>224</v>
          </cell>
          <cell r="X2941">
            <v>0</v>
          </cell>
        </row>
        <row r="2942">
          <cell r="C2942" t="str">
            <v>224</v>
          </cell>
          <cell r="X2942">
            <v>1.8</v>
          </cell>
        </row>
        <row r="2943">
          <cell r="C2943" t="str">
            <v>224</v>
          </cell>
          <cell r="X2943">
            <v>0</v>
          </cell>
        </row>
        <row r="2944">
          <cell r="C2944" t="str">
            <v>224</v>
          </cell>
          <cell r="X2944">
            <v>0</v>
          </cell>
        </row>
        <row r="2945">
          <cell r="C2945" t="str">
            <v>224</v>
          </cell>
          <cell r="X2945">
            <v>0</v>
          </cell>
        </row>
        <row r="2946">
          <cell r="C2946" t="str">
            <v>224</v>
          </cell>
          <cell r="X2946">
            <v>0</v>
          </cell>
        </row>
        <row r="2947">
          <cell r="C2947" t="str">
            <v>224</v>
          </cell>
          <cell r="X2947">
            <v>0</v>
          </cell>
        </row>
        <row r="2948">
          <cell r="C2948" t="str">
            <v>224</v>
          </cell>
          <cell r="X2948">
            <v>0</v>
          </cell>
        </row>
        <row r="2949">
          <cell r="C2949" t="str">
            <v>224</v>
          </cell>
          <cell r="X2949">
            <v>0</v>
          </cell>
        </row>
        <row r="2950">
          <cell r="C2950" t="str">
            <v>224</v>
          </cell>
          <cell r="X2950">
            <v>0</v>
          </cell>
        </row>
        <row r="2951">
          <cell r="C2951" t="str">
            <v>224</v>
          </cell>
          <cell r="X2951">
            <v>0</v>
          </cell>
        </row>
        <row r="2952">
          <cell r="C2952" t="str">
            <v>224</v>
          </cell>
          <cell r="X2952">
            <v>0</v>
          </cell>
        </row>
        <row r="2953">
          <cell r="C2953" t="str">
            <v>224</v>
          </cell>
          <cell r="X2953">
            <v>0</v>
          </cell>
        </row>
        <row r="2954">
          <cell r="C2954" t="str">
            <v>224</v>
          </cell>
          <cell r="X2954">
            <v>0</v>
          </cell>
        </row>
        <row r="2955">
          <cell r="C2955" t="str">
            <v>224</v>
          </cell>
          <cell r="X2955">
            <v>0</v>
          </cell>
        </row>
        <row r="2956">
          <cell r="C2956" t="str">
            <v>224</v>
          </cell>
          <cell r="X2956">
            <v>0</v>
          </cell>
        </row>
        <row r="2957">
          <cell r="C2957" t="str">
            <v>224</v>
          </cell>
          <cell r="X2957">
            <v>0</v>
          </cell>
        </row>
        <row r="2958">
          <cell r="C2958" t="str">
            <v>224</v>
          </cell>
          <cell r="X2958">
            <v>0</v>
          </cell>
        </row>
        <row r="2959">
          <cell r="C2959" t="str">
            <v>224</v>
          </cell>
          <cell r="X2959">
            <v>0</v>
          </cell>
        </row>
        <row r="2960">
          <cell r="C2960" t="str">
            <v>224</v>
          </cell>
          <cell r="X2960">
            <v>0</v>
          </cell>
        </row>
        <row r="2961">
          <cell r="C2961" t="str">
            <v>224</v>
          </cell>
          <cell r="X2961">
            <v>0</v>
          </cell>
        </row>
        <row r="2962">
          <cell r="C2962" t="str">
            <v>224</v>
          </cell>
          <cell r="X2962">
            <v>13.559999999999995</v>
          </cell>
        </row>
        <row r="2963">
          <cell r="C2963" t="str">
            <v>224</v>
          </cell>
          <cell r="X2963">
            <v>25.200000000000006</v>
          </cell>
        </row>
        <row r="2964">
          <cell r="C2964" t="str">
            <v>224</v>
          </cell>
          <cell r="X2964">
            <v>0</v>
          </cell>
        </row>
        <row r="2965">
          <cell r="C2965" t="str">
            <v>224</v>
          </cell>
          <cell r="X2965">
            <v>0</v>
          </cell>
        </row>
        <row r="2966">
          <cell r="C2966" t="str">
            <v>224</v>
          </cell>
          <cell r="X2966">
            <v>12</v>
          </cell>
        </row>
        <row r="2967">
          <cell r="C2967" t="str">
            <v>224</v>
          </cell>
          <cell r="X2967">
            <v>84</v>
          </cell>
        </row>
        <row r="2968">
          <cell r="C2968" t="str">
            <v>224</v>
          </cell>
          <cell r="X2968">
            <v>90</v>
          </cell>
        </row>
        <row r="2969">
          <cell r="C2969" t="str">
            <v>224</v>
          </cell>
          <cell r="X2969">
            <v>72</v>
          </cell>
        </row>
        <row r="2970">
          <cell r="C2970" t="str">
            <v>224</v>
          </cell>
          <cell r="X2970">
            <v>0</v>
          </cell>
        </row>
        <row r="2971">
          <cell r="C2971" t="str">
            <v>224</v>
          </cell>
          <cell r="X2971">
            <v>0</v>
          </cell>
        </row>
        <row r="2972">
          <cell r="C2972" t="str">
            <v>224</v>
          </cell>
          <cell r="X2972">
            <v>0</v>
          </cell>
        </row>
        <row r="2973">
          <cell r="C2973" t="str">
            <v>224</v>
          </cell>
          <cell r="X2973">
            <v>0</v>
          </cell>
        </row>
        <row r="2974">
          <cell r="C2974" t="str">
            <v>224</v>
          </cell>
          <cell r="X2974">
            <v>0</v>
          </cell>
        </row>
        <row r="2975">
          <cell r="C2975" t="str">
            <v>224</v>
          </cell>
          <cell r="X2975">
            <v>0</v>
          </cell>
        </row>
        <row r="2976">
          <cell r="C2976" t="str">
            <v>224</v>
          </cell>
          <cell r="X2976">
            <v>0</v>
          </cell>
        </row>
        <row r="2977">
          <cell r="C2977" t="str">
            <v>224</v>
          </cell>
          <cell r="X2977">
            <v>0</v>
          </cell>
        </row>
        <row r="2978">
          <cell r="C2978" t="str">
            <v>224</v>
          </cell>
          <cell r="X2978">
            <v>0</v>
          </cell>
        </row>
        <row r="2979">
          <cell r="C2979" t="str">
            <v>224</v>
          </cell>
          <cell r="X2979">
            <v>0</v>
          </cell>
        </row>
        <row r="2980">
          <cell r="C2980" t="str">
            <v>224</v>
          </cell>
          <cell r="X2980">
            <v>0</v>
          </cell>
        </row>
        <row r="2981">
          <cell r="C2981" t="str">
            <v>224</v>
          </cell>
          <cell r="X2981">
            <v>0</v>
          </cell>
        </row>
        <row r="2982">
          <cell r="C2982" t="str">
            <v>224</v>
          </cell>
          <cell r="X2982">
            <v>0</v>
          </cell>
        </row>
        <row r="2983">
          <cell r="C2983" t="str">
            <v>224</v>
          </cell>
          <cell r="X2983">
            <v>0</v>
          </cell>
        </row>
        <row r="2984">
          <cell r="C2984" t="str">
            <v>224</v>
          </cell>
          <cell r="X2984">
            <v>0</v>
          </cell>
        </row>
        <row r="2985">
          <cell r="C2985" t="str">
            <v>224</v>
          </cell>
          <cell r="X2985">
            <v>0</v>
          </cell>
        </row>
        <row r="2986">
          <cell r="C2986" t="str">
            <v>224</v>
          </cell>
          <cell r="X2986">
            <v>0</v>
          </cell>
        </row>
        <row r="2987">
          <cell r="C2987" t="str">
            <v>224</v>
          </cell>
          <cell r="X2987">
            <v>0</v>
          </cell>
        </row>
        <row r="2988">
          <cell r="C2988" t="str">
            <v>224</v>
          </cell>
          <cell r="X2988">
            <v>0</v>
          </cell>
        </row>
        <row r="2989">
          <cell r="C2989" t="str">
            <v>224</v>
          </cell>
          <cell r="X2989">
            <v>0</v>
          </cell>
        </row>
        <row r="2990">
          <cell r="C2990" t="str">
            <v>224</v>
          </cell>
          <cell r="X2990">
            <v>0</v>
          </cell>
        </row>
        <row r="2991">
          <cell r="C2991" t="str">
            <v>224</v>
          </cell>
          <cell r="X2991">
            <v>0</v>
          </cell>
        </row>
        <row r="2992">
          <cell r="C2992" t="str">
            <v>224</v>
          </cell>
          <cell r="X2992">
            <v>0</v>
          </cell>
        </row>
        <row r="2993">
          <cell r="C2993" t="str">
            <v>224</v>
          </cell>
          <cell r="X2993">
            <v>0</v>
          </cell>
        </row>
        <row r="2994">
          <cell r="C2994" t="str">
            <v>224</v>
          </cell>
          <cell r="X2994">
            <v>0</v>
          </cell>
        </row>
        <row r="2995">
          <cell r="C2995" t="str">
            <v>224</v>
          </cell>
          <cell r="X2995">
            <v>0</v>
          </cell>
        </row>
        <row r="2996">
          <cell r="C2996" t="str">
            <v>224</v>
          </cell>
          <cell r="X2996">
            <v>0</v>
          </cell>
        </row>
        <row r="2997">
          <cell r="C2997" t="str">
            <v>224</v>
          </cell>
          <cell r="X2997">
            <v>0</v>
          </cell>
        </row>
        <row r="2998">
          <cell r="C2998" t="str">
            <v>224</v>
          </cell>
          <cell r="X2998">
            <v>0</v>
          </cell>
        </row>
        <row r="2999">
          <cell r="C2999" t="str">
            <v>224</v>
          </cell>
          <cell r="X2999">
            <v>0</v>
          </cell>
        </row>
        <row r="3000">
          <cell r="C3000" t="str">
            <v>224</v>
          </cell>
          <cell r="X3000">
            <v>0</v>
          </cell>
        </row>
        <row r="3001">
          <cell r="C3001" t="str">
            <v>224</v>
          </cell>
          <cell r="X3001">
            <v>0</v>
          </cell>
        </row>
        <row r="3002">
          <cell r="C3002" t="str">
            <v>224</v>
          </cell>
          <cell r="X3002">
            <v>4.9200000000000008</v>
          </cell>
        </row>
        <row r="3003">
          <cell r="C3003" t="str">
            <v>224</v>
          </cell>
          <cell r="X3003">
            <v>0</v>
          </cell>
        </row>
        <row r="3004">
          <cell r="C3004" t="str">
            <v>224</v>
          </cell>
          <cell r="X3004">
            <v>0</v>
          </cell>
        </row>
        <row r="3005">
          <cell r="C3005" t="str">
            <v>224</v>
          </cell>
          <cell r="X3005">
            <v>0</v>
          </cell>
        </row>
        <row r="3006">
          <cell r="C3006" t="str">
            <v>224</v>
          </cell>
          <cell r="X3006">
            <v>0</v>
          </cell>
        </row>
        <row r="3007">
          <cell r="C3007" t="str">
            <v>224</v>
          </cell>
          <cell r="X3007">
            <v>0</v>
          </cell>
        </row>
        <row r="3008">
          <cell r="C3008" t="str">
            <v>224</v>
          </cell>
          <cell r="X3008">
            <v>0</v>
          </cell>
        </row>
        <row r="3009">
          <cell r="C3009" t="str">
            <v>224</v>
          </cell>
          <cell r="X3009">
            <v>0</v>
          </cell>
        </row>
        <row r="3010">
          <cell r="C3010" t="str">
            <v>224</v>
          </cell>
          <cell r="X3010">
            <v>0</v>
          </cell>
        </row>
        <row r="3011">
          <cell r="C3011" t="str">
            <v>224</v>
          </cell>
          <cell r="X3011">
            <v>0</v>
          </cell>
        </row>
        <row r="3012">
          <cell r="C3012" t="str">
            <v>224</v>
          </cell>
          <cell r="X3012">
            <v>0</v>
          </cell>
        </row>
        <row r="3013">
          <cell r="C3013" t="str">
            <v>224</v>
          </cell>
          <cell r="X3013">
            <v>0</v>
          </cell>
        </row>
        <row r="3014">
          <cell r="C3014" t="str">
            <v>224</v>
          </cell>
          <cell r="X3014">
            <v>0</v>
          </cell>
        </row>
        <row r="3015">
          <cell r="C3015" t="str">
            <v>224</v>
          </cell>
          <cell r="X3015">
            <v>0</v>
          </cell>
        </row>
        <row r="3016">
          <cell r="C3016" t="str">
            <v>224</v>
          </cell>
          <cell r="X3016">
            <v>0</v>
          </cell>
        </row>
        <row r="3017">
          <cell r="C3017" t="str">
            <v>224</v>
          </cell>
          <cell r="X3017">
            <v>0</v>
          </cell>
        </row>
        <row r="3018">
          <cell r="C3018" t="str">
            <v>224</v>
          </cell>
          <cell r="X3018">
            <v>0</v>
          </cell>
        </row>
        <row r="3019">
          <cell r="C3019" t="str">
            <v>224</v>
          </cell>
          <cell r="X3019">
            <v>0</v>
          </cell>
        </row>
        <row r="3020">
          <cell r="C3020" t="str">
            <v>224</v>
          </cell>
          <cell r="X3020">
            <v>0</v>
          </cell>
        </row>
        <row r="3021">
          <cell r="C3021" t="str">
            <v>224</v>
          </cell>
          <cell r="X3021">
            <v>0</v>
          </cell>
        </row>
        <row r="3022">
          <cell r="C3022" t="str">
            <v>224</v>
          </cell>
          <cell r="X3022">
            <v>0</v>
          </cell>
        </row>
        <row r="3023">
          <cell r="C3023" t="str">
            <v>224</v>
          </cell>
          <cell r="X3023">
            <v>0</v>
          </cell>
        </row>
        <row r="3024">
          <cell r="C3024" t="str">
            <v>224</v>
          </cell>
          <cell r="X3024">
            <v>0</v>
          </cell>
        </row>
        <row r="3025">
          <cell r="C3025" t="str">
            <v>224</v>
          </cell>
          <cell r="X3025">
            <v>0</v>
          </cell>
        </row>
        <row r="3026">
          <cell r="C3026" t="str">
            <v>224</v>
          </cell>
          <cell r="X3026">
            <v>0</v>
          </cell>
        </row>
        <row r="3027">
          <cell r="C3027" t="str">
            <v>224</v>
          </cell>
          <cell r="X3027">
            <v>0</v>
          </cell>
        </row>
        <row r="3028">
          <cell r="C3028" t="str">
            <v>224</v>
          </cell>
          <cell r="X3028">
            <v>0</v>
          </cell>
        </row>
        <row r="3029">
          <cell r="C3029" t="str">
            <v>224</v>
          </cell>
          <cell r="X3029">
            <v>0</v>
          </cell>
        </row>
        <row r="3030">
          <cell r="C3030" t="str">
            <v>224</v>
          </cell>
          <cell r="X3030">
            <v>0</v>
          </cell>
        </row>
        <row r="3031">
          <cell r="C3031" t="str">
            <v>224</v>
          </cell>
          <cell r="X3031">
            <v>0</v>
          </cell>
        </row>
        <row r="3032">
          <cell r="C3032" t="str">
            <v>224</v>
          </cell>
          <cell r="X3032">
            <v>0</v>
          </cell>
        </row>
        <row r="3033">
          <cell r="C3033" t="str">
            <v>224</v>
          </cell>
          <cell r="X3033">
            <v>0</v>
          </cell>
        </row>
        <row r="3034">
          <cell r="C3034" t="str">
            <v>224</v>
          </cell>
          <cell r="X3034">
            <v>0</v>
          </cell>
        </row>
        <row r="3035">
          <cell r="C3035" t="str">
            <v>224</v>
          </cell>
          <cell r="X3035">
            <v>0</v>
          </cell>
        </row>
        <row r="3036">
          <cell r="C3036" t="str">
            <v>224</v>
          </cell>
          <cell r="X3036">
            <v>0</v>
          </cell>
        </row>
        <row r="3037">
          <cell r="C3037" t="str">
            <v>224</v>
          </cell>
          <cell r="X3037">
            <v>0</v>
          </cell>
        </row>
        <row r="3038">
          <cell r="C3038" t="str">
            <v>224</v>
          </cell>
          <cell r="X3038">
            <v>0</v>
          </cell>
        </row>
        <row r="3039">
          <cell r="C3039" t="str">
            <v>224</v>
          </cell>
          <cell r="X3039">
            <v>0</v>
          </cell>
        </row>
        <row r="3040">
          <cell r="C3040" t="str">
            <v>224</v>
          </cell>
          <cell r="X3040">
            <v>0</v>
          </cell>
        </row>
        <row r="3041">
          <cell r="C3041" t="str">
            <v>224</v>
          </cell>
          <cell r="X3041">
            <v>0</v>
          </cell>
        </row>
        <row r="3042">
          <cell r="C3042" t="str">
            <v>224</v>
          </cell>
          <cell r="X3042">
            <v>1.48</v>
          </cell>
        </row>
        <row r="3043">
          <cell r="C3043" t="str">
            <v>224</v>
          </cell>
          <cell r="X3043">
            <v>0</v>
          </cell>
        </row>
        <row r="3044">
          <cell r="C3044" t="str">
            <v>224</v>
          </cell>
          <cell r="X3044">
            <v>0</v>
          </cell>
        </row>
        <row r="3045">
          <cell r="C3045" t="str">
            <v>224</v>
          </cell>
          <cell r="X3045">
            <v>0</v>
          </cell>
        </row>
        <row r="3046">
          <cell r="C3046" t="str">
            <v>224</v>
          </cell>
          <cell r="X3046">
            <v>0</v>
          </cell>
        </row>
        <row r="3047">
          <cell r="C3047" t="str">
            <v>224</v>
          </cell>
          <cell r="X3047">
            <v>0</v>
          </cell>
        </row>
        <row r="3048">
          <cell r="C3048" t="str">
            <v>224</v>
          </cell>
          <cell r="X3048">
            <v>0</v>
          </cell>
        </row>
        <row r="3049">
          <cell r="C3049" t="str">
            <v>224</v>
          </cell>
          <cell r="X3049">
            <v>0</v>
          </cell>
        </row>
        <row r="3050">
          <cell r="C3050" t="str">
            <v>224</v>
          </cell>
          <cell r="X3050">
            <v>3.5999999999999992</v>
          </cell>
        </row>
        <row r="3051">
          <cell r="C3051" t="str">
            <v>224</v>
          </cell>
          <cell r="X3051">
            <v>0</v>
          </cell>
        </row>
        <row r="3052">
          <cell r="C3052" t="str">
            <v>224</v>
          </cell>
          <cell r="X3052">
            <v>0</v>
          </cell>
        </row>
        <row r="3053">
          <cell r="C3053" t="str">
            <v>224</v>
          </cell>
          <cell r="X3053">
            <v>0</v>
          </cell>
        </row>
        <row r="3054">
          <cell r="C3054" t="str">
            <v>224</v>
          </cell>
          <cell r="X3054">
            <v>0</v>
          </cell>
        </row>
        <row r="3055">
          <cell r="C3055" t="str">
            <v>224</v>
          </cell>
          <cell r="X3055">
            <v>0</v>
          </cell>
        </row>
        <row r="3056">
          <cell r="C3056" t="str">
            <v>224</v>
          </cell>
          <cell r="X3056">
            <v>0</v>
          </cell>
        </row>
        <row r="3057">
          <cell r="C3057" t="str">
            <v>224</v>
          </cell>
          <cell r="X3057">
            <v>0</v>
          </cell>
        </row>
        <row r="3058">
          <cell r="C3058" t="str">
            <v>224</v>
          </cell>
          <cell r="X3058">
            <v>0</v>
          </cell>
        </row>
        <row r="3059">
          <cell r="C3059" t="str">
            <v>224</v>
          </cell>
          <cell r="X3059">
            <v>0</v>
          </cell>
        </row>
        <row r="3060">
          <cell r="C3060" t="str">
            <v>224</v>
          </cell>
          <cell r="X3060">
            <v>0</v>
          </cell>
        </row>
        <row r="3061">
          <cell r="C3061" t="str">
            <v>224</v>
          </cell>
          <cell r="X3061">
            <v>0</v>
          </cell>
        </row>
        <row r="3062">
          <cell r="C3062" t="str">
            <v>224</v>
          </cell>
          <cell r="X3062">
            <v>0</v>
          </cell>
        </row>
        <row r="3063">
          <cell r="C3063" t="str">
            <v>224</v>
          </cell>
          <cell r="X3063">
            <v>0</v>
          </cell>
        </row>
        <row r="3064">
          <cell r="C3064" t="str">
            <v>224</v>
          </cell>
          <cell r="X3064">
            <v>0</v>
          </cell>
        </row>
        <row r="3065">
          <cell r="C3065" t="str">
            <v>224</v>
          </cell>
          <cell r="X3065">
            <v>0</v>
          </cell>
        </row>
        <row r="3066">
          <cell r="C3066" t="str">
            <v>224</v>
          </cell>
          <cell r="X3066">
            <v>0</v>
          </cell>
        </row>
        <row r="3067">
          <cell r="C3067" t="str">
            <v>224</v>
          </cell>
          <cell r="X3067">
            <v>0</v>
          </cell>
        </row>
        <row r="3068">
          <cell r="C3068" t="str">
            <v>224</v>
          </cell>
          <cell r="X3068">
            <v>0</v>
          </cell>
        </row>
        <row r="3069">
          <cell r="C3069" t="str">
            <v>224</v>
          </cell>
          <cell r="X3069">
            <v>0</v>
          </cell>
        </row>
        <row r="3070">
          <cell r="C3070" t="str">
            <v>224</v>
          </cell>
          <cell r="X3070">
            <v>0</v>
          </cell>
        </row>
        <row r="3071">
          <cell r="C3071" t="str">
            <v>224</v>
          </cell>
          <cell r="X3071">
            <v>0</v>
          </cell>
        </row>
        <row r="3072">
          <cell r="C3072" t="str">
            <v>224</v>
          </cell>
          <cell r="X3072">
            <v>0</v>
          </cell>
        </row>
        <row r="3073">
          <cell r="C3073" t="str">
            <v>224</v>
          </cell>
          <cell r="X3073">
            <v>0</v>
          </cell>
        </row>
        <row r="3074">
          <cell r="C3074" t="str">
            <v>224</v>
          </cell>
          <cell r="X3074">
            <v>0</v>
          </cell>
        </row>
        <row r="3075">
          <cell r="C3075" t="str">
            <v>224</v>
          </cell>
          <cell r="X3075">
            <v>0</v>
          </cell>
        </row>
        <row r="3076">
          <cell r="C3076" t="str">
            <v>224</v>
          </cell>
          <cell r="X3076">
            <v>0</v>
          </cell>
        </row>
        <row r="3077">
          <cell r="C3077" t="str">
            <v>224</v>
          </cell>
          <cell r="X3077">
            <v>0</v>
          </cell>
        </row>
        <row r="3078">
          <cell r="C3078" t="str">
            <v>224</v>
          </cell>
          <cell r="X3078">
            <v>0</v>
          </cell>
        </row>
        <row r="3079">
          <cell r="C3079" t="str">
            <v>224</v>
          </cell>
          <cell r="X3079">
            <v>0</v>
          </cell>
        </row>
        <row r="3080">
          <cell r="C3080" t="str">
            <v>224</v>
          </cell>
          <cell r="X3080">
            <v>0</v>
          </cell>
        </row>
        <row r="3081">
          <cell r="C3081" t="str">
            <v>224</v>
          </cell>
          <cell r="X3081">
            <v>0</v>
          </cell>
        </row>
        <row r="3082">
          <cell r="C3082" t="str">
            <v>224</v>
          </cell>
          <cell r="X3082">
            <v>24</v>
          </cell>
        </row>
        <row r="3083">
          <cell r="C3083" t="str">
            <v>224</v>
          </cell>
          <cell r="X3083">
            <v>0</v>
          </cell>
        </row>
        <row r="3084">
          <cell r="C3084" t="str">
            <v>224</v>
          </cell>
          <cell r="X3084">
            <v>0</v>
          </cell>
        </row>
        <row r="3085">
          <cell r="C3085" t="str">
            <v>224</v>
          </cell>
          <cell r="X3085">
            <v>0</v>
          </cell>
        </row>
        <row r="3086">
          <cell r="C3086" t="str">
            <v>224</v>
          </cell>
          <cell r="X3086">
            <v>9</v>
          </cell>
        </row>
        <row r="3087">
          <cell r="C3087" t="str">
            <v>224</v>
          </cell>
          <cell r="X3087">
            <v>0</v>
          </cell>
        </row>
        <row r="3088">
          <cell r="C3088" t="str">
            <v>224</v>
          </cell>
          <cell r="X3088">
            <v>0</v>
          </cell>
        </row>
        <row r="3089">
          <cell r="C3089" t="str">
            <v>224</v>
          </cell>
          <cell r="X3089">
            <v>0</v>
          </cell>
        </row>
        <row r="3090">
          <cell r="C3090" t="str">
            <v>224</v>
          </cell>
          <cell r="X3090">
            <v>0</v>
          </cell>
        </row>
        <row r="3091">
          <cell r="C3091" t="str">
            <v>224</v>
          </cell>
          <cell r="X3091">
            <v>0</v>
          </cell>
        </row>
        <row r="3092">
          <cell r="C3092" t="str">
            <v>224</v>
          </cell>
          <cell r="X3092">
            <v>0</v>
          </cell>
        </row>
        <row r="3093">
          <cell r="C3093" t="str">
            <v>224</v>
          </cell>
          <cell r="X3093">
            <v>0</v>
          </cell>
        </row>
        <row r="3094">
          <cell r="C3094" t="str">
            <v>224</v>
          </cell>
          <cell r="X3094">
            <v>9</v>
          </cell>
        </row>
        <row r="3095">
          <cell r="C3095" t="str">
            <v>224</v>
          </cell>
          <cell r="X3095">
            <v>0</v>
          </cell>
        </row>
        <row r="3096">
          <cell r="C3096" t="str">
            <v>224</v>
          </cell>
          <cell r="X3096">
            <v>0</v>
          </cell>
        </row>
        <row r="3097">
          <cell r="C3097" t="str">
            <v>224</v>
          </cell>
          <cell r="X3097">
            <v>0</v>
          </cell>
        </row>
        <row r="3098">
          <cell r="C3098" t="str">
            <v>224</v>
          </cell>
          <cell r="X3098">
            <v>0</v>
          </cell>
        </row>
        <row r="3099">
          <cell r="C3099" t="str">
            <v>224</v>
          </cell>
          <cell r="X3099">
            <v>0</v>
          </cell>
        </row>
        <row r="3100">
          <cell r="C3100" t="str">
            <v>224</v>
          </cell>
          <cell r="X3100">
            <v>0</v>
          </cell>
        </row>
        <row r="3101">
          <cell r="C3101" t="str">
            <v>224</v>
          </cell>
          <cell r="X3101">
            <v>0</v>
          </cell>
        </row>
        <row r="3102">
          <cell r="C3102" t="str">
            <v>224</v>
          </cell>
          <cell r="X3102">
            <v>0</v>
          </cell>
        </row>
        <row r="3103">
          <cell r="C3103" t="str">
            <v>224</v>
          </cell>
          <cell r="X3103">
            <v>0</v>
          </cell>
        </row>
        <row r="3104">
          <cell r="C3104" t="str">
            <v>224</v>
          </cell>
          <cell r="X3104">
            <v>0</v>
          </cell>
        </row>
        <row r="3105">
          <cell r="C3105" t="str">
            <v>224</v>
          </cell>
          <cell r="X3105">
            <v>0</v>
          </cell>
        </row>
        <row r="3106">
          <cell r="C3106" t="str">
            <v>224</v>
          </cell>
          <cell r="X3106">
            <v>0</v>
          </cell>
        </row>
        <row r="3107">
          <cell r="C3107" t="str">
            <v>224</v>
          </cell>
          <cell r="X3107">
            <v>0</v>
          </cell>
        </row>
        <row r="3108">
          <cell r="C3108" t="str">
            <v>224</v>
          </cell>
          <cell r="X3108">
            <v>0</v>
          </cell>
        </row>
        <row r="3109">
          <cell r="C3109" t="str">
            <v>224</v>
          </cell>
          <cell r="X3109">
            <v>0</v>
          </cell>
        </row>
        <row r="3110">
          <cell r="C3110" t="str">
            <v>224</v>
          </cell>
          <cell r="X3110">
            <v>0</v>
          </cell>
        </row>
        <row r="3111">
          <cell r="C3111" t="str">
            <v>224</v>
          </cell>
          <cell r="X3111">
            <v>0</v>
          </cell>
        </row>
        <row r="3112">
          <cell r="C3112" t="str">
            <v>224</v>
          </cell>
          <cell r="X3112">
            <v>0</v>
          </cell>
        </row>
        <row r="3113">
          <cell r="C3113" t="str">
            <v>224</v>
          </cell>
          <cell r="X3113">
            <v>0</v>
          </cell>
        </row>
        <row r="3114">
          <cell r="C3114" t="str">
            <v>224</v>
          </cell>
          <cell r="X3114">
            <v>0</v>
          </cell>
        </row>
        <row r="3115">
          <cell r="C3115" t="str">
            <v>224</v>
          </cell>
          <cell r="X3115">
            <v>0</v>
          </cell>
        </row>
        <row r="3116">
          <cell r="C3116" t="str">
            <v>224</v>
          </cell>
          <cell r="X3116">
            <v>0</v>
          </cell>
        </row>
        <row r="3117">
          <cell r="C3117" t="str">
            <v>224</v>
          </cell>
          <cell r="X3117">
            <v>0</v>
          </cell>
        </row>
        <row r="3118">
          <cell r="C3118" t="str">
            <v>224</v>
          </cell>
          <cell r="X3118">
            <v>0</v>
          </cell>
        </row>
        <row r="3119">
          <cell r="C3119" t="str">
            <v>224</v>
          </cell>
          <cell r="X3119">
            <v>0</v>
          </cell>
        </row>
        <row r="3120">
          <cell r="C3120" t="str">
            <v>224</v>
          </cell>
          <cell r="X3120">
            <v>0</v>
          </cell>
        </row>
        <row r="3121">
          <cell r="C3121" t="str">
            <v>224</v>
          </cell>
          <cell r="X3121">
            <v>0</v>
          </cell>
        </row>
        <row r="3122">
          <cell r="C3122" t="str">
            <v>224</v>
          </cell>
          <cell r="X3122">
            <v>1.3200000000000003</v>
          </cell>
        </row>
        <row r="3123">
          <cell r="C3123" t="str">
            <v>224</v>
          </cell>
          <cell r="X3123">
            <v>0</v>
          </cell>
        </row>
        <row r="3124">
          <cell r="C3124" t="str">
            <v>224</v>
          </cell>
          <cell r="X3124">
            <v>0</v>
          </cell>
        </row>
        <row r="3125">
          <cell r="C3125" t="str">
            <v>224</v>
          </cell>
          <cell r="X3125">
            <v>0</v>
          </cell>
        </row>
        <row r="3126">
          <cell r="C3126" t="str">
            <v>224</v>
          </cell>
          <cell r="X3126">
            <v>3.5999999999999992</v>
          </cell>
        </row>
        <row r="3127">
          <cell r="C3127" t="str">
            <v>224</v>
          </cell>
          <cell r="X3127">
            <v>0</v>
          </cell>
        </row>
        <row r="3128">
          <cell r="C3128" t="str">
            <v>224</v>
          </cell>
          <cell r="X3128">
            <v>0</v>
          </cell>
        </row>
        <row r="3129">
          <cell r="C3129" t="str">
            <v>224</v>
          </cell>
          <cell r="X3129">
            <v>0</v>
          </cell>
        </row>
        <row r="3130">
          <cell r="C3130" t="str">
            <v>224</v>
          </cell>
          <cell r="X3130">
            <v>8.4</v>
          </cell>
        </row>
        <row r="3131">
          <cell r="C3131" t="str">
            <v>224</v>
          </cell>
          <cell r="X3131">
            <v>0</v>
          </cell>
        </row>
        <row r="3132">
          <cell r="C3132" t="str">
            <v>224</v>
          </cell>
          <cell r="X3132">
            <v>0</v>
          </cell>
        </row>
        <row r="3133">
          <cell r="C3133" t="str">
            <v>224</v>
          </cell>
          <cell r="X3133">
            <v>0</v>
          </cell>
        </row>
        <row r="3134">
          <cell r="C3134" t="str">
            <v>224</v>
          </cell>
          <cell r="X3134">
            <v>0</v>
          </cell>
        </row>
        <row r="3135">
          <cell r="C3135" t="str">
            <v>224</v>
          </cell>
          <cell r="X3135">
            <v>0</v>
          </cell>
        </row>
        <row r="3136">
          <cell r="C3136" t="str">
            <v>224</v>
          </cell>
          <cell r="X3136">
            <v>0</v>
          </cell>
        </row>
        <row r="3137">
          <cell r="C3137" t="str">
            <v>224</v>
          </cell>
          <cell r="X3137">
            <v>0</v>
          </cell>
        </row>
        <row r="3138">
          <cell r="C3138" t="str">
            <v>224</v>
          </cell>
          <cell r="X3138">
            <v>0</v>
          </cell>
        </row>
        <row r="3139">
          <cell r="C3139" t="str">
            <v>224</v>
          </cell>
          <cell r="X3139">
            <v>0</v>
          </cell>
        </row>
        <row r="3140">
          <cell r="C3140" t="str">
            <v>224</v>
          </cell>
          <cell r="X3140">
            <v>0</v>
          </cell>
        </row>
        <row r="3141">
          <cell r="C3141" t="str">
            <v>224</v>
          </cell>
          <cell r="X3141">
            <v>0</v>
          </cell>
        </row>
        <row r="3142">
          <cell r="C3142" t="str">
            <v>224</v>
          </cell>
          <cell r="X3142">
            <v>0</v>
          </cell>
        </row>
        <row r="3143">
          <cell r="C3143" t="str">
            <v>224</v>
          </cell>
          <cell r="X3143">
            <v>0</v>
          </cell>
        </row>
        <row r="3144">
          <cell r="C3144" t="str">
            <v>224</v>
          </cell>
          <cell r="X3144">
            <v>0</v>
          </cell>
        </row>
        <row r="3145">
          <cell r="C3145" t="str">
            <v>224</v>
          </cell>
          <cell r="X3145">
            <v>0</v>
          </cell>
        </row>
        <row r="3146">
          <cell r="C3146" t="str">
            <v>224</v>
          </cell>
          <cell r="X3146">
            <v>0</v>
          </cell>
        </row>
        <row r="3147">
          <cell r="C3147" t="str">
            <v>224</v>
          </cell>
          <cell r="X3147">
            <v>0</v>
          </cell>
        </row>
        <row r="3148">
          <cell r="C3148" t="str">
            <v>224</v>
          </cell>
          <cell r="X3148">
            <v>0</v>
          </cell>
        </row>
        <row r="3149">
          <cell r="C3149" t="str">
            <v>224</v>
          </cell>
          <cell r="X3149">
            <v>0</v>
          </cell>
        </row>
        <row r="3150">
          <cell r="C3150" t="str">
            <v>224</v>
          </cell>
          <cell r="X3150">
            <v>0</v>
          </cell>
        </row>
        <row r="3151">
          <cell r="C3151" t="str">
            <v>224</v>
          </cell>
          <cell r="X3151">
            <v>0</v>
          </cell>
        </row>
        <row r="3152">
          <cell r="C3152" t="str">
            <v>224</v>
          </cell>
          <cell r="X3152">
            <v>0</v>
          </cell>
        </row>
        <row r="3153">
          <cell r="C3153" t="str">
            <v>224</v>
          </cell>
          <cell r="X3153">
            <v>0</v>
          </cell>
        </row>
        <row r="3154">
          <cell r="C3154" t="str">
            <v>224</v>
          </cell>
          <cell r="X3154">
            <v>0</v>
          </cell>
        </row>
        <row r="3155">
          <cell r="C3155" t="str">
            <v>224</v>
          </cell>
          <cell r="X3155">
            <v>0</v>
          </cell>
        </row>
        <row r="3156">
          <cell r="C3156" t="str">
            <v>224</v>
          </cell>
          <cell r="X3156">
            <v>0</v>
          </cell>
        </row>
        <row r="3157">
          <cell r="C3157" t="str">
            <v>224</v>
          </cell>
          <cell r="X3157">
            <v>0</v>
          </cell>
        </row>
        <row r="3158">
          <cell r="C3158" t="str">
            <v>224</v>
          </cell>
          <cell r="X3158">
            <v>0</v>
          </cell>
        </row>
        <row r="3159">
          <cell r="C3159" t="str">
            <v>224</v>
          </cell>
          <cell r="X3159">
            <v>0</v>
          </cell>
        </row>
        <row r="3160">
          <cell r="C3160" t="str">
            <v>224</v>
          </cell>
          <cell r="X3160">
            <v>0</v>
          </cell>
        </row>
        <row r="3161">
          <cell r="C3161" t="str">
            <v>224</v>
          </cell>
          <cell r="X3161">
            <v>0</v>
          </cell>
        </row>
        <row r="3162">
          <cell r="C3162" t="str">
            <v>224</v>
          </cell>
          <cell r="X3162">
            <v>31</v>
          </cell>
        </row>
        <row r="3163">
          <cell r="C3163" t="str">
            <v>224</v>
          </cell>
          <cell r="X3163">
            <v>18</v>
          </cell>
        </row>
        <row r="3164">
          <cell r="C3164" t="str">
            <v>224</v>
          </cell>
          <cell r="X3164">
            <v>12</v>
          </cell>
        </row>
        <row r="3165">
          <cell r="C3165" t="str">
            <v>224</v>
          </cell>
          <cell r="X3165">
            <v>8</v>
          </cell>
        </row>
        <row r="3166">
          <cell r="C3166" t="str">
            <v>224</v>
          </cell>
          <cell r="X3166">
            <v>36</v>
          </cell>
        </row>
        <row r="3167">
          <cell r="C3167" t="str">
            <v>224</v>
          </cell>
          <cell r="X3167">
            <v>180</v>
          </cell>
        </row>
        <row r="3168">
          <cell r="C3168" t="str">
            <v>224</v>
          </cell>
          <cell r="X3168">
            <v>193.19999999999996</v>
          </cell>
        </row>
        <row r="3169">
          <cell r="C3169" t="str">
            <v>224</v>
          </cell>
          <cell r="X3169">
            <v>288</v>
          </cell>
        </row>
        <row r="3170">
          <cell r="C3170" t="str">
            <v>224</v>
          </cell>
          <cell r="X3170">
            <v>75</v>
          </cell>
        </row>
        <row r="3171">
          <cell r="C3171" t="str">
            <v>224</v>
          </cell>
          <cell r="X3171">
            <v>0</v>
          </cell>
        </row>
        <row r="3172">
          <cell r="C3172" t="str">
            <v>224</v>
          </cell>
          <cell r="X3172">
            <v>0</v>
          </cell>
        </row>
        <row r="3173">
          <cell r="C3173" t="str">
            <v>224</v>
          </cell>
          <cell r="X3173">
            <v>0</v>
          </cell>
        </row>
        <row r="3174">
          <cell r="C3174" t="str">
            <v>224</v>
          </cell>
          <cell r="X3174">
            <v>0</v>
          </cell>
        </row>
        <row r="3175">
          <cell r="C3175" t="str">
            <v>224</v>
          </cell>
          <cell r="X3175">
            <v>0</v>
          </cell>
        </row>
        <row r="3176">
          <cell r="C3176" t="str">
            <v>224</v>
          </cell>
          <cell r="X3176">
            <v>0</v>
          </cell>
        </row>
        <row r="3177">
          <cell r="C3177" t="str">
            <v>224</v>
          </cell>
          <cell r="X3177">
            <v>0</v>
          </cell>
        </row>
        <row r="3178">
          <cell r="C3178" t="str">
            <v>224</v>
          </cell>
          <cell r="X3178">
            <v>0</v>
          </cell>
        </row>
        <row r="3179">
          <cell r="C3179" t="str">
            <v>224</v>
          </cell>
          <cell r="X3179">
            <v>0</v>
          </cell>
        </row>
        <row r="3180">
          <cell r="C3180" t="str">
            <v>224</v>
          </cell>
          <cell r="X3180">
            <v>0</v>
          </cell>
        </row>
        <row r="3181">
          <cell r="C3181" t="str">
            <v>224</v>
          </cell>
          <cell r="X3181">
            <v>0</v>
          </cell>
        </row>
        <row r="3182">
          <cell r="C3182" t="str">
            <v>224</v>
          </cell>
          <cell r="X3182">
            <v>0</v>
          </cell>
        </row>
        <row r="3183">
          <cell r="C3183" t="str">
            <v>224</v>
          </cell>
          <cell r="X3183">
            <v>0</v>
          </cell>
        </row>
        <row r="3184">
          <cell r="C3184" t="str">
            <v>224</v>
          </cell>
          <cell r="X3184">
            <v>0</v>
          </cell>
        </row>
        <row r="3185">
          <cell r="C3185" t="str">
            <v>224</v>
          </cell>
          <cell r="X3185">
            <v>0</v>
          </cell>
        </row>
        <row r="3186">
          <cell r="C3186" t="str">
            <v>224</v>
          </cell>
          <cell r="X3186">
            <v>0</v>
          </cell>
        </row>
        <row r="3187">
          <cell r="C3187" t="str">
            <v>224</v>
          </cell>
          <cell r="X3187">
            <v>0</v>
          </cell>
        </row>
        <row r="3188">
          <cell r="C3188" t="str">
            <v>224</v>
          </cell>
          <cell r="X3188">
            <v>0</v>
          </cell>
        </row>
        <row r="3189">
          <cell r="C3189" t="str">
            <v>224</v>
          </cell>
          <cell r="X3189">
            <v>0</v>
          </cell>
        </row>
        <row r="3190">
          <cell r="C3190" t="str">
            <v>224</v>
          </cell>
          <cell r="X3190">
            <v>0</v>
          </cell>
        </row>
        <row r="3191">
          <cell r="C3191" t="str">
            <v>224</v>
          </cell>
          <cell r="X3191">
            <v>0</v>
          </cell>
        </row>
        <row r="3192">
          <cell r="C3192" t="str">
            <v>224</v>
          </cell>
          <cell r="X3192">
            <v>0</v>
          </cell>
        </row>
        <row r="3193">
          <cell r="C3193" t="str">
            <v>224</v>
          </cell>
          <cell r="X3193">
            <v>0</v>
          </cell>
        </row>
        <row r="3194">
          <cell r="C3194" t="str">
            <v>224</v>
          </cell>
          <cell r="X3194">
            <v>0</v>
          </cell>
        </row>
        <row r="3195">
          <cell r="C3195" t="str">
            <v>224</v>
          </cell>
          <cell r="X3195">
            <v>0</v>
          </cell>
        </row>
        <row r="3196">
          <cell r="C3196" t="str">
            <v>224</v>
          </cell>
          <cell r="X3196">
            <v>0</v>
          </cell>
        </row>
        <row r="3197">
          <cell r="C3197" t="str">
            <v>224</v>
          </cell>
          <cell r="X3197">
            <v>0</v>
          </cell>
        </row>
        <row r="3198">
          <cell r="C3198" t="str">
            <v>224</v>
          </cell>
          <cell r="X3198">
            <v>0</v>
          </cell>
        </row>
        <row r="3199">
          <cell r="C3199" t="str">
            <v>224</v>
          </cell>
          <cell r="X3199">
            <v>0</v>
          </cell>
        </row>
        <row r="3200">
          <cell r="C3200" t="str">
            <v>224</v>
          </cell>
          <cell r="X3200">
            <v>0</v>
          </cell>
        </row>
        <row r="3201">
          <cell r="C3201" t="str">
            <v>224</v>
          </cell>
          <cell r="X3201">
            <v>0</v>
          </cell>
        </row>
        <row r="3202">
          <cell r="C3202" t="str">
            <v>210</v>
          </cell>
          <cell r="X3202">
            <v>12.200000000000003</v>
          </cell>
        </row>
        <row r="3203">
          <cell r="C3203" t="str">
            <v>210</v>
          </cell>
          <cell r="X3203">
            <v>14.199999999999996</v>
          </cell>
        </row>
        <row r="3204">
          <cell r="C3204" t="str">
            <v>210</v>
          </cell>
          <cell r="X3204">
            <v>9.8999999999999986</v>
          </cell>
        </row>
        <row r="3205">
          <cell r="C3205" t="str">
            <v>210</v>
          </cell>
          <cell r="X3205">
            <v>21.799999999999997</v>
          </cell>
        </row>
        <row r="3206">
          <cell r="C3206" t="str">
            <v>210</v>
          </cell>
          <cell r="X3206">
            <v>3.5</v>
          </cell>
        </row>
        <row r="3207">
          <cell r="C3207" t="str">
            <v>210</v>
          </cell>
          <cell r="X3207">
            <v>0</v>
          </cell>
        </row>
        <row r="3208">
          <cell r="C3208" t="str">
            <v>210</v>
          </cell>
          <cell r="X3208">
            <v>0</v>
          </cell>
        </row>
        <row r="3209">
          <cell r="C3209" t="str">
            <v>210</v>
          </cell>
          <cell r="X3209">
            <v>0</v>
          </cell>
        </row>
        <row r="3210">
          <cell r="C3210" t="str">
            <v>210</v>
          </cell>
          <cell r="X3210">
            <v>12.6</v>
          </cell>
        </row>
        <row r="3211">
          <cell r="C3211" t="str">
            <v>210</v>
          </cell>
          <cell r="X3211">
            <v>9</v>
          </cell>
        </row>
        <row r="3212">
          <cell r="C3212" t="str">
            <v>210</v>
          </cell>
          <cell r="X3212">
            <v>13.499999999999998</v>
          </cell>
        </row>
        <row r="3213">
          <cell r="C3213" t="str">
            <v>210</v>
          </cell>
          <cell r="X3213">
            <v>0.4</v>
          </cell>
        </row>
        <row r="3214">
          <cell r="C3214" t="str">
            <v>210</v>
          </cell>
          <cell r="X3214">
            <v>4.9000000000000004</v>
          </cell>
        </row>
        <row r="3215">
          <cell r="C3215" t="str">
            <v>210</v>
          </cell>
          <cell r="X3215">
            <v>0</v>
          </cell>
        </row>
        <row r="3216">
          <cell r="C3216" t="str">
            <v>210</v>
          </cell>
          <cell r="X3216">
            <v>0</v>
          </cell>
        </row>
        <row r="3217">
          <cell r="C3217" t="str">
            <v>210</v>
          </cell>
          <cell r="X3217">
            <v>0</v>
          </cell>
        </row>
        <row r="3218">
          <cell r="C3218" t="str">
            <v>210</v>
          </cell>
          <cell r="X3218">
            <v>0</v>
          </cell>
        </row>
        <row r="3219">
          <cell r="C3219" t="str">
            <v>210</v>
          </cell>
          <cell r="X3219">
            <v>0</v>
          </cell>
        </row>
        <row r="3220">
          <cell r="C3220" t="str">
            <v>210</v>
          </cell>
          <cell r="X3220">
            <v>0</v>
          </cell>
        </row>
        <row r="3221">
          <cell r="C3221" t="str">
            <v>210</v>
          </cell>
          <cell r="X3221">
            <v>0</v>
          </cell>
        </row>
        <row r="3222">
          <cell r="C3222" t="str">
            <v>210</v>
          </cell>
          <cell r="X3222">
            <v>90</v>
          </cell>
        </row>
        <row r="3223">
          <cell r="C3223" t="str">
            <v>210</v>
          </cell>
          <cell r="X3223">
            <v>48</v>
          </cell>
        </row>
        <row r="3224">
          <cell r="C3224" t="str">
            <v>210</v>
          </cell>
          <cell r="X3224">
            <v>96</v>
          </cell>
        </row>
        <row r="3225">
          <cell r="C3225" t="str">
            <v>210</v>
          </cell>
          <cell r="X3225">
            <v>0</v>
          </cell>
        </row>
        <row r="3226">
          <cell r="C3226" t="str">
            <v>210</v>
          </cell>
          <cell r="X3226">
            <v>0</v>
          </cell>
        </row>
        <row r="3227">
          <cell r="C3227" t="str">
            <v>210</v>
          </cell>
          <cell r="X3227">
            <v>0</v>
          </cell>
        </row>
        <row r="3228">
          <cell r="C3228" t="str">
            <v>210</v>
          </cell>
          <cell r="X3228">
            <v>0</v>
          </cell>
        </row>
        <row r="3229">
          <cell r="C3229" t="str">
            <v>210</v>
          </cell>
          <cell r="X3229">
            <v>0</v>
          </cell>
        </row>
        <row r="3230">
          <cell r="C3230" t="str">
            <v>210</v>
          </cell>
          <cell r="X3230">
            <v>0</v>
          </cell>
        </row>
        <row r="3231">
          <cell r="C3231" t="str">
            <v>210</v>
          </cell>
          <cell r="X3231">
            <v>0</v>
          </cell>
        </row>
        <row r="3232">
          <cell r="C3232" t="str">
            <v>210</v>
          </cell>
          <cell r="X3232">
            <v>0</v>
          </cell>
        </row>
        <row r="3233">
          <cell r="C3233" t="str">
            <v>210</v>
          </cell>
          <cell r="X3233">
            <v>0</v>
          </cell>
        </row>
        <row r="3234">
          <cell r="C3234" t="str">
            <v>210</v>
          </cell>
          <cell r="X3234">
            <v>0</v>
          </cell>
        </row>
        <row r="3235">
          <cell r="C3235" t="str">
            <v>210</v>
          </cell>
          <cell r="X3235">
            <v>0</v>
          </cell>
        </row>
        <row r="3236">
          <cell r="C3236" t="str">
            <v>210</v>
          </cell>
          <cell r="X3236">
            <v>0</v>
          </cell>
        </row>
        <row r="3237">
          <cell r="C3237" t="str">
            <v>210</v>
          </cell>
          <cell r="X3237">
            <v>0</v>
          </cell>
        </row>
        <row r="3238">
          <cell r="C3238" t="str">
            <v>210</v>
          </cell>
          <cell r="X3238">
            <v>0</v>
          </cell>
        </row>
        <row r="3239">
          <cell r="C3239" t="str">
            <v>210</v>
          </cell>
          <cell r="X3239">
            <v>0</v>
          </cell>
        </row>
        <row r="3240">
          <cell r="C3240" t="str">
            <v>210</v>
          </cell>
          <cell r="X3240">
            <v>0</v>
          </cell>
        </row>
        <row r="3241">
          <cell r="C3241" t="str">
            <v>210</v>
          </cell>
          <cell r="X3241">
            <v>0</v>
          </cell>
        </row>
        <row r="3242">
          <cell r="C3242" t="str">
            <v>210</v>
          </cell>
          <cell r="X3242">
            <v>0</v>
          </cell>
        </row>
        <row r="3243">
          <cell r="C3243" t="str">
            <v>210</v>
          </cell>
          <cell r="X3243">
            <v>0</v>
          </cell>
        </row>
        <row r="3244">
          <cell r="C3244" t="str">
            <v>210</v>
          </cell>
          <cell r="X3244">
            <v>0</v>
          </cell>
        </row>
        <row r="3245">
          <cell r="C3245" t="str">
            <v>210</v>
          </cell>
          <cell r="X3245">
            <v>0</v>
          </cell>
        </row>
        <row r="3246">
          <cell r="C3246" t="str">
            <v>210</v>
          </cell>
          <cell r="X3246">
            <v>0</v>
          </cell>
        </row>
        <row r="3247">
          <cell r="C3247" t="str">
            <v>210</v>
          </cell>
          <cell r="X3247">
            <v>0</v>
          </cell>
        </row>
        <row r="3248">
          <cell r="C3248" t="str">
            <v>210</v>
          </cell>
          <cell r="X3248">
            <v>0</v>
          </cell>
        </row>
        <row r="3249">
          <cell r="C3249" t="str">
            <v>210</v>
          </cell>
          <cell r="X3249">
            <v>0</v>
          </cell>
        </row>
        <row r="3250">
          <cell r="C3250" t="str">
            <v>210</v>
          </cell>
          <cell r="X3250">
            <v>0</v>
          </cell>
        </row>
        <row r="3251">
          <cell r="C3251" t="str">
            <v>210</v>
          </cell>
          <cell r="X3251">
            <v>0</v>
          </cell>
        </row>
        <row r="3252">
          <cell r="C3252" t="str">
            <v>210</v>
          </cell>
          <cell r="X3252">
            <v>0</v>
          </cell>
        </row>
        <row r="3253">
          <cell r="C3253" t="str">
            <v>210</v>
          </cell>
          <cell r="X3253">
            <v>0</v>
          </cell>
        </row>
        <row r="3254">
          <cell r="C3254" t="str">
            <v>210</v>
          </cell>
          <cell r="X3254">
            <v>0</v>
          </cell>
        </row>
        <row r="3255">
          <cell r="C3255" t="str">
            <v>210</v>
          </cell>
          <cell r="X3255">
            <v>0</v>
          </cell>
        </row>
        <row r="3256">
          <cell r="C3256" t="str">
            <v>210</v>
          </cell>
          <cell r="X3256">
            <v>0</v>
          </cell>
        </row>
        <row r="3257">
          <cell r="C3257" t="str">
            <v>210</v>
          </cell>
          <cell r="X3257">
            <v>0</v>
          </cell>
        </row>
        <row r="3258">
          <cell r="C3258" t="str">
            <v>210</v>
          </cell>
          <cell r="X3258">
            <v>0</v>
          </cell>
        </row>
        <row r="3259">
          <cell r="C3259" t="str">
            <v>210</v>
          </cell>
          <cell r="X3259">
            <v>0</v>
          </cell>
        </row>
        <row r="3260">
          <cell r="C3260" t="str">
            <v>210</v>
          </cell>
          <cell r="X3260">
            <v>0</v>
          </cell>
        </row>
        <row r="3261">
          <cell r="C3261" t="str">
            <v>210</v>
          </cell>
          <cell r="X3261">
            <v>0</v>
          </cell>
        </row>
        <row r="3262">
          <cell r="C3262" t="str">
            <v>210</v>
          </cell>
          <cell r="X3262">
            <v>0</v>
          </cell>
        </row>
        <row r="3263">
          <cell r="C3263" t="str">
            <v>210</v>
          </cell>
          <cell r="X3263">
            <v>0</v>
          </cell>
        </row>
        <row r="3264">
          <cell r="C3264" t="str">
            <v>210</v>
          </cell>
          <cell r="X3264">
            <v>0</v>
          </cell>
        </row>
        <row r="3265">
          <cell r="C3265" t="str">
            <v>210</v>
          </cell>
          <cell r="X3265">
            <v>0</v>
          </cell>
        </row>
        <row r="3266">
          <cell r="C3266" t="str">
            <v>210</v>
          </cell>
          <cell r="X3266">
            <v>0</v>
          </cell>
        </row>
        <row r="3267">
          <cell r="C3267" t="str">
            <v>210</v>
          </cell>
          <cell r="X3267">
            <v>0</v>
          </cell>
        </row>
        <row r="3268">
          <cell r="C3268" t="str">
            <v>210</v>
          </cell>
          <cell r="X3268">
            <v>0</v>
          </cell>
        </row>
        <row r="3269">
          <cell r="C3269" t="str">
            <v>210</v>
          </cell>
          <cell r="X3269">
            <v>0</v>
          </cell>
        </row>
        <row r="3270">
          <cell r="C3270" t="str">
            <v>210</v>
          </cell>
          <cell r="X3270">
            <v>0</v>
          </cell>
        </row>
        <row r="3271">
          <cell r="C3271" t="str">
            <v>210</v>
          </cell>
          <cell r="X3271">
            <v>0</v>
          </cell>
        </row>
        <row r="3272">
          <cell r="C3272" t="str">
            <v>210</v>
          </cell>
          <cell r="X3272">
            <v>0</v>
          </cell>
        </row>
        <row r="3273">
          <cell r="C3273" t="str">
            <v>210</v>
          </cell>
          <cell r="X3273">
            <v>0</v>
          </cell>
        </row>
        <row r="3274">
          <cell r="C3274" t="str">
            <v>210</v>
          </cell>
          <cell r="X3274">
            <v>0</v>
          </cell>
        </row>
        <row r="3275">
          <cell r="C3275" t="str">
            <v>210</v>
          </cell>
          <cell r="X3275">
            <v>0</v>
          </cell>
        </row>
        <row r="3276">
          <cell r="C3276" t="str">
            <v>210</v>
          </cell>
          <cell r="X3276">
            <v>0</v>
          </cell>
        </row>
        <row r="3277">
          <cell r="C3277" t="str">
            <v>210</v>
          </cell>
          <cell r="X3277">
            <v>0</v>
          </cell>
        </row>
        <row r="3278">
          <cell r="C3278" t="str">
            <v>210</v>
          </cell>
          <cell r="X3278">
            <v>0</v>
          </cell>
        </row>
        <row r="3279">
          <cell r="C3279" t="str">
            <v>210</v>
          </cell>
          <cell r="X3279">
            <v>0</v>
          </cell>
        </row>
        <row r="3280">
          <cell r="C3280" t="str">
            <v>210</v>
          </cell>
          <cell r="X3280">
            <v>0</v>
          </cell>
        </row>
        <row r="3281">
          <cell r="C3281" t="str">
            <v>210</v>
          </cell>
          <cell r="X3281">
            <v>0</v>
          </cell>
        </row>
        <row r="3282">
          <cell r="C3282" t="str">
            <v>210</v>
          </cell>
          <cell r="X3282">
            <v>27.5</v>
          </cell>
        </row>
        <row r="3283">
          <cell r="C3283" t="str">
            <v>210</v>
          </cell>
          <cell r="X3283">
            <v>10.399999999999999</v>
          </cell>
        </row>
        <row r="3284">
          <cell r="C3284" t="str">
            <v>210</v>
          </cell>
          <cell r="X3284">
            <v>3.4000000000000004</v>
          </cell>
        </row>
        <row r="3285">
          <cell r="C3285" t="str">
            <v>210</v>
          </cell>
          <cell r="X3285">
            <v>0</v>
          </cell>
        </row>
        <row r="3286">
          <cell r="C3286" t="str">
            <v>210</v>
          </cell>
          <cell r="X3286">
            <v>0</v>
          </cell>
        </row>
        <row r="3287">
          <cell r="C3287" t="str">
            <v>210</v>
          </cell>
          <cell r="X3287">
            <v>20</v>
          </cell>
        </row>
        <row r="3288">
          <cell r="C3288" t="str">
            <v>210</v>
          </cell>
          <cell r="X3288">
            <v>15.300000000000002</v>
          </cell>
        </row>
        <row r="3289">
          <cell r="C3289" t="str">
            <v>210</v>
          </cell>
          <cell r="X3289">
            <v>7.1999999999999984</v>
          </cell>
        </row>
        <row r="3290">
          <cell r="C3290" t="str">
            <v>210</v>
          </cell>
          <cell r="X3290">
            <v>0</v>
          </cell>
        </row>
        <row r="3291">
          <cell r="C3291" t="str">
            <v>210</v>
          </cell>
          <cell r="X3291">
            <v>0</v>
          </cell>
        </row>
        <row r="3292">
          <cell r="C3292" t="str">
            <v>210</v>
          </cell>
          <cell r="X3292">
            <v>0</v>
          </cell>
        </row>
        <row r="3293">
          <cell r="C3293" t="str">
            <v>210</v>
          </cell>
          <cell r="X3293">
            <v>0</v>
          </cell>
        </row>
        <row r="3294">
          <cell r="C3294" t="str">
            <v>210</v>
          </cell>
          <cell r="X3294">
            <v>0</v>
          </cell>
        </row>
        <row r="3295">
          <cell r="C3295" t="str">
            <v>210</v>
          </cell>
          <cell r="X3295">
            <v>0</v>
          </cell>
        </row>
        <row r="3296">
          <cell r="C3296" t="str">
            <v>210</v>
          </cell>
          <cell r="X3296">
            <v>0</v>
          </cell>
        </row>
        <row r="3297">
          <cell r="C3297" t="str">
            <v>210</v>
          </cell>
          <cell r="X3297">
            <v>0</v>
          </cell>
        </row>
        <row r="3298">
          <cell r="C3298" t="str">
            <v>210</v>
          </cell>
          <cell r="X3298">
            <v>0</v>
          </cell>
        </row>
        <row r="3299">
          <cell r="C3299" t="str">
            <v>210</v>
          </cell>
          <cell r="X3299">
            <v>0</v>
          </cell>
        </row>
        <row r="3300">
          <cell r="C3300" t="str">
            <v>210</v>
          </cell>
          <cell r="X3300">
            <v>0</v>
          </cell>
        </row>
        <row r="3301">
          <cell r="C3301" t="str">
            <v>210</v>
          </cell>
          <cell r="X3301">
            <v>0</v>
          </cell>
        </row>
        <row r="3302">
          <cell r="C3302" t="str">
            <v>210</v>
          </cell>
          <cell r="X3302">
            <v>0</v>
          </cell>
        </row>
        <row r="3303">
          <cell r="C3303" t="str">
            <v>210</v>
          </cell>
          <cell r="X3303">
            <v>0</v>
          </cell>
        </row>
        <row r="3304">
          <cell r="C3304" t="str">
            <v>210</v>
          </cell>
          <cell r="X3304">
            <v>0</v>
          </cell>
        </row>
        <row r="3305">
          <cell r="C3305" t="str">
            <v>210</v>
          </cell>
          <cell r="X3305">
            <v>0</v>
          </cell>
        </row>
        <row r="3306">
          <cell r="C3306" t="str">
            <v>210</v>
          </cell>
          <cell r="X3306">
            <v>0</v>
          </cell>
        </row>
        <row r="3307">
          <cell r="C3307" t="str">
            <v>210</v>
          </cell>
          <cell r="X3307">
            <v>0</v>
          </cell>
        </row>
        <row r="3308">
          <cell r="C3308" t="str">
            <v>210</v>
          </cell>
          <cell r="X3308">
            <v>0</v>
          </cell>
        </row>
        <row r="3309">
          <cell r="C3309" t="str">
            <v>210</v>
          </cell>
          <cell r="X3309">
            <v>0</v>
          </cell>
        </row>
        <row r="3310">
          <cell r="C3310" t="str">
            <v>210</v>
          </cell>
          <cell r="X3310">
            <v>0</v>
          </cell>
        </row>
        <row r="3311">
          <cell r="C3311" t="str">
            <v>210</v>
          </cell>
          <cell r="X3311">
            <v>0</v>
          </cell>
        </row>
        <row r="3312">
          <cell r="C3312" t="str">
            <v>210</v>
          </cell>
          <cell r="X3312">
            <v>0</v>
          </cell>
        </row>
        <row r="3313">
          <cell r="C3313" t="str">
            <v>210</v>
          </cell>
          <cell r="X3313">
            <v>0</v>
          </cell>
        </row>
        <row r="3314">
          <cell r="C3314" t="str">
            <v>210</v>
          </cell>
          <cell r="X3314">
            <v>0</v>
          </cell>
        </row>
        <row r="3315">
          <cell r="C3315" t="str">
            <v>210</v>
          </cell>
          <cell r="X3315">
            <v>0</v>
          </cell>
        </row>
        <row r="3316">
          <cell r="C3316" t="str">
            <v>210</v>
          </cell>
          <cell r="X3316">
            <v>0</v>
          </cell>
        </row>
        <row r="3317">
          <cell r="C3317" t="str">
            <v>210</v>
          </cell>
          <cell r="X3317">
            <v>0</v>
          </cell>
        </row>
        <row r="3318">
          <cell r="C3318" t="str">
            <v>210</v>
          </cell>
          <cell r="X3318">
            <v>0</v>
          </cell>
        </row>
        <row r="3319">
          <cell r="C3319" t="str">
            <v>210</v>
          </cell>
          <cell r="X3319">
            <v>0</v>
          </cell>
        </row>
        <row r="3320">
          <cell r="C3320" t="str">
            <v>210</v>
          </cell>
          <cell r="X3320">
            <v>0</v>
          </cell>
        </row>
        <row r="3321">
          <cell r="C3321" t="str">
            <v>210</v>
          </cell>
          <cell r="X3321">
            <v>0</v>
          </cell>
        </row>
        <row r="3322">
          <cell r="C3322" t="str">
            <v>210</v>
          </cell>
          <cell r="X3322">
            <v>13</v>
          </cell>
        </row>
        <row r="3323">
          <cell r="C3323" t="str">
            <v>210</v>
          </cell>
          <cell r="X3323">
            <v>24.5</v>
          </cell>
        </row>
        <row r="3324">
          <cell r="C3324" t="str">
            <v>210</v>
          </cell>
          <cell r="X3324">
            <v>0</v>
          </cell>
        </row>
        <row r="3325">
          <cell r="C3325" t="str">
            <v>210</v>
          </cell>
          <cell r="X3325">
            <v>0</v>
          </cell>
        </row>
        <row r="3326">
          <cell r="C3326" t="str">
            <v>210</v>
          </cell>
          <cell r="X3326">
            <v>6</v>
          </cell>
        </row>
        <row r="3327">
          <cell r="C3327" t="str">
            <v>210</v>
          </cell>
          <cell r="X3327">
            <v>4.7</v>
          </cell>
        </row>
        <row r="3328">
          <cell r="C3328" t="str">
            <v>210</v>
          </cell>
          <cell r="X3328">
            <v>0</v>
          </cell>
        </row>
        <row r="3329">
          <cell r="C3329" t="str">
            <v>210</v>
          </cell>
          <cell r="X3329">
            <v>0</v>
          </cell>
        </row>
        <row r="3330">
          <cell r="C3330" t="str">
            <v>210</v>
          </cell>
          <cell r="X3330">
            <v>0</v>
          </cell>
        </row>
        <row r="3331">
          <cell r="C3331" t="str">
            <v>210</v>
          </cell>
          <cell r="X3331">
            <v>0</v>
          </cell>
        </row>
        <row r="3332">
          <cell r="C3332" t="str">
            <v>210</v>
          </cell>
          <cell r="X3332">
            <v>0</v>
          </cell>
        </row>
        <row r="3333">
          <cell r="C3333" t="str">
            <v>210</v>
          </cell>
          <cell r="X3333">
            <v>0</v>
          </cell>
        </row>
        <row r="3334">
          <cell r="C3334" t="str">
            <v>210</v>
          </cell>
          <cell r="X3334">
            <v>0</v>
          </cell>
        </row>
        <row r="3335">
          <cell r="C3335" t="str">
            <v>210</v>
          </cell>
          <cell r="X3335">
            <v>0</v>
          </cell>
        </row>
        <row r="3336">
          <cell r="C3336" t="str">
            <v>210</v>
          </cell>
          <cell r="X3336">
            <v>0</v>
          </cell>
        </row>
        <row r="3337">
          <cell r="C3337" t="str">
            <v>210</v>
          </cell>
          <cell r="X3337">
            <v>0</v>
          </cell>
        </row>
        <row r="3338">
          <cell r="C3338" t="str">
            <v>210</v>
          </cell>
          <cell r="X3338">
            <v>0</v>
          </cell>
        </row>
        <row r="3339">
          <cell r="C3339" t="str">
            <v>210</v>
          </cell>
          <cell r="X3339">
            <v>0</v>
          </cell>
        </row>
        <row r="3340">
          <cell r="C3340" t="str">
            <v>210</v>
          </cell>
          <cell r="X3340">
            <v>0</v>
          </cell>
        </row>
        <row r="3341">
          <cell r="C3341" t="str">
            <v>210</v>
          </cell>
          <cell r="X3341">
            <v>0</v>
          </cell>
        </row>
        <row r="3342">
          <cell r="C3342" t="str">
            <v>210</v>
          </cell>
          <cell r="X3342">
            <v>0</v>
          </cell>
        </row>
        <row r="3343">
          <cell r="C3343" t="str">
            <v>210</v>
          </cell>
          <cell r="X3343">
            <v>0</v>
          </cell>
        </row>
        <row r="3344">
          <cell r="C3344" t="str">
            <v>210</v>
          </cell>
          <cell r="X3344">
            <v>0</v>
          </cell>
        </row>
        <row r="3345">
          <cell r="C3345" t="str">
            <v>210</v>
          </cell>
          <cell r="X3345">
            <v>0</v>
          </cell>
        </row>
        <row r="3346">
          <cell r="C3346" t="str">
            <v>210</v>
          </cell>
          <cell r="X3346">
            <v>0</v>
          </cell>
        </row>
        <row r="3347">
          <cell r="C3347" t="str">
            <v>210</v>
          </cell>
          <cell r="X3347">
            <v>0</v>
          </cell>
        </row>
        <row r="3348">
          <cell r="C3348" t="str">
            <v>210</v>
          </cell>
          <cell r="X3348">
            <v>0</v>
          </cell>
        </row>
        <row r="3349">
          <cell r="C3349" t="str">
            <v>210</v>
          </cell>
          <cell r="X3349">
            <v>0</v>
          </cell>
        </row>
        <row r="3350">
          <cell r="C3350" t="str">
            <v>210</v>
          </cell>
          <cell r="X3350">
            <v>0</v>
          </cell>
        </row>
        <row r="3351">
          <cell r="C3351" t="str">
            <v>210</v>
          </cell>
          <cell r="X3351">
            <v>0</v>
          </cell>
        </row>
        <row r="3352">
          <cell r="C3352" t="str">
            <v>210</v>
          </cell>
          <cell r="X3352">
            <v>0</v>
          </cell>
        </row>
        <row r="3353">
          <cell r="C3353" t="str">
            <v>210</v>
          </cell>
          <cell r="X3353">
            <v>0</v>
          </cell>
        </row>
        <row r="3354">
          <cell r="C3354" t="str">
            <v>210</v>
          </cell>
          <cell r="X3354">
            <v>0</v>
          </cell>
        </row>
        <row r="3355">
          <cell r="C3355" t="str">
            <v>210</v>
          </cell>
          <cell r="X3355">
            <v>0</v>
          </cell>
        </row>
        <row r="3356">
          <cell r="C3356" t="str">
            <v>210</v>
          </cell>
          <cell r="X3356">
            <v>0</v>
          </cell>
        </row>
        <row r="3357">
          <cell r="C3357" t="str">
            <v>210</v>
          </cell>
          <cell r="X3357">
            <v>0</v>
          </cell>
        </row>
        <row r="3358">
          <cell r="C3358" t="str">
            <v>210</v>
          </cell>
          <cell r="X3358">
            <v>0</v>
          </cell>
        </row>
        <row r="3359">
          <cell r="C3359" t="str">
            <v>210</v>
          </cell>
          <cell r="X3359">
            <v>0</v>
          </cell>
        </row>
        <row r="3360">
          <cell r="C3360" t="str">
            <v>210</v>
          </cell>
          <cell r="X3360">
            <v>0</v>
          </cell>
        </row>
        <row r="3361">
          <cell r="C3361" t="str">
            <v>210</v>
          </cell>
          <cell r="X3361">
            <v>0</v>
          </cell>
        </row>
        <row r="3362">
          <cell r="C3362" t="str">
            <v>210</v>
          </cell>
          <cell r="X3362">
            <v>0</v>
          </cell>
        </row>
        <row r="3363">
          <cell r="C3363" t="str">
            <v>210</v>
          </cell>
          <cell r="X3363">
            <v>0</v>
          </cell>
        </row>
        <row r="3364">
          <cell r="C3364" t="str">
            <v>210</v>
          </cell>
          <cell r="X3364">
            <v>0</v>
          </cell>
        </row>
        <row r="3365">
          <cell r="C3365" t="str">
            <v>210</v>
          </cell>
          <cell r="X3365">
            <v>0</v>
          </cell>
        </row>
        <row r="3366">
          <cell r="C3366" t="str">
            <v>210</v>
          </cell>
          <cell r="X3366">
            <v>0</v>
          </cell>
        </row>
        <row r="3367">
          <cell r="C3367" t="str">
            <v>210</v>
          </cell>
          <cell r="X3367">
            <v>0</v>
          </cell>
        </row>
        <row r="3368">
          <cell r="C3368" t="str">
            <v>210</v>
          </cell>
          <cell r="X3368">
            <v>0</v>
          </cell>
        </row>
        <row r="3369">
          <cell r="C3369" t="str">
            <v>210</v>
          </cell>
          <cell r="X3369">
            <v>0</v>
          </cell>
        </row>
        <row r="3370">
          <cell r="C3370" t="str">
            <v>210</v>
          </cell>
          <cell r="X3370">
            <v>0</v>
          </cell>
        </row>
        <row r="3371">
          <cell r="C3371" t="str">
            <v>210</v>
          </cell>
          <cell r="X3371">
            <v>0</v>
          </cell>
        </row>
        <row r="3372">
          <cell r="C3372" t="str">
            <v>210</v>
          </cell>
          <cell r="X3372">
            <v>0</v>
          </cell>
        </row>
        <row r="3373">
          <cell r="C3373" t="str">
            <v>210</v>
          </cell>
          <cell r="X3373">
            <v>0</v>
          </cell>
        </row>
        <row r="3374">
          <cell r="C3374" t="str">
            <v>210</v>
          </cell>
          <cell r="X3374">
            <v>0</v>
          </cell>
        </row>
        <row r="3375">
          <cell r="C3375" t="str">
            <v>210</v>
          </cell>
          <cell r="X3375">
            <v>0</v>
          </cell>
        </row>
        <row r="3376">
          <cell r="C3376" t="str">
            <v>210</v>
          </cell>
          <cell r="X3376">
            <v>0</v>
          </cell>
        </row>
        <row r="3377">
          <cell r="C3377" t="str">
            <v>210</v>
          </cell>
          <cell r="X3377">
            <v>0</v>
          </cell>
        </row>
        <row r="3378">
          <cell r="C3378" t="str">
            <v>210</v>
          </cell>
          <cell r="X3378">
            <v>0</v>
          </cell>
        </row>
        <row r="3379">
          <cell r="C3379" t="str">
            <v>210</v>
          </cell>
          <cell r="X3379">
            <v>0</v>
          </cell>
        </row>
        <row r="3380">
          <cell r="C3380" t="str">
            <v>210</v>
          </cell>
          <cell r="X3380">
            <v>0</v>
          </cell>
        </row>
        <row r="3381">
          <cell r="C3381" t="str">
            <v>210</v>
          </cell>
          <cell r="X3381">
            <v>0</v>
          </cell>
        </row>
        <row r="3382">
          <cell r="C3382" t="str">
            <v>210</v>
          </cell>
          <cell r="X3382">
            <v>0</v>
          </cell>
        </row>
        <row r="3383">
          <cell r="C3383" t="str">
            <v>210</v>
          </cell>
          <cell r="X3383">
            <v>0</v>
          </cell>
        </row>
        <row r="3384">
          <cell r="C3384" t="str">
            <v>210</v>
          </cell>
          <cell r="X3384">
            <v>0</v>
          </cell>
        </row>
        <row r="3385">
          <cell r="C3385" t="str">
            <v>210</v>
          </cell>
          <cell r="X3385">
            <v>0</v>
          </cell>
        </row>
        <row r="3386">
          <cell r="C3386" t="str">
            <v>210</v>
          </cell>
          <cell r="X3386">
            <v>0</v>
          </cell>
        </row>
        <row r="3387">
          <cell r="C3387" t="str">
            <v>210</v>
          </cell>
          <cell r="X3387">
            <v>0</v>
          </cell>
        </row>
        <row r="3388">
          <cell r="C3388" t="str">
            <v>210</v>
          </cell>
          <cell r="X3388">
            <v>0</v>
          </cell>
        </row>
        <row r="3389">
          <cell r="C3389" t="str">
            <v>210</v>
          </cell>
          <cell r="X3389">
            <v>0</v>
          </cell>
        </row>
        <row r="3390">
          <cell r="C3390" t="str">
            <v>210</v>
          </cell>
          <cell r="X3390">
            <v>0</v>
          </cell>
        </row>
        <row r="3391">
          <cell r="C3391" t="str">
            <v>210</v>
          </cell>
          <cell r="X3391">
            <v>0</v>
          </cell>
        </row>
        <row r="3392">
          <cell r="C3392" t="str">
            <v>210</v>
          </cell>
          <cell r="X3392">
            <v>0</v>
          </cell>
        </row>
        <row r="3393">
          <cell r="C3393" t="str">
            <v>210</v>
          </cell>
          <cell r="X3393">
            <v>0</v>
          </cell>
        </row>
        <row r="3394">
          <cell r="C3394" t="str">
            <v>210</v>
          </cell>
          <cell r="X3394">
            <v>0</v>
          </cell>
        </row>
        <row r="3395">
          <cell r="C3395" t="str">
            <v>210</v>
          </cell>
          <cell r="X3395">
            <v>0</v>
          </cell>
        </row>
        <row r="3396">
          <cell r="C3396" t="str">
            <v>210</v>
          </cell>
          <cell r="X3396">
            <v>0</v>
          </cell>
        </row>
        <row r="3397">
          <cell r="C3397" t="str">
            <v>210</v>
          </cell>
          <cell r="X3397">
            <v>0</v>
          </cell>
        </row>
        <row r="3398">
          <cell r="C3398" t="str">
            <v>210</v>
          </cell>
          <cell r="X3398">
            <v>0</v>
          </cell>
        </row>
        <row r="3399">
          <cell r="C3399" t="str">
            <v>210</v>
          </cell>
          <cell r="X3399">
            <v>0</v>
          </cell>
        </row>
        <row r="3400">
          <cell r="C3400" t="str">
            <v>210</v>
          </cell>
          <cell r="X3400">
            <v>0</v>
          </cell>
        </row>
        <row r="3401">
          <cell r="C3401" t="str">
            <v>210</v>
          </cell>
          <cell r="X3401">
            <v>0</v>
          </cell>
        </row>
        <row r="3402">
          <cell r="C3402" t="str">
            <v>210</v>
          </cell>
          <cell r="X3402">
            <v>5.5</v>
          </cell>
        </row>
        <row r="3403">
          <cell r="C3403" t="str">
            <v>210</v>
          </cell>
          <cell r="X3403">
            <v>3</v>
          </cell>
        </row>
        <row r="3404">
          <cell r="C3404" t="str">
            <v>210</v>
          </cell>
          <cell r="X3404">
            <v>0</v>
          </cell>
        </row>
        <row r="3405">
          <cell r="C3405" t="str">
            <v>210</v>
          </cell>
          <cell r="X3405">
            <v>0</v>
          </cell>
        </row>
        <row r="3406">
          <cell r="C3406" t="str">
            <v>210</v>
          </cell>
          <cell r="X3406">
            <v>0</v>
          </cell>
        </row>
        <row r="3407">
          <cell r="C3407" t="str">
            <v>210</v>
          </cell>
          <cell r="X3407">
            <v>0</v>
          </cell>
        </row>
        <row r="3408">
          <cell r="C3408" t="str">
            <v>210</v>
          </cell>
          <cell r="X3408">
            <v>0</v>
          </cell>
        </row>
        <row r="3409">
          <cell r="C3409" t="str">
            <v>210</v>
          </cell>
          <cell r="X3409">
            <v>0</v>
          </cell>
        </row>
        <row r="3410">
          <cell r="C3410" t="str">
            <v>210</v>
          </cell>
          <cell r="X3410">
            <v>2</v>
          </cell>
        </row>
        <row r="3411">
          <cell r="C3411" t="str">
            <v>210</v>
          </cell>
          <cell r="X3411">
            <v>10</v>
          </cell>
        </row>
        <row r="3412">
          <cell r="C3412" t="str">
            <v>210</v>
          </cell>
          <cell r="X3412">
            <v>0</v>
          </cell>
        </row>
        <row r="3413">
          <cell r="C3413" t="str">
            <v>210</v>
          </cell>
          <cell r="X3413">
            <v>0</v>
          </cell>
        </row>
        <row r="3414">
          <cell r="C3414" t="str">
            <v>210</v>
          </cell>
          <cell r="X3414">
            <v>0</v>
          </cell>
        </row>
        <row r="3415">
          <cell r="C3415" t="str">
            <v>210</v>
          </cell>
          <cell r="X3415">
            <v>0</v>
          </cell>
        </row>
        <row r="3416">
          <cell r="C3416" t="str">
            <v>210</v>
          </cell>
          <cell r="X3416">
            <v>0</v>
          </cell>
        </row>
        <row r="3417">
          <cell r="C3417" t="str">
            <v>210</v>
          </cell>
          <cell r="X3417">
            <v>0</v>
          </cell>
        </row>
        <row r="3418">
          <cell r="C3418" t="str">
            <v>210</v>
          </cell>
          <cell r="X3418">
            <v>5.0999999999999996</v>
          </cell>
        </row>
        <row r="3419">
          <cell r="C3419" t="str">
            <v>210</v>
          </cell>
          <cell r="X3419">
            <v>0</v>
          </cell>
        </row>
        <row r="3420">
          <cell r="C3420" t="str">
            <v>210</v>
          </cell>
          <cell r="X3420">
            <v>2</v>
          </cell>
        </row>
        <row r="3421">
          <cell r="C3421" t="str">
            <v>210</v>
          </cell>
          <cell r="X3421">
            <v>0</v>
          </cell>
        </row>
        <row r="3422">
          <cell r="C3422" t="str">
            <v>210</v>
          </cell>
          <cell r="X3422">
            <v>0</v>
          </cell>
        </row>
        <row r="3423">
          <cell r="C3423" t="str">
            <v>210</v>
          </cell>
          <cell r="X3423">
            <v>0</v>
          </cell>
        </row>
        <row r="3424">
          <cell r="C3424" t="str">
            <v>210</v>
          </cell>
          <cell r="X3424">
            <v>0</v>
          </cell>
        </row>
        <row r="3425">
          <cell r="C3425" t="str">
            <v>210</v>
          </cell>
          <cell r="X3425">
            <v>0</v>
          </cell>
        </row>
        <row r="3426">
          <cell r="C3426" t="str">
            <v>210</v>
          </cell>
          <cell r="X3426">
            <v>4</v>
          </cell>
        </row>
        <row r="3427">
          <cell r="C3427" t="str">
            <v>210</v>
          </cell>
          <cell r="X3427">
            <v>0</v>
          </cell>
        </row>
        <row r="3428">
          <cell r="C3428" t="str">
            <v>210</v>
          </cell>
          <cell r="X3428">
            <v>0</v>
          </cell>
        </row>
        <row r="3429">
          <cell r="C3429" t="str">
            <v>210</v>
          </cell>
          <cell r="X3429">
            <v>0</v>
          </cell>
        </row>
        <row r="3430">
          <cell r="C3430" t="str">
            <v>210</v>
          </cell>
          <cell r="X3430">
            <v>0</v>
          </cell>
        </row>
        <row r="3431">
          <cell r="C3431" t="str">
            <v>210</v>
          </cell>
          <cell r="X3431">
            <v>0</v>
          </cell>
        </row>
        <row r="3432">
          <cell r="C3432" t="str">
            <v>210</v>
          </cell>
          <cell r="X3432">
            <v>0</v>
          </cell>
        </row>
        <row r="3433">
          <cell r="C3433" t="str">
            <v>210</v>
          </cell>
          <cell r="X3433">
            <v>0</v>
          </cell>
        </row>
        <row r="3434">
          <cell r="C3434" t="str">
            <v>210</v>
          </cell>
          <cell r="X3434">
            <v>0</v>
          </cell>
        </row>
        <row r="3435">
          <cell r="C3435" t="str">
            <v>210</v>
          </cell>
          <cell r="X3435">
            <v>0</v>
          </cell>
        </row>
        <row r="3436">
          <cell r="C3436" t="str">
            <v>210</v>
          </cell>
          <cell r="X3436">
            <v>0</v>
          </cell>
        </row>
        <row r="3437">
          <cell r="C3437" t="str">
            <v>210</v>
          </cell>
          <cell r="X3437">
            <v>0</v>
          </cell>
        </row>
        <row r="3438">
          <cell r="C3438" t="str">
            <v>210</v>
          </cell>
          <cell r="X3438">
            <v>0</v>
          </cell>
        </row>
        <row r="3439">
          <cell r="C3439" t="str">
            <v>210</v>
          </cell>
          <cell r="X3439">
            <v>0</v>
          </cell>
        </row>
        <row r="3440">
          <cell r="C3440" t="str">
            <v>210</v>
          </cell>
          <cell r="X3440">
            <v>0</v>
          </cell>
        </row>
        <row r="3441">
          <cell r="C3441" t="str">
            <v>210</v>
          </cell>
          <cell r="X3441">
            <v>0</v>
          </cell>
        </row>
        <row r="3442">
          <cell r="C3442" t="str">
            <v>210</v>
          </cell>
          <cell r="X3442">
            <v>6</v>
          </cell>
        </row>
        <row r="3443">
          <cell r="C3443" t="str">
            <v>210</v>
          </cell>
          <cell r="X3443">
            <v>6.8999999999999995</v>
          </cell>
        </row>
        <row r="3444">
          <cell r="C3444" t="str">
            <v>210</v>
          </cell>
          <cell r="X3444">
            <v>0.5</v>
          </cell>
        </row>
        <row r="3445">
          <cell r="C3445" t="str">
            <v>210</v>
          </cell>
          <cell r="X3445">
            <v>0</v>
          </cell>
        </row>
        <row r="3446">
          <cell r="C3446" t="str">
            <v>210</v>
          </cell>
          <cell r="X3446">
            <v>0</v>
          </cell>
        </row>
        <row r="3447">
          <cell r="C3447" t="str">
            <v>210</v>
          </cell>
          <cell r="X3447">
            <v>0</v>
          </cell>
        </row>
        <row r="3448">
          <cell r="C3448" t="str">
            <v>210</v>
          </cell>
          <cell r="X3448">
            <v>0</v>
          </cell>
        </row>
        <row r="3449">
          <cell r="C3449" t="str">
            <v>210</v>
          </cell>
          <cell r="X3449">
            <v>0</v>
          </cell>
        </row>
        <row r="3450">
          <cell r="C3450" t="str">
            <v>210</v>
          </cell>
          <cell r="X3450">
            <v>0</v>
          </cell>
        </row>
        <row r="3451">
          <cell r="C3451" t="str">
            <v>210</v>
          </cell>
          <cell r="X3451">
            <v>0</v>
          </cell>
        </row>
        <row r="3452">
          <cell r="C3452" t="str">
            <v>210</v>
          </cell>
          <cell r="X3452">
            <v>0</v>
          </cell>
        </row>
        <row r="3453">
          <cell r="C3453" t="str">
            <v>210</v>
          </cell>
          <cell r="X3453">
            <v>0</v>
          </cell>
        </row>
        <row r="3454">
          <cell r="C3454" t="str">
            <v>210</v>
          </cell>
          <cell r="X3454">
            <v>0</v>
          </cell>
        </row>
        <row r="3455">
          <cell r="C3455" t="str">
            <v>210</v>
          </cell>
          <cell r="X3455">
            <v>0</v>
          </cell>
        </row>
        <row r="3456">
          <cell r="C3456" t="str">
            <v>210</v>
          </cell>
          <cell r="X3456">
            <v>0</v>
          </cell>
        </row>
        <row r="3457">
          <cell r="C3457" t="str">
            <v>210</v>
          </cell>
          <cell r="X3457">
            <v>0</v>
          </cell>
        </row>
        <row r="3458">
          <cell r="C3458" t="str">
            <v>210</v>
          </cell>
          <cell r="X3458">
            <v>0</v>
          </cell>
        </row>
        <row r="3459">
          <cell r="C3459" t="str">
            <v>210</v>
          </cell>
          <cell r="X3459">
            <v>0</v>
          </cell>
        </row>
        <row r="3460">
          <cell r="C3460" t="str">
            <v>210</v>
          </cell>
          <cell r="X3460">
            <v>0</v>
          </cell>
        </row>
        <row r="3461">
          <cell r="C3461" t="str">
            <v>210</v>
          </cell>
          <cell r="X3461">
            <v>0</v>
          </cell>
        </row>
        <row r="3462">
          <cell r="C3462" t="str">
            <v>210</v>
          </cell>
          <cell r="X3462">
            <v>0</v>
          </cell>
        </row>
        <row r="3463">
          <cell r="C3463" t="str">
            <v>210</v>
          </cell>
          <cell r="X3463">
            <v>0</v>
          </cell>
        </row>
        <row r="3464">
          <cell r="C3464" t="str">
            <v>210</v>
          </cell>
          <cell r="X3464">
            <v>0</v>
          </cell>
        </row>
        <row r="3465">
          <cell r="C3465" t="str">
            <v>210</v>
          </cell>
          <cell r="X3465">
            <v>0</v>
          </cell>
        </row>
        <row r="3466">
          <cell r="C3466" t="str">
            <v>210</v>
          </cell>
          <cell r="X3466">
            <v>0</v>
          </cell>
        </row>
        <row r="3467">
          <cell r="C3467" t="str">
            <v>210</v>
          </cell>
          <cell r="X3467">
            <v>0</v>
          </cell>
        </row>
        <row r="3468">
          <cell r="C3468" t="str">
            <v>210</v>
          </cell>
          <cell r="X3468">
            <v>0</v>
          </cell>
        </row>
        <row r="3469">
          <cell r="C3469" t="str">
            <v>210</v>
          </cell>
          <cell r="X3469">
            <v>0</v>
          </cell>
        </row>
        <row r="3470">
          <cell r="C3470" t="str">
            <v>210</v>
          </cell>
          <cell r="X3470">
            <v>0</v>
          </cell>
        </row>
        <row r="3471">
          <cell r="C3471" t="str">
            <v>210</v>
          </cell>
          <cell r="X3471">
            <v>0</v>
          </cell>
        </row>
        <row r="3472">
          <cell r="C3472" t="str">
            <v>210</v>
          </cell>
          <cell r="X3472">
            <v>0</v>
          </cell>
        </row>
        <row r="3473">
          <cell r="C3473" t="str">
            <v>210</v>
          </cell>
          <cell r="X3473">
            <v>0</v>
          </cell>
        </row>
        <row r="3474">
          <cell r="C3474" t="str">
            <v>210</v>
          </cell>
          <cell r="X3474">
            <v>0</v>
          </cell>
        </row>
        <row r="3475">
          <cell r="C3475" t="str">
            <v>210</v>
          </cell>
          <cell r="X3475">
            <v>0</v>
          </cell>
        </row>
        <row r="3476">
          <cell r="C3476" t="str">
            <v>210</v>
          </cell>
          <cell r="X3476">
            <v>0</v>
          </cell>
        </row>
        <row r="3477">
          <cell r="C3477" t="str">
            <v>210</v>
          </cell>
          <cell r="X3477">
            <v>0</v>
          </cell>
        </row>
        <row r="3478">
          <cell r="C3478" t="str">
            <v>210</v>
          </cell>
          <cell r="X3478">
            <v>0</v>
          </cell>
        </row>
        <row r="3479">
          <cell r="C3479" t="str">
            <v>210</v>
          </cell>
          <cell r="X3479">
            <v>0</v>
          </cell>
        </row>
        <row r="3480">
          <cell r="C3480" t="str">
            <v>210</v>
          </cell>
          <cell r="X3480">
            <v>0</v>
          </cell>
        </row>
        <row r="3481">
          <cell r="C3481" t="str">
            <v>210</v>
          </cell>
          <cell r="X3481">
            <v>0</v>
          </cell>
        </row>
        <row r="3482">
          <cell r="C3482" t="str">
            <v>210</v>
          </cell>
          <cell r="X3482">
            <v>80</v>
          </cell>
        </row>
        <row r="3483">
          <cell r="C3483" t="str">
            <v>210</v>
          </cell>
          <cell r="X3483">
            <v>0</v>
          </cell>
        </row>
        <row r="3484">
          <cell r="C3484" t="str">
            <v>210</v>
          </cell>
          <cell r="X3484">
            <v>0</v>
          </cell>
        </row>
        <row r="3485">
          <cell r="C3485" t="str">
            <v>210</v>
          </cell>
          <cell r="X3485">
            <v>0</v>
          </cell>
        </row>
        <row r="3486">
          <cell r="C3486" t="str">
            <v>210</v>
          </cell>
          <cell r="X3486">
            <v>252</v>
          </cell>
        </row>
        <row r="3487">
          <cell r="C3487" t="str">
            <v>210</v>
          </cell>
          <cell r="X3487">
            <v>152</v>
          </cell>
        </row>
        <row r="3488">
          <cell r="C3488" t="str">
            <v>210</v>
          </cell>
          <cell r="X3488">
            <v>121</v>
          </cell>
        </row>
        <row r="3489">
          <cell r="C3489" t="str">
            <v>210</v>
          </cell>
          <cell r="X3489">
            <v>494</v>
          </cell>
        </row>
        <row r="3490">
          <cell r="C3490" t="str">
            <v>210</v>
          </cell>
          <cell r="X3490">
            <v>19</v>
          </cell>
        </row>
        <row r="3491">
          <cell r="C3491" t="str">
            <v>210</v>
          </cell>
          <cell r="X3491">
            <v>0</v>
          </cell>
        </row>
        <row r="3492">
          <cell r="C3492" t="str">
            <v>210</v>
          </cell>
          <cell r="X3492">
            <v>0</v>
          </cell>
        </row>
        <row r="3493">
          <cell r="C3493" t="str">
            <v>210</v>
          </cell>
          <cell r="X3493">
            <v>0</v>
          </cell>
        </row>
        <row r="3494">
          <cell r="C3494" t="str">
            <v>210</v>
          </cell>
          <cell r="X3494">
            <v>35</v>
          </cell>
        </row>
        <row r="3495">
          <cell r="C3495" t="str">
            <v>210</v>
          </cell>
          <cell r="X3495">
            <v>0</v>
          </cell>
        </row>
        <row r="3496">
          <cell r="C3496" t="str">
            <v>210</v>
          </cell>
          <cell r="X3496">
            <v>0</v>
          </cell>
        </row>
        <row r="3497">
          <cell r="C3497" t="str">
            <v>210</v>
          </cell>
          <cell r="X3497">
            <v>0</v>
          </cell>
        </row>
        <row r="3498">
          <cell r="C3498" t="str">
            <v>210</v>
          </cell>
          <cell r="X3498">
            <v>0</v>
          </cell>
        </row>
        <row r="3499">
          <cell r="C3499" t="str">
            <v>210</v>
          </cell>
          <cell r="X3499">
            <v>0</v>
          </cell>
        </row>
        <row r="3500">
          <cell r="C3500" t="str">
            <v>210</v>
          </cell>
          <cell r="X3500">
            <v>0</v>
          </cell>
        </row>
        <row r="3501">
          <cell r="C3501" t="str">
            <v>210</v>
          </cell>
          <cell r="X3501">
            <v>0</v>
          </cell>
        </row>
        <row r="3502">
          <cell r="C3502" t="str">
            <v>210</v>
          </cell>
          <cell r="X3502">
            <v>6.9</v>
          </cell>
        </row>
        <row r="3503">
          <cell r="C3503" t="str">
            <v>210</v>
          </cell>
          <cell r="X3503">
            <v>0</v>
          </cell>
        </row>
        <row r="3504">
          <cell r="C3504" t="str">
            <v>210</v>
          </cell>
          <cell r="X3504">
            <v>106</v>
          </cell>
        </row>
        <row r="3505">
          <cell r="C3505" t="str">
            <v>210</v>
          </cell>
          <cell r="X3505">
            <v>84</v>
          </cell>
        </row>
        <row r="3506">
          <cell r="C3506" t="str">
            <v>210</v>
          </cell>
          <cell r="X3506">
            <v>0</v>
          </cell>
        </row>
        <row r="3507">
          <cell r="C3507" t="str">
            <v>210</v>
          </cell>
          <cell r="X3507">
            <v>0</v>
          </cell>
        </row>
        <row r="3508">
          <cell r="C3508" t="str">
            <v>210</v>
          </cell>
          <cell r="X3508">
            <v>0</v>
          </cell>
        </row>
        <row r="3509">
          <cell r="C3509" t="str">
            <v>210</v>
          </cell>
          <cell r="X3509">
            <v>0</v>
          </cell>
        </row>
        <row r="3510">
          <cell r="C3510" t="str">
            <v>210</v>
          </cell>
          <cell r="X3510">
            <v>204</v>
          </cell>
        </row>
        <row r="3511">
          <cell r="C3511" t="str">
            <v>210</v>
          </cell>
          <cell r="X3511">
            <v>10</v>
          </cell>
        </row>
        <row r="3512">
          <cell r="C3512" t="str">
            <v>210</v>
          </cell>
          <cell r="X3512">
            <v>0</v>
          </cell>
        </row>
        <row r="3513">
          <cell r="C3513" t="str">
            <v>210</v>
          </cell>
          <cell r="X3513">
            <v>0</v>
          </cell>
        </row>
        <row r="3514">
          <cell r="C3514" t="str">
            <v>210</v>
          </cell>
          <cell r="X3514">
            <v>0</v>
          </cell>
        </row>
        <row r="3515">
          <cell r="C3515" t="str">
            <v>210</v>
          </cell>
          <cell r="X3515">
            <v>0</v>
          </cell>
        </row>
        <row r="3516">
          <cell r="C3516" t="str">
            <v>210</v>
          </cell>
          <cell r="X3516">
            <v>0</v>
          </cell>
        </row>
        <row r="3517">
          <cell r="C3517" t="str">
            <v>210</v>
          </cell>
          <cell r="X3517">
            <v>0</v>
          </cell>
        </row>
        <row r="3518">
          <cell r="C3518" t="str">
            <v>210</v>
          </cell>
          <cell r="X3518">
            <v>11</v>
          </cell>
        </row>
        <row r="3519">
          <cell r="C3519" t="str">
            <v>210</v>
          </cell>
          <cell r="X3519">
            <v>0</v>
          </cell>
        </row>
        <row r="3520">
          <cell r="C3520" t="str">
            <v>210</v>
          </cell>
          <cell r="X3520">
            <v>0</v>
          </cell>
        </row>
        <row r="3521">
          <cell r="C3521" t="str">
            <v>210</v>
          </cell>
          <cell r="X3521">
            <v>0</v>
          </cell>
        </row>
        <row r="3522">
          <cell r="C3522" t="str">
            <v>211</v>
          </cell>
          <cell r="X3522">
            <v>1.8</v>
          </cell>
        </row>
        <row r="3523">
          <cell r="C3523" t="str">
            <v>211</v>
          </cell>
          <cell r="X3523">
            <v>1</v>
          </cell>
        </row>
        <row r="3524">
          <cell r="C3524" t="str">
            <v>211</v>
          </cell>
          <cell r="X3524">
            <v>57.7</v>
          </cell>
        </row>
        <row r="3525">
          <cell r="C3525" t="str">
            <v>211</v>
          </cell>
          <cell r="X3525">
            <v>0</v>
          </cell>
        </row>
        <row r="3526">
          <cell r="C3526" t="str">
            <v>211</v>
          </cell>
          <cell r="X3526">
            <v>0</v>
          </cell>
        </row>
        <row r="3527">
          <cell r="C3527" t="str">
            <v>211</v>
          </cell>
          <cell r="X3527">
            <v>0</v>
          </cell>
        </row>
        <row r="3528">
          <cell r="C3528" t="str">
            <v>211</v>
          </cell>
          <cell r="X3528">
            <v>0</v>
          </cell>
        </row>
        <row r="3529">
          <cell r="C3529" t="str">
            <v>211</v>
          </cell>
          <cell r="X3529">
            <v>0</v>
          </cell>
        </row>
        <row r="3530">
          <cell r="C3530" t="str">
            <v>211</v>
          </cell>
          <cell r="X3530">
            <v>3.399999999999999</v>
          </cell>
        </row>
        <row r="3531">
          <cell r="C3531" t="str">
            <v>211</v>
          </cell>
          <cell r="X3531">
            <v>0</v>
          </cell>
        </row>
        <row r="3532">
          <cell r="C3532" t="str">
            <v>211</v>
          </cell>
          <cell r="X3532">
            <v>0</v>
          </cell>
        </row>
        <row r="3533">
          <cell r="C3533" t="str">
            <v>211</v>
          </cell>
          <cell r="X3533">
            <v>0</v>
          </cell>
        </row>
        <row r="3534">
          <cell r="C3534" t="str">
            <v>211</v>
          </cell>
          <cell r="X3534">
            <v>3.399999999999999</v>
          </cell>
        </row>
        <row r="3535">
          <cell r="C3535" t="str">
            <v>211</v>
          </cell>
          <cell r="X3535">
            <v>0</v>
          </cell>
        </row>
        <row r="3536">
          <cell r="C3536" t="str">
            <v>211</v>
          </cell>
          <cell r="X3536">
            <v>0</v>
          </cell>
        </row>
        <row r="3537">
          <cell r="C3537" t="str">
            <v>211</v>
          </cell>
          <cell r="X3537">
            <v>0</v>
          </cell>
        </row>
        <row r="3538">
          <cell r="C3538" t="str">
            <v>211</v>
          </cell>
          <cell r="X3538">
            <v>3.399999999999999</v>
          </cell>
        </row>
        <row r="3539">
          <cell r="C3539" t="str">
            <v>211</v>
          </cell>
          <cell r="X3539">
            <v>3.5909999999999997</v>
          </cell>
        </row>
        <row r="3540">
          <cell r="C3540" t="str">
            <v>211</v>
          </cell>
          <cell r="X3540">
            <v>2.96</v>
          </cell>
        </row>
        <row r="3541">
          <cell r="C3541" t="str">
            <v>211</v>
          </cell>
          <cell r="X3541">
            <v>0</v>
          </cell>
        </row>
        <row r="3542">
          <cell r="C3542" t="str">
            <v>211</v>
          </cell>
          <cell r="X3542">
            <v>3.4999999999999991</v>
          </cell>
        </row>
        <row r="3543">
          <cell r="C3543" t="str">
            <v>211</v>
          </cell>
          <cell r="X3543">
            <v>0</v>
          </cell>
        </row>
        <row r="3544">
          <cell r="C3544" t="str">
            <v>211</v>
          </cell>
          <cell r="X3544">
            <v>0</v>
          </cell>
        </row>
        <row r="3545">
          <cell r="C3545" t="str">
            <v>211</v>
          </cell>
          <cell r="X3545">
            <v>0</v>
          </cell>
        </row>
        <row r="3546">
          <cell r="C3546" t="str">
            <v>211</v>
          </cell>
          <cell r="X3546">
            <v>3.399999999999999</v>
          </cell>
        </row>
        <row r="3547">
          <cell r="C3547" t="str">
            <v>211</v>
          </cell>
          <cell r="X3547">
            <v>3.5909999999999997</v>
          </cell>
        </row>
        <row r="3548">
          <cell r="C3548" t="str">
            <v>211</v>
          </cell>
          <cell r="X3548">
            <v>2.97</v>
          </cell>
        </row>
        <row r="3549">
          <cell r="C3549" t="str">
            <v>211</v>
          </cell>
          <cell r="X3549">
            <v>0</v>
          </cell>
        </row>
        <row r="3550">
          <cell r="C3550" t="str">
            <v>211</v>
          </cell>
          <cell r="X3550">
            <v>2.3000000000000003</v>
          </cell>
        </row>
        <row r="3551">
          <cell r="C3551" t="str">
            <v>211</v>
          </cell>
          <cell r="X3551">
            <v>0</v>
          </cell>
        </row>
        <row r="3552">
          <cell r="C3552" t="str">
            <v>211</v>
          </cell>
          <cell r="X3552">
            <v>0</v>
          </cell>
        </row>
        <row r="3553">
          <cell r="C3553" t="str">
            <v>211</v>
          </cell>
          <cell r="X3553">
            <v>0</v>
          </cell>
        </row>
        <row r="3554">
          <cell r="C3554" t="str">
            <v>211</v>
          </cell>
          <cell r="X3554">
            <v>2.3000000000000003</v>
          </cell>
        </row>
        <row r="3555">
          <cell r="C3555" t="str">
            <v>211</v>
          </cell>
          <cell r="X3555">
            <v>0</v>
          </cell>
        </row>
        <row r="3556">
          <cell r="C3556" t="str">
            <v>211</v>
          </cell>
          <cell r="X3556">
            <v>0</v>
          </cell>
        </row>
        <row r="3557">
          <cell r="C3557" t="str">
            <v>211</v>
          </cell>
          <cell r="X3557">
            <v>0</v>
          </cell>
        </row>
        <row r="3558">
          <cell r="C3558" t="str">
            <v>211</v>
          </cell>
          <cell r="X3558">
            <v>0</v>
          </cell>
        </row>
        <row r="3559">
          <cell r="C3559" t="str">
            <v>211</v>
          </cell>
          <cell r="X3559">
            <v>0</v>
          </cell>
        </row>
        <row r="3560">
          <cell r="C3560" t="str">
            <v>211</v>
          </cell>
          <cell r="X3560">
            <v>0</v>
          </cell>
        </row>
        <row r="3561">
          <cell r="C3561" t="str">
            <v>211</v>
          </cell>
          <cell r="X3561">
            <v>0</v>
          </cell>
        </row>
        <row r="3562">
          <cell r="C3562" t="str">
            <v>211</v>
          </cell>
          <cell r="X3562">
            <v>1.2</v>
          </cell>
        </row>
        <row r="3563">
          <cell r="C3563" t="str">
            <v>211</v>
          </cell>
          <cell r="X3563">
            <v>0</v>
          </cell>
        </row>
        <row r="3564">
          <cell r="C3564" t="str">
            <v>211</v>
          </cell>
          <cell r="X3564">
            <v>0</v>
          </cell>
        </row>
        <row r="3565">
          <cell r="C3565" t="str">
            <v>211</v>
          </cell>
          <cell r="X3565">
            <v>0</v>
          </cell>
        </row>
        <row r="3566">
          <cell r="C3566" t="str">
            <v>211</v>
          </cell>
          <cell r="X3566">
            <v>0</v>
          </cell>
        </row>
        <row r="3567">
          <cell r="C3567" t="str">
            <v>211</v>
          </cell>
          <cell r="X3567">
            <v>0</v>
          </cell>
        </row>
        <row r="3568">
          <cell r="C3568" t="str">
            <v>211</v>
          </cell>
          <cell r="X3568">
            <v>0</v>
          </cell>
        </row>
        <row r="3569">
          <cell r="C3569" t="str">
            <v>211</v>
          </cell>
          <cell r="X3569">
            <v>0</v>
          </cell>
        </row>
        <row r="3570">
          <cell r="C3570" t="str">
            <v>211</v>
          </cell>
          <cell r="X3570">
            <v>2.4</v>
          </cell>
        </row>
        <row r="3571">
          <cell r="C3571" t="str">
            <v>211</v>
          </cell>
          <cell r="X3571">
            <v>0</v>
          </cell>
        </row>
        <row r="3572">
          <cell r="C3572" t="str">
            <v>211</v>
          </cell>
          <cell r="X3572">
            <v>0</v>
          </cell>
        </row>
        <row r="3573">
          <cell r="C3573" t="str">
            <v>211</v>
          </cell>
          <cell r="X3573">
            <v>0</v>
          </cell>
        </row>
        <row r="3574">
          <cell r="C3574" t="str">
            <v>211</v>
          </cell>
          <cell r="X3574">
            <v>2.4</v>
          </cell>
        </row>
        <row r="3575">
          <cell r="C3575" t="str">
            <v>211</v>
          </cell>
          <cell r="X3575">
            <v>0</v>
          </cell>
        </row>
        <row r="3576">
          <cell r="C3576" t="str">
            <v>211</v>
          </cell>
          <cell r="X3576">
            <v>0</v>
          </cell>
        </row>
        <row r="3577">
          <cell r="C3577" t="str">
            <v>211</v>
          </cell>
          <cell r="X3577">
            <v>0</v>
          </cell>
        </row>
        <row r="3578">
          <cell r="C3578" t="str">
            <v>211</v>
          </cell>
          <cell r="X3578">
            <v>2</v>
          </cell>
        </row>
        <row r="3579">
          <cell r="C3579" t="str">
            <v>211</v>
          </cell>
          <cell r="X3579">
            <v>1.88</v>
          </cell>
        </row>
        <row r="3580">
          <cell r="C3580" t="str">
            <v>211</v>
          </cell>
          <cell r="X3580">
            <v>0</v>
          </cell>
        </row>
        <row r="3581">
          <cell r="C3581" t="str">
            <v>211</v>
          </cell>
          <cell r="X3581">
            <v>0</v>
          </cell>
        </row>
        <row r="3582">
          <cell r="C3582" t="str">
            <v>211</v>
          </cell>
          <cell r="X3582">
            <v>0</v>
          </cell>
        </row>
        <row r="3583">
          <cell r="C3583" t="str">
            <v>211</v>
          </cell>
          <cell r="X3583">
            <v>0</v>
          </cell>
        </row>
        <row r="3584">
          <cell r="C3584" t="str">
            <v>211</v>
          </cell>
          <cell r="X3584">
            <v>0</v>
          </cell>
        </row>
        <row r="3585">
          <cell r="C3585" t="str">
            <v>211</v>
          </cell>
          <cell r="X3585">
            <v>0</v>
          </cell>
        </row>
        <row r="3586">
          <cell r="C3586" t="str">
            <v>211</v>
          </cell>
          <cell r="X3586">
            <v>1</v>
          </cell>
        </row>
        <row r="3587">
          <cell r="C3587" t="str">
            <v>211</v>
          </cell>
          <cell r="X3587">
            <v>0</v>
          </cell>
        </row>
        <row r="3588">
          <cell r="C3588" t="str">
            <v>211</v>
          </cell>
          <cell r="X3588">
            <v>1.5</v>
          </cell>
        </row>
        <row r="3589">
          <cell r="C3589" t="str">
            <v>211</v>
          </cell>
          <cell r="X3589">
            <v>0</v>
          </cell>
        </row>
        <row r="3590">
          <cell r="C3590" t="str">
            <v>211</v>
          </cell>
          <cell r="X3590">
            <v>4.3999999999999995</v>
          </cell>
        </row>
        <row r="3591">
          <cell r="C3591" t="str">
            <v>211</v>
          </cell>
          <cell r="X3591">
            <v>0</v>
          </cell>
        </row>
        <row r="3592">
          <cell r="C3592" t="str">
            <v>211</v>
          </cell>
          <cell r="X3592">
            <v>0</v>
          </cell>
        </row>
        <row r="3593">
          <cell r="C3593" t="str">
            <v>211</v>
          </cell>
          <cell r="X3593">
            <v>0</v>
          </cell>
        </row>
        <row r="3594">
          <cell r="C3594" t="str">
            <v>211</v>
          </cell>
          <cell r="X3594">
            <v>0.2</v>
          </cell>
        </row>
        <row r="3595">
          <cell r="C3595" t="str">
            <v>211</v>
          </cell>
          <cell r="X3595">
            <v>0</v>
          </cell>
        </row>
        <row r="3596">
          <cell r="C3596" t="str">
            <v>211</v>
          </cell>
          <cell r="X3596">
            <v>0</v>
          </cell>
        </row>
        <row r="3597">
          <cell r="C3597" t="str">
            <v>211</v>
          </cell>
          <cell r="X3597">
            <v>0</v>
          </cell>
        </row>
        <row r="3598">
          <cell r="C3598" t="str">
            <v>211</v>
          </cell>
          <cell r="X3598">
            <v>0.6</v>
          </cell>
        </row>
        <row r="3599">
          <cell r="C3599" t="str">
            <v>211</v>
          </cell>
          <cell r="X3599">
            <v>0</v>
          </cell>
        </row>
        <row r="3600">
          <cell r="C3600" t="str">
            <v>211</v>
          </cell>
          <cell r="X3600">
            <v>0</v>
          </cell>
        </row>
        <row r="3601">
          <cell r="C3601" t="str">
            <v>211</v>
          </cell>
          <cell r="X3601">
            <v>0</v>
          </cell>
        </row>
        <row r="3602">
          <cell r="C3602" t="str">
            <v>211</v>
          </cell>
          <cell r="X3602">
            <v>27.102400000000003</v>
          </cell>
        </row>
        <row r="3603">
          <cell r="C3603" t="str">
            <v>211</v>
          </cell>
          <cell r="X3603">
            <v>14.6906</v>
          </cell>
        </row>
        <row r="3604">
          <cell r="C3604" t="str">
            <v>211</v>
          </cell>
          <cell r="X3604">
            <v>0</v>
          </cell>
        </row>
        <row r="3605">
          <cell r="C3605" t="str">
            <v>211</v>
          </cell>
          <cell r="X3605">
            <v>0</v>
          </cell>
        </row>
        <row r="3606">
          <cell r="C3606" t="str">
            <v>211</v>
          </cell>
          <cell r="X3606">
            <v>2.58</v>
          </cell>
        </row>
        <row r="3607">
          <cell r="C3607" t="str">
            <v>211</v>
          </cell>
          <cell r="X3607">
            <v>0</v>
          </cell>
        </row>
        <row r="3608">
          <cell r="C3608" t="str">
            <v>211</v>
          </cell>
          <cell r="X3608">
            <v>0</v>
          </cell>
        </row>
        <row r="3609">
          <cell r="C3609" t="str">
            <v>211</v>
          </cell>
          <cell r="X3609">
            <v>0</v>
          </cell>
        </row>
        <row r="3610">
          <cell r="C3610" t="str">
            <v>211</v>
          </cell>
          <cell r="X3610">
            <v>36.4</v>
          </cell>
        </row>
        <row r="3611">
          <cell r="C3611" t="str">
            <v>211</v>
          </cell>
          <cell r="X3611">
            <v>44.5</v>
          </cell>
        </row>
        <row r="3612">
          <cell r="C3612" t="str">
            <v>211</v>
          </cell>
          <cell r="X3612">
            <v>16.093000000000004</v>
          </cell>
        </row>
        <row r="3613">
          <cell r="C3613" t="str">
            <v>211</v>
          </cell>
          <cell r="X3613">
            <v>4.9174999999999995</v>
          </cell>
        </row>
        <row r="3614">
          <cell r="C3614" t="str">
            <v>211</v>
          </cell>
          <cell r="X3614">
            <v>2.58</v>
          </cell>
        </row>
        <row r="3615">
          <cell r="C3615" t="str">
            <v>211</v>
          </cell>
          <cell r="X3615">
            <v>0</v>
          </cell>
        </row>
        <row r="3616">
          <cell r="C3616" t="str">
            <v>211</v>
          </cell>
          <cell r="X3616">
            <v>0</v>
          </cell>
        </row>
        <row r="3617">
          <cell r="C3617" t="str">
            <v>211</v>
          </cell>
          <cell r="X3617">
            <v>0</v>
          </cell>
        </row>
        <row r="3618">
          <cell r="C3618" t="str">
            <v>211</v>
          </cell>
          <cell r="X3618">
            <v>1.9999999999999998</v>
          </cell>
        </row>
        <row r="3619">
          <cell r="C3619" t="str">
            <v>211</v>
          </cell>
          <cell r="X3619">
            <v>0</v>
          </cell>
        </row>
        <row r="3620">
          <cell r="C3620" t="str">
            <v>211</v>
          </cell>
          <cell r="X3620">
            <v>0</v>
          </cell>
        </row>
        <row r="3621">
          <cell r="C3621" t="str">
            <v>211</v>
          </cell>
          <cell r="X3621">
            <v>0</v>
          </cell>
        </row>
        <row r="3622">
          <cell r="C3622" t="str">
            <v>211</v>
          </cell>
          <cell r="X3622">
            <v>2.58</v>
          </cell>
        </row>
        <row r="3623">
          <cell r="C3623" t="str">
            <v>211</v>
          </cell>
          <cell r="X3623">
            <v>3.5999999999999996</v>
          </cell>
        </row>
        <row r="3624">
          <cell r="C3624" t="str">
            <v>211</v>
          </cell>
          <cell r="X3624">
            <v>0</v>
          </cell>
        </row>
        <row r="3625">
          <cell r="C3625" t="str">
            <v>211</v>
          </cell>
          <cell r="X3625">
            <v>0</v>
          </cell>
        </row>
        <row r="3626">
          <cell r="C3626" t="str">
            <v>211</v>
          </cell>
          <cell r="X3626">
            <v>13.499999999999998</v>
          </cell>
        </row>
        <row r="3627">
          <cell r="C3627" t="str">
            <v>211</v>
          </cell>
          <cell r="X3627">
            <v>0</v>
          </cell>
        </row>
        <row r="3628">
          <cell r="C3628" t="str">
            <v>211</v>
          </cell>
          <cell r="X3628">
            <v>0</v>
          </cell>
        </row>
        <row r="3629">
          <cell r="C3629" t="str">
            <v>211</v>
          </cell>
          <cell r="X3629">
            <v>0</v>
          </cell>
        </row>
        <row r="3630">
          <cell r="C3630" t="str">
            <v>211</v>
          </cell>
          <cell r="X3630">
            <v>2.58</v>
          </cell>
        </row>
        <row r="3631">
          <cell r="C3631" t="str">
            <v>211</v>
          </cell>
          <cell r="X3631">
            <v>183.54</v>
          </cell>
        </row>
        <row r="3632">
          <cell r="C3632" t="str">
            <v>211</v>
          </cell>
          <cell r="X3632">
            <v>0</v>
          </cell>
        </row>
        <row r="3633">
          <cell r="C3633" t="str">
            <v>211</v>
          </cell>
          <cell r="X3633">
            <v>0</v>
          </cell>
        </row>
        <row r="3634">
          <cell r="C3634" t="str">
            <v>211</v>
          </cell>
          <cell r="X3634">
            <v>0</v>
          </cell>
        </row>
        <row r="3635">
          <cell r="C3635" t="str">
            <v>211</v>
          </cell>
          <cell r="X3635">
            <v>0</v>
          </cell>
        </row>
        <row r="3636">
          <cell r="C3636" t="str">
            <v>211</v>
          </cell>
          <cell r="X3636">
            <v>0</v>
          </cell>
        </row>
        <row r="3637">
          <cell r="C3637" t="str">
            <v>211</v>
          </cell>
          <cell r="X3637">
            <v>0</v>
          </cell>
        </row>
        <row r="3638">
          <cell r="C3638" t="str">
            <v>211</v>
          </cell>
          <cell r="X3638">
            <v>2.58</v>
          </cell>
        </row>
        <row r="3639">
          <cell r="C3639" t="str">
            <v>211</v>
          </cell>
          <cell r="X3639">
            <v>0</v>
          </cell>
        </row>
        <row r="3640">
          <cell r="C3640" t="str">
            <v>211</v>
          </cell>
          <cell r="X3640">
            <v>0</v>
          </cell>
        </row>
        <row r="3641">
          <cell r="C3641" t="str">
            <v>211</v>
          </cell>
          <cell r="X3641">
            <v>0</v>
          </cell>
        </row>
        <row r="3642">
          <cell r="C3642" t="str">
            <v>211</v>
          </cell>
          <cell r="X3642">
            <v>1.06</v>
          </cell>
        </row>
        <row r="3643">
          <cell r="C3643" t="str">
            <v>211</v>
          </cell>
          <cell r="X3643">
            <v>0</v>
          </cell>
        </row>
        <row r="3644">
          <cell r="C3644" t="str">
            <v>211</v>
          </cell>
          <cell r="X3644">
            <v>0</v>
          </cell>
        </row>
        <row r="3645">
          <cell r="C3645" t="str">
            <v>211</v>
          </cell>
          <cell r="X3645">
            <v>0</v>
          </cell>
        </row>
        <row r="3646">
          <cell r="C3646" t="str">
            <v>211</v>
          </cell>
          <cell r="X3646">
            <v>0</v>
          </cell>
        </row>
        <row r="3647">
          <cell r="C3647" t="str">
            <v>211</v>
          </cell>
          <cell r="X3647">
            <v>2.4</v>
          </cell>
        </row>
        <row r="3648">
          <cell r="C3648" t="str">
            <v>211</v>
          </cell>
          <cell r="X3648">
            <v>0</v>
          </cell>
        </row>
        <row r="3649">
          <cell r="C3649" t="str">
            <v>211</v>
          </cell>
          <cell r="X3649">
            <v>0</v>
          </cell>
        </row>
        <row r="3650">
          <cell r="C3650" t="str">
            <v>211</v>
          </cell>
          <cell r="X3650">
            <v>3.7200000000000006</v>
          </cell>
        </row>
        <row r="3651">
          <cell r="C3651" t="str">
            <v>211</v>
          </cell>
          <cell r="X3651">
            <v>1.2</v>
          </cell>
        </row>
        <row r="3652">
          <cell r="C3652" t="str">
            <v>211</v>
          </cell>
          <cell r="X3652">
            <v>0.23</v>
          </cell>
        </row>
        <row r="3653">
          <cell r="C3653" t="str">
            <v>211</v>
          </cell>
          <cell r="X3653">
            <v>0</v>
          </cell>
        </row>
        <row r="3654">
          <cell r="C3654" t="str">
            <v>211</v>
          </cell>
          <cell r="X3654">
            <v>36</v>
          </cell>
        </row>
        <row r="3655">
          <cell r="C3655" t="str">
            <v>211</v>
          </cell>
          <cell r="X3655">
            <v>0.89999999999999991</v>
          </cell>
        </row>
        <row r="3656">
          <cell r="C3656" t="str">
            <v>211</v>
          </cell>
          <cell r="X3656">
            <v>0</v>
          </cell>
        </row>
        <row r="3657">
          <cell r="C3657" t="str">
            <v>211</v>
          </cell>
          <cell r="X3657">
            <v>0</v>
          </cell>
        </row>
        <row r="3658">
          <cell r="C3658" t="str">
            <v>211</v>
          </cell>
          <cell r="X3658">
            <v>0</v>
          </cell>
        </row>
        <row r="3659">
          <cell r="C3659" t="str">
            <v>211</v>
          </cell>
          <cell r="X3659">
            <v>0</v>
          </cell>
        </row>
        <row r="3660">
          <cell r="C3660" t="str">
            <v>211</v>
          </cell>
          <cell r="X3660">
            <v>0</v>
          </cell>
        </row>
        <row r="3661">
          <cell r="C3661" t="str">
            <v>211</v>
          </cell>
          <cell r="X3661">
            <v>0</v>
          </cell>
        </row>
        <row r="3662">
          <cell r="C3662" t="str">
            <v>211</v>
          </cell>
          <cell r="X3662">
            <v>0</v>
          </cell>
        </row>
        <row r="3663">
          <cell r="C3663" t="str">
            <v>211</v>
          </cell>
          <cell r="X3663">
            <v>0</v>
          </cell>
        </row>
        <row r="3664">
          <cell r="C3664" t="str">
            <v>211</v>
          </cell>
          <cell r="X3664">
            <v>0</v>
          </cell>
        </row>
        <row r="3665">
          <cell r="C3665" t="str">
            <v>211</v>
          </cell>
          <cell r="X3665">
            <v>0</v>
          </cell>
        </row>
        <row r="3666">
          <cell r="C3666" t="str">
            <v>211</v>
          </cell>
          <cell r="X3666">
            <v>0</v>
          </cell>
        </row>
        <row r="3667">
          <cell r="C3667" t="str">
            <v>211</v>
          </cell>
          <cell r="X3667">
            <v>0</v>
          </cell>
        </row>
        <row r="3668">
          <cell r="C3668" t="str">
            <v>211</v>
          </cell>
          <cell r="X3668">
            <v>0</v>
          </cell>
        </row>
        <row r="3669">
          <cell r="C3669" t="str">
            <v>211</v>
          </cell>
          <cell r="X3669">
            <v>0</v>
          </cell>
        </row>
        <row r="3670">
          <cell r="C3670" t="str">
            <v>211</v>
          </cell>
          <cell r="X3670">
            <v>0</v>
          </cell>
        </row>
        <row r="3671">
          <cell r="C3671" t="str">
            <v>211</v>
          </cell>
          <cell r="X3671">
            <v>0</v>
          </cell>
        </row>
        <row r="3672">
          <cell r="C3672" t="str">
            <v>211</v>
          </cell>
          <cell r="X3672">
            <v>0</v>
          </cell>
        </row>
        <row r="3673">
          <cell r="C3673" t="str">
            <v>211</v>
          </cell>
          <cell r="X3673">
            <v>0</v>
          </cell>
        </row>
        <row r="3674">
          <cell r="C3674" t="str">
            <v>211</v>
          </cell>
          <cell r="X3674">
            <v>0</v>
          </cell>
        </row>
        <row r="3675">
          <cell r="C3675" t="str">
            <v>211</v>
          </cell>
          <cell r="X3675">
            <v>0</v>
          </cell>
        </row>
        <row r="3676">
          <cell r="C3676" t="str">
            <v>211</v>
          </cell>
          <cell r="X3676">
            <v>0</v>
          </cell>
        </row>
        <row r="3677">
          <cell r="C3677" t="str">
            <v>211</v>
          </cell>
          <cell r="X3677">
            <v>0</v>
          </cell>
        </row>
        <row r="3678">
          <cell r="C3678" t="str">
            <v>211</v>
          </cell>
          <cell r="X3678">
            <v>0</v>
          </cell>
        </row>
        <row r="3679">
          <cell r="C3679" t="str">
            <v>211</v>
          </cell>
          <cell r="X3679">
            <v>0</v>
          </cell>
        </row>
        <row r="3680">
          <cell r="C3680" t="str">
            <v>211</v>
          </cell>
          <cell r="X3680">
            <v>0</v>
          </cell>
        </row>
        <row r="3681">
          <cell r="C3681" t="str">
            <v>211</v>
          </cell>
          <cell r="X3681">
            <v>0</v>
          </cell>
        </row>
        <row r="3682">
          <cell r="C3682" t="str">
            <v>211</v>
          </cell>
          <cell r="X3682">
            <v>1.42</v>
          </cell>
        </row>
        <row r="3683">
          <cell r="C3683" t="str">
            <v>211</v>
          </cell>
          <cell r="X3683">
            <v>0</v>
          </cell>
        </row>
        <row r="3684">
          <cell r="C3684" t="str">
            <v>211</v>
          </cell>
          <cell r="X3684">
            <v>0.06</v>
          </cell>
        </row>
        <row r="3685">
          <cell r="C3685" t="str">
            <v>211</v>
          </cell>
          <cell r="X3685">
            <v>0</v>
          </cell>
        </row>
        <row r="3686">
          <cell r="C3686" t="str">
            <v>211</v>
          </cell>
          <cell r="X3686">
            <v>0</v>
          </cell>
        </row>
        <row r="3687">
          <cell r="C3687" t="str">
            <v>211</v>
          </cell>
          <cell r="X3687">
            <v>10</v>
          </cell>
        </row>
        <row r="3688">
          <cell r="C3688" t="str">
            <v>211</v>
          </cell>
          <cell r="X3688">
            <v>1</v>
          </cell>
        </row>
        <row r="3689">
          <cell r="C3689" t="str">
            <v>211</v>
          </cell>
          <cell r="X3689">
            <v>0</v>
          </cell>
        </row>
        <row r="3690">
          <cell r="C3690" t="str">
            <v>211</v>
          </cell>
          <cell r="X3690">
            <v>1.6500000000000001</v>
          </cell>
        </row>
        <row r="3691">
          <cell r="C3691" t="str">
            <v>211</v>
          </cell>
          <cell r="X3691">
            <v>3.63</v>
          </cell>
        </row>
        <row r="3692">
          <cell r="C3692" t="str">
            <v>211</v>
          </cell>
          <cell r="X3692">
            <v>0.39000000000000007</v>
          </cell>
        </row>
        <row r="3693">
          <cell r="C3693" t="str">
            <v>211</v>
          </cell>
          <cell r="X3693">
            <v>0</v>
          </cell>
        </row>
        <row r="3694">
          <cell r="C3694" t="str">
            <v>211</v>
          </cell>
          <cell r="X3694">
            <v>0</v>
          </cell>
        </row>
        <row r="3695">
          <cell r="C3695" t="str">
            <v>211</v>
          </cell>
          <cell r="X3695">
            <v>0</v>
          </cell>
        </row>
        <row r="3696">
          <cell r="C3696" t="str">
            <v>211</v>
          </cell>
          <cell r="X3696">
            <v>0</v>
          </cell>
        </row>
        <row r="3697">
          <cell r="C3697" t="str">
            <v>211</v>
          </cell>
          <cell r="X3697">
            <v>0</v>
          </cell>
        </row>
        <row r="3698">
          <cell r="C3698" t="str">
            <v>211</v>
          </cell>
          <cell r="X3698">
            <v>0</v>
          </cell>
        </row>
        <row r="3699">
          <cell r="C3699" t="str">
            <v>211</v>
          </cell>
          <cell r="X3699">
            <v>0</v>
          </cell>
        </row>
        <row r="3700">
          <cell r="C3700" t="str">
            <v>211</v>
          </cell>
          <cell r="X3700">
            <v>0</v>
          </cell>
        </row>
        <row r="3701">
          <cell r="C3701" t="str">
            <v>211</v>
          </cell>
          <cell r="X3701">
            <v>0</v>
          </cell>
        </row>
        <row r="3702">
          <cell r="C3702" t="str">
            <v>211</v>
          </cell>
          <cell r="X3702">
            <v>0</v>
          </cell>
        </row>
        <row r="3703">
          <cell r="C3703" t="str">
            <v>211</v>
          </cell>
          <cell r="X3703">
            <v>0</v>
          </cell>
        </row>
        <row r="3704">
          <cell r="C3704" t="str">
            <v>211</v>
          </cell>
          <cell r="X3704">
            <v>0</v>
          </cell>
        </row>
        <row r="3705">
          <cell r="C3705" t="str">
            <v>211</v>
          </cell>
          <cell r="X3705">
            <v>0</v>
          </cell>
        </row>
        <row r="3706">
          <cell r="C3706" t="str">
            <v>211</v>
          </cell>
          <cell r="X3706">
            <v>0</v>
          </cell>
        </row>
        <row r="3707">
          <cell r="C3707" t="str">
            <v>211</v>
          </cell>
          <cell r="X3707">
            <v>0</v>
          </cell>
        </row>
        <row r="3708">
          <cell r="C3708" t="str">
            <v>211</v>
          </cell>
          <cell r="X3708">
            <v>0</v>
          </cell>
        </row>
        <row r="3709">
          <cell r="C3709" t="str">
            <v>211</v>
          </cell>
          <cell r="X3709">
            <v>0</v>
          </cell>
        </row>
        <row r="3710">
          <cell r="C3710" t="str">
            <v>211</v>
          </cell>
          <cell r="X3710">
            <v>0</v>
          </cell>
        </row>
        <row r="3711">
          <cell r="C3711" t="str">
            <v>211</v>
          </cell>
          <cell r="X3711">
            <v>0</v>
          </cell>
        </row>
        <row r="3712">
          <cell r="C3712" t="str">
            <v>211</v>
          </cell>
          <cell r="X3712">
            <v>0</v>
          </cell>
        </row>
        <row r="3713">
          <cell r="C3713" t="str">
            <v>211</v>
          </cell>
          <cell r="X3713">
            <v>0</v>
          </cell>
        </row>
        <row r="3714">
          <cell r="C3714" t="str">
            <v>211</v>
          </cell>
          <cell r="X3714">
            <v>0</v>
          </cell>
        </row>
        <row r="3715">
          <cell r="C3715" t="str">
            <v>211</v>
          </cell>
          <cell r="X3715">
            <v>0</v>
          </cell>
        </row>
        <row r="3716">
          <cell r="C3716" t="str">
            <v>211</v>
          </cell>
          <cell r="X3716">
            <v>0</v>
          </cell>
        </row>
        <row r="3717">
          <cell r="C3717" t="str">
            <v>211</v>
          </cell>
          <cell r="X3717">
            <v>0</v>
          </cell>
        </row>
        <row r="3718">
          <cell r="C3718" t="str">
            <v>211</v>
          </cell>
          <cell r="X3718">
            <v>0</v>
          </cell>
        </row>
        <row r="3719">
          <cell r="C3719" t="str">
            <v>211</v>
          </cell>
          <cell r="X3719">
            <v>0</v>
          </cell>
        </row>
        <row r="3720">
          <cell r="C3720" t="str">
            <v>211</v>
          </cell>
          <cell r="X3720">
            <v>0</v>
          </cell>
        </row>
        <row r="3721">
          <cell r="C3721" t="str">
            <v>211</v>
          </cell>
          <cell r="X3721">
            <v>0</v>
          </cell>
        </row>
        <row r="3722">
          <cell r="C3722" t="str">
            <v>211</v>
          </cell>
          <cell r="X3722">
            <v>3.6000000000000005</v>
          </cell>
        </row>
        <row r="3723">
          <cell r="C3723" t="str">
            <v>211</v>
          </cell>
          <cell r="X3723">
            <v>0.49</v>
          </cell>
        </row>
        <row r="3724">
          <cell r="C3724" t="str">
            <v>211</v>
          </cell>
          <cell r="X3724">
            <v>0.06</v>
          </cell>
        </row>
        <row r="3725">
          <cell r="C3725" t="str">
            <v>211</v>
          </cell>
          <cell r="X3725">
            <v>0</v>
          </cell>
        </row>
        <row r="3726">
          <cell r="C3726" t="str">
            <v>211</v>
          </cell>
          <cell r="X3726">
            <v>2.4</v>
          </cell>
        </row>
        <row r="3727">
          <cell r="C3727" t="str">
            <v>211</v>
          </cell>
          <cell r="X3727">
            <v>0</v>
          </cell>
        </row>
        <row r="3728">
          <cell r="C3728" t="str">
            <v>211</v>
          </cell>
          <cell r="X3728">
            <v>0</v>
          </cell>
        </row>
        <row r="3729">
          <cell r="C3729" t="str">
            <v>211</v>
          </cell>
          <cell r="X3729">
            <v>0</v>
          </cell>
        </row>
        <row r="3730">
          <cell r="C3730" t="str">
            <v>211</v>
          </cell>
          <cell r="X3730">
            <v>2.4</v>
          </cell>
        </row>
        <row r="3731">
          <cell r="C3731" t="str">
            <v>211</v>
          </cell>
          <cell r="X3731">
            <v>0.99</v>
          </cell>
        </row>
        <row r="3732">
          <cell r="C3732" t="str">
            <v>211</v>
          </cell>
          <cell r="X3732">
            <v>0.06</v>
          </cell>
        </row>
        <row r="3733">
          <cell r="C3733" t="str">
            <v>211</v>
          </cell>
          <cell r="X3733">
            <v>0</v>
          </cell>
        </row>
        <row r="3734">
          <cell r="C3734" t="str">
            <v>211</v>
          </cell>
          <cell r="X3734">
            <v>2.4</v>
          </cell>
        </row>
        <row r="3735">
          <cell r="C3735" t="str">
            <v>211</v>
          </cell>
          <cell r="X3735">
            <v>0</v>
          </cell>
        </row>
        <row r="3736">
          <cell r="C3736" t="str">
            <v>211</v>
          </cell>
          <cell r="X3736">
            <v>0</v>
          </cell>
        </row>
        <row r="3737">
          <cell r="C3737" t="str">
            <v>211</v>
          </cell>
          <cell r="X3737">
            <v>0</v>
          </cell>
        </row>
        <row r="3738">
          <cell r="C3738" t="str">
            <v>211</v>
          </cell>
          <cell r="X3738">
            <v>6</v>
          </cell>
        </row>
        <row r="3739">
          <cell r="C3739" t="str">
            <v>211</v>
          </cell>
          <cell r="X3739">
            <v>1.23</v>
          </cell>
        </row>
        <row r="3740">
          <cell r="C3740" t="str">
            <v>211</v>
          </cell>
          <cell r="X3740">
            <v>0.04</v>
          </cell>
        </row>
        <row r="3741">
          <cell r="C3741" t="str">
            <v>211</v>
          </cell>
          <cell r="X3741">
            <v>0</v>
          </cell>
        </row>
        <row r="3742">
          <cell r="C3742" t="str">
            <v>211</v>
          </cell>
          <cell r="X3742">
            <v>0</v>
          </cell>
        </row>
        <row r="3743">
          <cell r="C3743" t="str">
            <v>211</v>
          </cell>
          <cell r="X3743">
            <v>0</v>
          </cell>
        </row>
        <row r="3744">
          <cell r="C3744" t="str">
            <v>211</v>
          </cell>
          <cell r="X3744">
            <v>0</v>
          </cell>
        </row>
        <row r="3745">
          <cell r="C3745" t="str">
            <v>211</v>
          </cell>
          <cell r="X3745">
            <v>0</v>
          </cell>
        </row>
        <row r="3746">
          <cell r="C3746" t="str">
            <v>211</v>
          </cell>
          <cell r="X3746">
            <v>0</v>
          </cell>
        </row>
        <row r="3747">
          <cell r="C3747" t="str">
            <v>211</v>
          </cell>
          <cell r="X3747">
            <v>0</v>
          </cell>
        </row>
        <row r="3748">
          <cell r="C3748" t="str">
            <v>211</v>
          </cell>
          <cell r="X3748">
            <v>0</v>
          </cell>
        </row>
        <row r="3749">
          <cell r="C3749" t="str">
            <v>211</v>
          </cell>
          <cell r="X3749">
            <v>0</v>
          </cell>
        </row>
        <row r="3750">
          <cell r="C3750" t="str">
            <v>211</v>
          </cell>
          <cell r="X3750">
            <v>0</v>
          </cell>
        </row>
        <row r="3751">
          <cell r="C3751" t="str">
            <v>211</v>
          </cell>
          <cell r="X3751">
            <v>0</v>
          </cell>
        </row>
        <row r="3752">
          <cell r="C3752" t="str">
            <v>211</v>
          </cell>
          <cell r="X3752">
            <v>0</v>
          </cell>
        </row>
        <row r="3753">
          <cell r="C3753" t="str">
            <v>211</v>
          </cell>
          <cell r="X3753">
            <v>0</v>
          </cell>
        </row>
        <row r="3754">
          <cell r="C3754" t="str">
            <v>211</v>
          </cell>
          <cell r="X3754">
            <v>0</v>
          </cell>
        </row>
        <row r="3755">
          <cell r="C3755" t="str">
            <v>211</v>
          </cell>
          <cell r="X3755">
            <v>0</v>
          </cell>
        </row>
        <row r="3756">
          <cell r="C3756" t="str">
            <v>211</v>
          </cell>
          <cell r="X3756">
            <v>0</v>
          </cell>
        </row>
        <row r="3757">
          <cell r="C3757" t="str">
            <v>211</v>
          </cell>
          <cell r="X3757">
            <v>0</v>
          </cell>
        </row>
        <row r="3758">
          <cell r="C3758" t="str">
            <v>211</v>
          </cell>
          <cell r="X3758">
            <v>0</v>
          </cell>
        </row>
        <row r="3759">
          <cell r="C3759" t="str">
            <v>211</v>
          </cell>
          <cell r="X3759">
            <v>0</v>
          </cell>
        </row>
        <row r="3760">
          <cell r="C3760" t="str">
            <v>211</v>
          </cell>
          <cell r="X3760">
            <v>0</v>
          </cell>
        </row>
        <row r="3761">
          <cell r="C3761" t="str">
            <v>211</v>
          </cell>
          <cell r="X3761">
            <v>0</v>
          </cell>
        </row>
        <row r="3762">
          <cell r="C3762" t="str">
            <v>211</v>
          </cell>
          <cell r="X3762">
            <v>0.99999999999999989</v>
          </cell>
        </row>
        <row r="3763">
          <cell r="C3763" t="str">
            <v>211</v>
          </cell>
          <cell r="X3763">
            <v>0</v>
          </cell>
        </row>
        <row r="3764">
          <cell r="C3764" t="str">
            <v>211</v>
          </cell>
          <cell r="X3764">
            <v>0</v>
          </cell>
        </row>
        <row r="3765">
          <cell r="C3765" t="str">
            <v>211</v>
          </cell>
          <cell r="X3765">
            <v>0</v>
          </cell>
        </row>
        <row r="3766">
          <cell r="C3766" t="str">
            <v>211</v>
          </cell>
          <cell r="X3766">
            <v>0</v>
          </cell>
        </row>
        <row r="3767">
          <cell r="C3767" t="str">
            <v>211</v>
          </cell>
          <cell r="X3767">
            <v>0</v>
          </cell>
        </row>
        <row r="3768">
          <cell r="C3768" t="str">
            <v>211</v>
          </cell>
          <cell r="X3768">
            <v>0</v>
          </cell>
        </row>
        <row r="3769">
          <cell r="C3769" t="str">
            <v>211</v>
          </cell>
          <cell r="X3769">
            <v>0</v>
          </cell>
        </row>
        <row r="3770">
          <cell r="C3770" t="str">
            <v>211</v>
          </cell>
          <cell r="X3770">
            <v>3</v>
          </cell>
        </row>
        <row r="3771">
          <cell r="C3771" t="str">
            <v>211</v>
          </cell>
          <cell r="X3771">
            <v>0</v>
          </cell>
        </row>
        <row r="3772">
          <cell r="C3772" t="str">
            <v>211</v>
          </cell>
          <cell r="X3772">
            <v>0</v>
          </cell>
        </row>
        <row r="3773">
          <cell r="C3773" t="str">
            <v>211</v>
          </cell>
          <cell r="X3773">
            <v>0</v>
          </cell>
        </row>
        <row r="3774">
          <cell r="C3774" t="str">
            <v>211</v>
          </cell>
          <cell r="X3774">
            <v>2.4</v>
          </cell>
        </row>
        <row r="3775">
          <cell r="C3775" t="str">
            <v>211</v>
          </cell>
          <cell r="X3775">
            <v>0</v>
          </cell>
        </row>
        <row r="3776">
          <cell r="C3776" t="str">
            <v>211</v>
          </cell>
          <cell r="X3776">
            <v>0</v>
          </cell>
        </row>
        <row r="3777">
          <cell r="C3777" t="str">
            <v>211</v>
          </cell>
          <cell r="X3777">
            <v>0</v>
          </cell>
        </row>
        <row r="3778">
          <cell r="C3778" t="str">
            <v>211</v>
          </cell>
          <cell r="X3778">
            <v>0</v>
          </cell>
        </row>
        <row r="3779">
          <cell r="C3779" t="str">
            <v>211</v>
          </cell>
          <cell r="X3779">
            <v>0</v>
          </cell>
        </row>
        <row r="3780">
          <cell r="C3780" t="str">
            <v>211</v>
          </cell>
          <cell r="X3780">
            <v>0</v>
          </cell>
        </row>
        <row r="3781">
          <cell r="C3781" t="str">
            <v>211</v>
          </cell>
          <cell r="X3781">
            <v>0</v>
          </cell>
        </row>
        <row r="3782">
          <cell r="C3782" t="str">
            <v>211</v>
          </cell>
          <cell r="X3782">
            <v>0</v>
          </cell>
        </row>
        <row r="3783">
          <cell r="C3783" t="str">
            <v>211</v>
          </cell>
          <cell r="X3783">
            <v>0</v>
          </cell>
        </row>
        <row r="3784">
          <cell r="C3784" t="str">
            <v>211</v>
          </cell>
          <cell r="X3784">
            <v>0</v>
          </cell>
        </row>
        <row r="3785">
          <cell r="C3785" t="str">
            <v>211</v>
          </cell>
          <cell r="X3785">
            <v>0</v>
          </cell>
        </row>
        <row r="3786">
          <cell r="C3786" t="str">
            <v>211</v>
          </cell>
          <cell r="X3786">
            <v>0</v>
          </cell>
        </row>
        <row r="3787">
          <cell r="C3787" t="str">
            <v>211</v>
          </cell>
          <cell r="X3787">
            <v>0</v>
          </cell>
        </row>
        <row r="3788">
          <cell r="C3788" t="str">
            <v>211</v>
          </cell>
          <cell r="X3788">
            <v>0</v>
          </cell>
        </row>
        <row r="3789">
          <cell r="C3789" t="str">
            <v>211</v>
          </cell>
          <cell r="X3789">
            <v>0</v>
          </cell>
        </row>
        <row r="3790">
          <cell r="C3790" t="str">
            <v>211</v>
          </cell>
          <cell r="X3790">
            <v>0</v>
          </cell>
        </row>
        <row r="3791">
          <cell r="C3791" t="str">
            <v>211</v>
          </cell>
          <cell r="X3791">
            <v>0</v>
          </cell>
        </row>
        <row r="3792">
          <cell r="C3792" t="str">
            <v>211</v>
          </cell>
          <cell r="X3792">
            <v>0</v>
          </cell>
        </row>
        <row r="3793">
          <cell r="C3793" t="str">
            <v>211</v>
          </cell>
          <cell r="X3793">
            <v>0</v>
          </cell>
        </row>
        <row r="3794">
          <cell r="C3794" t="str">
            <v>211</v>
          </cell>
          <cell r="X3794">
            <v>0</v>
          </cell>
        </row>
        <row r="3795">
          <cell r="C3795" t="str">
            <v>211</v>
          </cell>
          <cell r="X3795">
            <v>0</v>
          </cell>
        </row>
        <row r="3796">
          <cell r="C3796" t="str">
            <v>211</v>
          </cell>
          <cell r="X3796">
            <v>0</v>
          </cell>
        </row>
        <row r="3797">
          <cell r="C3797" t="str">
            <v>211</v>
          </cell>
          <cell r="X3797">
            <v>0</v>
          </cell>
        </row>
        <row r="3798">
          <cell r="C3798" t="str">
            <v>211</v>
          </cell>
          <cell r="X3798">
            <v>0</v>
          </cell>
        </row>
        <row r="3799">
          <cell r="C3799" t="str">
            <v>211</v>
          </cell>
          <cell r="X3799">
            <v>0</v>
          </cell>
        </row>
        <row r="3800">
          <cell r="C3800" t="str">
            <v>211</v>
          </cell>
          <cell r="X3800">
            <v>0</v>
          </cell>
        </row>
        <row r="3801">
          <cell r="C3801" t="str">
            <v>211</v>
          </cell>
          <cell r="X3801">
            <v>0</v>
          </cell>
        </row>
        <row r="3802">
          <cell r="C3802" t="str">
            <v>211</v>
          </cell>
          <cell r="X3802">
            <v>6</v>
          </cell>
        </row>
        <row r="3803">
          <cell r="C3803" t="str">
            <v>211</v>
          </cell>
          <cell r="X3803">
            <v>15</v>
          </cell>
        </row>
        <row r="3804">
          <cell r="C3804" t="str">
            <v>211</v>
          </cell>
          <cell r="X3804">
            <v>10</v>
          </cell>
        </row>
        <row r="3805">
          <cell r="C3805" t="str">
            <v>211</v>
          </cell>
          <cell r="X3805">
            <v>29.5</v>
          </cell>
        </row>
        <row r="3806">
          <cell r="C3806" t="str">
            <v>211</v>
          </cell>
          <cell r="X3806">
            <v>24.240000000000002</v>
          </cell>
        </row>
        <row r="3807">
          <cell r="C3807" t="str">
            <v>211</v>
          </cell>
          <cell r="X3807">
            <v>414</v>
          </cell>
        </row>
        <row r="3808">
          <cell r="C3808" t="str">
            <v>211</v>
          </cell>
          <cell r="X3808">
            <v>3.6</v>
          </cell>
        </row>
        <row r="3809">
          <cell r="C3809" t="str">
            <v>211</v>
          </cell>
          <cell r="X3809">
            <v>3.5999999999999992</v>
          </cell>
        </row>
        <row r="3810">
          <cell r="C3810" t="str">
            <v>211</v>
          </cell>
          <cell r="X3810">
            <v>13</v>
          </cell>
        </row>
        <row r="3811">
          <cell r="C3811" t="str">
            <v>211</v>
          </cell>
          <cell r="X3811">
            <v>0</v>
          </cell>
        </row>
        <row r="3812">
          <cell r="C3812" t="str">
            <v>211</v>
          </cell>
          <cell r="X3812">
            <v>0</v>
          </cell>
        </row>
        <row r="3813">
          <cell r="C3813" t="str">
            <v>211</v>
          </cell>
          <cell r="X3813">
            <v>0</v>
          </cell>
        </row>
        <row r="3814">
          <cell r="C3814" t="str">
            <v>211</v>
          </cell>
          <cell r="X3814">
            <v>2</v>
          </cell>
        </row>
        <row r="3815">
          <cell r="C3815" t="str">
            <v>211</v>
          </cell>
          <cell r="X3815">
            <v>0</v>
          </cell>
        </row>
        <row r="3816">
          <cell r="C3816" t="str">
            <v>211</v>
          </cell>
          <cell r="X3816">
            <v>0</v>
          </cell>
        </row>
        <row r="3817">
          <cell r="C3817" t="str">
            <v>211</v>
          </cell>
          <cell r="X3817">
            <v>0</v>
          </cell>
        </row>
        <row r="3818">
          <cell r="C3818" t="str">
            <v>211</v>
          </cell>
          <cell r="X3818">
            <v>5</v>
          </cell>
        </row>
        <row r="3819">
          <cell r="C3819" t="str">
            <v>211</v>
          </cell>
          <cell r="X3819">
            <v>0</v>
          </cell>
        </row>
        <row r="3820">
          <cell r="C3820" t="str">
            <v>211</v>
          </cell>
          <cell r="X3820">
            <v>0</v>
          </cell>
        </row>
        <row r="3821">
          <cell r="C3821" t="str">
            <v>211</v>
          </cell>
          <cell r="X3821">
            <v>0</v>
          </cell>
        </row>
        <row r="3822">
          <cell r="C3822" t="str">
            <v>211</v>
          </cell>
          <cell r="X3822">
            <v>12</v>
          </cell>
        </row>
        <row r="3823">
          <cell r="C3823" t="str">
            <v>211</v>
          </cell>
          <cell r="X3823">
            <v>0</v>
          </cell>
        </row>
        <row r="3824">
          <cell r="C3824" t="str">
            <v>211</v>
          </cell>
          <cell r="X3824">
            <v>0</v>
          </cell>
        </row>
        <row r="3825">
          <cell r="C3825" t="str">
            <v>211</v>
          </cell>
          <cell r="X3825">
            <v>0</v>
          </cell>
        </row>
        <row r="3826">
          <cell r="C3826" t="str">
            <v>211</v>
          </cell>
          <cell r="X3826">
            <v>0</v>
          </cell>
        </row>
        <row r="3827">
          <cell r="C3827" t="str">
            <v>211</v>
          </cell>
          <cell r="X3827">
            <v>0</v>
          </cell>
        </row>
        <row r="3828">
          <cell r="C3828" t="str">
            <v>211</v>
          </cell>
          <cell r="X3828">
            <v>0</v>
          </cell>
        </row>
        <row r="3829">
          <cell r="C3829" t="str">
            <v>211</v>
          </cell>
          <cell r="X3829">
            <v>0</v>
          </cell>
        </row>
        <row r="3830">
          <cell r="C3830" t="str">
            <v>211</v>
          </cell>
          <cell r="X3830">
            <v>52.5</v>
          </cell>
        </row>
        <row r="3831">
          <cell r="C3831" t="str">
            <v>211</v>
          </cell>
          <cell r="X3831">
            <v>190</v>
          </cell>
        </row>
        <row r="3832">
          <cell r="C3832" t="str">
            <v>211</v>
          </cell>
          <cell r="X3832">
            <v>57</v>
          </cell>
        </row>
        <row r="3833">
          <cell r="C3833" t="str">
            <v>211</v>
          </cell>
          <cell r="X3833">
            <v>2.4</v>
          </cell>
        </row>
        <row r="3834">
          <cell r="C3834" t="str">
            <v>211</v>
          </cell>
          <cell r="X3834">
            <v>0</v>
          </cell>
        </row>
        <row r="3835">
          <cell r="C3835" t="str">
            <v>211</v>
          </cell>
          <cell r="X3835">
            <v>0</v>
          </cell>
        </row>
        <row r="3836">
          <cell r="C3836" t="str">
            <v>211</v>
          </cell>
          <cell r="X3836">
            <v>0</v>
          </cell>
        </row>
        <row r="3837">
          <cell r="C3837" t="str">
            <v>211</v>
          </cell>
          <cell r="X3837">
            <v>0</v>
          </cell>
        </row>
        <row r="3838">
          <cell r="C3838" t="str">
            <v>211</v>
          </cell>
          <cell r="X3838">
            <v>0</v>
          </cell>
        </row>
        <row r="3839">
          <cell r="C3839" t="str">
            <v>211</v>
          </cell>
          <cell r="X3839">
            <v>7.5999999999999979</v>
          </cell>
        </row>
        <row r="3840">
          <cell r="C3840" t="str">
            <v>211</v>
          </cell>
          <cell r="X3840">
            <v>0</v>
          </cell>
        </row>
        <row r="3841">
          <cell r="C3841" t="str">
            <v>211</v>
          </cell>
          <cell r="X3841">
            <v>0</v>
          </cell>
        </row>
        <row r="3842">
          <cell r="C3842" t="str">
            <v>003</v>
          </cell>
          <cell r="X3842">
            <v>12.693</v>
          </cell>
        </row>
        <row r="3843">
          <cell r="C3843" t="str">
            <v>003</v>
          </cell>
          <cell r="X3843">
            <v>7.7669999999999995</v>
          </cell>
        </row>
        <row r="3844">
          <cell r="C3844" t="str">
            <v>003</v>
          </cell>
          <cell r="X3844">
            <v>0</v>
          </cell>
        </row>
        <row r="3845">
          <cell r="C3845" t="str">
            <v>003</v>
          </cell>
          <cell r="X3845">
            <v>0</v>
          </cell>
        </row>
        <row r="3846">
          <cell r="C3846" t="str">
            <v>003</v>
          </cell>
          <cell r="X3846">
            <v>0</v>
          </cell>
        </row>
        <row r="3847">
          <cell r="C3847" t="str">
            <v>003</v>
          </cell>
          <cell r="X3847">
            <v>0</v>
          </cell>
        </row>
        <row r="3848">
          <cell r="C3848" t="str">
            <v>003</v>
          </cell>
          <cell r="X3848">
            <v>2.34</v>
          </cell>
        </row>
        <row r="3849">
          <cell r="C3849" t="str">
            <v>003</v>
          </cell>
          <cell r="X3849">
            <v>0</v>
          </cell>
        </row>
        <row r="3850">
          <cell r="C3850" t="str">
            <v>003</v>
          </cell>
          <cell r="X3850">
            <v>4.0190000000000001</v>
          </cell>
        </row>
        <row r="3851">
          <cell r="C3851" t="str">
            <v>003</v>
          </cell>
          <cell r="X3851">
            <v>0.4</v>
          </cell>
        </row>
        <row r="3852">
          <cell r="C3852" t="str">
            <v>003</v>
          </cell>
          <cell r="X3852">
            <v>0.46500000000000002</v>
          </cell>
        </row>
        <row r="3853">
          <cell r="C3853" t="str">
            <v>003</v>
          </cell>
          <cell r="X3853">
            <v>17.439</v>
          </cell>
        </row>
        <row r="3854">
          <cell r="C3854" t="str">
            <v>003</v>
          </cell>
          <cell r="X3854">
            <v>0</v>
          </cell>
        </row>
        <row r="3855">
          <cell r="C3855" t="str">
            <v>003</v>
          </cell>
          <cell r="X3855">
            <v>14.05287</v>
          </cell>
        </row>
        <row r="3856">
          <cell r="C3856" t="str">
            <v>003</v>
          </cell>
          <cell r="X3856">
            <v>0</v>
          </cell>
        </row>
        <row r="3857">
          <cell r="C3857" t="str">
            <v>003</v>
          </cell>
          <cell r="X3857">
            <v>0</v>
          </cell>
        </row>
        <row r="3858">
          <cell r="C3858" t="str">
            <v>003</v>
          </cell>
          <cell r="X3858">
            <v>1.3752</v>
          </cell>
        </row>
        <row r="3859">
          <cell r="C3859" t="str">
            <v>003</v>
          </cell>
          <cell r="X3859">
            <v>0.5</v>
          </cell>
        </row>
        <row r="3860">
          <cell r="C3860" t="str">
            <v>003</v>
          </cell>
          <cell r="X3860">
            <v>3.2</v>
          </cell>
        </row>
        <row r="3861">
          <cell r="C3861" t="str">
            <v>003</v>
          </cell>
          <cell r="X3861">
            <v>0.80399999999999983</v>
          </cell>
        </row>
        <row r="3862">
          <cell r="C3862" t="str">
            <v>003</v>
          </cell>
          <cell r="X3862">
            <v>0</v>
          </cell>
        </row>
        <row r="3863">
          <cell r="C3863" t="str">
            <v>003</v>
          </cell>
          <cell r="X3863">
            <v>5.120000000000001</v>
          </cell>
        </row>
        <row r="3864">
          <cell r="C3864" t="str">
            <v>003</v>
          </cell>
          <cell r="X3864">
            <v>0</v>
          </cell>
        </row>
        <row r="3865">
          <cell r="C3865" t="str">
            <v>003</v>
          </cell>
          <cell r="X3865">
            <v>0</v>
          </cell>
        </row>
        <row r="3866">
          <cell r="C3866" t="str">
            <v>003</v>
          </cell>
          <cell r="X3866">
            <v>8.0709999999999997</v>
          </cell>
        </row>
        <row r="3867">
          <cell r="C3867" t="str">
            <v>003</v>
          </cell>
          <cell r="X3867">
            <v>3.6259999999999999</v>
          </cell>
        </row>
        <row r="3868">
          <cell r="C3868" t="str">
            <v>003</v>
          </cell>
          <cell r="X3868">
            <v>13.716000000000001</v>
          </cell>
        </row>
        <row r="3869">
          <cell r="C3869" t="str">
            <v>003</v>
          </cell>
          <cell r="X3869">
            <v>0.30795000000000006</v>
          </cell>
        </row>
        <row r="3870">
          <cell r="C3870" t="str">
            <v>003</v>
          </cell>
          <cell r="X3870">
            <v>0</v>
          </cell>
        </row>
        <row r="3871">
          <cell r="C3871" t="str">
            <v>003</v>
          </cell>
          <cell r="X3871">
            <v>2.8600000000000003</v>
          </cell>
        </row>
        <row r="3872">
          <cell r="C3872" t="str">
            <v>003</v>
          </cell>
          <cell r="X3872">
            <v>0</v>
          </cell>
        </row>
        <row r="3873">
          <cell r="C3873" t="str">
            <v>003</v>
          </cell>
          <cell r="X3873">
            <v>0</v>
          </cell>
        </row>
        <row r="3874">
          <cell r="C3874" t="str">
            <v>003</v>
          </cell>
          <cell r="X3874">
            <v>6.0017499999999995</v>
          </cell>
        </row>
        <row r="3875">
          <cell r="C3875" t="str">
            <v>003</v>
          </cell>
          <cell r="X3875">
            <v>1.0818000000000001</v>
          </cell>
        </row>
        <row r="3876">
          <cell r="C3876" t="str">
            <v>003</v>
          </cell>
          <cell r="X3876">
            <v>5.3640000000000008</v>
          </cell>
        </row>
        <row r="3877">
          <cell r="C3877" t="str">
            <v>003</v>
          </cell>
          <cell r="X3877">
            <v>0.34</v>
          </cell>
        </row>
        <row r="3878">
          <cell r="C3878" t="str">
            <v>003</v>
          </cell>
          <cell r="X3878">
            <v>0</v>
          </cell>
        </row>
        <row r="3879">
          <cell r="C3879" t="str">
            <v>003</v>
          </cell>
          <cell r="X3879">
            <v>0.23477999999999999</v>
          </cell>
        </row>
        <row r="3880">
          <cell r="C3880" t="str">
            <v>003</v>
          </cell>
          <cell r="X3880">
            <v>0</v>
          </cell>
        </row>
        <row r="3881">
          <cell r="C3881" t="str">
            <v>003</v>
          </cell>
          <cell r="X3881">
            <v>4.415820000000001</v>
          </cell>
        </row>
        <row r="3882">
          <cell r="C3882" t="str">
            <v>003</v>
          </cell>
          <cell r="X3882">
            <v>17.36</v>
          </cell>
        </row>
        <row r="3883">
          <cell r="C3883" t="str">
            <v>003</v>
          </cell>
          <cell r="X3883">
            <v>17.36</v>
          </cell>
        </row>
        <row r="3884">
          <cell r="C3884" t="str">
            <v>003</v>
          </cell>
          <cell r="X3884">
            <v>17.36</v>
          </cell>
        </row>
        <row r="3885">
          <cell r="C3885" t="str">
            <v>003</v>
          </cell>
          <cell r="X3885">
            <v>17.36</v>
          </cell>
        </row>
        <row r="3886">
          <cell r="C3886" t="str">
            <v>003</v>
          </cell>
          <cell r="X3886">
            <v>0</v>
          </cell>
        </row>
        <row r="3887">
          <cell r="C3887" t="str">
            <v>003</v>
          </cell>
          <cell r="X3887">
            <v>0</v>
          </cell>
        </row>
        <row r="3888">
          <cell r="C3888" t="str">
            <v>003</v>
          </cell>
          <cell r="X3888">
            <v>0</v>
          </cell>
        </row>
        <row r="3889">
          <cell r="C3889" t="str">
            <v>003</v>
          </cell>
          <cell r="X3889">
            <v>0</v>
          </cell>
        </row>
        <row r="3890">
          <cell r="C3890" t="str">
            <v>003</v>
          </cell>
          <cell r="X3890">
            <v>30.286799999999999</v>
          </cell>
        </row>
        <row r="3891">
          <cell r="C3891" t="str">
            <v>003</v>
          </cell>
          <cell r="X3891">
            <v>6</v>
          </cell>
        </row>
        <row r="3892">
          <cell r="C3892" t="str">
            <v>003</v>
          </cell>
          <cell r="X3892">
            <v>1.62</v>
          </cell>
        </row>
        <row r="3893">
          <cell r="C3893" t="str">
            <v>003</v>
          </cell>
          <cell r="X3893">
            <v>0</v>
          </cell>
        </row>
        <row r="3894">
          <cell r="C3894" t="str">
            <v>003</v>
          </cell>
          <cell r="X3894">
            <v>0</v>
          </cell>
        </row>
        <row r="3895">
          <cell r="C3895" t="str">
            <v>003</v>
          </cell>
          <cell r="X3895">
            <v>0.7200000000000002</v>
          </cell>
        </row>
        <row r="3896">
          <cell r="C3896" t="str">
            <v>003</v>
          </cell>
          <cell r="X3896">
            <v>2.34</v>
          </cell>
        </row>
        <row r="3897">
          <cell r="C3897" t="str">
            <v>003</v>
          </cell>
          <cell r="X3897">
            <v>0</v>
          </cell>
        </row>
        <row r="3898">
          <cell r="C3898" t="str">
            <v>003</v>
          </cell>
          <cell r="X3898">
            <v>14.127030000000001</v>
          </cell>
        </row>
        <row r="3899">
          <cell r="C3899" t="str">
            <v>003</v>
          </cell>
          <cell r="X3899">
            <v>2.7573000000000003</v>
          </cell>
        </row>
        <row r="3900">
          <cell r="C3900" t="str">
            <v>003</v>
          </cell>
          <cell r="X3900">
            <v>0</v>
          </cell>
        </row>
        <row r="3901">
          <cell r="C3901" t="str">
            <v>003</v>
          </cell>
          <cell r="X3901">
            <v>0</v>
          </cell>
        </row>
        <row r="3902">
          <cell r="C3902" t="str">
            <v>003</v>
          </cell>
          <cell r="X3902">
            <v>0</v>
          </cell>
        </row>
        <row r="3903">
          <cell r="C3903" t="str">
            <v>003</v>
          </cell>
          <cell r="X3903">
            <v>1.26</v>
          </cell>
        </row>
        <row r="3904">
          <cell r="C3904" t="str">
            <v>003</v>
          </cell>
          <cell r="X3904">
            <v>3.1199999999999992</v>
          </cell>
        </row>
        <row r="3905">
          <cell r="C3905" t="str">
            <v>003</v>
          </cell>
          <cell r="X3905">
            <v>0</v>
          </cell>
        </row>
        <row r="3906">
          <cell r="C3906" t="str">
            <v>003</v>
          </cell>
          <cell r="X3906">
            <v>13.607420000000001</v>
          </cell>
        </row>
        <row r="3907">
          <cell r="C3907" t="str">
            <v>003</v>
          </cell>
          <cell r="X3907">
            <v>1.9038400000000002</v>
          </cell>
        </row>
        <row r="3908">
          <cell r="C3908" t="str">
            <v>003</v>
          </cell>
          <cell r="X3908">
            <v>0.71500000000000008</v>
          </cell>
        </row>
        <row r="3909">
          <cell r="C3909" t="str">
            <v>003</v>
          </cell>
          <cell r="X3909">
            <v>0</v>
          </cell>
        </row>
        <row r="3910">
          <cell r="C3910" t="str">
            <v>003</v>
          </cell>
          <cell r="X3910">
            <v>0</v>
          </cell>
        </row>
        <row r="3911">
          <cell r="C3911" t="str">
            <v>003</v>
          </cell>
          <cell r="X3911">
            <v>3.3000000000000003</v>
          </cell>
        </row>
        <row r="3912">
          <cell r="C3912" t="str">
            <v>003</v>
          </cell>
          <cell r="X3912">
            <v>1.6899999999999995</v>
          </cell>
        </row>
        <row r="3913">
          <cell r="C3913" t="str">
            <v>003</v>
          </cell>
          <cell r="X3913">
            <v>0</v>
          </cell>
        </row>
        <row r="3914">
          <cell r="C3914" t="str">
            <v>003</v>
          </cell>
          <cell r="X3914">
            <v>2.0708500000000001</v>
          </cell>
        </row>
        <row r="3915">
          <cell r="C3915" t="str">
            <v>003</v>
          </cell>
          <cell r="X3915">
            <v>3</v>
          </cell>
        </row>
        <row r="3916">
          <cell r="C3916" t="str">
            <v>003</v>
          </cell>
          <cell r="X3916">
            <v>11.972</v>
          </cell>
        </row>
        <row r="3917">
          <cell r="C3917" t="str">
            <v>003</v>
          </cell>
          <cell r="X3917">
            <v>0</v>
          </cell>
        </row>
        <row r="3918">
          <cell r="C3918" t="str">
            <v>003</v>
          </cell>
          <cell r="X3918">
            <v>0</v>
          </cell>
        </row>
        <row r="3919">
          <cell r="C3919" t="str">
            <v>003</v>
          </cell>
          <cell r="X3919">
            <v>3.8099999999999992</v>
          </cell>
        </row>
        <row r="3920">
          <cell r="C3920" t="str">
            <v>003</v>
          </cell>
          <cell r="X3920">
            <v>0</v>
          </cell>
        </row>
        <row r="3921">
          <cell r="C3921" t="str">
            <v>003</v>
          </cell>
          <cell r="X3921">
            <v>0</v>
          </cell>
        </row>
        <row r="3922">
          <cell r="C3922" t="str">
            <v>003</v>
          </cell>
          <cell r="X3922">
            <v>11.293014374999998</v>
          </cell>
        </row>
        <row r="3923">
          <cell r="C3923" t="str">
            <v>003</v>
          </cell>
          <cell r="X3923">
            <v>3.7643381249999996</v>
          </cell>
        </row>
        <row r="3924">
          <cell r="C3924" t="str">
            <v>003</v>
          </cell>
          <cell r="X3924">
            <v>2.8232535937499996</v>
          </cell>
        </row>
        <row r="3925">
          <cell r="C3925" t="str">
            <v>003</v>
          </cell>
          <cell r="X3925">
            <v>0.94108453124999991</v>
          </cell>
        </row>
        <row r="3926">
          <cell r="C3926" t="str">
            <v>003</v>
          </cell>
          <cell r="X3926">
            <v>0</v>
          </cell>
        </row>
        <row r="3927">
          <cell r="C3927" t="str">
            <v>003</v>
          </cell>
          <cell r="X3927">
            <v>0</v>
          </cell>
        </row>
        <row r="3928">
          <cell r="C3928" t="str">
            <v>003</v>
          </cell>
          <cell r="X3928">
            <v>0</v>
          </cell>
        </row>
        <row r="3929">
          <cell r="C3929" t="str">
            <v>003</v>
          </cell>
          <cell r="X3929">
            <v>0</v>
          </cell>
        </row>
        <row r="3930">
          <cell r="C3930" t="str">
            <v>003</v>
          </cell>
          <cell r="X3930">
            <v>0</v>
          </cell>
        </row>
        <row r="3931">
          <cell r="C3931" t="str">
            <v>003</v>
          </cell>
          <cell r="X3931">
            <v>0</v>
          </cell>
        </row>
        <row r="3932">
          <cell r="C3932" t="str">
            <v>003</v>
          </cell>
          <cell r="X3932">
            <v>0</v>
          </cell>
        </row>
        <row r="3933">
          <cell r="C3933" t="str">
            <v>003</v>
          </cell>
          <cell r="X3933">
            <v>0</v>
          </cell>
        </row>
        <row r="3934">
          <cell r="C3934" t="str">
            <v>003</v>
          </cell>
          <cell r="X3934">
            <v>0</v>
          </cell>
        </row>
        <row r="3935">
          <cell r="C3935" t="str">
            <v>003</v>
          </cell>
          <cell r="X3935">
            <v>0</v>
          </cell>
        </row>
        <row r="3936">
          <cell r="C3936" t="str">
            <v>003</v>
          </cell>
          <cell r="X3936">
            <v>0</v>
          </cell>
        </row>
        <row r="3937">
          <cell r="C3937" t="str">
            <v>003</v>
          </cell>
          <cell r="X3937">
            <v>0</v>
          </cell>
        </row>
        <row r="3938">
          <cell r="C3938" t="str">
            <v>003</v>
          </cell>
          <cell r="X3938">
            <v>0</v>
          </cell>
        </row>
        <row r="3939">
          <cell r="C3939" t="str">
            <v>003</v>
          </cell>
          <cell r="X3939">
            <v>0</v>
          </cell>
        </row>
        <row r="3940">
          <cell r="C3940" t="str">
            <v>003</v>
          </cell>
          <cell r="X3940">
            <v>0</v>
          </cell>
        </row>
        <row r="3941">
          <cell r="C3941" t="str">
            <v>003</v>
          </cell>
          <cell r="X3941">
            <v>0</v>
          </cell>
        </row>
        <row r="3942">
          <cell r="C3942" t="str">
            <v>003</v>
          </cell>
          <cell r="X3942">
            <v>0</v>
          </cell>
        </row>
        <row r="3943">
          <cell r="C3943" t="str">
            <v>003</v>
          </cell>
          <cell r="X3943">
            <v>0</v>
          </cell>
        </row>
        <row r="3944">
          <cell r="C3944" t="str">
            <v>003</v>
          </cell>
          <cell r="X3944">
            <v>0</v>
          </cell>
        </row>
        <row r="3945">
          <cell r="C3945" t="str">
            <v>003</v>
          </cell>
          <cell r="X3945">
            <v>0</v>
          </cell>
        </row>
        <row r="3946">
          <cell r="C3946" t="str">
            <v>003</v>
          </cell>
          <cell r="X3946">
            <v>0</v>
          </cell>
        </row>
        <row r="3947">
          <cell r="C3947" t="str">
            <v>003</v>
          </cell>
          <cell r="X3947">
            <v>0</v>
          </cell>
        </row>
        <row r="3948">
          <cell r="C3948" t="str">
            <v>003</v>
          </cell>
          <cell r="X3948">
            <v>0</v>
          </cell>
        </row>
        <row r="3949">
          <cell r="C3949" t="str">
            <v>003</v>
          </cell>
          <cell r="X3949">
            <v>0</v>
          </cell>
        </row>
        <row r="3950">
          <cell r="C3950" t="str">
            <v>003</v>
          </cell>
          <cell r="X3950">
            <v>0</v>
          </cell>
        </row>
        <row r="3951">
          <cell r="C3951" t="str">
            <v>003</v>
          </cell>
          <cell r="X3951">
            <v>0</v>
          </cell>
        </row>
        <row r="3952">
          <cell r="C3952" t="str">
            <v>003</v>
          </cell>
          <cell r="X3952">
            <v>0</v>
          </cell>
        </row>
        <row r="3953">
          <cell r="C3953" t="str">
            <v>003</v>
          </cell>
          <cell r="X3953">
            <v>0</v>
          </cell>
        </row>
        <row r="3954">
          <cell r="C3954" t="str">
            <v>003</v>
          </cell>
          <cell r="X3954">
            <v>0</v>
          </cell>
        </row>
        <row r="3955">
          <cell r="C3955" t="str">
            <v>003</v>
          </cell>
          <cell r="X3955">
            <v>0</v>
          </cell>
        </row>
        <row r="3956">
          <cell r="C3956" t="str">
            <v>003</v>
          </cell>
          <cell r="X3956">
            <v>0</v>
          </cell>
        </row>
        <row r="3957">
          <cell r="C3957" t="str">
            <v>003</v>
          </cell>
          <cell r="X3957">
            <v>0</v>
          </cell>
        </row>
        <row r="3958">
          <cell r="C3958" t="str">
            <v>003</v>
          </cell>
          <cell r="X3958">
            <v>0</v>
          </cell>
        </row>
        <row r="3959">
          <cell r="C3959" t="str">
            <v>003</v>
          </cell>
          <cell r="X3959">
            <v>0</v>
          </cell>
        </row>
        <row r="3960">
          <cell r="C3960" t="str">
            <v>003</v>
          </cell>
          <cell r="X3960">
            <v>0</v>
          </cell>
        </row>
        <row r="3961">
          <cell r="C3961" t="str">
            <v>003</v>
          </cell>
          <cell r="X3961">
            <v>0</v>
          </cell>
        </row>
        <row r="3962">
          <cell r="C3962" t="str">
            <v>003</v>
          </cell>
          <cell r="X3962">
            <v>0.60839999999999994</v>
          </cell>
        </row>
        <row r="3963">
          <cell r="C3963" t="str">
            <v>003</v>
          </cell>
          <cell r="X3963">
            <v>0.40499999999999992</v>
          </cell>
        </row>
        <row r="3964">
          <cell r="C3964" t="str">
            <v>003</v>
          </cell>
          <cell r="X3964">
            <v>0.54899999999999993</v>
          </cell>
        </row>
        <row r="3965">
          <cell r="C3965" t="str">
            <v>003</v>
          </cell>
          <cell r="X3965">
            <v>0.89999999999999991</v>
          </cell>
        </row>
        <row r="3966">
          <cell r="C3966" t="str">
            <v>003</v>
          </cell>
          <cell r="X3966">
            <v>0</v>
          </cell>
        </row>
        <row r="3967">
          <cell r="C3967" t="str">
            <v>003</v>
          </cell>
          <cell r="X3967">
            <v>0.30000000000000004</v>
          </cell>
        </row>
        <row r="3968">
          <cell r="C3968" t="str">
            <v>003</v>
          </cell>
          <cell r="X3968">
            <v>0</v>
          </cell>
        </row>
        <row r="3969">
          <cell r="C3969" t="str">
            <v>003</v>
          </cell>
          <cell r="X3969">
            <v>0</v>
          </cell>
        </row>
        <row r="3970">
          <cell r="C3970" t="str">
            <v>003</v>
          </cell>
          <cell r="X3970">
            <v>0</v>
          </cell>
        </row>
        <row r="3971">
          <cell r="C3971" t="str">
            <v>003</v>
          </cell>
          <cell r="X3971">
            <v>0</v>
          </cell>
        </row>
        <row r="3972">
          <cell r="C3972" t="str">
            <v>003</v>
          </cell>
          <cell r="X3972">
            <v>0</v>
          </cell>
        </row>
        <row r="3973">
          <cell r="C3973" t="str">
            <v>003</v>
          </cell>
          <cell r="X3973">
            <v>0</v>
          </cell>
        </row>
        <row r="3974">
          <cell r="C3974" t="str">
            <v>003</v>
          </cell>
          <cell r="X3974">
            <v>0</v>
          </cell>
        </row>
        <row r="3975">
          <cell r="C3975" t="str">
            <v>003</v>
          </cell>
          <cell r="X3975">
            <v>0</v>
          </cell>
        </row>
        <row r="3976">
          <cell r="C3976" t="str">
            <v>003</v>
          </cell>
          <cell r="X3976">
            <v>0</v>
          </cell>
        </row>
        <row r="3977">
          <cell r="C3977" t="str">
            <v>003</v>
          </cell>
          <cell r="X3977">
            <v>0</v>
          </cell>
        </row>
        <row r="3978">
          <cell r="C3978" t="str">
            <v>003</v>
          </cell>
          <cell r="X3978">
            <v>0</v>
          </cell>
        </row>
        <row r="3979">
          <cell r="C3979" t="str">
            <v>003</v>
          </cell>
          <cell r="X3979">
            <v>0</v>
          </cell>
        </row>
        <row r="3980">
          <cell r="C3980" t="str">
            <v>003</v>
          </cell>
          <cell r="X3980">
            <v>0</v>
          </cell>
        </row>
        <row r="3981">
          <cell r="C3981" t="str">
            <v>003</v>
          </cell>
          <cell r="X3981">
            <v>0</v>
          </cell>
        </row>
        <row r="3982">
          <cell r="C3982" t="str">
            <v>003</v>
          </cell>
          <cell r="X3982">
            <v>0</v>
          </cell>
        </row>
        <row r="3983">
          <cell r="C3983" t="str">
            <v>003</v>
          </cell>
          <cell r="X3983">
            <v>0</v>
          </cell>
        </row>
        <row r="3984">
          <cell r="C3984" t="str">
            <v>003</v>
          </cell>
          <cell r="X3984">
            <v>0</v>
          </cell>
        </row>
        <row r="3985">
          <cell r="C3985" t="str">
            <v>003</v>
          </cell>
          <cell r="X3985">
            <v>0</v>
          </cell>
        </row>
        <row r="3986">
          <cell r="C3986" t="str">
            <v>003</v>
          </cell>
          <cell r="X3986">
            <v>0</v>
          </cell>
        </row>
        <row r="3987">
          <cell r="C3987" t="str">
            <v>003</v>
          </cell>
          <cell r="X3987">
            <v>0</v>
          </cell>
        </row>
        <row r="3988">
          <cell r="C3988" t="str">
            <v>003</v>
          </cell>
          <cell r="X3988">
            <v>0</v>
          </cell>
        </row>
        <row r="3989">
          <cell r="C3989" t="str">
            <v>003</v>
          </cell>
          <cell r="X3989">
            <v>0</v>
          </cell>
        </row>
        <row r="3990">
          <cell r="C3990" t="str">
            <v>003</v>
          </cell>
          <cell r="X3990">
            <v>0</v>
          </cell>
        </row>
        <row r="3991">
          <cell r="C3991" t="str">
            <v>003</v>
          </cell>
          <cell r="X3991">
            <v>0</v>
          </cell>
        </row>
        <row r="3992">
          <cell r="C3992" t="str">
            <v>003</v>
          </cell>
          <cell r="X3992">
            <v>0</v>
          </cell>
        </row>
        <row r="3993">
          <cell r="C3993" t="str">
            <v>003</v>
          </cell>
          <cell r="X3993">
            <v>0</v>
          </cell>
        </row>
        <row r="3994">
          <cell r="C3994" t="str">
            <v>003</v>
          </cell>
          <cell r="X3994">
            <v>0</v>
          </cell>
        </row>
        <row r="3995">
          <cell r="C3995" t="str">
            <v>003</v>
          </cell>
          <cell r="X3995">
            <v>0</v>
          </cell>
        </row>
        <row r="3996">
          <cell r="C3996" t="str">
            <v>003</v>
          </cell>
          <cell r="X3996">
            <v>0</v>
          </cell>
        </row>
        <row r="3997">
          <cell r="C3997" t="str">
            <v>003</v>
          </cell>
          <cell r="X3997">
            <v>0</v>
          </cell>
        </row>
        <row r="3998">
          <cell r="C3998" t="str">
            <v>003</v>
          </cell>
          <cell r="X3998">
            <v>0</v>
          </cell>
        </row>
        <row r="3999">
          <cell r="C3999" t="str">
            <v>003</v>
          </cell>
          <cell r="X3999">
            <v>0</v>
          </cell>
        </row>
        <row r="4000">
          <cell r="C4000" t="str">
            <v>003</v>
          </cell>
          <cell r="X4000">
            <v>0</v>
          </cell>
        </row>
        <row r="4001">
          <cell r="C4001" t="str">
            <v>003</v>
          </cell>
          <cell r="X4001">
            <v>0</v>
          </cell>
        </row>
        <row r="4002">
          <cell r="C4002" t="str">
            <v>003</v>
          </cell>
          <cell r="X4002">
            <v>0.15725999999999998</v>
          </cell>
        </row>
        <row r="4003">
          <cell r="C4003" t="str">
            <v>003</v>
          </cell>
          <cell r="X4003">
            <v>1.5335999999999999</v>
          </cell>
        </row>
        <row r="4004">
          <cell r="C4004" t="str">
            <v>003</v>
          </cell>
          <cell r="X4004">
            <v>0</v>
          </cell>
        </row>
        <row r="4005">
          <cell r="C4005" t="str">
            <v>003</v>
          </cell>
          <cell r="X4005">
            <v>0</v>
          </cell>
        </row>
        <row r="4006">
          <cell r="C4006" t="str">
            <v>003</v>
          </cell>
          <cell r="X4006">
            <v>4.8</v>
          </cell>
        </row>
        <row r="4007">
          <cell r="C4007" t="str">
            <v>003</v>
          </cell>
          <cell r="X4007">
            <v>0</v>
          </cell>
        </row>
        <row r="4008">
          <cell r="C4008" t="str">
            <v>003</v>
          </cell>
          <cell r="X4008">
            <v>0</v>
          </cell>
        </row>
        <row r="4009">
          <cell r="C4009" t="str">
            <v>003</v>
          </cell>
          <cell r="X4009">
            <v>0</v>
          </cell>
        </row>
        <row r="4010">
          <cell r="C4010" t="str">
            <v>003</v>
          </cell>
          <cell r="X4010">
            <v>11.743680000000003</v>
          </cell>
        </row>
        <row r="4011">
          <cell r="C4011" t="str">
            <v>003</v>
          </cell>
          <cell r="X4011">
            <v>0</v>
          </cell>
        </row>
        <row r="4012">
          <cell r="C4012" t="str">
            <v>003</v>
          </cell>
          <cell r="X4012">
            <v>0</v>
          </cell>
        </row>
        <row r="4013">
          <cell r="C4013" t="str">
            <v>003</v>
          </cell>
          <cell r="X4013">
            <v>0</v>
          </cell>
        </row>
        <row r="4014">
          <cell r="C4014" t="str">
            <v>003</v>
          </cell>
          <cell r="X4014">
            <v>0</v>
          </cell>
        </row>
        <row r="4015">
          <cell r="C4015" t="str">
            <v>003</v>
          </cell>
          <cell r="X4015">
            <v>0</v>
          </cell>
        </row>
        <row r="4016">
          <cell r="C4016" t="str">
            <v>003</v>
          </cell>
          <cell r="X4016">
            <v>0</v>
          </cell>
        </row>
        <row r="4017">
          <cell r="C4017" t="str">
            <v>003</v>
          </cell>
          <cell r="X4017">
            <v>0</v>
          </cell>
        </row>
        <row r="4018">
          <cell r="C4018" t="str">
            <v>003</v>
          </cell>
          <cell r="X4018">
            <v>0</v>
          </cell>
        </row>
        <row r="4019">
          <cell r="C4019" t="str">
            <v>003</v>
          </cell>
          <cell r="X4019">
            <v>0</v>
          </cell>
        </row>
        <row r="4020">
          <cell r="C4020" t="str">
            <v>003</v>
          </cell>
          <cell r="X4020">
            <v>0</v>
          </cell>
        </row>
        <row r="4021">
          <cell r="C4021" t="str">
            <v>003</v>
          </cell>
          <cell r="X4021">
            <v>0</v>
          </cell>
        </row>
        <row r="4022">
          <cell r="C4022" t="str">
            <v>003</v>
          </cell>
          <cell r="X4022">
            <v>0</v>
          </cell>
        </row>
        <row r="4023">
          <cell r="C4023" t="str">
            <v>003</v>
          </cell>
          <cell r="X4023">
            <v>0</v>
          </cell>
        </row>
        <row r="4024">
          <cell r="C4024" t="str">
            <v>003</v>
          </cell>
          <cell r="X4024">
            <v>0</v>
          </cell>
        </row>
        <row r="4025">
          <cell r="C4025" t="str">
            <v>003</v>
          </cell>
          <cell r="X4025">
            <v>0</v>
          </cell>
        </row>
        <row r="4026">
          <cell r="C4026" t="str">
            <v>003</v>
          </cell>
          <cell r="X4026">
            <v>0</v>
          </cell>
        </row>
        <row r="4027">
          <cell r="C4027" t="str">
            <v>003</v>
          </cell>
          <cell r="X4027">
            <v>0</v>
          </cell>
        </row>
        <row r="4028">
          <cell r="C4028" t="str">
            <v>003</v>
          </cell>
          <cell r="X4028">
            <v>0</v>
          </cell>
        </row>
        <row r="4029">
          <cell r="C4029" t="str">
            <v>003</v>
          </cell>
          <cell r="X4029">
            <v>0</v>
          </cell>
        </row>
        <row r="4030">
          <cell r="C4030" t="str">
            <v>003</v>
          </cell>
          <cell r="X4030">
            <v>0</v>
          </cell>
        </row>
        <row r="4031">
          <cell r="C4031" t="str">
            <v>003</v>
          </cell>
          <cell r="X4031">
            <v>0</v>
          </cell>
        </row>
        <row r="4032">
          <cell r="C4032" t="str">
            <v>003</v>
          </cell>
          <cell r="X4032">
            <v>0</v>
          </cell>
        </row>
        <row r="4033">
          <cell r="C4033" t="str">
            <v>003</v>
          </cell>
          <cell r="X4033">
            <v>0</v>
          </cell>
        </row>
        <row r="4034">
          <cell r="C4034" t="str">
            <v>003</v>
          </cell>
          <cell r="X4034">
            <v>0</v>
          </cell>
        </row>
        <row r="4035">
          <cell r="C4035" t="str">
            <v>003</v>
          </cell>
          <cell r="X4035">
            <v>0</v>
          </cell>
        </row>
        <row r="4036">
          <cell r="C4036" t="str">
            <v>003</v>
          </cell>
          <cell r="X4036">
            <v>0</v>
          </cell>
        </row>
        <row r="4037">
          <cell r="C4037" t="str">
            <v>003</v>
          </cell>
          <cell r="X4037">
            <v>0</v>
          </cell>
        </row>
        <row r="4038">
          <cell r="C4038" t="str">
            <v>003</v>
          </cell>
          <cell r="X4038">
            <v>0</v>
          </cell>
        </row>
        <row r="4039">
          <cell r="C4039" t="str">
            <v>003</v>
          </cell>
          <cell r="X4039">
            <v>0</v>
          </cell>
        </row>
        <row r="4040">
          <cell r="C4040" t="str">
            <v>003</v>
          </cell>
          <cell r="X4040">
            <v>0</v>
          </cell>
        </row>
        <row r="4041">
          <cell r="C4041" t="str">
            <v>003</v>
          </cell>
          <cell r="X4041">
            <v>0</v>
          </cell>
        </row>
        <row r="4042">
          <cell r="C4042" t="str">
            <v>003</v>
          </cell>
          <cell r="X4042">
            <v>6.1406400000000021</v>
          </cell>
        </row>
        <row r="4043">
          <cell r="C4043" t="str">
            <v>003</v>
          </cell>
          <cell r="X4043">
            <v>10.412879999999996</v>
          </cell>
        </row>
        <row r="4044">
          <cell r="C4044" t="str">
            <v>003</v>
          </cell>
          <cell r="X4044">
            <v>0</v>
          </cell>
        </row>
        <row r="4045">
          <cell r="C4045" t="str">
            <v>003</v>
          </cell>
          <cell r="X4045">
            <v>0</v>
          </cell>
        </row>
        <row r="4046">
          <cell r="C4046" t="str">
            <v>003</v>
          </cell>
          <cell r="X4046">
            <v>0</v>
          </cell>
        </row>
        <row r="4047">
          <cell r="C4047" t="str">
            <v>003</v>
          </cell>
          <cell r="X4047">
            <v>8.9700000000000024</v>
          </cell>
        </row>
        <row r="4048">
          <cell r="C4048" t="str">
            <v>003</v>
          </cell>
          <cell r="X4048">
            <v>0</v>
          </cell>
        </row>
        <row r="4049">
          <cell r="C4049" t="str">
            <v>003</v>
          </cell>
          <cell r="X4049">
            <v>0</v>
          </cell>
        </row>
        <row r="4050">
          <cell r="C4050" t="str">
            <v>003</v>
          </cell>
          <cell r="X4050">
            <v>0</v>
          </cell>
        </row>
        <row r="4051">
          <cell r="C4051" t="str">
            <v>003</v>
          </cell>
          <cell r="X4051">
            <v>0</v>
          </cell>
        </row>
        <row r="4052">
          <cell r="C4052" t="str">
            <v>003</v>
          </cell>
          <cell r="X4052">
            <v>0</v>
          </cell>
        </row>
        <row r="4053">
          <cell r="C4053" t="str">
            <v>003</v>
          </cell>
          <cell r="X4053">
            <v>0</v>
          </cell>
        </row>
        <row r="4054">
          <cell r="C4054" t="str">
            <v>003</v>
          </cell>
          <cell r="X4054">
            <v>0</v>
          </cell>
        </row>
        <row r="4055">
          <cell r="C4055" t="str">
            <v>003</v>
          </cell>
          <cell r="X4055">
            <v>0</v>
          </cell>
        </row>
        <row r="4056">
          <cell r="C4056" t="str">
            <v>003</v>
          </cell>
          <cell r="X4056">
            <v>0</v>
          </cell>
        </row>
        <row r="4057">
          <cell r="C4057" t="str">
            <v>003</v>
          </cell>
          <cell r="X4057">
            <v>0</v>
          </cell>
        </row>
        <row r="4058">
          <cell r="C4058" t="str">
            <v>003</v>
          </cell>
          <cell r="X4058">
            <v>0</v>
          </cell>
        </row>
        <row r="4059">
          <cell r="C4059" t="str">
            <v>003</v>
          </cell>
          <cell r="X4059">
            <v>0</v>
          </cell>
        </row>
        <row r="4060">
          <cell r="C4060" t="str">
            <v>003</v>
          </cell>
          <cell r="X4060">
            <v>0</v>
          </cell>
        </row>
        <row r="4061">
          <cell r="C4061" t="str">
            <v>003</v>
          </cell>
          <cell r="X4061">
            <v>0</v>
          </cell>
        </row>
        <row r="4062">
          <cell r="C4062" t="str">
            <v>003</v>
          </cell>
          <cell r="X4062">
            <v>0</v>
          </cell>
        </row>
        <row r="4063">
          <cell r="C4063" t="str">
            <v>003</v>
          </cell>
          <cell r="X4063">
            <v>0</v>
          </cell>
        </row>
        <row r="4064">
          <cell r="C4064" t="str">
            <v>003</v>
          </cell>
          <cell r="X4064">
            <v>0</v>
          </cell>
        </row>
        <row r="4065">
          <cell r="C4065" t="str">
            <v>003</v>
          </cell>
          <cell r="X4065">
            <v>0</v>
          </cell>
        </row>
        <row r="4066">
          <cell r="C4066" t="str">
            <v>003</v>
          </cell>
          <cell r="X4066">
            <v>0</v>
          </cell>
        </row>
        <row r="4067">
          <cell r="C4067" t="str">
            <v>003</v>
          </cell>
          <cell r="X4067">
            <v>0</v>
          </cell>
        </row>
        <row r="4068">
          <cell r="C4068" t="str">
            <v>003</v>
          </cell>
          <cell r="X4068">
            <v>0</v>
          </cell>
        </row>
        <row r="4069">
          <cell r="C4069" t="str">
            <v>003</v>
          </cell>
          <cell r="X4069">
            <v>0</v>
          </cell>
        </row>
        <row r="4070">
          <cell r="C4070" t="str">
            <v>003</v>
          </cell>
          <cell r="X4070">
            <v>0</v>
          </cell>
        </row>
        <row r="4071">
          <cell r="C4071" t="str">
            <v>003</v>
          </cell>
          <cell r="X4071">
            <v>0</v>
          </cell>
        </row>
        <row r="4072">
          <cell r="C4072" t="str">
            <v>003</v>
          </cell>
          <cell r="X4072">
            <v>0</v>
          </cell>
        </row>
        <row r="4073">
          <cell r="C4073" t="str">
            <v>003</v>
          </cell>
          <cell r="X4073">
            <v>0</v>
          </cell>
        </row>
        <row r="4074">
          <cell r="C4074" t="str">
            <v>003</v>
          </cell>
          <cell r="X4074">
            <v>0</v>
          </cell>
        </row>
        <row r="4075">
          <cell r="C4075" t="str">
            <v>003</v>
          </cell>
          <cell r="X4075">
            <v>0</v>
          </cell>
        </row>
        <row r="4076">
          <cell r="C4076" t="str">
            <v>003</v>
          </cell>
          <cell r="X4076">
            <v>0</v>
          </cell>
        </row>
        <row r="4077">
          <cell r="C4077" t="str">
            <v>003</v>
          </cell>
          <cell r="X4077">
            <v>0</v>
          </cell>
        </row>
        <row r="4078">
          <cell r="C4078" t="str">
            <v>003</v>
          </cell>
          <cell r="X4078">
            <v>0</v>
          </cell>
        </row>
        <row r="4079">
          <cell r="C4079" t="str">
            <v>003</v>
          </cell>
          <cell r="X4079">
            <v>0</v>
          </cell>
        </row>
        <row r="4080">
          <cell r="C4080" t="str">
            <v>003</v>
          </cell>
          <cell r="X4080">
            <v>0</v>
          </cell>
        </row>
        <row r="4081">
          <cell r="C4081" t="str">
            <v>003</v>
          </cell>
          <cell r="X4081">
            <v>0</v>
          </cell>
        </row>
        <row r="4082">
          <cell r="C4082" t="str">
            <v>003</v>
          </cell>
          <cell r="X4082">
            <v>0.86124000000000001</v>
          </cell>
        </row>
        <row r="4083">
          <cell r="C4083" t="str">
            <v>003</v>
          </cell>
          <cell r="X4083">
            <v>1.0626</v>
          </cell>
        </row>
        <row r="4084">
          <cell r="C4084" t="str">
            <v>003</v>
          </cell>
          <cell r="X4084">
            <v>0</v>
          </cell>
        </row>
        <row r="4085">
          <cell r="C4085" t="str">
            <v>003</v>
          </cell>
          <cell r="X4085">
            <v>0</v>
          </cell>
        </row>
        <row r="4086">
          <cell r="C4086" t="str">
            <v>003</v>
          </cell>
          <cell r="X4086">
            <v>0</v>
          </cell>
        </row>
        <row r="4087">
          <cell r="C4087" t="str">
            <v>003</v>
          </cell>
          <cell r="X4087">
            <v>0</v>
          </cell>
        </row>
        <row r="4088">
          <cell r="C4088" t="str">
            <v>003</v>
          </cell>
          <cell r="X4088">
            <v>0</v>
          </cell>
        </row>
        <row r="4089">
          <cell r="C4089" t="str">
            <v>003</v>
          </cell>
          <cell r="X4089">
            <v>0</v>
          </cell>
        </row>
        <row r="4090">
          <cell r="C4090" t="str">
            <v>003</v>
          </cell>
          <cell r="X4090">
            <v>0</v>
          </cell>
        </row>
        <row r="4091">
          <cell r="C4091" t="str">
            <v>003</v>
          </cell>
          <cell r="X4091">
            <v>0</v>
          </cell>
        </row>
        <row r="4092">
          <cell r="C4092" t="str">
            <v>003</v>
          </cell>
          <cell r="X4092">
            <v>0</v>
          </cell>
        </row>
        <row r="4093">
          <cell r="C4093" t="str">
            <v>003</v>
          </cell>
          <cell r="X4093">
            <v>0</v>
          </cell>
        </row>
        <row r="4094">
          <cell r="C4094" t="str">
            <v>003</v>
          </cell>
          <cell r="X4094">
            <v>0</v>
          </cell>
        </row>
        <row r="4095">
          <cell r="C4095" t="str">
            <v>003</v>
          </cell>
          <cell r="X4095">
            <v>0</v>
          </cell>
        </row>
        <row r="4096">
          <cell r="C4096" t="str">
            <v>003</v>
          </cell>
          <cell r="X4096">
            <v>0</v>
          </cell>
        </row>
        <row r="4097">
          <cell r="C4097" t="str">
            <v>003</v>
          </cell>
          <cell r="X4097">
            <v>0</v>
          </cell>
        </row>
        <row r="4098">
          <cell r="C4098" t="str">
            <v>003</v>
          </cell>
          <cell r="X4098">
            <v>0</v>
          </cell>
        </row>
        <row r="4099">
          <cell r="C4099" t="str">
            <v>003</v>
          </cell>
          <cell r="X4099">
            <v>0</v>
          </cell>
        </row>
        <row r="4100">
          <cell r="C4100" t="str">
            <v>003</v>
          </cell>
          <cell r="X4100">
            <v>0</v>
          </cell>
        </row>
        <row r="4101">
          <cell r="C4101" t="str">
            <v>003</v>
          </cell>
          <cell r="X4101">
            <v>0</v>
          </cell>
        </row>
        <row r="4102">
          <cell r="C4102" t="str">
            <v>003</v>
          </cell>
          <cell r="X4102">
            <v>0</v>
          </cell>
        </row>
        <row r="4103">
          <cell r="C4103" t="str">
            <v>003</v>
          </cell>
          <cell r="X4103">
            <v>0</v>
          </cell>
        </row>
        <row r="4104">
          <cell r="C4104" t="str">
            <v>003</v>
          </cell>
          <cell r="X4104">
            <v>0</v>
          </cell>
        </row>
        <row r="4105">
          <cell r="C4105" t="str">
            <v>003</v>
          </cell>
          <cell r="X4105">
            <v>0</v>
          </cell>
        </row>
        <row r="4106">
          <cell r="C4106" t="str">
            <v>003</v>
          </cell>
          <cell r="X4106">
            <v>0</v>
          </cell>
        </row>
        <row r="4107">
          <cell r="C4107" t="str">
            <v>003</v>
          </cell>
          <cell r="X4107">
            <v>0</v>
          </cell>
        </row>
        <row r="4108">
          <cell r="C4108" t="str">
            <v>003</v>
          </cell>
          <cell r="X4108">
            <v>0</v>
          </cell>
        </row>
        <row r="4109">
          <cell r="C4109" t="str">
            <v>003</v>
          </cell>
          <cell r="X4109">
            <v>0</v>
          </cell>
        </row>
        <row r="4110">
          <cell r="C4110" t="str">
            <v>003</v>
          </cell>
          <cell r="X4110">
            <v>0</v>
          </cell>
        </row>
        <row r="4111">
          <cell r="C4111" t="str">
            <v>003</v>
          </cell>
          <cell r="X4111">
            <v>0</v>
          </cell>
        </row>
        <row r="4112">
          <cell r="C4112" t="str">
            <v>003</v>
          </cell>
          <cell r="X4112">
            <v>0</v>
          </cell>
        </row>
        <row r="4113">
          <cell r="C4113" t="str">
            <v>003</v>
          </cell>
          <cell r="X4113">
            <v>0</v>
          </cell>
        </row>
        <row r="4114">
          <cell r="C4114" t="str">
            <v>003</v>
          </cell>
          <cell r="X4114">
            <v>0</v>
          </cell>
        </row>
        <row r="4115">
          <cell r="C4115" t="str">
            <v>003</v>
          </cell>
          <cell r="X4115">
            <v>0</v>
          </cell>
        </row>
        <row r="4116">
          <cell r="C4116" t="str">
            <v>003</v>
          </cell>
          <cell r="X4116">
            <v>0</v>
          </cell>
        </row>
        <row r="4117">
          <cell r="C4117" t="str">
            <v>003</v>
          </cell>
          <cell r="X4117">
            <v>0</v>
          </cell>
        </row>
        <row r="4118">
          <cell r="C4118" t="str">
            <v>003</v>
          </cell>
          <cell r="X4118">
            <v>0</v>
          </cell>
        </row>
        <row r="4119">
          <cell r="C4119" t="str">
            <v>003</v>
          </cell>
          <cell r="X4119">
            <v>0</v>
          </cell>
        </row>
        <row r="4120">
          <cell r="C4120" t="str">
            <v>003</v>
          </cell>
          <cell r="X4120">
            <v>0</v>
          </cell>
        </row>
        <row r="4121">
          <cell r="C4121" t="str">
            <v>003</v>
          </cell>
          <cell r="X4121">
            <v>0</v>
          </cell>
        </row>
        <row r="4122">
          <cell r="C4122" t="str">
            <v>003</v>
          </cell>
          <cell r="X4122">
            <v>0</v>
          </cell>
        </row>
        <row r="4123">
          <cell r="C4123" t="str">
            <v>003</v>
          </cell>
          <cell r="X4123">
            <v>0</v>
          </cell>
        </row>
        <row r="4124">
          <cell r="C4124" t="str">
            <v>003</v>
          </cell>
          <cell r="X4124">
            <v>0</v>
          </cell>
        </row>
        <row r="4125">
          <cell r="C4125" t="str">
            <v>003</v>
          </cell>
          <cell r="X4125">
            <v>0</v>
          </cell>
        </row>
        <row r="4126">
          <cell r="C4126" t="str">
            <v>003</v>
          </cell>
          <cell r="X4126">
            <v>48.5</v>
          </cell>
        </row>
        <row r="4127">
          <cell r="C4127" t="str">
            <v>003</v>
          </cell>
          <cell r="X4127">
            <v>48.5</v>
          </cell>
        </row>
        <row r="4128">
          <cell r="C4128" t="str">
            <v>003</v>
          </cell>
          <cell r="X4128">
            <v>0</v>
          </cell>
        </row>
        <row r="4129">
          <cell r="C4129" t="str">
            <v>003</v>
          </cell>
          <cell r="X4129">
            <v>0</v>
          </cell>
        </row>
        <row r="4130">
          <cell r="C4130" t="str">
            <v>003</v>
          </cell>
          <cell r="X4130">
            <v>0</v>
          </cell>
        </row>
        <row r="4131">
          <cell r="C4131" t="str">
            <v>003</v>
          </cell>
          <cell r="X4131">
            <v>0</v>
          </cell>
        </row>
        <row r="4132">
          <cell r="C4132" t="str">
            <v>003</v>
          </cell>
          <cell r="X4132">
            <v>0</v>
          </cell>
        </row>
        <row r="4133">
          <cell r="C4133" t="str">
            <v>003</v>
          </cell>
          <cell r="X4133">
            <v>0</v>
          </cell>
        </row>
        <row r="4134">
          <cell r="C4134" t="str">
            <v>003</v>
          </cell>
          <cell r="X4134">
            <v>53</v>
          </cell>
        </row>
        <row r="4135">
          <cell r="C4135" t="str">
            <v>003</v>
          </cell>
          <cell r="X4135">
            <v>0</v>
          </cell>
        </row>
        <row r="4136">
          <cell r="C4136" t="str">
            <v>003</v>
          </cell>
          <cell r="X4136">
            <v>0</v>
          </cell>
        </row>
        <row r="4137">
          <cell r="C4137" t="str">
            <v>003</v>
          </cell>
          <cell r="X4137">
            <v>0</v>
          </cell>
        </row>
        <row r="4138">
          <cell r="C4138" t="str">
            <v>003</v>
          </cell>
          <cell r="X4138">
            <v>19.192342499999999</v>
          </cell>
        </row>
        <row r="4139">
          <cell r="C4139" t="str">
            <v>003</v>
          </cell>
          <cell r="X4139">
            <v>19.192342499999999</v>
          </cell>
        </row>
        <row r="4140">
          <cell r="C4140" t="str">
            <v>003</v>
          </cell>
          <cell r="X4140">
            <v>19.192342499999999</v>
          </cell>
        </row>
        <row r="4141">
          <cell r="C4141" t="str">
            <v>003</v>
          </cell>
          <cell r="X4141">
            <v>19.192342499999999</v>
          </cell>
        </row>
        <row r="4142">
          <cell r="C4142" t="str">
            <v>003</v>
          </cell>
          <cell r="X4142">
            <v>19.243543333333331</v>
          </cell>
        </row>
        <row r="4143">
          <cell r="C4143" t="str">
            <v>003</v>
          </cell>
          <cell r="X4143">
            <v>19.243543333333331</v>
          </cell>
        </row>
        <row r="4144">
          <cell r="C4144" t="str">
            <v>003</v>
          </cell>
          <cell r="X4144">
            <v>0</v>
          </cell>
        </row>
        <row r="4145">
          <cell r="C4145" t="str">
            <v>003</v>
          </cell>
          <cell r="X4145">
            <v>0</v>
          </cell>
        </row>
        <row r="4146">
          <cell r="C4146" t="str">
            <v>003</v>
          </cell>
          <cell r="X4146">
            <v>11.25</v>
          </cell>
        </row>
        <row r="4147">
          <cell r="C4147" t="str">
            <v>003</v>
          </cell>
          <cell r="X4147">
            <v>11.25</v>
          </cell>
        </row>
        <row r="4148">
          <cell r="C4148" t="str">
            <v>003</v>
          </cell>
          <cell r="X4148">
            <v>11.25</v>
          </cell>
        </row>
        <row r="4149">
          <cell r="C4149" t="str">
            <v>003</v>
          </cell>
          <cell r="X4149">
            <v>11.25</v>
          </cell>
        </row>
        <row r="4150">
          <cell r="C4150" t="str">
            <v>003</v>
          </cell>
          <cell r="X4150">
            <v>11.749999999999998</v>
          </cell>
        </row>
        <row r="4151">
          <cell r="C4151" t="str">
            <v>003</v>
          </cell>
          <cell r="X4151">
            <v>0</v>
          </cell>
        </row>
        <row r="4152">
          <cell r="C4152" t="str">
            <v>003</v>
          </cell>
          <cell r="X4152">
            <v>11.749999999999998</v>
          </cell>
        </row>
        <row r="4153">
          <cell r="C4153" t="str">
            <v>003</v>
          </cell>
          <cell r="X4153">
            <v>11.749999999999998</v>
          </cell>
        </row>
        <row r="4154">
          <cell r="C4154" t="str">
            <v>003</v>
          </cell>
          <cell r="X4154">
            <v>14.68113</v>
          </cell>
        </row>
        <row r="4155">
          <cell r="C4155" t="str">
            <v>003</v>
          </cell>
          <cell r="X4155">
            <v>11.085490000000004</v>
          </cell>
        </row>
        <row r="4156">
          <cell r="C4156" t="str">
            <v>003</v>
          </cell>
          <cell r="X4156">
            <v>6.0720000000000018</v>
          </cell>
        </row>
        <row r="4157">
          <cell r="C4157" t="str">
            <v>003</v>
          </cell>
          <cell r="X4157">
            <v>5.6203199999999987</v>
          </cell>
        </row>
        <row r="4158">
          <cell r="C4158" t="str">
            <v>003</v>
          </cell>
          <cell r="X4158">
            <v>105.51000000000003</v>
          </cell>
        </row>
        <row r="4159">
          <cell r="C4159" t="str">
            <v>003</v>
          </cell>
          <cell r="X4159">
            <v>231</v>
          </cell>
        </row>
        <row r="4160">
          <cell r="C4160" t="str">
            <v>003</v>
          </cell>
          <cell r="X4160">
            <v>147</v>
          </cell>
        </row>
        <row r="4161">
          <cell r="C4161" t="str">
            <v>003</v>
          </cell>
          <cell r="X4161">
            <v>321.50400000000002</v>
          </cell>
        </row>
        <row r="4162">
          <cell r="C4162" t="str">
            <v>196</v>
          </cell>
          <cell r="X4162">
            <v>4.0600000000000005</v>
          </cell>
        </row>
        <row r="4163">
          <cell r="C4163" t="str">
            <v>196</v>
          </cell>
          <cell r="X4163">
            <v>0.48</v>
          </cell>
        </row>
        <row r="4164">
          <cell r="C4164" t="str">
            <v>196</v>
          </cell>
          <cell r="X4164">
            <v>6</v>
          </cell>
        </row>
        <row r="4165">
          <cell r="C4165" t="str">
            <v>196</v>
          </cell>
          <cell r="X4165">
            <v>0</v>
          </cell>
        </row>
        <row r="4166">
          <cell r="C4166" t="str">
            <v>196</v>
          </cell>
          <cell r="X4166">
            <v>0</v>
          </cell>
        </row>
        <row r="4167">
          <cell r="C4167" t="str">
            <v>196</v>
          </cell>
          <cell r="X4167">
            <v>0</v>
          </cell>
        </row>
        <row r="4168">
          <cell r="C4168" t="str">
            <v>196</v>
          </cell>
          <cell r="X4168">
            <v>0</v>
          </cell>
        </row>
        <row r="4169">
          <cell r="C4169" t="str">
            <v>196</v>
          </cell>
          <cell r="X4169">
            <v>0</v>
          </cell>
        </row>
        <row r="4170">
          <cell r="C4170" t="str">
            <v>196</v>
          </cell>
          <cell r="X4170">
            <v>1.7</v>
          </cell>
        </row>
        <row r="4171">
          <cell r="C4171" t="str">
            <v>196</v>
          </cell>
          <cell r="X4171">
            <v>0.45</v>
          </cell>
        </row>
        <row r="4172">
          <cell r="C4172" t="str">
            <v>196</v>
          </cell>
          <cell r="X4172">
            <v>0.35</v>
          </cell>
        </row>
        <row r="4173">
          <cell r="C4173" t="str">
            <v>196</v>
          </cell>
          <cell r="X4173">
            <v>0.35</v>
          </cell>
        </row>
        <row r="4174">
          <cell r="C4174" t="str">
            <v>196</v>
          </cell>
          <cell r="X4174">
            <v>0</v>
          </cell>
        </row>
        <row r="4175">
          <cell r="C4175" t="str">
            <v>196</v>
          </cell>
          <cell r="X4175">
            <v>0</v>
          </cell>
        </row>
        <row r="4176">
          <cell r="C4176" t="str">
            <v>196</v>
          </cell>
          <cell r="X4176">
            <v>0</v>
          </cell>
        </row>
        <row r="4177">
          <cell r="C4177" t="str">
            <v>196</v>
          </cell>
          <cell r="X4177">
            <v>0</v>
          </cell>
        </row>
        <row r="4178">
          <cell r="C4178" t="str">
            <v>196</v>
          </cell>
          <cell r="X4178">
            <v>8.35</v>
          </cell>
        </row>
        <row r="4179">
          <cell r="C4179" t="str">
            <v>196</v>
          </cell>
          <cell r="X4179">
            <v>0.05</v>
          </cell>
        </row>
        <row r="4180">
          <cell r="C4180" t="str">
            <v>196</v>
          </cell>
          <cell r="X4180">
            <v>0.76</v>
          </cell>
        </row>
        <row r="4181">
          <cell r="C4181" t="str">
            <v>196</v>
          </cell>
          <cell r="X4181">
            <v>1.01</v>
          </cell>
        </row>
        <row r="4182">
          <cell r="C4182" t="str">
            <v>196</v>
          </cell>
          <cell r="X4182">
            <v>0</v>
          </cell>
        </row>
        <row r="4183">
          <cell r="C4183" t="str">
            <v>196</v>
          </cell>
          <cell r="X4183">
            <v>0</v>
          </cell>
        </row>
        <row r="4184">
          <cell r="C4184" t="str">
            <v>196</v>
          </cell>
          <cell r="X4184">
            <v>0</v>
          </cell>
        </row>
        <row r="4185">
          <cell r="C4185" t="str">
            <v>196</v>
          </cell>
          <cell r="X4185">
            <v>0</v>
          </cell>
        </row>
        <row r="4186">
          <cell r="C4186" t="str">
            <v>196</v>
          </cell>
          <cell r="X4186">
            <v>1.36</v>
          </cell>
        </row>
        <row r="4187">
          <cell r="C4187" t="str">
            <v>196</v>
          </cell>
          <cell r="X4187">
            <v>1.0699999999999998</v>
          </cell>
        </row>
        <row r="4188">
          <cell r="C4188" t="str">
            <v>196</v>
          </cell>
          <cell r="X4188">
            <v>0.13</v>
          </cell>
        </row>
        <row r="4189">
          <cell r="C4189" t="str">
            <v>196</v>
          </cell>
          <cell r="X4189">
            <v>2.6</v>
          </cell>
        </row>
        <row r="4190">
          <cell r="C4190" t="str">
            <v>196</v>
          </cell>
          <cell r="X4190">
            <v>5.2000000000000011</v>
          </cell>
        </row>
        <row r="4191">
          <cell r="C4191" t="str">
            <v>196</v>
          </cell>
          <cell r="X4191">
            <v>0</v>
          </cell>
        </row>
        <row r="4192">
          <cell r="C4192" t="str">
            <v>196</v>
          </cell>
          <cell r="X4192">
            <v>0</v>
          </cell>
        </row>
        <row r="4193">
          <cell r="C4193" t="str">
            <v>196</v>
          </cell>
          <cell r="X4193">
            <v>0</v>
          </cell>
        </row>
        <row r="4194">
          <cell r="C4194" t="str">
            <v>196</v>
          </cell>
          <cell r="X4194">
            <v>1.28</v>
          </cell>
        </row>
        <row r="4195">
          <cell r="C4195" t="str">
            <v>196</v>
          </cell>
          <cell r="X4195">
            <v>0</v>
          </cell>
        </row>
        <row r="4196">
          <cell r="C4196" t="str">
            <v>196</v>
          </cell>
          <cell r="X4196">
            <v>0</v>
          </cell>
        </row>
        <row r="4197">
          <cell r="C4197" t="str">
            <v>196</v>
          </cell>
          <cell r="X4197">
            <v>0</v>
          </cell>
        </row>
        <row r="4198">
          <cell r="C4198" t="str">
            <v>196</v>
          </cell>
          <cell r="X4198">
            <v>0</v>
          </cell>
        </row>
        <row r="4199">
          <cell r="C4199" t="str">
            <v>196</v>
          </cell>
          <cell r="X4199">
            <v>0</v>
          </cell>
        </row>
        <row r="4200">
          <cell r="C4200" t="str">
            <v>196</v>
          </cell>
          <cell r="X4200">
            <v>0</v>
          </cell>
        </row>
        <row r="4201">
          <cell r="C4201" t="str">
            <v>196</v>
          </cell>
          <cell r="X4201">
            <v>0</v>
          </cell>
        </row>
        <row r="4202">
          <cell r="C4202" t="str">
            <v>196</v>
          </cell>
          <cell r="X4202">
            <v>7.1700000000000008</v>
          </cell>
        </row>
        <row r="4203">
          <cell r="C4203" t="str">
            <v>196</v>
          </cell>
          <cell r="X4203">
            <v>0.44999999999999996</v>
          </cell>
        </row>
        <row r="4204">
          <cell r="C4204" t="str">
            <v>196</v>
          </cell>
          <cell r="X4204">
            <v>5.8999999999999995</v>
          </cell>
        </row>
        <row r="4205">
          <cell r="C4205" t="str">
            <v>196</v>
          </cell>
          <cell r="X4205">
            <v>1.59</v>
          </cell>
        </row>
        <row r="4206">
          <cell r="C4206" t="str">
            <v>196</v>
          </cell>
          <cell r="X4206">
            <v>8.4</v>
          </cell>
        </row>
        <row r="4207">
          <cell r="C4207" t="str">
            <v>196</v>
          </cell>
          <cell r="X4207">
            <v>0</v>
          </cell>
        </row>
        <row r="4208">
          <cell r="C4208" t="str">
            <v>196</v>
          </cell>
          <cell r="X4208">
            <v>0</v>
          </cell>
        </row>
        <row r="4209">
          <cell r="C4209" t="str">
            <v>196</v>
          </cell>
          <cell r="X4209">
            <v>0</v>
          </cell>
        </row>
        <row r="4210">
          <cell r="C4210" t="str">
            <v>196</v>
          </cell>
          <cell r="X4210">
            <v>0.27</v>
          </cell>
        </row>
        <row r="4211">
          <cell r="C4211" t="str">
            <v>196</v>
          </cell>
          <cell r="X4211">
            <v>1.494</v>
          </cell>
        </row>
        <row r="4212">
          <cell r="C4212" t="str">
            <v>196</v>
          </cell>
          <cell r="X4212">
            <v>0.48</v>
          </cell>
        </row>
        <row r="4213">
          <cell r="C4213" t="str">
            <v>196</v>
          </cell>
          <cell r="X4213">
            <v>5</v>
          </cell>
        </row>
        <row r="4214">
          <cell r="C4214" t="str">
            <v>196</v>
          </cell>
          <cell r="X4214">
            <v>0</v>
          </cell>
        </row>
        <row r="4215">
          <cell r="C4215" t="str">
            <v>196</v>
          </cell>
          <cell r="X4215">
            <v>0</v>
          </cell>
        </row>
        <row r="4216">
          <cell r="C4216" t="str">
            <v>196</v>
          </cell>
          <cell r="X4216">
            <v>0</v>
          </cell>
        </row>
        <row r="4217">
          <cell r="C4217" t="str">
            <v>196</v>
          </cell>
          <cell r="X4217">
            <v>0</v>
          </cell>
        </row>
        <row r="4218">
          <cell r="C4218" t="str">
            <v>196</v>
          </cell>
          <cell r="X4218">
            <v>0</v>
          </cell>
        </row>
        <row r="4219">
          <cell r="C4219" t="str">
            <v>196</v>
          </cell>
          <cell r="X4219">
            <v>0</v>
          </cell>
        </row>
        <row r="4220">
          <cell r="C4220" t="str">
            <v>196</v>
          </cell>
          <cell r="X4220">
            <v>0</v>
          </cell>
        </row>
        <row r="4221">
          <cell r="C4221" t="str">
            <v>196</v>
          </cell>
          <cell r="X4221">
            <v>0</v>
          </cell>
        </row>
        <row r="4222">
          <cell r="C4222" t="str">
            <v>196</v>
          </cell>
          <cell r="X4222">
            <v>0</v>
          </cell>
        </row>
        <row r="4223">
          <cell r="C4223" t="str">
            <v>196</v>
          </cell>
          <cell r="X4223">
            <v>0</v>
          </cell>
        </row>
        <row r="4224">
          <cell r="C4224" t="str">
            <v>196</v>
          </cell>
          <cell r="X4224">
            <v>0</v>
          </cell>
        </row>
        <row r="4225">
          <cell r="C4225" t="str">
            <v>196</v>
          </cell>
          <cell r="X4225">
            <v>0</v>
          </cell>
        </row>
        <row r="4226">
          <cell r="C4226" t="str">
            <v>196</v>
          </cell>
          <cell r="X4226">
            <v>0</v>
          </cell>
        </row>
        <row r="4227">
          <cell r="C4227" t="str">
            <v>196</v>
          </cell>
          <cell r="X4227">
            <v>0</v>
          </cell>
        </row>
        <row r="4228">
          <cell r="C4228" t="str">
            <v>196</v>
          </cell>
          <cell r="X4228">
            <v>0</v>
          </cell>
        </row>
        <row r="4229">
          <cell r="C4229" t="str">
            <v>196</v>
          </cell>
          <cell r="X4229">
            <v>0</v>
          </cell>
        </row>
        <row r="4230">
          <cell r="C4230" t="str">
            <v>196</v>
          </cell>
          <cell r="X4230">
            <v>0</v>
          </cell>
        </row>
        <row r="4231">
          <cell r="C4231" t="str">
            <v>196</v>
          </cell>
          <cell r="X4231">
            <v>0</v>
          </cell>
        </row>
        <row r="4232">
          <cell r="C4232" t="str">
            <v>196</v>
          </cell>
          <cell r="X4232">
            <v>0</v>
          </cell>
        </row>
        <row r="4233">
          <cell r="C4233" t="str">
            <v>196</v>
          </cell>
          <cell r="X4233">
            <v>0</v>
          </cell>
        </row>
        <row r="4234">
          <cell r="C4234" t="str">
            <v>196</v>
          </cell>
          <cell r="X4234">
            <v>0</v>
          </cell>
        </row>
        <row r="4235">
          <cell r="C4235" t="str">
            <v>196</v>
          </cell>
          <cell r="X4235">
            <v>0</v>
          </cell>
        </row>
        <row r="4236">
          <cell r="C4236" t="str">
            <v>196</v>
          </cell>
          <cell r="X4236">
            <v>0</v>
          </cell>
        </row>
        <row r="4237">
          <cell r="C4237" t="str">
            <v>196</v>
          </cell>
          <cell r="X4237">
            <v>0</v>
          </cell>
        </row>
        <row r="4238">
          <cell r="C4238" t="str">
            <v>196</v>
          </cell>
          <cell r="X4238">
            <v>0</v>
          </cell>
        </row>
        <row r="4239">
          <cell r="C4239" t="str">
            <v>196</v>
          </cell>
          <cell r="X4239">
            <v>0</v>
          </cell>
        </row>
        <row r="4240">
          <cell r="C4240" t="str">
            <v>196</v>
          </cell>
          <cell r="X4240">
            <v>0</v>
          </cell>
        </row>
        <row r="4241">
          <cell r="C4241" t="str">
            <v>196</v>
          </cell>
          <cell r="X4241">
            <v>0</v>
          </cell>
        </row>
        <row r="4242">
          <cell r="C4242" t="str">
            <v>196</v>
          </cell>
          <cell r="X4242">
            <v>3.4399999999999995</v>
          </cell>
        </row>
        <row r="4243">
          <cell r="C4243" t="str">
            <v>196</v>
          </cell>
          <cell r="X4243">
            <v>0.13</v>
          </cell>
        </row>
        <row r="4244">
          <cell r="C4244" t="str">
            <v>196</v>
          </cell>
          <cell r="X4244">
            <v>0.21000000000000002</v>
          </cell>
        </row>
        <row r="4245">
          <cell r="C4245" t="str">
            <v>196</v>
          </cell>
          <cell r="X4245">
            <v>0.35</v>
          </cell>
        </row>
        <row r="4246">
          <cell r="C4246" t="str">
            <v>196</v>
          </cell>
          <cell r="X4246">
            <v>0</v>
          </cell>
        </row>
        <row r="4247">
          <cell r="C4247" t="str">
            <v>196</v>
          </cell>
          <cell r="X4247">
            <v>0</v>
          </cell>
        </row>
        <row r="4248">
          <cell r="C4248" t="str">
            <v>196</v>
          </cell>
          <cell r="X4248">
            <v>0</v>
          </cell>
        </row>
        <row r="4249">
          <cell r="C4249" t="str">
            <v>196</v>
          </cell>
          <cell r="X4249">
            <v>0</v>
          </cell>
        </row>
        <row r="4250">
          <cell r="C4250" t="str">
            <v>196</v>
          </cell>
          <cell r="X4250">
            <v>0.12</v>
          </cell>
        </row>
        <row r="4251">
          <cell r="C4251" t="str">
            <v>196</v>
          </cell>
          <cell r="X4251">
            <v>0</v>
          </cell>
        </row>
        <row r="4252">
          <cell r="C4252" t="str">
            <v>196</v>
          </cell>
          <cell r="X4252">
            <v>0</v>
          </cell>
        </row>
        <row r="4253">
          <cell r="C4253" t="str">
            <v>196</v>
          </cell>
          <cell r="X4253">
            <v>0</v>
          </cell>
        </row>
        <row r="4254">
          <cell r="C4254" t="str">
            <v>196</v>
          </cell>
          <cell r="X4254">
            <v>3</v>
          </cell>
        </row>
        <row r="4255">
          <cell r="C4255" t="str">
            <v>196</v>
          </cell>
          <cell r="X4255">
            <v>0</v>
          </cell>
        </row>
        <row r="4256">
          <cell r="C4256" t="str">
            <v>196</v>
          </cell>
          <cell r="X4256">
            <v>0</v>
          </cell>
        </row>
        <row r="4257">
          <cell r="C4257" t="str">
            <v>196</v>
          </cell>
          <cell r="X4257">
            <v>0</v>
          </cell>
        </row>
        <row r="4258">
          <cell r="C4258" t="str">
            <v>196</v>
          </cell>
          <cell r="X4258">
            <v>0</v>
          </cell>
        </row>
        <row r="4259">
          <cell r="C4259" t="str">
            <v>196</v>
          </cell>
          <cell r="X4259">
            <v>0</v>
          </cell>
        </row>
        <row r="4260">
          <cell r="C4260" t="str">
            <v>196</v>
          </cell>
          <cell r="X4260">
            <v>0</v>
          </cell>
        </row>
        <row r="4261">
          <cell r="C4261" t="str">
            <v>196</v>
          </cell>
          <cell r="X4261">
            <v>0</v>
          </cell>
        </row>
        <row r="4262">
          <cell r="C4262" t="str">
            <v>196</v>
          </cell>
          <cell r="X4262">
            <v>0</v>
          </cell>
        </row>
        <row r="4263">
          <cell r="C4263" t="str">
            <v>196</v>
          </cell>
          <cell r="X4263">
            <v>0</v>
          </cell>
        </row>
        <row r="4264">
          <cell r="C4264" t="str">
            <v>196</v>
          </cell>
          <cell r="X4264">
            <v>0</v>
          </cell>
        </row>
        <row r="4265">
          <cell r="C4265" t="str">
            <v>196</v>
          </cell>
          <cell r="X4265">
            <v>0</v>
          </cell>
        </row>
        <row r="4266">
          <cell r="C4266" t="str">
            <v>196</v>
          </cell>
          <cell r="X4266">
            <v>0</v>
          </cell>
        </row>
        <row r="4267">
          <cell r="C4267" t="str">
            <v>196</v>
          </cell>
          <cell r="X4267">
            <v>0</v>
          </cell>
        </row>
        <row r="4268">
          <cell r="C4268" t="str">
            <v>196</v>
          </cell>
          <cell r="X4268">
            <v>0</v>
          </cell>
        </row>
        <row r="4269">
          <cell r="C4269" t="str">
            <v>196</v>
          </cell>
          <cell r="X4269">
            <v>0</v>
          </cell>
        </row>
        <row r="4270">
          <cell r="C4270" t="str">
            <v>196</v>
          </cell>
          <cell r="X4270">
            <v>0</v>
          </cell>
        </row>
        <row r="4271">
          <cell r="C4271" t="str">
            <v>196</v>
          </cell>
          <cell r="X4271">
            <v>0</v>
          </cell>
        </row>
        <row r="4272">
          <cell r="C4272" t="str">
            <v>196</v>
          </cell>
          <cell r="X4272">
            <v>0</v>
          </cell>
        </row>
        <row r="4273">
          <cell r="C4273" t="str">
            <v>196</v>
          </cell>
          <cell r="X4273">
            <v>0</v>
          </cell>
        </row>
        <row r="4274">
          <cell r="C4274" t="str">
            <v>196</v>
          </cell>
          <cell r="X4274">
            <v>0</v>
          </cell>
        </row>
        <row r="4275">
          <cell r="C4275" t="str">
            <v>196</v>
          </cell>
          <cell r="X4275">
            <v>0</v>
          </cell>
        </row>
        <row r="4276">
          <cell r="C4276" t="str">
            <v>196</v>
          </cell>
          <cell r="X4276">
            <v>0</v>
          </cell>
        </row>
        <row r="4277">
          <cell r="C4277" t="str">
            <v>196</v>
          </cell>
          <cell r="X4277">
            <v>0</v>
          </cell>
        </row>
        <row r="4278">
          <cell r="C4278" t="str">
            <v>196</v>
          </cell>
          <cell r="X4278">
            <v>0</v>
          </cell>
        </row>
        <row r="4279">
          <cell r="C4279" t="str">
            <v>196</v>
          </cell>
          <cell r="X4279">
            <v>0</v>
          </cell>
        </row>
        <row r="4280">
          <cell r="C4280" t="str">
            <v>196</v>
          </cell>
          <cell r="X4280">
            <v>0</v>
          </cell>
        </row>
        <row r="4281">
          <cell r="C4281" t="str">
            <v>196</v>
          </cell>
          <cell r="X4281">
            <v>0</v>
          </cell>
        </row>
        <row r="4282">
          <cell r="C4282" t="str">
            <v>196</v>
          </cell>
          <cell r="X4282">
            <v>1.38</v>
          </cell>
        </row>
        <row r="4283">
          <cell r="C4283" t="str">
            <v>196</v>
          </cell>
          <cell r="X4283">
            <v>0.08</v>
          </cell>
        </row>
        <row r="4284">
          <cell r="C4284" t="str">
            <v>196</v>
          </cell>
          <cell r="X4284">
            <v>2</v>
          </cell>
        </row>
        <row r="4285">
          <cell r="C4285" t="str">
            <v>196</v>
          </cell>
          <cell r="X4285">
            <v>0.06</v>
          </cell>
        </row>
        <row r="4286">
          <cell r="C4286" t="str">
            <v>196</v>
          </cell>
          <cell r="X4286">
            <v>2.4</v>
          </cell>
        </row>
        <row r="4287">
          <cell r="C4287" t="str">
            <v>196</v>
          </cell>
          <cell r="X4287">
            <v>0</v>
          </cell>
        </row>
        <row r="4288">
          <cell r="C4288" t="str">
            <v>196</v>
          </cell>
          <cell r="X4288">
            <v>0</v>
          </cell>
        </row>
        <row r="4289">
          <cell r="C4289" t="str">
            <v>196</v>
          </cell>
          <cell r="X4289">
            <v>0</v>
          </cell>
        </row>
        <row r="4290">
          <cell r="C4290" t="str">
            <v>196</v>
          </cell>
          <cell r="X4290">
            <v>0.51</v>
          </cell>
        </row>
        <row r="4291">
          <cell r="C4291" t="str">
            <v>196</v>
          </cell>
          <cell r="X4291">
            <v>0</v>
          </cell>
        </row>
        <row r="4292">
          <cell r="C4292" t="str">
            <v>196</v>
          </cell>
          <cell r="X4292">
            <v>0</v>
          </cell>
        </row>
        <row r="4293">
          <cell r="C4293" t="str">
            <v>196</v>
          </cell>
          <cell r="X4293">
            <v>0</v>
          </cell>
        </row>
        <row r="4294">
          <cell r="C4294" t="str">
            <v>196</v>
          </cell>
          <cell r="X4294">
            <v>0</v>
          </cell>
        </row>
        <row r="4295">
          <cell r="C4295" t="str">
            <v>196</v>
          </cell>
          <cell r="X4295">
            <v>0</v>
          </cell>
        </row>
        <row r="4296">
          <cell r="C4296" t="str">
            <v>196</v>
          </cell>
          <cell r="X4296">
            <v>0</v>
          </cell>
        </row>
        <row r="4297">
          <cell r="C4297" t="str">
            <v>196</v>
          </cell>
          <cell r="X4297">
            <v>0</v>
          </cell>
        </row>
        <row r="4298">
          <cell r="C4298" t="str">
            <v>196</v>
          </cell>
          <cell r="X4298">
            <v>0</v>
          </cell>
        </row>
        <row r="4299">
          <cell r="C4299" t="str">
            <v>196</v>
          </cell>
          <cell r="X4299">
            <v>0</v>
          </cell>
        </row>
        <row r="4300">
          <cell r="C4300" t="str">
            <v>196</v>
          </cell>
          <cell r="X4300">
            <v>0</v>
          </cell>
        </row>
        <row r="4301">
          <cell r="C4301" t="str">
            <v>196</v>
          </cell>
          <cell r="X4301">
            <v>0</v>
          </cell>
        </row>
        <row r="4302">
          <cell r="C4302" t="str">
            <v>196</v>
          </cell>
          <cell r="X4302">
            <v>0</v>
          </cell>
        </row>
        <row r="4303">
          <cell r="C4303" t="str">
            <v>196</v>
          </cell>
          <cell r="X4303">
            <v>0</v>
          </cell>
        </row>
        <row r="4304">
          <cell r="C4304" t="str">
            <v>196</v>
          </cell>
          <cell r="X4304">
            <v>0</v>
          </cell>
        </row>
        <row r="4305">
          <cell r="C4305" t="str">
            <v>196</v>
          </cell>
          <cell r="X4305">
            <v>0</v>
          </cell>
        </row>
        <row r="4306">
          <cell r="C4306" t="str">
            <v>196</v>
          </cell>
          <cell r="X4306">
            <v>0</v>
          </cell>
        </row>
        <row r="4307">
          <cell r="C4307" t="str">
            <v>196</v>
          </cell>
          <cell r="X4307">
            <v>0</v>
          </cell>
        </row>
        <row r="4308">
          <cell r="C4308" t="str">
            <v>196</v>
          </cell>
          <cell r="X4308">
            <v>0</v>
          </cell>
        </row>
        <row r="4309">
          <cell r="C4309" t="str">
            <v>196</v>
          </cell>
          <cell r="X4309">
            <v>0</v>
          </cell>
        </row>
        <row r="4310">
          <cell r="C4310" t="str">
            <v>196</v>
          </cell>
          <cell r="X4310">
            <v>0</v>
          </cell>
        </row>
        <row r="4311">
          <cell r="C4311" t="str">
            <v>196</v>
          </cell>
          <cell r="X4311">
            <v>0</v>
          </cell>
        </row>
        <row r="4312">
          <cell r="C4312" t="str">
            <v>196</v>
          </cell>
          <cell r="X4312">
            <v>0</v>
          </cell>
        </row>
        <row r="4313">
          <cell r="C4313" t="str">
            <v>196</v>
          </cell>
          <cell r="X4313">
            <v>0</v>
          </cell>
        </row>
        <row r="4314">
          <cell r="C4314" t="str">
            <v>196</v>
          </cell>
          <cell r="X4314">
            <v>0</v>
          </cell>
        </row>
        <row r="4315">
          <cell r="C4315" t="str">
            <v>196</v>
          </cell>
          <cell r="X4315">
            <v>0</v>
          </cell>
        </row>
        <row r="4316">
          <cell r="C4316" t="str">
            <v>196</v>
          </cell>
          <cell r="X4316">
            <v>0</v>
          </cell>
        </row>
        <row r="4317">
          <cell r="C4317" t="str">
            <v>196</v>
          </cell>
          <cell r="X4317">
            <v>0</v>
          </cell>
        </row>
        <row r="4318">
          <cell r="C4318" t="str">
            <v>196</v>
          </cell>
          <cell r="X4318">
            <v>0</v>
          </cell>
        </row>
        <row r="4319">
          <cell r="C4319" t="str">
            <v>196</v>
          </cell>
          <cell r="X4319">
            <v>0</v>
          </cell>
        </row>
        <row r="4320">
          <cell r="C4320" t="str">
            <v>196</v>
          </cell>
          <cell r="X4320">
            <v>0</v>
          </cell>
        </row>
        <row r="4321">
          <cell r="C4321" t="str">
            <v>196</v>
          </cell>
          <cell r="X4321">
            <v>0</v>
          </cell>
        </row>
        <row r="4322">
          <cell r="C4322" t="str">
            <v>196</v>
          </cell>
          <cell r="X4322">
            <v>4</v>
          </cell>
        </row>
        <row r="4323">
          <cell r="C4323" t="str">
            <v>196</v>
          </cell>
          <cell r="X4323">
            <v>0</v>
          </cell>
        </row>
        <row r="4324">
          <cell r="C4324" t="str">
            <v>196</v>
          </cell>
          <cell r="X4324">
            <v>0</v>
          </cell>
        </row>
        <row r="4325">
          <cell r="C4325" t="str">
            <v>196</v>
          </cell>
          <cell r="X4325">
            <v>0</v>
          </cell>
        </row>
        <row r="4326">
          <cell r="C4326" t="str">
            <v>196</v>
          </cell>
          <cell r="X4326">
            <v>0</v>
          </cell>
        </row>
        <row r="4327">
          <cell r="C4327" t="str">
            <v>196</v>
          </cell>
          <cell r="X4327">
            <v>0</v>
          </cell>
        </row>
        <row r="4328">
          <cell r="C4328" t="str">
            <v>196</v>
          </cell>
          <cell r="X4328">
            <v>0</v>
          </cell>
        </row>
        <row r="4329">
          <cell r="C4329" t="str">
            <v>196</v>
          </cell>
          <cell r="X4329">
            <v>0</v>
          </cell>
        </row>
        <row r="4330">
          <cell r="C4330" t="str">
            <v>196</v>
          </cell>
          <cell r="X4330">
            <v>0</v>
          </cell>
        </row>
        <row r="4331">
          <cell r="C4331" t="str">
            <v>196</v>
          </cell>
          <cell r="X4331">
            <v>0</v>
          </cell>
        </row>
        <row r="4332">
          <cell r="C4332" t="str">
            <v>196</v>
          </cell>
          <cell r="X4332">
            <v>0</v>
          </cell>
        </row>
        <row r="4333">
          <cell r="C4333" t="str">
            <v>196</v>
          </cell>
          <cell r="X4333">
            <v>0</v>
          </cell>
        </row>
        <row r="4334">
          <cell r="C4334" t="str">
            <v>196</v>
          </cell>
          <cell r="X4334">
            <v>0</v>
          </cell>
        </row>
        <row r="4335">
          <cell r="C4335" t="str">
            <v>196</v>
          </cell>
          <cell r="X4335">
            <v>0</v>
          </cell>
        </row>
        <row r="4336">
          <cell r="C4336" t="str">
            <v>196</v>
          </cell>
          <cell r="X4336">
            <v>0</v>
          </cell>
        </row>
        <row r="4337">
          <cell r="C4337" t="str">
            <v>196</v>
          </cell>
          <cell r="X4337">
            <v>0</v>
          </cell>
        </row>
        <row r="4338">
          <cell r="C4338" t="str">
            <v>196</v>
          </cell>
          <cell r="X4338">
            <v>0</v>
          </cell>
        </row>
        <row r="4339">
          <cell r="C4339" t="str">
            <v>196</v>
          </cell>
          <cell r="X4339">
            <v>0</v>
          </cell>
        </row>
        <row r="4340">
          <cell r="C4340" t="str">
            <v>196</v>
          </cell>
          <cell r="X4340">
            <v>0</v>
          </cell>
        </row>
        <row r="4341">
          <cell r="C4341" t="str">
            <v>196</v>
          </cell>
          <cell r="X4341">
            <v>0</v>
          </cell>
        </row>
        <row r="4342">
          <cell r="C4342" t="str">
            <v>196</v>
          </cell>
          <cell r="X4342">
            <v>0</v>
          </cell>
        </row>
        <row r="4343">
          <cell r="C4343" t="str">
            <v>196</v>
          </cell>
          <cell r="X4343">
            <v>0</v>
          </cell>
        </row>
        <row r="4344">
          <cell r="C4344" t="str">
            <v>196</v>
          </cell>
          <cell r="X4344">
            <v>0</v>
          </cell>
        </row>
        <row r="4345">
          <cell r="C4345" t="str">
            <v>196</v>
          </cell>
          <cell r="X4345">
            <v>0</v>
          </cell>
        </row>
        <row r="4346">
          <cell r="C4346" t="str">
            <v>196</v>
          </cell>
          <cell r="X4346">
            <v>0</v>
          </cell>
        </row>
        <row r="4347">
          <cell r="C4347" t="str">
            <v>196</v>
          </cell>
          <cell r="X4347">
            <v>0</v>
          </cell>
        </row>
        <row r="4348">
          <cell r="C4348" t="str">
            <v>196</v>
          </cell>
          <cell r="X4348">
            <v>0</v>
          </cell>
        </row>
        <row r="4349">
          <cell r="C4349" t="str">
            <v>196</v>
          </cell>
          <cell r="X4349">
            <v>0</v>
          </cell>
        </row>
        <row r="4350">
          <cell r="C4350" t="str">
            <v>196</v>
          </cell>
          <cell r="X4350">
            <v>0</v>
          </cell>
        </row>
        <row r="4351">
          <cell r="C4351" t="str">
            <v>196</v>
          </cell>
          <cell r="X4351">
            <v>0</v>
          </cell>
        </row>
        <row r="4352">
          <cell r="C4352" t="str">
            <v>196</v>
          </cell>
          <cell r="X4352">
            <v>0</v>
          </cell>
        </row>
        <row r="4353">
          <cell r="C4353" t="str">
            <v>196</v>
          </cell>
          <cell r="X4353">
            <v>0</v>
          </cell>
        </row>
        <row r="4354">
          <cell r="C4354" t="str">
            <v>196</v>
          </cell>
          <cell r="X4354">
            <v>0</v>
          </cell>
        </row>
        <row r="4355">
          <cell r="C4355" t="str">
            <v>196</v>
          </cell>
          <cell r="X4355">
            <v>0</v>
          </cell>
        </row>
        <row r="4356">
          <cell r="C4356" t="str">
            <v>196</v>
          </cell>
          <cell r="X4356">
            <v>0</v>
          </cell>
        </row>
        <row r="4357">
          <cell r="C4357" t="str">
            <v>196</v>
          </cell>
          <cell r="X4357">
            <v>0</v>
          </cell>
        </row>
        <row r="4358">
          <cell r="C4358" t="str">
            <v>196</v>
          </cell>
          <cell r="X4358">
            <v>0</v>
          </cell>
        </row>
        <row r="4359">
          <cell r="C4359" t="str">
            <v>196</v>
          </cell>
          <cell r="X4359">
            <v>0</v>
          </cell>
        </row>
        <row r="4360">
          <cell r="C4360" t="str">
            <v>196</v>
          </cell>
          <cell r="X4360">
            <v>0</v>
          </cell>
        </row>
        <row r="4361">
          <cell r="C4361" t="str">
            <v>196</v>
          </cell>
          <cell r="X4361">
            <v>0</v>
          </cell>
        </row>
        <row r="4362">
          <cell r="C4362" t="str">
            <v>196</v>
          </cell>
          <cell r="X4362">
            <v>0</v>
          </cell>
        </row>
        <row r="4363">
          <cell r="C4363" t="str">
            <v>196</v>
          </cell>
          <cell r="X4363">
            <v>0</v>
          </cell>
        </row>
        <row r="4364">
          <cell r="C4364" t="str">
            <v>196</v>
          </cell>
          <cell r="X4364">
            <v>0</v>
          </cell>
        </row>
        <row r="4365">
          <cell r="C4365" t="str">
            <v>196</v>
          </cell>
          <cell r="X4365">
            <v>0</v>
          </cell>
        </row>
        <row r="4366">
          <cell r="C4366" t="str">
            <v>196</v>
          </cell>
          <cell r="X4366">
            <v>2.4</v>
          </cell>
        </row>
        <row r="4367">
          <cell r="C4367" t="str">
            <v>196</v>
          </cell>
          <cell r="X4367">
            <v>0</v>
          </cell>
        </row>
        <row r="4368">
          <cell r="C4368" t="str">
            <v>196</v>
          </cell>
          <cell r="X4368">
            <v>0</v>
          </cell>
        </row>
        <row r="4369">
          <cell r="C4369" t="str">
            <v>196</v>
          </cell>
          <cell r="X4369">
            <v>0</v>
          </cell>
        </row>
        <row r="4370">
          <cell r="C4370" t="str">
            <v>196</v>
          </cell>
          <cell r="X4370">
            <v>0</v>
          </cell>
        </row>
        <row r="4371">
          <cell r="C4371" t="str">
            <v>196</v>
          </cell>
          <cell r="X4371">
            <v>0</v>
          </cell>
        </row>
        <row r="4372">
          <cell r="C4372" t="str">
            <v>196</v>
          </cell>
          <cell r="X4372">
            <v>0</v>
          </cell>
        </row>
        <row r="4373">
          <cell r="C4373" t="str">
            <v>196</v>
          </cell>
          <cell r="X4373">
            <v>0</v>
          </cell>
        </row>
        <row r="4374">
          <cell r="C4374" t="str">
            <v>196</v>
          </cell>
          <cell r="X4374">
            <v>0</v>
          </cell>
        </row>
        <row r="4375">
          <cell r="C4375" t="str">
            <v>196</v>
          </cell>
          <cell r="X4375">
            <v>0</v>
          </cell>
        </row>
        <row r="4376">
          <cell r="C4376" t="str">
            <v>196</v>
          </cell>
          <cell r="X4376">
            <v>0</v>
          </cell>
        </row>
        <row r="4377">
          <cell r="C4377" t="str">
            <v>196</v>
          </cell>
          <cell r="X4377">
            <v>0</v>
          </cell>
        </row>
        <row r="4378">
          <cell r="C4378" t="str">
            <v>196</v>
          </cell>
          <cell r="X4378">
            <v>0</v>
          </cell>
        </row>
        <row r="4379">
          <cell r="C4379" t="str">
            <v>196</v>
          </cell>
          <cell r="X4379">
            <v>0</v>
          </cell>
        </row>
        <row r="4380">
          <cell r="C4380" t="str">
            <v>196</v>
          </cell>
          <cell r="X4380">
            <v>0</v>
          </cell>
        </row>
        <row r="4381">
          <cell r="C4381" t="str">
            <v>196</v>
          </cell>
          <cell r="X4381">
            <v>0</v>
          </cell>
        </row>
        <row r="4382">
          <cell r="C4382" t="str">
            <v>196</v>
          </cell>
          <cell r="X4382">
            <v>0</v>
          </cell>
        </row>
        <row r="4383">
          <cell r="C4383" t="str">
            <v>196</v>
          </cell>
          <cell r="X4383">
            <v>0</v>
          </cell>
        </row>
        <row r="4384">
          <cell r="C4384" t="str">
            <v>196</v>
          </cell>
          <cell r="X4384">
            <v>0</v>
          </cell>
        </row>
        <row r="4385">
          <cell r="C4385" t="str">
            <v>196</v>
          </cell>
          <cell r="X4385">
            <v>0</v>
          </cell>
        </row>
        <row r="4386">
          <cell r="C4386" t="str">
            <v>196</v>
          </cell>
          <cell r="X4386">
            <v>0</v>
          </cell>
        </row>
        <row r="4387">
          <cell r="C4387" t="str">
            <v>196</v>
          </cell>
          <cell r="X4387">
            <v>0</v>
          </cell>
        </row>
        <row r="4388">
          <cell r="C4388" t="str">
            <v>196</v>
          </cell>
          <cell r="X4388">
            <v>0</v>
          </cell>
        </row>
        <row r="4389">
          <cell r="C4389" t="str">
            <v>196</v>
          </cell>
          <cell r="X4389">
            <v>0</v>
          </cell>
        </row>
        <row r="4390">
          <cell r="C4390" t="str">
            <v>196</v>
          </cell>
          <cell r="X4390">
            <v>0</v>
          </cell>
        </row>
        <row r="4391">
          <cell r="C4391" t="str">
            <v>196</v>
          </cell>
          <cell r="X4391">
            <v>0</v>
          </cell>
        </row>
        <row r="4392">
          <cell r="C4392" t="str">
            <v>196</v>
          </cell>
          <cell r="X4392">
            <v>0</v>
          </cell>
        </row>
        <row r="4393">
          <cell r="C4393" t="str">
            <v>196</v>
          </cell>
          <cell r="X4393">
            <v>0</v>
          </cell>
        </row>
        <row r="4394">
          <cell r="C4394" t="str">
            <v>196</v>
          </cell>
          <cell r="X4394">
            <v>0</v>
          </cell>
        </row>
        <row r="4395">
          <cell r="C4395" t="str">
            <v>196</v>
          </cell>
          <cell r="X4395">
            <v>0</v>
          </cell>
        </row>
        <row r="4396">
          <cell r="C4396" t="str">
            <v>196</v>
          </cell>
          <cell r="X4396">
            <v>0</v>
          </cell>
        </row>
        <row r="4397">
          <cell r="C4397" t="str">
            <v>196</v>
          </cell>
          <cell r="X4397">
            <v>0</v>
          </cell>
        </row>
        <row r="4398">
          <cell r="C4398" t="str">
            <v>196</v>
          </cell>
          <cell r="X4398">
            <v>0</v>
          </cell>
        </row>
        <row r="4399">
          <cell r="C4399" t="str">
            <v>196</v>
          </cell>
          <cell r="X4399">
            <v>0</v>
          </cell>
        </row>
        <row r="4400">
          <cell r="C4400" t="str">
            <v>196</v>
          </cell>
          <cell r="X4400">
            <v>0</v>
          </cell>
        </row>
        <row r="4401">
          <cell r="C4401" t="str">
            <v>196</v>
          </cell>
          <cell r="X4401">
            <v>0</v>
          </cell>
        </row>
        <row r="4402">
          <cell r="C4402" t="str">
            <v>196</v>
          </cell>
          <cell r="X4402">
            <v>1.08</v>
          </cell>
        </row>
        <row r="4403">
          <cell r="C4403" t="str">
            <v>196</v>
          </cell>
          <cell r="X4403">
            <v>0.35</v>
          </cell>
        </row>
        <row r="4404">
          <cell r="C4404" t="str">
            <v>196</v>
          </cell>
          <cell r="X4404">
            <v>0.1</v>
          </cell>
        </row>
        <row r="4405">
          <cell r="C4405" t="str">
            <v>196</v>
          </cell>
          <cell r="X4405">
            <v>0</v>
          </cell>
        </row>
        <row r="4406">
          <cell r="C4406" t="str">
            <v>196</v>
          </cell>
          <cell r="X4406">
            <v>1.7999999999999996</v>
          </cell>
        </row>
        <row r="4407">
          <cell r="C4407" t="str">
            <v>196</v>
          </cell>
          <cell r="X4407">
            <v>0</v>
          </cell>
        </row>
        <row r="4408">
          <cell r="C4408" t="str">
            <v>196</v>
          </cell>
          <cell r="X4408">
            <v>0</v>
          </cell>
        </row>
        <row r="4409">
          <cell r="C4409" t="str">
            <v>196</v>
          </cell>
          <cell r="X4409">
            <v>0</v>
          </cell>
        </row>
        <row r="4410">
          <cell r="C4410" t="str">
            <v>196</v>
          </cell>
          <cell r="X4410">
            <v>1.64</v>
          </cell>
        </row>
        <row r="4411">
          <cell r="C4411" t="str">
            <v>196</v>
          </cell>
          <cell r="X4411">
            <v>0</v>
          </cell>
        </row>
        <row r="4412">
          <cell r="C4412" t="str">
            <v>196</v>
          </cell>
          <cell r="X4412">
            <v>0</v>
          </cell>
        </row>
        <row r="4413">
          <cell r="C4413" t="str">
            <v>196</v>
          </cell>
          <cell r="X4413">
            <v>0</v>
          </cell>
        </row>
        <row r="4414">
          <cell r="C4414" t="str">
            <v>196</v>
          </cell>
          <cell r="X4414">
            <v>1.7999999999999996</v>
          </cell>
        </row>
        <row r="4415">
          <cell r="C4415" t="str">
            <v>196</v>
          </cell>
          <cell r="X4415">
            <v>0</v>
          </cell>
        </row>
        <row r="4416">
          <cell r="C4416" t="str">
            <v>196</v>
          </cell>
          <cell r="X4416">
            <v>0</v>
          </cell>
        </row>
        <row r="4417">
          <cell r="C4417" t="str">
            <v>196</v>
          </cell>
          <cell r="X4417">
            <v>0</v>
          </cell>
        </row>
        <row r="4418">
          <cell r="C4418" t="str">
            <v>196</v>
          </cell>
          <cell r="X4418">
            <v>0</v>
          </cell>
        </row>
        <row r="4419">
          <cell r="C4419" t="str">
            <v>196</v>
          </cell>
          <cell r="X4419">
            <v>0</v>
          </cell>
        </row>
        <row r="4420">
          <cell r="C4420" t="str">
            <v>196</v>
          </cell>
          <cell r="X4420">
            <v>0</v>
          </cell>
        </row>
        <row r="4421">
          <cell r="C4421" t="str">
            <v>196</v>
          </cell>
          <cell r="X4421">
            <v>0</v>
          </cell>
        </row>
        <row r="4422">
          <cell r="C4422" t="str">
            <v>196</v>
          </cell>
          <cell r="X4422">
            <v>0</v>
          </cell>
        </row>
        <row r="4423">
          <cell r="C4423" t="str">
            <v>196</v>
          </cell>
          <cell r="X4423">
            <v>0</v>
          </cell>
        </row>
        <row r="4424">
          <cell r="C4424" t="str">
            <v>196</v>
          </cell>
          <cell r="X4424">
            <v>0</v>
          </cell>
        </row>
        <row r="4425">
          <cell r="C4425" t="str">
            <v>196</v>
          </cell>
          <cell r="X4425">
            <v>0</v>
          </cell>
        </row>
        <row r="4426">
          <cell r="C4426" t="str">
            <v>196</v>
          </cell>
          <cell r="X4426">
            <v>0</v>
          </cell>
        </row>
        <row r="4427">
          <cell r="C4427" t="str">
            <v>196</v>
          </cell>
          <cell r="X4427">
            <v>0</v>
          </cell>
        </row>
        <row r="4428">
          <cell r="C4428" t="str">
            <v>196</v>
          </cell>
          <cell r="X4428">
            <v>0</v>
          </cell>
        </row>
        <row r="4429">
          <cell r="C4429" t="str">
            <v>196</v>
          </cell>
          <cell r="X4429">
            <v>0</v>
          </cell>
        </row>
        <row r="4430">
          <cell r="C4430" t="str">
            <v>196</v>
          </cell>
          <cell r="X4430">
            <v>0</v>
          </cell>
        </row>
        <row r="4431">
          <cell r="C4431" t="str">
            <v>196</v>
          </cell>
          <cell r="X4431">
            <v>0</v>
          </cell>
        </row>
        <row r="4432">
          <cell r="C4432" t="str">
            <v>196</v>
          </cell>
          <cell r="X4432">
            <v>0</v>
          </cell>
        </row>
        <row r="4433">
          <cell r="C4433" t="str">
            <v>196</v>
          </cell>
          <cell r="X4433">
            <v>0</v>
          </cell>
        </row>
        <row r="4434">
          <cell r="C4434" t="str">
            <v>196</v>
          </cell>
          <cell r="X4434">
            <v>0</v>
          </cell>
        </row>
        <row r="4435">
          <cell r="C4435" t="str">
            <v>196</v>
          </cell>
          <cell r="X4435">
            <v>0</v>
          </cell>
        </row>
        <row r="4436">
          <cell r="C4436" t="str">
            <v>196</v>
          </cell>
          <cell r="X4436">
            <v>0</v>
          </cell>
        </row>
        <row r="4437">
          <cell r="C4437" t="str">
            <v>196</v>
          </cell>
          <cell r="X4437">
            <v>0</v>
          </cell>
        </row>
        <row r="4438">
          <cell r="C4438" t="str">
            <v>196</v>
          </cell>
          <cell r="X4438">
            <v>0</v>
          </cell>
        </row>
        <row r="4439">
          <cell r="C4439" t="str">
            <v>196</v>
          </cell>
          <cell r="X4439">
            <v>0</v>
          </cell>
        </row>
        <row r="4440">
          <cell r="C4440" t="str">
            <v>196</v>
          </cell>
          <cell r="X4440">
            <v>0</v>
          </cell>
        </row>
        <row r="4441">
          <cell r="C4441" t="str">
            <v>196</v>
          </cell>
          <cell r="X4441">
            <v>0</v>
          </cell>
        </row>
        <row r="4442">
          <cell r="C4442" t="str">
            <v>196</v>
          </cell>
          <cell r="X4442">
            <v>0.67</v>
          </cell>
        </row>
        <row r="4443">
          <cell r="C4443" t="str">
            <v>196</v>
          </cell>
          <cell r="X4443">
            <v>7.2299999999999995</v>
          </cell>
        </row>
        <row r="4444">
          <cell r="C4444" t="str">
            <v>196</v>
          </cell>
          <cell r="X4444">
            <v>0</v>
          </cell>
        </row>
        <row r="4445">
          <cell r="C4445" t="str">
            <v>196</v>
          </cell>
          <cell r="X4445">
            <v>0</v>
          </cell>
        </row>
        <row r="4446">
          <cell r="C4446" t="str">
            <v>196</v>
          </cell>
          <cell r="X4446">
            <v>2.4</v>
          </cell>
        </row>
        <row r="4447">
          <cell r="C4447" t="str">
            <v>196</v>
          </cell>
          <cell r="X4447">
            <v>0</v>
          </cell>
        </row>
        <row r="4448">
          <cell r="C4448" t="str">
            <v>196</v>
          </cell>
          <cell r="X4448">
            <v>0</v>
          </cell>
        </row>
        <row r="4449">
          <cell r="C4449" t="str">
            <v>196</v>
          </cell>
          <cell r="X4449">
            <v>0</v>
          </cell>
        </row>
        <row r="4450">
          <cell r="C4450" t="str">
            <v>196</v>
          </cell>
          <cell r="X4450">
            <v>10</v>
          </cell>
        </row>
        <row r="4451">
          <cell r="C4451" t="str">
            <v>196</v>
          </cell>
          <cell r="X4451">
            <v>0</v>
          </cell>
        </row>
        <row r="4452">
          <cell r="C4452" t="str">
            <v>196</v>
          </cell>
          <cell r="X4452">
            <v>0</v>
          </cell>
        </row>
        <row r="4453">
          <cell r="C4453" t="str">
            <v>196</v>
          </cell>
          <cell r="X4453">
            <v>0</v>
          </cell>
        </row>
        <row r="4454">
          <cell r="C4454" t="str">
            <v>196</v>
          </cell>
          <cell r="X4454">
            <v>12</v>
          </cell>
        </row>
        <row r="4455">
          <cell r="C4455" t="str">
            <v>196</v>
          </cell>
          <cell r="X4455">
            <v>10.000000000000002</v>
          </cell>
        </row>
        <row r="4456">
          <cell r="C4456" t="str">
            <v>196</v>
          </cell>
          <cell r="X4456">
            <v>0</v>
          </cell>
        </row>
        <row r="4457">
          <cell r="C4457" t="str">
            <v>196</v>
          </cell>
          <cell r="X4457">
            <v>0</v>
          </cell>
        </row>
        <row r="4458">
          <cell r="C4458" t="str">
            <v>196</v>
          </cell>
          <cell r="X4458">
            <v>16.34</v>
          </cell>
        </row>
        <row r="4459">
          <cell r="C4459" t="str">
            <v>196</v>
          </cell>
          <cell r="X4459">
            <v>17.169999999999998</v>
          </cell>
        </row>
        <row r="4460">
          <cell r="C4460" t="str">
            <v>196</v>
          </cell>
          <cell r="X4460">
            <v>0.84999999999999987</v>
          </cell>
        </row>
        <row r="4461">
          <cell r="C4461" t="str">
            <v>196</v>
          </cell>
          <cell r="X4461">
            <v>26.999999999999996</v>
          </cell>
        </row>
        <row r="4462">
          <cell r="C4462" t="str">
            <v>196</v>
          </cell>
          <cell r="X4462">
            <v>65</v>
          </cell>
        </row>
        <row r="4463">
          <cell r="C4463" t="str">
            <v>196</v>
          </cell>
          <cell r="X4463">
            <v>200</v>
          </cell>
        </row>
        <row r="4464">
          <cell r="C4464" t="str">
            <v>196</v>
          </cell>
          <cell r="X4464">
            <v>86</v>
          </cell>
        </row>
        <row r="4465">
          <cell r="C4465" t="str">
            <v>196</v>
          </cell>
          <cell r="X4465">
            <v>10</v>
          </cell>
        </row>
        <row r="4466">
          <cell r="C4466" t="str">
            <v>196</v>
          </cell>
          <cell r="X4466">
            <v>1.82</v>
          </cell>
        </row>
        <row r="4467">
          <cell r="C4467" t="str">
            <v>196</v>
          </cell>
          <cell r="X4467">
            <v>13.760000000000002</v>
          </cell>
        </row>
        <row r="4468">
          <cell r="C4468" t="str">
            <v>196</v>
          </cell>
          <cell r="X4468">
            <v>18.939999999999998</v>
          </cell>
        </row>
        <row r="4469">
          <cell r="C4469" t="str">
            <v>196</v>
          </cell>
          <cell r="X4469">
            <v>4.0299999999999994</v>
          </cell>
        </row>
        <row r="4470">
          <cell r="C4470" t="str">
            <v>196</v>
          </cell>
          <cell r="X4470">
            <v>5</v>
          </cell>
        </row>
        <row r="4471">
          <cell r="C4471" t="str">
            <v>196</v>
          </cell>
          <cell r="X4471">
            <v>5</v>
          </cell>
        </row>
        <row r="4472">
          <cell r="C4472" t="str">
            <v>196</v>
          </cell>
          <cell r="X4472">
            <v>306</v>
          </cell>
        </row>
        <row r="4473">
          <cell r="C4473" t="str">
            <v>196</v>
          </cell>
          <cell r="X4473">
            <v>42.6</v>
          </cell>
        </row>
        <row r="4474">
          <cell r="C4474" t="str">
            <v>196</v>
          </cell>
          <cell r="X4474">
            <v>1.44</v>
          </cell>
        </row>
        <row r="4475">
          <cell r="C4475" t="str">
            <v>196</v>
          </cell>
          <cell r="X4475">
            <v>14.01</v>
          </cell>
        </row>
        <row r="4476">
          <cell r="C4476" t="str">
            <v>196</v>
          </cell>
          <cell r="X4476">
            <v>4.51</v>
          </cell>
        </row>
        <row r="4477">
          <cell r="C4477" t="str">
            <v>196</v>
          </cell>
          <cell r="X4477">
            <v>19.43</v>
          </cell>
        </row>
        <row r="4478">
          <cell r="C4478" t="str">
            <v>196</v>
          </cell>
          <cell r="X4478">
            <v>0</v>
          </cell>
        </row>
        <row r="4479">
          <cell r="C4479" t="str">
            <v>196</v>
          </cell>
          <cell r="X4479">
            <v>0</v>
          </cell>
        </row>
        <row r="4480">
          <cell r="C4480" t="str">
            <v>196</v>
          </cell>
          <cell r="X4480">
            <v>0</v>
          </cell>
        </row>
        <row r="4481">
          <cell r="C4481" t="str">
            <v>196</v>
          </cell>
          <cell r="X4481">
            <v>0</v>
          </cell>
        </row>
        <row r="4482">
          <cell r="C4482" t="str">
            <v>226</v>
          </cell>
          <cell r="X4482">
            <v>26</v>
          </cell>
        </row>
        <row r="4483">
          <cell r="C4483" t="str">
            <v>226</v>
          </cell>
          <cell r="X4483">
            <v>30</v>
          </cell>
        </row>
        <row r="4484">
          <cell r="C4484" t="str">
            <v>226</v>
          </cell>
          <cell r="X4484">
            <v>9</v>
          </cell>
        </row>
        <row r="4485">
          <cell r="C4485" t="str">
            <v>226</v>
          </cell>
          <cell r="X4485">
            <v>24</v>
          </cell>
        </row>
        <row r="4486">
          <cell r="C4486" t="str">
            <v>226</v>
          </cell>
          <cell r="X4486">
            <v>5</v>
          </cell>
        </row>
        <row r="4487">
          <cell r="C4487" t="str">
            <v>226</v>
          </cell>
          <cell r="X4487">
            <v>38</v>
          </cell>
        </row>
        <row r="4488">
          <cell r="C4488" t="str">
            <v>226</v>
          </cell>
          <cell r="X4488">
            <v>14</v>
          </cell>
        </row>
        <row r="4489">
          <cell r="C4489" t="str">
            <v>226</v>
          </cell>
          <cell r="X4489">
            <v>0</v>
          </cell>
        </row>
        <row r="4490">
          <cell r="C4490" t="str">
            <v>226</v>
          </cell>
          <cell r="X4490">
            <v>7</v>
          </cell>
        </row>
        <row r="4491">
          <cell r="C4491" t="str">
            <v>226</v>
          </cell>
          <cell r="X4491">
            <v>0</v>
          </cell>
        </row>
        <row r="4492">
          <cell r="C4492" t="str">
            <v>226</v>
          </cell>
          <cell r="X4492">
            <v>0</v>
          </cell>
        </row>
        <row r="4493">
          <cell r="C4493" t="str">
            <v>226</v>
          </cell>
          <cell r="X4493">
            <v>0</v>
          </cell>
        </row>
        <row r="4494">
          <cell r="C4494" t="str">
            <v>226</v>
          </cell>
          <cell r="X4494">
            <v>0</v>
          </cell>
        </row>
        <row r="4495">
          <cell r="C4495" t="str">
            <v>226</v>
          </cell>
          <cell r="X4495">
            <v>0</v>
          </cell>
        </row>
        <row r="4496">
          <cell r="C4496" t="str">
            <v>226</v>
          </cell>
          <cell r="X4496">
            <v>0</v>
          </cell>
        </row>
        <row r="4497">
          <cell r="C4497" t="str">
            <v>226</v>
          </cell>
          <cell r="X4497">
            <v>0</v>
          </cell>
        </row>
        <row r="4498">
          <cell r="C4498" t="str">
            <v>226</v>
          </cell>
          <cell r="X4498">
            <v>15</v>
          </cell>
        </row>
        <row r="4499">
          <cell r="C4499" t="str">
            <v>226</v>
          </cell>
          <cell r="X4499">
            <v>1</v>
          </cell>
        </row>
        <row r="4500">
          <cell r="C4500" t="str">
            <v>226</v>
          </cell>
          <cell r="X4500">
            <v>6</v>
          </cell>
        </row>
        <row r="4501">
          <cell r="C4501" t="str">
            <v>226</v>
          </cell>
          <cell r="X4501">
            <v>0</v>
          </cell>
        </row>
        <row r="4502">
          <cell r="C4502" t="str">
            <v>226</v>
          </cell>
          <cell r="X4502">
            <v>0</v>
          </cell>
        </row>
        <row r="4503">
          <cell r="C4503" t="str">
            <v>226</v>
          </cell>
          <cell r="X4503">
            <v>1</v>
          </cell>
        </row>
        <row r="4504">
          <cell r="C4504" t="str">
            <v>226</v>
          </cell>
          <cell r="X4504">
            <v>0</v>
          </cell>
        </row>
        <row r="4505">
          <cell r="C4505" t="str">
            <v>226</v>
          </cell>
          <cell r="X4505">
            <v>0</v>
          </cell>
        </row>
        <row r="4506">
          <cell r="C4506" t="str">
            <v>226</v>
          </cell>
          <cell r="X4506">
            <v>5</v>
          </cell>
        </row>
        <row r="4507">
          <cell r="C4507" t="str">
            <v>226</v>
          </cell>
          <cell r="X4507">
            <v>0</v>
          </cell>
        </row>
        <row r="4508">
          <cell r="C4508" t="str">
            <v>226</v>
          </cell>
          <cell r="X4508">
            <v>0</v>
          </cell>
        </row>
        <row r="4509">
          <cell r="C4509" t="str">
            <v>226</v>
          </cell>
          <cell r="X4509">
            <v>0</v>
          </cell>
        </row>
        <row r="4510">
          <cell r="C4510" t="str">
            <v>226</v>
          </cell>
          <cell r="X4510">
            <v>1</v>
          </cell>
        </row>
        <row r="4511">
          <cell r="C4511" t="str">
            <v>226</v>
          </cell>
          <cell r="X4511">
            <v>0</v>
          </cell>
        </row>
        <row r="4512">
          <cell r="C4512" t="str">
            <v>226</v>
          </cell>
          <cell r="X4512">
            <v>0</v>
          </cell>
        </row>
        <row r="4513">
          <cell r="C4513" t="str">
            <v>226</v>
          </cell>
          <cell r="X4513">
            <v>0</v>
          </cell>
        </row>
        <row r="4514">
          <cell r="C4514" t="str">
            <v>226</v>
          </cell>
          <cell r="X4514">
            <v>5</v>
          </cell>
        </row>
        <row r="4515">
          <cell r="C4515" t="str">
            <v>226</v>
          </cell>
          <cell r="X4515">
            <v>0</v>
          </cell>
        </row>
        <row r="4516">
          <cell r="C4516" t="str">
            <v>226</v>
          </cell>
          <cell r="X4516">
            <v>0</v>
          </cell>
        </row>
        <row r="4517">
          <cell r="C4517" t="str">
            <v>226</v>
          </cell>
          <cell r="X4517">
            <v>0</v>
          </cell>
        </row>
        <row r="4518">
          <cell r="C4518" t="str">
            <v>226</v>
          </cell>
          <cell r="X4518">
            <v>4</v>
          </cell>
        </row>
        <row r="4519">
          <cell r="C4519" t="str">
            <v>226</v>
          </cell>
          <cell r="X4519">
            <v>12</v>
          </cell>
        </row>
        <row r="4520">
          <cell r="C4520" t="str">
            <v>226</v>
          </cell>
          <cell r="X4520">
            <v>6</v>
          </cell>
        </row>
        <row r="4521">
          <cell r="C4521" t="str">
            <v>226</v>
          </cell>
          <cell r="X4521">
            <v>36</v>
          </cell>
        </row>
        <row r="4522">
          <cell r="C4522" t="str">
            <v>226</v>
          </cell>
          <cell r="X4522">
            <v>6</v>
          </cell>
        </row>
        <row r="4523">
          <cell r="C4523" t="str">
            <v>226</v>
          </cell>
          <cell r="X4523">
            <v>18</v>
          </cell>
        </row>
        <row r="4524">
          <cell r="C4524" t="str">
            <v>226</v>
          </cell>
          <cell r="X4524">
            <v>0</v>
          </cell>
        </row>
        <row r="4525">
          <cell r="C4525" t="str">
            <v>226</v>
          </cell>
          <cell r="X4525">
            <v>0</v>
          </cell>
        </row>
        <row r="4526">
          <cell r="C4526" t="str">
            <v>226</v>
          </cell>
          <cell r="X4526">
            <v>3</v>
          </cell>
        </row>
        <row r="4527">
          <cell r="C4527" t="str">
            <v>226</v>
          </cell>
          <cell r="X4527">
            <v>0</v>
          </cell>
        </row>
        <row r="4528">
          <cell r="C4528" t="str">
            <v>226</v>
          </cell>
          <cell r="X4528">
            <v>0</v>
          </cell>
        </row>
        <row r="4529">
          <cell r="C4529" t="str">
            <v>226</v>
          </cell>
          <cell r="X4529">
            <v>0</v>
          </cell>
        </row>
        <row r="4530">
          <cell r="C4530" t="str">
            <v>226</v>
          </cell>
          <cell r="X4530">
            <v>3</v>
          </cell>
        </row>
        <row r="4531">
          <cell r="C4531" t="str">
            <v>226</v>
          </cell>
          <cell r="X4531">
            <v>0</v>
          </cell>
        </row>
        <row r="4532">
          <cell r="C4532" t="str">
            <v>226</v>
          </cell>
          <cell r="X4532">
            <v>0</v>
          </cell>
        </row>
        <row r="4533">
          <cell r="C4533" t="str">
            <v>226</v>
          </cell>
          <cell r="X4533">
            <v>0</v>
          </cell>
        </row>
        <row r="4534">
          <cell r="C4534" t="str">
            <v>226</v>
          </cell>
          <cell r="X4534">
            <v>0</v>
          </cell>
        </row>
        <row r="4535">
          <cell r="C4535" t="str">
            <v>226</v>
          </cell>
          <cell r="X4535">
            <v>0</v>
          </cell>
        </row>
        <row r="4536">
          <cell r="C4536" t="str">
            <v>226</v>
          </cell>
          <cell r="X4536">
            <v>0</v>
          </cell>
        </row>
        <row r="4537">
          <cell r="C4537" t="str">
            <v>226</v>
          </cell>
          <cell r="X4537">
            <v>0</v>
          </cell>
        </row>
        <row r="4538">
          <cell r="C4538" t="str">
            <v>226</v>
          </cell>
          <cell r="X4538">
            <v>0</v>
          </cell>
        </row>
        <row r="4539">
          <cell r="C4539" t="str">
            <v>226</v>
          </cell>
          <cell r="X4539">
            <v>0</v>
          </cell>
        </row>
        <row r="4540">
          <cell r="C4540" t="str">
            <v>226</v>
          </cell>
          <cell r="X4540">
            <v>0</v>
          </cell>
        </row>
        <row r="4541">
          <cell r="C4541" t="str">
            <v>226</v>
          </cell>
          <cell r="X4541">
            <v>0</v>
          </cell>
        </row>
        <row r="4542">
          <cell r="C4542" t="str">
            <v>226</v>
          </cell>
          <cell r="X4542">
            <v>3</v>
          </cell>
        </row>
        <row r="4543">
          <cell r="C4543" t="str">
            <v>226</v>
          </cell>
          <cell r="X4543">
            <v>0</v>
          </cell>
        </row>
        <row r="4544">
          <cell r="C4544" t="str">
            <v>226</v>
          </cell>
          <cell r="X4544">
            <v>0</v>
          </cell>
        </row>
        <row r="4545">
          <cell r="C4545" t="str">
            <v>226</v>
          </cell>
          <cell r="X4545">
            <v>0</v>
          </cell>
        </row>
        <row r="4546">
          <cell r="C4546" t="str">
            <v>226</v>
          </cell>
          <cell r="X4546">
            <v>2</v>
          </cell>
        </row>
        <row r="4547">
          <cell r="C4547" t="str">
            <v>226</v>
          </cell>
          <cell r="X4547">
            <v>0</v>
          </cell>
        </row>
        <row r="4548">
          <cell r="C4548" t="str">
            <v>226</v>
          </cell>
          <cell r="X4548">
            <v>0</v>
          </cell>
        </row>
        <row r="4549">
          <cell r="C4549" t="str">
            <v>226</v>
          </cell>
          <cell r="X4549">
            <v>0</v>
          </cell>
        </row>
        <row r="4550">
          <cell r="C4550" t="str">
            <v>226</v>
          </cell>
          <cell r="X4550">
            <v>0</v>
          </cell>
        </row>
        <row r="4551">
          <cell r="C4551" t="str">
            <v>226</v>
          </cell>
          <cell r="X4551">
            <v>0</v>
          </cell>
        </row>
        <row r="4552">
          <cell r="C4552" t="str">
            <v>226</v>
          </cell>
          <cell r="X4552">
            <v>0</v>
          </cell>
        </row>
        <row r="4553">
          <cell r="C4553" t="str">
            <v>226</v>
          </cell>
          <cell r="X4553">
            <v>0</v>
          </cell>
        </row>
        <row r="4554">
          <cell r="C4554" t="str">
            <v>226</v>
          </cell>
          <cell r="X4554">
            <v>3</v>
          </cell>
        </row>
        <row r="4555">
          <cell r="C4555" t="str">
            <v>226</v>
          </cell>
          <cell r="X4555">
            <v>52</v>
          </cell>
        </row>
        <row r="4556">
          <cell r="C4556" t="str">
            <v>226</v>
          </cell>
          <cell r="X4556">
            <v>36</v>
          </cell>
        </row>
        <row r="4557">
          <cell r="C4557" t="str">
            <v>226</v>
          </cell>
          <cell r="X4557">
            <v>12</v>
          </cell>
        </row>
        <row r="4558">
          <cell r="C4558" t="str">
            <v>226</v>
          </cell>
          <cell r="X4558">
            <v>36</v>
          </cell>
        </row>
        <row r="4559">
          <cell r="C4559" t="str">
            <v>226</v>
          </cell>
          <cell r="X4559">
            <v>0</v>
          </cell>
        </row>
        <row r="4560">
          <cell r="C4560" t="str">
            <v>226</v>
          </cell>
          <cell r="X4560">
            <v>120</v>
          </cell>
        </row>
        <row r="4561">
          <cell r="C4561" t="str">
            <v>226</v>
          </cell>
          <cell r="X4561">
            <v>96</v>
          </cell>
        </row>
        <row r="4562">
          <cell r="C4562" t="str">
            <v>226</v>
          </cell>
          <cell r="X4562">
            <v>8</v>
          </cell>
        </row>
        <row r="4563">
          <cell r="C4563" t="str">
            <v>226</v>
          </cell>
          <cell r="X4563">
            <v>0</v>
          </cell>
        </row>
        <row r="4564">
          <cell r="C4564" t="str">
            <v>226</v>
          </cell>
          <cell r="X4564">
            <v>0</v>
          </cell>
        </row>
        <row r="4565">
          <cell r="C4565" t="str">
            <v>226</v>
          </cell>
          <cell r="X4565">
            <v>0</v>
          </cell>
        </row>
        <row r="4566">
          <cell r="C4566" t="str">
            <v>226</v>
          </cell>
          <cell r="X4566">
            <v>0</v>
          </cell>
        </row>
        <row r="4567">
          <cell r="C4567" t="str">
            <v>226</v>
          </cell>
          <cell r="X4567">
            <v>12</v>
          </cell>
        </row>
        <row r="4568">
          <cell r="C4568" t="str">
            <v>226</v>
          </cell>
          <cell r="X4568">
            <v>42</v>
          </cell>
        </row>
        <row r="4569">
          <cell r="C4569" t="str">
            <v>226</v>
          </cell>
          <cell r="X4569">
            <v>0</v>
          </cell>
        </row>
        <row r="4570">
          <cell r="C4570" t="str">
            <v>226</v>
          </cell>
          <cell r="X4570">
            <v>6</v>
          </cell>
        </row>
        <row r="4571">
          <cell r="C4571" t="str">
            <v>226</v>
          </cell>
          <cell r="X4571">
            <v>0</v>
          </cell>
        </row>
        <row r="4572">
          <cell r="C4572" t="str">
            <v>226</v>
          </cell>
          <cell r="X4572">
            <v>0</v>
          </cell>
        </row>
        <row r="4573">
          <cell r="C4573" t="str">
            <v>226</v>
          </cell>
          <cell r="X4573">
            <v>0</v>
          </cell>
        </row>
        <row r="4574">
          <cell r="C4574" t="str">
            <v>226</v>
          </cell>
          <cell r="X4574">
            <v>0</v>
          </cell>
        </row>
        <row r="4575">
          <cell r="C4575" t="str">
            <v>226</v>
          </cell>
          <cell r="X4575">
            <v>0</v>
          </cell>
        </row>
        <row r="4576">
          <cell r="C4576" t="str">
            <v>226</v>
          </cell>
          <cell r="X4576">
            <v>0</v>
          </cell>
        </row>
        <row r="4577">
          <cell r="C4577" t="str">
            <v>226</v>
          </cell>
          <cell r="X4577">
            <v>0</v>
          </cell>
        </row>
        <row r="4578">
          <cell r="C4578" t="str">
            <v>226</v>
          </cell>
          <cell r="X4578">
            <v>0</v>
          </cell>
        </row>
        <row r="4579">
          <cell r="C4579" t="str">
            <v>226</v>
          </cell>
          <cell r="X4579">
            <v>0</v>
          </cell>
        </row>
        <row r="4580">
          <cell r="C4580" t="str">
            <v>226</v>
          </cell>
          <cell r="X4580">
            <v>0</v>
          </cell>
        </row>
        <row r="4581">
          <cell r="C4581" t="str">
            <v>226</v>
          </cell>
          <cell r="X4581">
            <v>0</v>
          </cell>
        </row>
        <row r="4582">
          <cell r="C4582" t="str">
            <v>226</v>
          </cell>
          <cell r="X4582">
            <v>12</v>
          </cell>
        </row>
        <row r="4583">
          <cell r="C4583" t="str">
            <v>226</v>
          </cell>
          <cell r="X4583">
            <v>11</v>
          </cell>
        </row>
        <row r="4584">
          <cell r="C4584" t="str">
            <v>226</v>
          </cell>
          <cell r="X4584">
            <v>30</v>
          </cell>
        </row>
        <row r="4585">
          <cell r="C4585" t="str">
            <v>226</v>
          </cell>
          <cell r="X4585">
            <v>0</v>
          </cell>
        </row>
        <row r="4586">
          <cell r="C4586" t="str">
            <v>226</v>
          </cell>
          <cell r="X4586">
            <v>5</v>
          </cell>
        </row>
        <row r="4587">
          <cell r="C4587" t="str">
            <v>226</v>
          </cell>
          <cell r="X4587">
            <v>0</v>
          </cell>
        </row>
        <row r="4588">
          <cell r="C4588" t="str">
            <v>226</v>
          </cell>
          <cell r="X4588">
            <v>0</v>
          </cell>
        </row>
        <row r="4589">
          <cell r="C4589" t="str">
            <v>226</v>
          </cell>
          <cell r="X4589">
            <v>0</v>
          </cell>
        </row>
        <row r="4590">
          <cell r="C4590" t="str">
            <v>226</v>
          </cell>
          <cell r="X4590">
            <v>0</v>
          </cell>
        </row>
        <row r="4591">
          <cell r="C4591" t="str">
            <v>226</v>
          </cell>
          <cell r="X4591">
            <v>0</v>
          </cell>
        </row>
        <row r="4592">
          <cell r="C4592" t="str">
            <v>226</v>
          </cell>
          <cell r="X4592">
            <v>0</v>
          </cell>
        </row>
        <row r="4593">
          <cell r="C4593" t="str">
            <v>226</v>
          </cell>
          <cell r="X4593">
            <v>0</v>
          </cell>
        </row>
        <row r="4594">
          <cell r="C4594" t="str">
            <v>226</v>
          </cell>
          <cell r="X4594">
            <v>9</v>
          </cell>
        </row>
        <row r="4595">
          <cell r="C4595" t="str">
            <v>226</v>
          </cell>
          <cell r="X4595">
            <v>0</v>
          </cell>
        </row>
        <row r="4596">
          <cell r="C4596" t="str">
            <v>226</v>
          </cell>
          <cell r="X4596">
            <v>0</v>
          </cell>
        </row>
        <row r="4597">
          <cell r="C4597" t="str">
            <v>226</v>
          </cell>
          <cell r="X4597">
            <v>0</v>
          </cell>
        </row>
        <row r="4598">
          <cell r="C4598" t="str">
            <v>226</v>
          </cell>
          <cell r="X4598">
            <v>0</v>
          </cell>
        </row>
        <row r="4599">
          <cell r="C4599" t="str">
            <v>226</v>
          </cell>
          <cell r="X4599">
            <v>0</v>
          </cell>
        </row>
        <row r="4600">
          <cell r="C4600" t="str">
            <v>226</v>
          </cell>
          <cell r="X4600">
            <v>0</v>
          </cell>
        </row>
        <row r="4601">
          <cell r="C4601" t="str">
            <v>226</v>
          </cell>
          <cell r="X4601">
            <v>0</v>
          </cell>
        </row>
        <row r="4602">
          <cell r="C4602" t="str">
            <v>226</v>
          </cell>
          <cell r="X4602">
            <v>0</v>
          </cell>
        </row>
        <row r="4603">
          <cell r="C4603" t="str">
            <v>226</v>
          </cell>
          <cell r="X4603">
            <v>0</v>
          </cell>
        </row>
        <row r="4604">
          <cell r="C4604" t="str">
            <v>226</v>
          </cell>
          <cell r="X4604">
            <v>0</v>
          </cell>
        </row>
        <row r="4605">
          <cell r="C4605" t="str">
            <v>226</v>
          </cell>
          <cell r="X4605">
            <v>0</v>
          </cell>
        </row>
        <row r="4606">
          <cell r="C4606" t="str">
            <v>226</v>
          </cell>
          <cell r="X4606">
            <v>9</v>
          </cell>
        </row>
        <row r="4607">
          <cell r="C4607" t="str">
            <v>226</v>
          </cell>
          <cell r="X4607">
            <v>0</v>
          </cell>
        </row>
        <row r="4608">
          <cell r="C4608" t="str">
            <v>226</v>
          </cell>
          <cell r="X4608">
            <v>0</v>
          </cell>
        </row>
        <row r="4609">
          <cell r="C4609" t="str">
            <v>226</v>
          </cell>
          <cell r="X4609">
            <v>0</v>
          </cell>
        </row>
        <row r="4610">
          <cell r="C4610" t="str">
            <v>226</v>
          </cell>
          <cell r="X4610">
            <v>0</v>
          </cell>
        </row>
        <row r="4611">
          <cell r="C4611" t="str">
            <v>226</v>
          </cell>
          <cell r="X4611">
            <v>0</v>
          </cell>
        </row>
        <row r="4612">
          <cell r="C4612" t="str">
            <v>226</v>
          </cell>
          <cell r="X4612">
            <v>0</v>
          </cell>
        </row>
        <row r="4613">
          <cell r="C4613" t="str">
            <v>226</v>
          </cell>
          <cell r="X4613">
            <v>0</v>
          </cell>
        </row>
        <row r="4614">
          <cell r="C4614" t="str">
            <v>226</v>
          </cell>
          <cell r="X4614">
            <v>0</v>
          </cell>
        </row>
        <row r="4615">
          <cell r="C4615" t="str">
            <v>226</v>
          </cell>
          <cell r="X4615">
            <v>0</v>
          </cell>
        </row>
        <row r="4616">
          <cell r="C4616" t="str">
            <v>226</v>
          </cell>
          <cell r="X4616">
            <v>0</v>
          </cell>
        </row>
        <row r="4617">
          <cell r="C4617" t="str">
            <v>226</v>
          </cell>
          <cell r="X4617">
            <v>0</v>
          </cell>
        </row>
        <row r="4618">
          <cell r="C4618" t="str">
            <v>226</v>
          </cell>
          <cell r="X4618">
            <v>0</v>
          </cell>
        </row>
        <row r="4619">
          <cell r="C4619" t="str">
            <v>226</v>
          </cell>
          <cell r="X4619">
            <v>0</v>
          </cell>
        </row>
        <row r="4620">
          <cell r="C4620" t="str">
            <v>226</v>
          </cell>
          <cell r="X4620">
            <v>0</v>
          </cell>
        </row>
        <row r="4621">
          <cell r="C4621" t="str">
            <v>226</v>
          </cell>
          <cell r="X4621">
            <v>0</v>
          </cell>
        </row>
        <row r="4622">
          <cell r="C4622" t="str">
            <v>226</v>
          </cell>
          <cell r="X4622">
            <v>0</v>
          </cell>
        </row>
        <row r="4623">
          <cell r="C4623" t="str">
            <v>226</v>
          </cell>
          <cell r="X4623">
            <v>0</v>
          </cell>
        </row>
        <row r="4624">
          <cell r="C4624" t="str">
            <v>226</v>
          </cell>
          <cell r="X4624">
            <v>0</v>
          </cell>
        </row>
        <row r="4625">
          <cell r="C4625" t="str">
            <v>226</v>
          </cell>
          <cell r="X4625">
            <v>0</v>
          </cell>
        </row>
        <row r="4626">
          <cell r="C4626" t="str">
            <v>226</v>
          </cell>
          <cell r="X4626">
            <v>0</v>
          </cell>
        </row>
        <row r="4627">
          <cell r="C4627" t="str">
            <v>226</v>
          </cell>
          <cell r="X4627">
            <v>0</v>
          </cell>
        </row>
        <row r="4628">
          <cell r="C4628" t="str">
            <v>226</v>
          </cell>
          <cell r="X4628">
            <v>0</v>
          </cell>
        </row>
        <row r="4629">
          <cell r="C4629" t="str">
            <v>226</v>
          </cell>
          <cell r="X4629">
            <v>0</v>
          </cell>
        </row>
        <row r="4630">
          <cell r="C4630" t="str">
            <v>226</v>
          </cell>
          <cell r="X4630">
            <v>0</v>
          </cell>
        </row>
        <row r="4631">
          <cell r="C4631" t="str">
            <v>226</v>
          </cell>
          <cell r="X4631">
            <v>0</v>
          </cell>
        </row>
        <row r="4632">
          <cell r="C4632" t="str">
            <v>226</v>
          </cell>
          <cell r="X4632">
            <v>0</v>
          </cell>
        </row>
        <row r="4633">
          <cell r="C4633" t="str">
            <v>226</v>
          </cell>
          <cell r="X4633">
            <v>0</v>
          </cell>
        </row>
        <row r="4634">
          <cell r="C4634" t="str">
            <v>226</v>
          </cell>
          <cell r="X4634">
            <v>0</v>
          </cell>
        </row>
        <row r="4635">
          <cell r="C4635" t="str">
            <v>226</v>
          </cell>
          <cell r="X4635">
            <v>0</v>
          </cell>
        </row>
        <row r="4636">
          <cell r="C4636" t="str">
            <v>226</v>
          </cell>
          <cell r="X4636">
            <v>0</v>
          </cell>
        </row>
        <row r="4637">
          <cell r="C4637" t="str">
            <v>226</v>
          </cell>
          <cell r="X4637">
            <v>0</v>
          </cell>
        </row>
        <row r="4638">
          <cell r="C4638" t="str">
            <v>226</v>
          </cell>
          <cell r="X4638">
            <v>0</v>
          </cell>
        </row>
        <row r="4639">
          <cell r="C4639" t="str">
            <v>226</v>
          </cell>
          <cell r="X4639">
            <v>0</v>
          </cell>
        </row>
        <row r="4640">
          <cell r="C4640" t="str">
            <v>226</v>
          </cell>
          <cell r="X4640">
            <v>0</v>
          </cell>
        </row>
        <row r="4641">
          <cell r="C4641" t="str">
            <v>226</v>
          </cell>
          <cell r="X4641">
            <v>0</v>
          </cell>
        </row>
        <row r="4642">
          <cell r="C4642" t="str">
            <v>226</v>
          </cell>
          <cell r="X4642">
            <v>3</v>
          </cell>
        </row>
        <row r="4643">
          <cell r="C4643" t="str">
            <v>226</v>
          </cell>
          <cell r="X4643">
            <v>0</v>
          </cell>
        </row>
        <row r="4644">
          <cell r="C4644" t="str">
            <v>226</v>
          </cell>
          <cell r="X4644">
            <v>0</v>
          </cell>
        </row>
        <row r="4645">
          <cell r="C4645" t="str">
            <v>226</v>
          </cell>
          <cell r="X4645">
            <v>0</v>
          </cell>
        </row>
        <row r="4646">
          <cell r="C4646" t="str">
            <v>226</v>
          </cell>
          <cell r="X4646">
            <v>1</v>
          </cell>
        </row>
        <row r="4647">
          <cell r="C4647" t="str">
            <v>226</v>
          </cell>
          <cell r="X4647">
            <v>0</v>
          </cell>
        </row>
        <row r="4648">
          <cell r="C4648" t="str">
            <v>226</v>
          </cell>
          <cell r="X4648">
            <v>0</v>
          </cell>
        </row>
        <row r="4649">
          <cell r="C4649" t="str">
            <v>226</v>
          </cell>
          <cell r="X4649">
            <v>0</v>
          </cell>
        </row>
        <row r="4650">
          <cell r="C4650" t="str">
            <v>226</v>
          </cell>
          <cell r="X4650">
            <v>3</v>
          </cell>
        </row>
        <row r="4651">
          <cell r="C4651" t="str">
            <v>226</v>
          </cell>
          <cell r="X4651">
            <v>0</v>
          </cell>
        </row>
        <row r="4652">
          <cell r="C4652" t="str">
            <v>226</v>
          </cell>
          <cell r="X4652">
            <v>0</v>
          </cell>
        </row>
        <row r="4653">
          <cell r="C4653" t="str">
            <v>226</v>
          </cell>
          <cell r="X4653">
            <v>0</v>
          </cell>
        </row>
        <row r="4654">
          <cell r="C4654" t="str">
            <v>226</v>
          </cell>
          <cell r="X4654">
            <v>2</v>
          </cell>
        </row>
        <row r="4655">
          <cell r="C4655" t="str">
            <v>226</v>
          </cell>
          <cell r="X4655">
            <v>10</v>
          </cell>
        </row>
        <row r="4656">
          <cell r="C4656" t="str">
            <v>226</v>
          </cell>
          <cell r="X4656">
            <v>0</v>
          </cell>
        </row>
        <row r="4657">
          <cell r="C4657" t="str">
            <v>226</v>
          </cell>
          <cell r="X4657">
            <v>0</v>
          </cell>
        </row>
        <row r="4658">
          <cell r="C4658" t="str">
            <v>226</v>
          </cell>
          <cell r="X4658">
            <v>0</v>
          </cell>
        </row>
        <row r="4659">
          <cell r="C4659" t="str">
            <v>226</v>
          </cell>
          <cell r="X4659">
            <v>0</v>
          </cell>
        </row>
        <row r="4660">
          <cell r="C4660" t="str">
            <v>226</v>
          </cell>
          <cell r="X4660">
            <v>0</v>
          </cell>
        </row>
        <row r="4661">
          <cell r="C4661" t="str">
            <v>226</v>
          </cell>
          <cell r="X4661">
            <v>0</v>
          </cell>
        </row>
        <row r="4662">
          <cell r="C4662" t="str">
            <v>226</v>
          </cell>
          <cell r="X4662">
            <v>0</v>
          </cell>
        </row>
        <row r="4663">
          <cell r="C4663" t="str">
            <v>226</v>
          </cell>
          <cell r="X4663">
            <v>0</v>
          </cell>
        </row>
        <row r="4664">
          <cell r="C4664" t="str">
            <v>226</v>
          </cell>
          <cell r="X4664">
            <v>0</v>
          </cell>
        </row>
        <row r="4665">
          <cell r="C4665" t="str">
            <v>226</v>
          </cell>
          <cell r="X4665">
            <v>0</v>
          </cell>
        </row>
        <row r="4666">
          <cell r="C4666" t="str">
            <v>226</v>
          </cell>
          <cell r="X4666">
            <v>0</v>
          </cell>
        </row>
        <row r="4667">
          <cell r="C4667" t="str">
            <v>226</v>
          </cell>
          <cell r="X4667">
            <v>0</v>
          </cell>
        </row>
        <row r="4668">
          <cell r="C4668" t="str">
            <v>226</v>
          </cell>
          <cell r="X4668">
            <v>0</v>
          </cell>
        </row>
        <row r="4669">
          <cell r="C4669" t="str">
            <v>226</v>
          </cell>
          <cell r="X4669">
            <v>0</v>
          </cell>
        </row>
        <row r="4670">
          <cell r="C4670" t="str">
            <v>226</v>
          </cell>
          <cell r="X4670">
            <v>0</v>
          </cell>
        </row>
        <row r="4671">
          <cell r="C4671" t="str">
            <v>226</v>
          </cell>
          <cell r="X4671">
            <v>0</v>
          </cell>
        </row>
        <row r="4672">
          <cell r="C4672" t="str">
            <v>226</v>
          </cell>
          <cell r="X4672">
            <v>0</v>
          </cell>
        </row>
        <row r="4673">
          <cell r="C4673" t="str">
            <v>226</v>
          </cell>
          <cell r="X4673">
            <v>0</v>
          </cell>
        </row>
        <row r="4674">
          <cell r="C4674" t="str">
            <v>226</v>
          </cell>
          <cell r="X4674">
            <v>0</v>
          </cell>
        </row>
        <row r="4675">
          <cell r="C4675" t="str">
            <v>226</v>
          </cell>
          <cell r="X4675">
            <v>0</v>
          </cell>
        </row>
        <row r="4676">
          <cell r="C4676" t="str">
            <v>226</v>
          </cell>
          <cell r="X4676">
            <v>0</v>
          </cell>
        </row>
        <row r="4677">
          <cell r="C4677" t="str">
            <v>226</v>
          </cell>
          <cell r="X4677">
            <v>0</v>
          </cell>
        </row>
        <row r="4678">
          <cell r="C4678" t="str">
            <v>226</v>
          </cell>
          <cell r="X4678">
            <v>0</v>
          </cell>
        </row>
        <row r="4679">
          <cell r="C4679" t="str">
            <v>226</v>
          </cell>
          <cell r="X4679">
            <v>0</v>
          </cell>
        </row>
        <row r="4680">
          <cell r="C4680" t="str">
            <v>226</v>
          </cell>
          <cell r="X4680">
            <v>0</v>
          </cell>
        </row>
        <row r="4681">
          <cell r="C4681" t="str">
            <v>226</v>
          </cell>
          <cell r="X4681">
            <v>0</v>
          </cell>
        </row>
        <row r="4682">
          <cell r="C4682" t="str">
            <v>226</v>
          </cell>
          <cell r="X4682">
            <v>6</v>
          </cell>
        </row>
        <row r="4683">
          <cell r="C4683" t="str">
            <v>226</v>
          </cell>
          <cell r="X4683">
            <v>0</v>
          </cell>
        </row>
        <row r="4684">
          <cell r="C4684" t="str">
            <v>226</v>
          </cell>
          <cell r="X4684">
            <v>0</v>
          </cell>
        </row>
        <row r="4685">
          <cell r="C4685" t="str">
            <v>226</v>
          </cell>
          <cell r="X4685">
            <v>0</v>
          </cell>
        </row>
        <row r="4686">
          <cell r="C4686" t="str">
            <v>226</v>
          </cell>
          <cell r="X4686">
            <v>6</v>
          </cell>
        </row>
        <row r="4687">
          <cell r="C4687" t="str">
            <v>226</v>
          </cell>
          <cell r="X4687">
            <v>3</v>
          </cell>
        </row>
        <row r="4688">
          <cell r="C4688" t="str">
            <v>226</v>
          </cell>
          <cell r="X4688">
            <v>6</v>
          </cell>
        </row>
        <row r="4689">
          <cell r="C4689" t="str">
            <v>226</v>
          </cell>
          <cell r="X4689">
            <v>0</v>
          </cell>
        </row>
        <row r="4690">
          <cell r="C4690" t="str">
            <v>226</v>
          </cell>
          <cell r="X4690">
            <v>2</v>
          </cell>
        </row>
        <row r="4691">
          <cell r="C4691" t="str">
            <v>226</v>
          </cell>
          <cell r="X4691">
            <v>0</v>
          </cell>
        </row>
        <row r="4692">
          <cell r="C4692" t="str">
            <v>226</v>
          </cell>
          <cell r="X4692">
            <v>0</v>
          </cell>
        </row>
        <row r="4693">
          <cell r="C4693" t="str">
            <v>226</v>
          </cell>
          <cell r="X4693">
            <v>0</v>
          </cell>
        </row>
        <row r="4694">
          <cell r="C4694" t="str">
            <v>226</v>
          </cell>
          <cell r="X4694">
            <v>0</v>
          </cell>
        </row>
        <row r="4695">
          <cell r="C4695" t="str">
            <v>226</v>
          </cell>
          <cell r="X4695">
            <v>2</v>
          </cell>
        </row>
        <row r="4696">
          <cell r="C4696" t="str">
            <v>226</v>
          </cell>
          <cell r="X4696">
            <v>6</v>
          </cell>
        </row>
        <row r="4697">
          <cell r="C4697" t="str">
            <v>226</v>
          </cell>
          <cell r="X4697">
            <v>2</v>
          </cell>
        </row>
        <row r="4698">
          <cell r="C4698" t="str">
            <v>226</v>
          </cell>
          <cell r="X4698">
            <v>0</v>
          </cell>
        </row>
        <row r="4699">
          <cell r="C4699" t="str">
            <v>226</v>
          </cell>
          <cell r="X4699">
            <v>0</v>
          </cell>
        </row>
        <row r="4700">
          <cell r="C4700" t="str">
            <v>226</v>
          </cell>
          <cell r="X4700">
            <v>0</v>
          </cell>
        </row>
        <row r="4701">
          <cell r="C4701" t="str">
            <v>226</v>
          </cell>
          <cell r="X4701">
            <v>0</v>
          </cell>
        </row>
        <row r="4702">
          <cell r="C4702" t="str">
            <v>226</v>
          </cell>
          <cell r="X4702">
            <v>0</v>
          </cell>
        </row>
        <row r="4703">
          <cell r="C4703" t="str">
            <v>226</v>
          </cell>
          <cell r="X4703">
            <v>0</v>
          </cell>
        </row>
        <row r="4704">
          <cell r="C4704" t="str">
            <v>226</v>
          </cell>
          <cell r="X4704">
            <v>0</v>
          </cell>
        </row>
        <row r="4705">
          <cell r="C4705" t="str">
            <v>226</v>
          </cell>
          <cell r="X4705">
            <v>0</v>
          </cell>
        </row>
        <row r="4706">
          <cell r="C4706" t="str">
            <v>226</v>
          </cell>
          <cell r="X4706">
            <v>0</v>
          </cell>
        </row>
        <row r="4707">
          <cell r="C4707" t="str">
            <v>226</v>
          </cell>
          <cell r="X4707">
            <v>0</v>
          </cell>
        </row>
        <row r="4708">
          <cell r="C4708" t="str">
            <v>226</v>
          </cell>
          <cell r="X4708">
            <v>0</v>
          </cell>
        </row>
        <row r="4709">
          <cell r="C4709" t="str">
            <v>226</v>
          </cell>
          <cell r="X4709">
            <v>0</v>
          </cell>
        </row>
        <row r="4710">
          <cell r="C4710" t="str">
            <v>226</v>
          </cell>
          <cell r="X4710">
            <v>0</v>
          </cell>
        </row>
        <row r="4711">
          <cell r="C4711" t="str">
            <v>226</v>
          </cell>
          <cell r="X4711">
            <v>0</v>
          </cell>
        </row>
        <row r="4712">
          <cell r="C4712" t="str">
            <v>226</v>
          </cell>
          <cell r="X4712">
            <v>0</v>
          </cell>
        </row>
        <row r="4713">
          <cell r="C4713" t="str">
            <v>226</v>
          </cell>
          <cell r="X4713">
            <v>0</v>
          </cell>
        </row>
        <row r="4714">
          <cell r="C4714" t="str">
            <v>226</v>
          </cell>
          <cell r="X4714">
            <v>0</v>
          </cell>
        </row>
        <row r="4715">
          <cell r="C4715" t="str">
            <v>226</v>
          </cell>
          <cell r="X4715">
            <v>0</v>
          </cell>
        </row>
        <row r="4716">
          <cell r="C4716" t="str">
            <v>226</v>
          </cell>
          <cell r="X4716">
            <v>0</v>
          </cell>
        </row>
        <row r="4717">
          <cell r="C4717" t="str">
            <v>226</v>
          </cell>
          <cell r="X4717">
            <v>0</v>
          </cell>
        </row>
        <row r="4718">
          <cell r="C4718" t="str">
            <v>226</v>
          </cell>
          <cell r="X4718">
            <v>0</v>
          </cell>
        </row>
        <row r="4719">
          <cell r="C4719" t="str">
            <v>226</v>
          </cell>
          <cell r="X4719">
            <v>0</v>
          </cell>
        </row>
        <row r="4720">
          <cell r="C4720" t="str">
            <v>226</v>
          </cell>
          <cell r="X4720">
            <v>0</v>
          </cell>
        </row>
        <row r="4721">
          <cell r="C4721" t="str">
            <v>226</v>
          </cell>
          <cell r="X4721">
            <v>0</v>
          </cell>
        </row>
        <row r="4722">
          <cell r="C4722" t="str">
            <v>226</v>
          </cell>
          <cell r="X4722">
            <v>3</v>
          </cell>
        </row>
        <row r="4723">
          <cell r="C4723" t="str">
            <v>226</v>
          </cell>
          <cell r="X4723">
            <v>0</v>
          </cell>
        </row>
        <row r="4724">
          <cell r="C4724" t="str">
            <v>226</v>
          </cell>
          <cell r="X4724">
            <v>0</v>
          </cell>
        </row>
        <row r="4725">
          <cell r="C4725" t="str">
            <v>226</v>
          </cell>
          <cell r="X4725">
            <v>0</v>
          </cell>
        </row>
        <row r="4726">
          <cell r="C4726" t="str">
            <v>226</v>
          </cell>
          <cell r="X4726">
            <v>3</v>
          </cell>
        </row>
        <row r="4727">
          <cell r="C4727" t="str">
            <v>226</v>
          </cell>
          <cell r="X4727">
            <v>0</v>
          </cell>
        </row>
        <row r="4728">
          <cell r="C4728" t="str">
            <v>226</v>
          </cell>
          <cell r="X4728">
            <v>0</v>
          </cell>
        </row>
        <row r="4729">
          <cell r="C4729" t="str">
            <v>226</v>
          </cell>
          <cell r="X4729">
            <v>0</v>
          </cell>
        </row>
        <row r="4730">
          <cell r="C4730" t="str">
            <v>226</v>
          </cell>
          <cell r="X4730">
            <v>3</v>
          </cell>
        </row>
        <row r="4731">
          <cell r="C4731" t="str">
            <v>226</v>
          </cell>
          <cell r="X4731">
            <v>0</v>
          </cell>
        </row>
        <row r="4732">
          <cell r="C4732" t="str">
            <v>226</v>
          </cell>
          <cell r="X4732">
            <v>0</v>
          </cell>
        </row>
        <row r="4733">
          <cell r="C4733" t="str">
            <v>226</v>
          </cell>
          <cell r="X4733">
            <v>0</v>
          </cell>
        </row>
        <row r="4734">
          <cell r="C4734" t="str">
            <v>226</v>
          </cell>
          <cell r="X4734">
            <v>3</v>
          </cell>
        </row>
        <row r="4735">
          <cell r="C4735" t="str">
            <v>226</v>
          </cell>
          <cell r="X4735">
            <v>0</v>
          </cell>
        </row>
        <row r="4736">
          <cell r="C4736" t="str">
            <v>226</v>
          </cell>
          <cell r="X4736">
            <v>0</v>
          </cell>
        </row>
        <row r="4737">
          <cell r="C4737" t="str">
            <v>226</v>
          </cell>
          <cell r="X4737">
            <v>0</v>
          </cell>
        </row>
        <row r="4738">
          <cell r="C4738" t="str">
            <v>226</v>
          </cell>
          <cell r="X4738">
            <v>0</v>
          </cell>
        </row>
        <row r="4739">
          <cell r="C4739" t="str">
            <v>226</v>
          </cell>
          <cell r="X4739">
            <v>0</v>
          </cell>
        </row>
        <row r="4740">
          <cell r="C4740" t="str">
            <v>226</v>
          </cell>
          <cell r="X4740">
            <v>0</v>
          </cell>
        </row>
        <row r="4741">
          <cell r="C4741" t="str">
            <v>226</v>
          </cell>
          <cell r="X4741">
            <v>0</v>
          </cell>
        </row>
        <row r="4742">
          <cell r="C4742" t="str">
            <v>226</v>
          </cell>
          <cell r="X4742">
            <v>0</v>
          </cell>
        </row>
        <row r="4743">
          <cell r="C4743" t="str">
            <v>226</v>
          </cell>
          <cell r="X4743">
            <v>0</v>
          </cell>
        </row>
        <row r="4744">
          <cell r="C4744" t="str">
            <v>226</v>
          </cell>
          <cell r="X4744">
            <v>0</v>
          </cell>
        </row>
        <row r="4745">
          <cell r="C4745" t="str">
            <v>226</v>
          </cell>
          <cell r="X4745">
            <v>0</v>
          </cell>
        </row>
        <row r="4746">
          <cell r="C4746" t="str">
            <v>226</v>
          </cell>
          <cell r="X4746">
            <v>0</v>
          </cell>
        </row>
        <row r="4747">
          <cell r="C4747" t="str">
            <v>226</v>
          </cell>
          <cell r="X4747">
            <v>0</v>
          </cell>
        </row>
        <row r="4748">
          <cell r="C4748" t="str">
            <v>226</v>
          </cell>
          <cell r="X4748">
            <v>0</v>
          </cell>
        </row>
        <row r="4749">
          <cell r="C4749" t="str">
            <v>226</v>
          </cell>
          <cell r="X4749">
            <v>0</v>
          </cell>
        </row>
        <row r="4750">
          <cell r="C4750" t="str">
            <v>226</v>
          </cell>
          <cell r="X4750">
            <v>0</v>
          </cell>
        </row>
        <row r="4751">
          <cell r="C4751" t="str">
            <v>226</v>
          </cell>
          <cell r="X4751">
            <v>0</v>
          </cell>
        </row>
        <row r="4752">
          <cell r="C4752" t="str">
            <v>226</v>
          </cell>
          <cell r="X4752">
            <v>0</v>
          </cell>
        </row>
        <row r="4753">
          <cell r="C4753" t="str">
            <v>226</v>
          </cell>
          <cell r="X4753">
            <v>0</v>
          </cell>
        </row>
        <row r="4754">
          <cell r="C4754" t="str">
            <v>226</v>
          </cell>
          <cell r="X4754">
            <v>0</v>
          </cell>
        </row>
        <row r="4755">
          <cell r="C4755" t="str">
            <v>226</v>
          </cell>
          <cell r="X4755">
            <v>0</v>
          </cell>
        </row>
        <row r="4756">
          <cell r="C4756" t="str">
            <v>226</v>
          </cell>
          <cell r="X4756">
            <v>0</v>
          </cell>
        </row>
        <row r="4757">
          <cell r="C4757" t="str">
            <v>226</v>
          </cell>
          <cell r="X4757">
            <v>0</v>
          </cell>
        </row>
        <row r="4758">
          <cell r="C4758" t="str">
            <v>226</v>
          </cell>
          <cell r="X4758">
            <v>0</v>
          </cell>
        </row>
        <row r="4759">
          <cell r="C4759" t="str">
            <v>226</v>
          </cell>
          <cell r="X4759">
            <v>0</v>
          </cell>
        </row>
        <row r="4760">
          <cell r="C4760" t="str">
            <v>226</v>
          </cell>
          <cell r="X4760">
            <v>0</v>
          </cell>
        </row>
        <row r="4761">
          <cell r="C4761" t="str">
            <v>226</v>
          </cell>
          <cell r="X4761">
            <v>0</v>
          </cell>
        </row>
        <row r="4762">
          <cell r="C4762" t="str">
            <v>226</v>
          </cell>
          <cell r="X4762">
            <v>16</v>
          </cell>
        </row>
        <row r="4763">
          <cell r="C4763" t="str">
            <v>226</v>
          </cell>
          <cell r="X4763">
            <v>0</v>
          </cell>
        </row>
        <row r="4764">
          <cell r="C4764" t="str">
            <v>226</v>
          </cell>
          <cell r="X4764">
            <v>0</v>
          </cell>
        </row>
        <row r="4765">
          <cell r="C4765" t="str">
            <v>226</v>
          </cell>
          <cell r="X4765">
            <v>0</v>
          </cell>
        </row>
        <row r="4766">
          <cell r="C4766" t="str">
            <v>226</v>
          </cell>
          <cell r="X4766">
            <v>14</v>
          </cell>
        </row>
        <row r="4767">
          <cell r="C4767" t="str">
            <v>226</v>
          </cell>
          <cell r="X4767">
            <v>420</v>
          </cell>
        </row>
        <row r="4768">
          <cell r="C4768" t="str">
            <v>226</v>
          </cell>
          <cell r="X4768">
            <v>36</v>
          </cell>
        </row>
        <row r="4769">
          <cell r="C4769" t="str">
            <v>226</v>
          </cell>
          <cell r="X4769">
            <v>42</v>
          </cell>
        </row>
        <row r="4770">
          <cell r="C4770" t="str">
            <v>226</v>
          </cell>
          <cell r="X4770">
            <v>0</v>
          </cell>
        </row>
        <row r="4771">
          <cell r="C4771" t="str">
            <v>226</v>
          </cell>
          <cell r="X4771">
            <v>0</v>
          </cell>
        </row>
        <row r="4772">
          <cell r="C4772" t="str">
            <v>226</v>
          </cell>
          <cell r="X4772">
            <v>0</v>
          </cell>
        </row>
        <row r="4773">
          <cell r="C4773" t="str">
            <v>226</v>
          </cell>
          <cell r="X4773">
            <v>0</v>
          </cell>
        </row>
        <row r="4774">
          <cell r="C4774" t="str">
            <v>226</v>
          </cell>
          <cell r="X4774">
            <v>24</v>
          </cell>
        </row>
        <row r="4775">
          <cell r="C4775" t="str">
            <v>226</v>
          </cell>
          <cell r="X4775">
            <v>0</v>
          </cell>
        </row>
        <row r="4776">
          <cell r="C4776" t="str">
            <v>226</v>
          </cell>
          <cell r="X4776">
            <v>0</v>
          </cell>
        </row>
        <row r="4777">
          <cell r="C4777" t="str">
            <v>226</v>
          </cell>
          <cell r="X4777">
            <v>0</v>
          </cell>
        </row>
        <row r="4778">
          <cell r="C4778" t="str">
            <v>226</v>
          </cell>
          <cell r="X4778">
            <v>0</v>
          </cell>
        </row>
        <row r="4779">
          <cell r="C4779" t="str">
            <v>226</v>
          </cell>
          <cell r="X4779">
            <v>0</v>
          </cell>
        </row>
        <row r="4780">
          <cell r="C4780" t="str">
            <v>226</v>
          </cell>
          <cell r="X4780">
            <v>0</v>
          </cell>
        </row>
        <row r="4781">
          <cell r="C4781" t="str">
            <v>226</v>
          </cell>
          <cell r="X4781">
            <v>0</v>
          </cell>
        </row>
        <row r="4782">
          <cell r="C4782" t="str">
            <v>226</v>
          </cell>
          <cell r="X4782">
            <v>0</v>
          </cell>
        </row>
        <row r="4783">
          <cell r="C4783" t="str">
            <v>226</v>
          </cell>
          <cell r="X4783">
            <v>0</v>
          </cell>
        </row>
        <row r="4784">
          <cell r="C4784" t="str">
            <v>226</v>
          </cell>
          <cell r="X4784">
            <v>0</v>
          </cell>
        </row>
        <row r="4785">
          <cell r="C4785" t="str">
            <v>226</v>
          </cell>
          <cell r="X4785">
            <v>0</v>
          </cell>
        </row>
        <row r="4786">
          <cell r="C4786" t="str">
            <v>226</v>
          </cell>
          <cell r="X4786">
            <v>0</v>
          </cell>
        </row>
        <row r="4787">
          <cell r="C4787" t="str">
            <v>226</v>
          </cell>
          <cell r="X4787">
            <v>0</v>
          </cell>
        </row>
        <row r="4788">
          <cell r="C4788" t="str">
            <v>226</v>
          </cell>
          <cell r="X4788">
            <v>0</v>
          </cell>
        </row>
        <row r="4789">
          <cell r="C4789" t="str">
            <v>226</v>
          </cell>
          <cell r="X4789">
            <v>0</v>
          </cell>
        </row>
        <row r="4790">
          <cell r="C4790" t="str">
            <v>226</v>
          </cell>
          <cell r="X4790">
            <v>0</v>
          </cell>
        </row>
        <row r="4791">
          <cell r="C4791" t="str">
            <v>226</v>
          </cell>
          <cell r="X4791">
            <v>0</v>
          </cell>
        </row>
        <row r="4792">
          <cell r="C4792" t="str">
            <v>226</v>
          </cell>
          <cell r="X4792">
            <v>0</v>
          </cell>
        </row>
        <row r="4793">
          <cell r="C4793" t="str">
            <v>226</v>
          </cell>
          <cell r="X4793">
            <v>0</v>
          </cell>
        </row>
        <row r="4794">
          <cell r="C4794" t="str">
            <v>226</v>
          </cell>
          <cell r="X4794">
            <v>0</v>
          </cell>
        </row>
        <row r="4795">
          <cell r="C4795" t="str">
            <v>226</v>
          </cell>
          <cell r="X4795">
            <v>0</v>
          </cell>
        </row>
        <row r="4796">
          <cell r="C4796" t="str">
            <v>226</v>
          </cell>
          <cell r="X4796">
            <v>0</v>
          </cell>
        </row>
        <row r="4797">
          <cell r="C4797" t="str">
            <v>226</v>
          </cell>
          <cell r="X4797">
            <v>0</v>
          </cell>
        </row>
        <row r="4798">
          <cell r="C4798" t="str">
            <v>226</v>
          </cell>
          <cell r="X4798">
            <v>0</v>
          </cell>
        </row>
        <row r="4799">
          <cell r="C4799" t="str">
            <v>226</v>
          </cell>
          <cell r="X4799">
            <v>0</v>
          </cell>
        </row>
        <row r="4800">
          <cell r="C4800" t="str">
            <v>226</v>
          </cell>
          <cell r="X4800">
            <v>0</v>
          </cell>
        </row>
        <row r="4801">
          <cell r="C4801" t="str">
            <v>226</v>
          </cell>
          <cell r="X4801">
            <v>0</v>
          </cell>
        </row>
        <row r="4802">
          <cell r="C4802" t="str">
            <v>225</v>
          </cell>
          <cell r="X4802">
            <v>2.641</v>
          </cell>
        </row>
        <row r="4803">
          <cell r="C4803" t="str">
            <v>225</v>
          </cell>
          <cell r="X4803">
            <v>1.984</v>
          </cell>
        </row>
        <row r="4804">
          <cell r="C4804" t="str">
            <v>225</v>
          </cell>
          <cell r="X4804">
            <v>4.8600000000000003</v>
          </cell>
        </row>
        <row r="4805">
          <cell r="C4805" t="str">
            <v>225</v>
          </cell>
          <cell r="X4805">
            <v>0.30400000000000005</v>
          </cell>
        </row>
        <row r="4806">
          <cell r="C4806" t="str">
            <v>225</v>
          </cell>
          <cell r="X4806">
            <v>0.35</v>
          </cell>
        </row>
        <row r="4807">
          <cell r="C4807" t="str">
            <v>225</v>
          </cell>
          <cell r="X4807">
            <v>0</v>
          </cell>
        </row>
        <row r="4808">
          <cell r="C4808" t="str">
            <v>225</v>
          </cell>
          <cell r="X4808">
            <v>0</v>
          </cell>
        </row>
        <row r="4809">
          <cell r="C4809" t="str">
            <v>225</v>
          </cell>
          <cell r="X4809">
            <v>0</v>
          </cell>
        </row>
        <row r="4810">
          <cell r="C4810" t="str">
            <v>225</v>
          </cell>
          <cell r="X4810">
            <v>2.36</v>
          </cell>
        </row>
        <row r="4811">
          <cell r="C4811" t="str">
            <v>225</v>
          </cell>
          <cell r="X4811">
            <v>4.5</v>
          </cell>
        </row>
        <row r="4812">
          <cell r="C4812" t="str">
            <v>225</v>
          </cell>
          <cell r="X4812">
            <v>0.35</v>
          </cell>
        </row>
        <row r="4813">
          <cell r="C4813" t="str">
            <v>225</v>
          </cell>
          <cell r="X4813">
            <v>0</v>
          </cell>
        </row>
        <row r="4814">
          <cell r="C4814" t="str">
            <v>225</v>
          </cell>
          <cell r="X4814">
            <v>28.5</v>
          </cell>
        </row>
        <row r="4815">
          <cell r="C4815" t="str">
            <v>225</v>
          </cell>
          <cell r="X4815">
            <v>0</v>
          </cell>
        </row>
        <row r="4816">
          <cell r="C4816" t="str">
            <v>225</v>
          </cell>
          <cell r="X4816">
            <v>0</v>
          </cell>
        </row>
        <row r="4817">
          <cell r="C4817" t="str">
            <v>225</v>
          </cell>
          <cell r="X4817">
            <v>0</v>
          </cell>
        </row>
        <row r="4818">
          <cell r="C4818" t="str">
            <v>225</v>
          </cell>
          <cell r="X4818">
            <v>3.24</v>
          </cell>
        </row>
        <row r="4819">
          <cell r="C4819" t="str">
            <v>225</v>
          </cell>
          <cell r="X4819">
            <v>5.95</v>
          </cell>
        </row>
        <row r="4820">
          <cell r="C4820" t="str">
            <v>225</v>
          </cell>
          <cell r="X4820">
            <v>0.89683333333333337</v>
          </cell>
        </row>
        <row r="4821">
          <cell r="C4821" t="str">
            <v>225</v>
          </cell>
          <cell r="X4821">
            <v>0.30400000000000005</v>
          </cell>
        </row>
        <row r="4822">
          <cell r="C4822" t="str">
            <v>225</v>
          </cell>
          <cell r="X4822">
            <v>1.05</v>
          </cell>
        </row>
        <row r="4823">
          <cell r="C4823" t="str">
            <v>225</v>
          </cell>
          <cell r="X4823">
            <v>0</v>
          </cell>
        </row>
        <row r="4824">
          <cell r="C4824" t="str">
            <v>225</v>
          </cell>
          <cell r="X4824">
            <v>0</v>
          </cell>
        </row>
        <row r="4825">
          <cell r="C4825" t="str">
            <v>225</v>
          </cell>
          <cell r="X4825">
            <v>0</v>
          </cell>
        </row>
        <row r="4826">
          <cell r="C4826" t="str">
            <v>225</v>
          </cell>
          <cell r="X4826">
            <v>3.24</v>
          </cell>
        </row>
        <row r="4827">
          <cell r="C4827" t="str">
            <v>225</v>
          </cell>
          <cell r="X4827">
            <v>0.30400000000000005</v>
          </cell>
        </row>
        <row r="4828">
          <cell r="C4828" t="str">
            <v>225</v>
          </cell>
          <cell r="X4828">
            <v>4.0200000000000005</v>
          </cell>
        </row>
        <row r="4829">
          <cell r="C4829" t="str">
            <v>225</v>
          </cell>
          <cell r="X4829">
            <v>0</v>
          </cell>
        </row>
        <row r="4830">
          <cell r="C4830" t="str">
            <v>225</v>
          </cell>
          <cell r="X4830">
            <v>0</v>
          </cell>
        </row>
        <row r="4831">
          <cell r="C4831" t="str">
            <v>225</v>
          </cell>
          <cell r="X4831">
            <v>0</v>
          </cell>
        </row>
        <row r="4832">
          <cell r="C4832" t="str">
            <v>225</v>
          </cell>
          <cell r="X4832">
            <v>0</v>
          </cell>
        </row>
        <row r="4833">
          <cell r="C4833" t="str">
            <v>225</v>
          </cell>
          <cell r="X4833">
            <v>0</v>
          </cell>
        </row>
        <row r="4834">
          <cell r="C4834" t="str">
            <v>225</v>
          </cell>
          <cell r="X4834">
            <v>2.3354999999999997</v>
          </cell>
        </row>
        <row r="4835">
          <cell r="C4835" t="str">
            <v>225</v>
          </cell>
          <cell r="X4835">
            <v>0.64</v>
          </cell>
        </row>
        <row r="4836">
          <cell r="C4836" t="str">
            <v>225</v>
          </cell>
          <cell r="X4836">
            <v>3.18</v>
          </cell>
        </row>
        <row r="4837">
          <cell r="C4837" t="str">
            <v>225</v>
          </cell>
          <cell r="X4837">
            <v>0.89683333333333337</v>
          </cell>
        </row>
        <row r="4838">
          <cell r="C4838" t="str">
            <v>225</v>
          </cell>
          <cell r="X4838">
            <v>0</v>
          </cell>
        </row>
        <row r="4839">
          <cell r="C4839" t="str">
            <v>225</v>
          </cell>
          <cell r="X4839">
            <v>2.9000000000000008</v>
          </cell>
        </row>
        <row r="4840">
          <cell r="C4840" t="str">
            <v>225</v>
          </cell>
          <cell r="X4840">
            <v>0.89999999999999991</v>
          </cell>
        </row>
        <row r="4841">
          <cell r="C4841" t="str">
            <v>225</v>
          </cell>
          <cell r="X4841">
            <v>0</v>
          </cell>
        </row>
        <row r="4842">
          <cell r="C4842" t="str">
            <v>225</v>
          </cell>
          <cell r="X4842">
            <v>1.6279999999999997</v>
          </cell>
        </row>
        <row r="4843">
          <cell r="C4843" t="str">
            <v>225</v>
          </cell>
          <cell r="X4843">
            <v>8.4</v>
          </cell>
        </row>
        <row r="4844">
          <cell r="C4844" t="str">
            <v>225</v>
          </cell>
          <cell r="X4844">
            <v>3.18</v>
          </cell>
        </row>
        <row r="4845">
          <cell r="C4845" t="str">
            <v>225</v>
          </cell>
          <cell r="X4845">
            <v>0.89683333333333337</v>
          </cell>
        </row>
        <row r="4846">
          <cell r="C4846" t="str">
            <v>225</v>
          </cell>
          <cell r="X4846">
            <v>0</v>
          </cell>
        </row>
        <row r="4847">
          <cell r="C4847" t="str">
            <v>225</v>
          </cell>
          <cell r="X4847">
            <v>2.7</v>
          </cell>
        </row>
        <row r="4848">
          <cell r="C4848" t="str">
            <v>225</v>
          </cell>
          <cell r="X4848">
            <v>0.89999999999999991</v>
          </cell>
        </row>
        <row r="4849">
          <cell r="C4849" t="str">
            <v>225</v>
          </cell>
          <cell r="X4849">
            <v>0</v>
          </cell>
        </row>
        <row r="4850">
          <cell r="C4850" t="str">
            <v>225</v>
          </cell>
          <cell r="X4850">
            <v>1.485333333333333</v>
          </cell>
        </row>
        <row r="4851">
          <cell r="C4851" t="str">
            <v>225</v>
          </cell>
          <cell r="X4851">
            <v>2.04</v>
          </cell>
        </row>
        <row r="4852">
          <cell r="C4852" t="str">
            <v>225</v>
          </cell>
          <cell r="X4852">
            <v>0.93666666666666654</v>
          </cell>
        </row>
        <row r="4853">
          <cell r="C4853" t="str">
            <v>225</v>
          </cell>
          <cell r="X4853">
            <v>0.26</v>
          </cell>
        </row>
        <row r="4854">
          <cell r="C4854" t="str">
            <v>225</v>
          </cell>
          <cell r="X4854">
            <v>0.35</v>
          </cell>
        </row>
        <row r="4855">
          <cell r="C4855" t="str">
            <v>225</v>
          </cell>
          <cell r="X4855">
            <v>0</v>
          </cell>
        </row>
        <row r="4856">
          <cell r="C4856" t="str">
            <v>225</v>
          </cell>
          <cell r="X4856">
            <v>0</v>
          </cell>
        </row>
        <row r="4857">
          <cell r="C4857" t="str">
            <v>225</v>
          </cell>
          <cell r="X4857">
            <v>0</v>
          </cell>
        </row>
        <row r="4858">
          <cell r="C4858" t="str">
            <v>225</v>
          </cell>
          <cell r="X4858">
            <v>2.3123333333333331</v>
          </cell>
        </row>
        <row r="4859">
          <cell r="C4859" t="str">
            <v>225</v>
          </cell>
          <cell r="X4859">
            <v>1.9899999999999998</v>
          </cell>
        </row>
        <row r="4860">
          <cell r="C4860" t="str">
            <v>225</v>
          </cell>
          <cell r="X4860">
            <v>0.78833333333333333</v>
          </cell>
        </row>
        <row r="4861">
          <cell r="C4861" t="str">
            <v>225</v>
          </cell>
          <cell r="X4861">
            <v>0.22999999999999998</v>
          </cell>
        </row>
        <row r="4862">
          <cell r="C4862" t="str">
            <v>225</v>
          </cell>
          <cell r="X4862">
            <v>0.35</v>
          </cell>
        </row>
        <row r="4863">
          <cell r="C4863" t="str">
            <v>225</v>
          </cell>
          <cell r="X4863">
            <v>0</v>
          </cell>
        </row>
        <row r="4864">
          <cell r="C4864" t="str">
            <v>225</v>
          </cell>
          <cell r="X4864">
            <v>0</v>
          </cell>
        </row>
        <row r="4865">
          <cell r="C4865" t="str">
            <v>225</v>
          </cell>
          <cell r="X4865">
            <v>0</v>
          </cell>
        </row>
        <row r="4866">
          <cell r="C4866" t="str">
            <v>225</v>
          </cell>
          <cell r="X4866">
            <v>0</v>
          </cell>
        </row>
        <row r="4867">
          <cell r="C4867" t="str">
            <v>225</v>
          </cell>
          <cell r="X4867">
            <v>0</v>
          </cell>
        </row>
        <row r="4868">
          <cell r="C4868" t="str">
            <v>225</v>
          </cell>
          <cell r="X4868">
            <v>0</v>
          </cell>
        </row>
        <row r="4869">
          <cell r="C4869" t="str">
            <v>225</v>
          </cell>
          <cell r="X4869">
            <v>0</v>
          </cell>
        </row>
        <row r="4870">
          <cell r="C4870" t="str">
            <v>225</v>
          </cell>
          <cell r="X4870">
            <v>0</v>
          </cell>
        </row>
        <row r="4871">
          <cell r="C4871" t="str">
            <v>225</v>
          </cell>
          <cell r="X4871">
            <v>0</v>
          </cell>
        </row>
        <row r="4872">
          <cell r="C4872" t="str">
            <v>225</v>
          </cell>
          <cell r="X4872">
            <v>0</v>
          </cell>
        </row>
        <row r="4873">
          <cell r="C4873" t="str">
            <v>225</v>
          </cell>
          <cell r="X4873">
            <v>0</v>
          </cell>
        </row>
        <row r="4874">
          <cell r="C4874" t="str">
            <v>225</v>
          </cell>
          <cell r="X4874">
            <v>0</v>
          </cell>
        </row>
        <row r="4875">
          <cell r="C4875" t="str">
            <v>225</v>
          </cell>
          <cell r="X4875">
            <v>0</v>
          </cell>
        </row>
        <row r="4876">
          <cell r="C4876" t="str">
            <v>225</v>
          </cell>
          <cell r="X4876">
            <v>0</v>
          </cell>
        </row>
        <row r="4877">
          <cell r="C4877" t="str">
            <v>225</v>
          </cell>
          <cell r="X4877">
            <v>0</v>
          </cell>
        </row>
        <row r="4878">
          <cell r="C4878" t="str">
            <v>225</v>
          </cell>
          <cell r="X4878">
            <v>0</v>
          </cell>
        </row>
        <row r="4879">
          <cell r="C4879" t="str">
            <v>225</v>
          </cell>
          <cell r="X4879">
            <v>0</v>
          </cell>
        </row>
        <row r="4880">
          <cell r="C4880" t="str">
            <v>225</v>
          </cell>
          <cell r="X4880">
            <v>0</v>
          </cell>
        </row>
        <row r="4881">
          <cell r="C4881" t="str">
            <v>225</v>
          </cell>
          <cell r="X4881">
            <v>0</v>
          </cell>
        </row>
        <row r="4882">
          <cell r="C4882" t="str">
            <v>225</v>
          </cell>
          <cell r="X4882">
            <v>3.52</v>
          </cell>
        </row>
        <row r="4883">
          <cell r="C4883" t="str">
            <v>225</v>
          </cell>
          <cell r="X4883">
            <v>0.12</v>
          </cell>
        </row>
        <row r="4884">
          <cell r="C4884" t="str">
            <v>225</v>
          </cell>
          <cell r="X4884">
            <v>1.1600000000000001</v>
          </cell>
        </row>
        <row r="4885">
          <cell r="C4885" t="str">
            <v>225</v>
          </cell>
          <cell r="X4885">
            <v>1.63</v>
          </cell>
        </row>
        <row r="4886">
          <cell r="C4886" t="str">
            <v>225</v>
          </cell>
          <cell r="X4886">
            <v>0</v>
          </cell>
        </row>
        <row r="4887">
          <cell r="C4887" t="str">
            <v>225</v>
          </cell>
          <cell r="X4887">
            <v>0</v>
          </cell>
        </row>
        <row r="4888">
          <cell r="C4888" t="str">
            <v>225</v>
          </cell>
          <cell r="X4888">
            <v>0</v>
          </cell>
        </row>
        <row r="4889">
          <cell r="C4889" t="str">
            <v>225</v>
          </cell>
          <cell r="X4889">
            <v>0</v>
          </cell>
        </row>
        <row r="4890">
          <cell r="C4890" t="str">
            <v>225</v>
          </cell>
          <cell r="X4890">
            <v>1.6800000000000002</v>
          </cell>
        </row>
        <row r="4891">
          <cell r="C4891" t="str">
            <v>225</v>
          </cell>
          <cell r="X4891">
            <v>0</v>
          </cell>
        </row>
        <row r="4892">
          <cell r="C4892" t="str">
            <v>225</v>
          </cell>
          <cell r="X4892">
            <v>0</v>
          </cell>
        </row>
        <row r="4893">
          <cell r="C4893" t="str">
            <v>225</v>
          </cell>
          <cell r="X4893">
            <v>0</v>
          </cell>
        </row>
        <row r="4894">
          <cell r="C4894" t="str">
            <v>225</v>
          </cell>
          <cell r="X4894">
            <v>0</v>
          </cell>
        </row>
        <row r="4895">
          <cell r="C4895" t="str">
            <v>225</v>
          </cell>
          <cell r="X4895">
            <v>7.8500000000000005</v>
          </cell>
        </row>
        <row r="4896">
          <cell r="C4896" t="str">
            <v>225</v>
          </cell>
          <cell r="X4896">
            <v>0</v>
          </cell>
        </row>
        <row r="4897">
          <cell r="C4897" t="str">
            <v>225</v>
          </cell>
          <cell r="X4897">
            <v>0</v>
          </cell>
        </row>
        <row r="4898">
          <cell r="C4898" t="str">
            <v>225</v>
          </cell>
          <cell r="X4898">
            <v>3.7199999999999993</v>
          </cell>
        </row>
        <row r="4899">
          <cell r="C4899" t="str">
            <v>225</v>
          </cell>
          <cell r="X4899">
            <v>1.1399999999999999</v>
          </cell>
        </row>
        <row r="4900">
          <cell r="C4900" t="str">
            <v>225</v>
          </cell>
          <cell r="X4900">
            <v>0</v>
          </cell>
        </row>
        <row r="4901">
          <cell r="C4901" t="str">
            <v>225</v>
          </cell>
          <cell r="X4901">
            <v>0</v>
          </cell>
        </row>
        <row r="4902">
          <cell r="C4902" t="str">
            <v>225</v>
          </cell>
          <cell r="X4902">
            <v>0</v>
          </cell>
        </row>
        <row r="4903">
          <cell r="C4903" t="str">
            <v>225</v>
          </cell>
          <cell r="X4903">
            <v>7.8000000000000016</v>
          </cell>
        </row>
        <row r="4904">
          <cell r="C4904" t="str">
            <v>225</v>
          </cell>
          <cell r="X4904">
            <v>0</v>
          </cell>
        </row>
        <row r="4905">
          <cell r="C4905" t="str">
            <v>225</v>
          </cell>
          <cell r="X4905">
            <v>0</v>
          </cell>
        </row>
        <row r="4906">
          <cell r="C4906" t="str">
            <v>225</v>
          </cell>
          <cell r="X4906">
            <v>0</v>
          </cell>
        </row>
        <row r="4907">
          <cell r="C4907" t="str">
            <v>225</v>
          </cell>
          <cell r="X4907">
            <v>0</v>
          </cell>
        </row>
        <row r="4908">
          <cell r="C4908" t="str">
            <v>225</v>
          </cell>
          <cell r="X4908">
            <v>0</v>
          </cell>
        </row>
        <row r="4909">
          <cell r="C4909" t="str">
            <v>225</v>
          </cell>
          <cell r="X4909">
            <v>0</v>
          </cell>
        </row>
        <row r="4910">
          <cell r="C4910" t="str">
            <v>225</v>
          </cell>
          <cell r="X4910">
            <v>0</v>
          </cell>
        </row>
        <row r="4911">
          <cell r="C4911" t="str">
            <v>225</v>
          </cell>
          <cell r="X4911">
            <v>0</v>
          </cell>
        </row>
        <row r="4912">
          <cell r="C4912" t="str">
            <v>225</v>
          </cell>
          <cell r="X4912">
            <v>0</v>
          </cell>
        </row>
        <row r="4913">
          <cell r="C4913" t="str">
            <v>225</v>
          </cell>
          <cell r="X4913">
            <v>0</v>
          </cell>
        </row>
        <row r="4914">
          <cell r="C4914" t="str">
            <v>225</v>
          </cell>
          <cell r="X4914">
            <v>0</v>
          </cell>
        </row>
        <row r="4915">
          <cell r="C4915" t="str">
            <v>225</v>
          </cell>
          <cell r="X4915">
            <v>0</v>
          </cell>
        </row>
        <row r="4916">
          <cell r="C4916" t="str">
            <v>225</v>
          </cell>
          <cell r="X4916">
            <v>0</v>
          </cell>
        </row>
        <row r="4917">
          <cell r="C4917" t="str">
            <v>225</v>
          </cell>
          <cell r="X4917">
            <v>0</v>
          </cell>
        </row>
        <row r="4918">
          <cell r="C4918" t="str">
            <v>225</v>
          </cell>
          <cell r="X4918">
            <v>0</v>
          </cell>
        </row>
        <row r="4919">
          <cell r="C4919" t="str">
            <v>225</v>
          </cell>
          <cell r="X4919">
            <v>0</v>
          </cell>
        </row>
        <row r="4920">
          <cell r="C4920" t="str">
            <v>225</v>
          </cell>
          <cell r="X4920">
            <v>0</v>
          </cell>
        </row>
        <row r="4921">
          <cell r="C4921" t="str">
            <v>225</v>
          </cell>
          <cell r="X4921">
            <v>0</v>
          </cell>
        </row>
        <row r="4922">
          <cell r="C4922" t="str">
            <v>225</v>
          </cell>
          <cell r="X4922">
            <v>7.1000000000000005</v>
          </cell>
        </row>
        <row r="4923">
          <cell r="C4923" t="str">
            <v>225</v>
          </cell>
          <cell r="X4923">
            <v>0</v>
          </cell>
        </row>
        <row r="4924">
          <cell r="C4924" t="str">
            <v>225</v>
          </cell>
          <cell r="X4924">
            <v>0</v>
          </cell>
        </row>
        <row r="4925">
          <cell r="C4925" t="str">
            <v>225</v>
          </cell>
          <cell r="X4925">
            <v>0</v>
          </cell>
        </row>
        <row r="4926">
          <cell r="C4926" t="str">
            <v>225</v>
          </cell>
          <cell r="X4926">
            <v>0</v>
          </cell>
        </row>
        <row r="4927">
          <cell r="C4927" t="str">
            <v>225</v>
          </cell>
          <cell r="X4927">
            <v>0</v>
          </cell>
        </row>
        <row r="4928">
          <cell r="C4928" t="str">
            <v>225</v>
          </cell>
          <cell r="X4928">
            <v>0</v>
          </cell>
        </row>
        <row r="4929">
          <cell r="C4929" t="str">
            <v>225</v>
          </cell>
          <cell r="X4929">
            <v>0</v>
          </cell>
        </row>
        <row r="4930">
          <cell r="C4930" t="str">
            <v>225</v>
          </cell>
          <cell r="X4930">
            <v>2.46</v>
          </cell>
        </row>
        <row r="4931">
          <cell r="C4931" t="str">
            <v>225</v>
          </cell>
          <cell r="X4931">
            <v>0</v>
          </cell>
        </row>
        <row r="4932">
          <cell r="C4932" t="str">
            <v>225</v>
          </cell>
          <cell r="X4932">
            <v>0</v>
          </cell>
        </row>
        <row r="4933">
          <cell r="C4933" t="str">
            <v>225</v>
          </cell>
          <cell r="X4933">
            <v>0</v>
          </cell>
        </row>
        <row r="4934">
          <cell r="C4934" t="str">
            <v>225</v>
          </cell>
          <cell r="X4934">
            <v>0</v>
          </cell>
        </row>
        <row r="4935">
          <cell r="C4935" t="str">
            <v>225</v>
          </cell>
          <cell r="X4935">
            <v>0</v>
          </cell>
        </row>
        <row r="4936">
          <cell r="C4936" t="str">
            <v>225</v>
          </cell>
          <cell r="X4936">
            <v>0</v>
          </cell>
        </row>
        <row r="4937">
          <cell r="C4937" t="str">
            <v>225</v>
          </cell>
          <cell r="X4937">
            <v>0</v>
          </cell>
        </row>
        <row r="4938">
          <cell r="C4938" t="str">
            <v>225</v>
          </cell>
          <cell r="X4938">
            <v>2.3000000000000003</v>
          </cell>
        </row>
        <row r="4939">
          <cell r="C4939" t="str">
            <v>225</v>
          </cell>
          <cell r="X4939">
            <v>8.1</v>
          </cell>
        </row>
        <row r="4940">
          <cell r="C4940" t="str">
            <v>225</v>
          </cell>
          <cell r="X4940">
            <v>0</v>
          </cell>
        </row>
        <row r="4941">
          <cell r="C4941" t="str">
            <v>225</v>
          </cell>
          <cell r="X4941">
            <v>0</v>
          </cell>
        </row>
        <row r="4942">
          <cell r="C4942" t="str">
            <v>225</v>
          </cell>
          <cell r="X4942">
            <v>0</v>
          </cell>
        </row>
        <row r="4943">
          <cell r="C4943" t="str">
            <v>225</v>
          </cell>
          <cell r="X4943">
            <v>0</v>
          </cell>
        </row>
        <row r="4944">
          <cell r="C4944" t="str">
            <v>225</v>
          </cell>
          <cell r="X4944">
            <v>0</v>
          </cell>
        </row>
        <row r="4945">
          <cell r="C4945" t="str">
            <v>225</v>
          </cell>
          <cell r="X4945">
            <v>0</v>
          </cell>
        </row>
        <row r="4946">
          <cell r="C4946" t="str">
            <v>225</v>
          </cell>
          <cell r="X4946">
            <v>0</v>
          </cell>
        </row>
        <row r="4947">
          <cell r="C4947" t="str">
            <v>225</v>
          </cell>
          <cell r="X4947">
            <v>0</v>
          </cell>
        </row>
        <row r="4948">
          <cell r="C4948" t="str">
            <v>225</v>
          </cell>
          <cell r="X4948">
            <v>0</v>
          </cell>
        </row>
        <row r="4949">
          <cell r="C4949" t="str">
            <v>225</v>
          </cell>
          <cell r="X4949">
            <v>0</v>
          </cell>
        </row>
        <row r="4950">
          <cell r="C4950" t="str">
            <v>225</v>
          </cell>
          <cell r="X4950">
            <v>0</v>
          </cell>
        </row>
        <row r="4951">
          <cell r="C4951" t="str">
            <v>225</v>
          </cell>
          <cell r="X4951">
            <v>0</v>
          </cell>
        </row>
        <row r="4952">
          <cell r="C4952" t="str">
            <v>225</v>
          </cell>
          <cell r="X4952">
            <v>0</v>
          </cell>
        </row>
        <row r="4953">
          <cell r="C4953" t="str">
            <v>225</v>
          </cell>
          <cell r="X4953">
            <v>0</v>
          </cell>
        </row>
        <row r="4954">
          <cell r="C4954" t="str">
            <v>225</v>
          </cell>
          <cell r="X4954">
            <v>0</v>
          </cell>
        </row>
        <row r="4955">
          <cell r="C4955" t="str">
            <v>225</v>
          </cell>
          <cell r="X4955">
            <v>0</v>
          </cell>
        </row>
        <row r="4956">
          <cell r="C4956" t="str">
            <v>225</v>
          </cell>
          <cell r="X4956">
            <v>0</v>
          </cell>
        </row>
        <row r="4957">
          <cell r="C4957" t="str">
            <v>225</v>
          </cell>
          <cell r="X4957">
            <v>0</v>
          </cell>
        </row>
        <row r="4958">
          <cell r="C4958" t="str">
            <v>225</v>
          </cell>
          <cell r="X4958">
            <v>0</v>
          </cell>
        </row>
        <row r="4959">
          <cell r="C4959" t="str">
            <v>225</v>
          </cell>
          <cell r="X4959">
            <v>0</v>
          </cell>
        </row>
        <row r="4960">
          <cell r="C4960" t="str">
            <v>225</v>
          </cell>
          <cell r="X4960">
            <v>0</v>
          </cell>
        </row>
        <row r="4961">
          <cell r="C4961" t="str">
            <v>225</v>
          </cell>
          <cell r="X4961">
            <v>0</v>
          </cell>
        </row>
        <row r="4962">
          <cell r="C4962" t="str">
            <v>225</v>
          </cell>
          <cell r="X4962">
            <v>6.2</v>
          </cell>
        </row>
        <row r="4963">
          <cell r="C4963" t="str">
            <v>225</v>
          </cell>
          <cell r="X4963">
            <v>2.4</v>
          </cell>
        </row>
        <row r="4964">
          <cell r="C4964" t="str">
            <v>225</v>
          </cell>
          <cell r="X4964">
            <v>10.3</v>
          </cell>
        </row>
        <row r="4965">
          <cell r="C4965" t="str">
            <v>225</v>
          </cell>
          <cell r="X4965">
            <v>0.3600000000000001</v>
          </cell>
        </row>
        <row r="4966">
          <cell r="C4966" t="str">
            <v>225</v>
          </cell>
          <cell r="X4966">
            <v>11.300000000000002</v>
          </cell>
        </row>
        <row r="4967">
          <cell r="C4967" t="str">
            <v>225</v>
          </cell>
          <cell r="X4967">
            <v>0</v>
          </cell>
        </row>
        <row r="4968">
          <cell r="C4968" t="str">
            <v>225</v>
          </cell>
          <cell r="X4968">
            <v>0</v>
          </cell>
        </row>
        <row r="4969">
          <cell r="C4969" t="str">
            <v>225</v>
          </cell>
          <cell r="X4969">
            <v>0</v>
          </cell>
        </row>
        <row r="4970">
          <cell r="C4970" t="str">
            <v>225</v>
          </cell>
          <cell r="X4970">
            <v>0</v>
          </cell>
        </row>
        <row r="4971">
          <cell r="C4971" t="str">
            <v>225</v>
          </cell>
          <cell r="X4971">
            <v>0</v>
          </cell>
        </row>
        <row r="4972">
          <cell r="C4972" t="str">
            <v>225</v>
          </cell>
          <cell r="X4972">
            <v>0</v>
          </cell>
        </row>
        <row r="4973">
          <cell r="C4973" t="str">
            <v>225</v>
          </cell>
          <cell r="X4973">
            <v>0</v>
          </cell>
        </row>
        <row r="4974">
          <cell r="C4974" t="str">
            <v>225</v>
          </cell>
          <cell r="X4974">
            <v>0</v>
          </cell>
        </row>
        <row r="4975">
          <cell r="C4975" t="str">
            <v>225</v>
          </cell>
          <cell r="X4975">
            <v>0</v>
          </cell>
        </row>
        <row r="4976">
          <cell r="C4976" t="str">
            <v>225</v>
          </cell>
          <cell r="X4976">
            <v>0</v>
          </cell>
        </row>
        <row r="4977">
          <cell r="C4977" t="str">
            <v>225</v>
          </cell>
          <cell r="X4977">
            <v>0</v>
          </cell>
        </row>
        <row r="4978">
          <cell r="C4978" t="str">
            <v>225</v>
          </cell>
          <cell r="X4978">
            <v>0</v>
          </cell>
        </row>
        <row r="4979">
          <cell r="C4979" t="str">
            <v>225</v>
          </cell>
          <cell r="X4979">
            <v>0</v>
          </cell>
        </row>
        <row r="4980">
          <cell r="C4980" t="str">
            <v>225</v>
          </cell>
          <cell r="X4980">
            <v>0</v>
          </cell>
        </row>
        <row r="4981">
          <cell r="C4981" t="str">
            <v>225</v>
          </cell>
          <cell r="X4981">
            <v>0</v>
          </cell>
        </row>
        <row r="4982">
          <cell r="C4982" t="str">
            <v>225</v>
          </cell>
          <cell r="X4982">
            <v>0</v>
          </cell>
        </row>
        <row r="4983">
          <cell r="C4983" t="str">
            <v>225</v>
          </cell>
          <cell r="X4983">
            <v>0</v>
          </cell>
        </row>
        <row r="4984">
          <cell r="C4984" t="str">
            <v>225</v>
          </cell>
          <cell r="X4984">
            <v>0</v>
          </cell>
        </row>
        <row r="4985">
          <cell r="C4985" t="str">
            <v>225</v>
          </cell>
          <cell r="X4985">
            <v>0</v>
          </cell>
        </row>
        <row r="4986">
          <cell r="C4986" t="str">
            <v>225</v>
          </cell>
          <cell r="X4986">
            <v>0</v>
          </cell>
        </row>
        <row r="4987">
          <cell r="C4987" t="str">
            <v>225</v>
          </cell>
          <cell r="X4987">
            <v>0</v>
          </cell>
        </row>
        <row r="4988">
          <cell r="C4988" t="str">
            <v>225</v>
          </cell>
          <cell r="X4988">
            <v>0</v>
          </cell>
        </row>
        <row r="4989">
          <cell r="C4989" t="str">
            <v>225</v>
          </cell>
          <cell r="X4989">
            <v>0</v>
          </cell>
        </row>
        <row r="4990">
          <cell r="C4990" t="str">
            <v>225</v>
          </cell>
          <cell r="X4990">
            <v>0</v>
          </cell>
        </row>
        <row r="4991">
          <cell r="C4991" t="str">
            <v>225</v>
          </cell>
          <cell r="X4991">
            <v>0</v>
          </cell>
        </row>
        <row r="4992">
          <cell r="C4992" t="str">
            <v>225</v>
          </cell>
          <cell r="X4992">
            <v>0</v>
          </cell>
        </row>
        <row r="4993">
          <cell r="C4993" t="str">
            <v>225</v>
          </cell>
          <cell r="X4993">
            <v>0</v>
          </cell>
        </row>
        <row r="4994">
          <cell r="C4994" t="str">
            <v>225</v>
          </cell>
          <cell r="X4994">
            <v>0</v>
          </cell>
        </row>
        <row r="4995">
          <cell r="C4995" t="str">
            <v>225</v>
          </cell>
          <cell r="X4995">
            <v>0</v>
          </cell>
        </row>
        <row r="4996">
          <cell r="C4996" t="str">
            <v>225</v>
          </cell>
          <cell r="X4996">
            <v>0</v>
          </cell>
        </row>
        <row r="4997">
          <cell r="C4997" t="str">
            <v>225</v>
          </cell>
          <cell r="X4997">
            <v>0</v>
          </cell>
        </row>
        <row r="4998">
          <cell r="C4998" t="str">
            <v>225</v>
          </cell>
          <cell r="X4998">
            <v>0</v>
          </cell>
        </row>
        <row r="4999">
          <cell r="C4999" t="str">
            <v>225</v>
          </cell>
          <cell r="X4999">
            <v>0</v>
          </cell>
        </row>
        <row r="5000">
          <cell r="C5000" t="str">
            <v>225</v>
          </cell>
          <cell r="X5000">
            <v>0</v>
          </cell>
        </row>
        <row r="5001">
          <cell r="C5001" t="str">
            <v>225</v>
          </cell>
          <cell r="X5001">
            <v>0</v>
          </cell>
        </row>
        <row r="5002">
          <cell r="C5002" t="str">
            <v>225</v>
          </cell>
          <cell r="X5002">
            <v>2.3536666666666664</v>
          </cell>
        </row>
        <row r="5003">
          <cell r="C5003" t="str">
            <v>225</v>
          </cell>
          <cell r="X5003">
            <v>0.08</v>
          </cell>
        </row>
        <row r="5004">
          <cell r="C5004" t="str">
            <v>225</v>
          </cell>
          <cell r="X5004">
            <v>1.05</v>
          </cell>
        </row>
        <row r="5005">
          <cell r="C5005" t="str">
            <v>225</v>
          </cell>
          <cell r="X5005">
            <v>0</v>
          </cell>
        </row>
        <row r="5006">
          <cell r="C5006" t="str">
            <v>225</v>
          </cell>
          <cell r="X5006">
            <v>0</v>
          </cell>
        </row>
        <row r="5007">
          <cell r="C5007" t="str">
            <v>225</v>
          </cell>
          <cell r="X5007">
            <v>0</v>
          </cell>
        </row>
        <row r="5008">
          <cell r="C5008" t="str">
            <v>225</v>
          </cell>
          <cell r="X5008">
            <v>5.98</v>
          </cell>
        </row>
        <row r="5009">
          <cell r="C5009" t="str">
            <v>225</v>
          </cell>
          <cell r="X5009">
            <v>0</v>
          </cell>
        </row>
        <row r="5010">
          <cell r="C5010" t="str">
            <v>225</v>
          </cell>
          <cell r="X5010">
            <v>1.4</v>
          </cell>
        </row>
        <row r="5011">
          <cell r="C5011" t="str">
            <v>225</v>
          </cell>
          <cell r="X5011">
            <v>0.39</v>
          </cell>
        </row>
        <row r="5012">
          <cell r="C5012" t="str">
            <v>225</v>
          </cell>
          <cell r="X5012">
            <v>0</v>
          </cell>
        </row>
        <row r="5013">
          <cell r="C5013" t="str">
            <v>225</v>
          </cell>
          <cell r="X5013">
            <v>0</v>
          </cell>
        </row>
        <row r="5014">
          <cell r="C5014" t="str">
            <v>225</v>
          </cell>
          <cell r="X5014">
            <v>0</v>
          </cell>
        </row>
        <row r="5015">
          <cell r="C5015" t="str">
            <v>225</v>
          </cell>
          <cell r="X5015">
            <v>0</v>
          </cell>
        </row>
        <row r="5016">
          <cell r="C5016" t="str">
            <v>225</v>
          </cell>
          <cell r="X5016">
            <v>0</v>
          </cell>
        </row>
        <row r="5017">
          <cell r="C5017" t="str">
            <v>225</v>
          </cell>
          <cell r="X5017">
            <v>0</v>
          </cell>
        </row>
        <row r="5018">
          <cell r="C5018" t="str">
            <v>225</v>
          </cell>
          <cell r="X5018">
            <v>2.7236666666666665</v>
          </cell>
        </row>
        <row r="5019">
          <cell r="C5019" t="str">
            <v>225</v>
          </cell>
          <cell r="X5019">
            <v>0.08</v>
          </cell>
        </row>
        <row r="5020">
          <cell r="C5020" t="str">
            <v>225</v>
          </cell>
          <cell r="X5020">
            <v>1.05</v>
          </cell>
        </row>
        <row r="5021">
          <cell r="C5021" t="str">
            <v>225</v>
          </cell>
          <cell r="X5021">
            <v>0</v>
          </cell>
        </row>
        <row r="5022">
          <cell r="C5022" t="str">
            <v>225</v>
          </cell>
          <cell r="X5022">
            <v>0</v>
          </cell>
        </row>
        <row r="5023">
          <cell r="C5023" t="str">
            <v>225</v>
          </cell>
          <cell r="X5023">
            <v>0</v>
          </cell>
        </row>
        <row r="5024">
          <cell r="C5024" t="str">
            <v>225</v>
          </cell>
          <cell r="X5024">
            <v>6</v>
          </cell>
        </row>
        <row r="5025">
          <cell r="C5025" t="str">
            <v>225</v>
          </cell>
          <cell r="X5025">
            <v>0</v>
          </cell>
        </row>
        <row r="5026">
          <cell r="C5026" t="str">
            <v>225</v>
          </cell>
          <cell r="X5026">
            <v>2.7186666666666666</v>
          </cell>
        </row>
        <row r="5027">
          <cell r="C5027" t="str">
            <v>225</v>
          </cell>
          <cell r="X5027">
            <v>0.08</v>
          </cell>
        </row>
        <row r="5028">
          <cell r="C5028" t="str">
            <v>225</v>
          </cell>
          <cell r="X5028">
            <v>1.05</v>
          </cell>
        </row>
        <row r="5029">
          <cell r="C5029" t="str">
            <v>225</v>
          </cell>
          <cell r="X5029">
            <v>0</v>
          </cell>
        </row>
        <row r="5030">
          <cell r="C5030" t="str">
            <v>225</v>
          </cell>
          <cell r="X5030">
            <v>0</v>
          </cell>
        </row>
        <row r="5031">
          <cell r="C5031" t="str">
            <v>225</v>
          </cell>
          <cell r="X5031">
            <v>0</v>
          </cell>
        </row>
        <row r="5032">
          <cell r="C5032" t="str">
            <v>225</v>
          </cell>
          <cell r="X5032">
            <v>6</v>
          </cell>
        </row>
        <row r="5033">
          <cell r="C5033" t="str">
            <v>225</v>
          </cell>
          <cell r="X5033">
            <v>0</v>
          </cell>
        </row>
        <row r="5034">
          <cell r="C5034" t="str">
            <v>225</v>
          </cell>
          <cell r="X5034">
            <v>0</v>
          </cell>
        </row>
        <row r="5035">
          <cell r="C5035" t="str">
            <v>225</v>
          </cell>
          <cell r="X5035">
            <v>0</v>
          </cell>
        </row>
        <row r="5036">
          <cell r="C5036" t="str">
            <v>225</v>
          </cell>
          <cell r="X5036">
            <v>0</v>
          </cell>
        </row>
        <row r="5037">
          <cell r="C5037" t="str">
            <v>225</v>
          </cell>
          <cell r="X5037">
            <v>0</v>
          </cell>
        </row>
        <row r="5038">
          <cell r="C5038" t="str">
            <v>225</v>
          </cell>
          <cell r="X5038">
            <v>0</v>
          </cell>
        </row>
        <row r="5039">
          <cell r="C5039" t="str">
            <v>225</v>
          </cell>
          <cell r="X5039">
            <v>0</v>
          </cell>
        </row>
        <row r="5040">
          <cell r="C5040" t="str">
            <v>225</v>
          </cell>
          <cell r="X5040">
            <v>0</v>
          </cell>
        </row>
        <row r="5041">
          <cell r="C5041" t="str">
            <v>225</v>
          </cell>
          <cell r="X5041">
            <v>0</v>
          </cell>
        </row>
        <row r="5042">
          <cell r="C5042" t="str">
            <v>225</v>
          </cell>
          <cell r="X5042">
            <v>0.96253499999999992</v>
          </cell>
        </row>
        <row r="5043">
          <cell r="C5043" t="str">
            <v>225</v>
          </cell>
          <cell r="X5043">
            <v>0.08</v>
          </cell>
        </row>
        <row r="5044">
          <cell r="C5044" t="str">
            <v>225</v>
          </cell>
          <cell r="X5044">
            <v>0.88</v>
          </cell>
        </row>
        <row r="5045">
          <cell r="C5045" t="str">
            <v>225</v>
          </cell>
          <cell r="X5045">
            <v>0</v>
          </cell>
        </row>
        <row r="5046">
          <cell r="C5046" t="str">
            <v>225</v>
          </cell>
          <cell r="X5046">
            <v>0</v>
          </cell>
        </row>
        <row r="5047">
          <cell r="C5047" t="str">
            <v>225</v>
          </cell>
          <cell r="X5047">
            <v>4.5599999999999996</v>
          </cell>
        </row>
        <row r="5048">
          <cell r="C5048" t="str">
            <v>225</v>
          </cell>
          <cell r="X5048">
            <v>0</v>
          </cell>
        </row>
        <row r="5049">
          <cell r="C5049" t="str">
            <v>225</v>
          </cell>
          <cell r="X5049">
            <v>0</v>
          </cell>
        </row>
        <row r="5050">
          <cell r="C5050" t="str">
            <v>225</v>
          </cell>
          <cell r="X5050">
            <v>0.96253499999999992</v>
          </cell>
        </row>
        <row r="5051">
          <cell r="C5051" t="str">
            <v>225</v>
          </cell>
          <cell r="X5051">
            <v>0.08</v>
          </cell>
        </row>
        <row r="5052">
          <cell r="C5052" t="str">
            <v>225</v>
          </cell>
          <cell r="X5052">
            <v>0.88</v>
          </cell>
        </row>
        <row r="5053">
          <cell r="C5053" t="str">
            <v>225</v>
          </cell>
          <cell r="X5053">
            <v>0.72</v>
          </cell>
        </row>
        <row r="5054">
          <cell r="C5054" t="str">
            <v>225</v>
          </cell>
          <cell r="X5054">
            <v>0</v>
          </cell>
        </row>
        <row r="5055">
          <cell r="C5055" t="str">
            <v>225</v>
          </cell>
          <cell r="X5055">
            <v>4.5599999999999996</v>
          </cell>
        </row>
        <row r="5056">
          <cell r="C5056" t="str">
            <v>225</v>
          </cell>
          <cell r="X5056">
            <v>0</v>
          </cell>
        </row>
        <row r="5057">
          <cell r="C5057" t="str">
            <v>225</v>
          </cell>
          <cell r="X5057">
            <v>0</v>
          </cell>
        </row>
        <row r="5058">
          <cell r="C5058" t="str">
            <v>225</v>
          </cell>
          <cell r="X5058">
            <v>1.6030075000000004</v>
          </cell>
        </row>
        <row r="5059">
          <cell r="C5059" t="str">
            <v>225</v>
          </cell>
          <cell r="X5059">
            <v>0.08</v>
          </cell>
        </row>
        <row r="5060">
          <cell r="C5060" t="str">
            <v>225</v>
          </cell>
          <cell r="X5060">
            <v>0.88</v>
          </cell>
        </row>
        <row r="5061">
          <cell r="C5061" t="str">
            <v>225</v>
          </cell>
          <cell r="X5061">
            <v>0</v>
          </cell>
        </row>
        <row r="5062">
          <cell r="C5062" t="str">
            <v>225</v>
          </cell>
          <cell r="X5062">
            <v>0</v>
          </cell>
        </row>
        <row r="5063">
          <cell r="C5063" t="str">
            <v>225</v>
          </cell>
          <cell r="X5063">
            <v>4.5599999999999996</v>
          </cell>
        </row>
        <row r="5064">
          <cell r="C5064" t="str">
            <v>225</v>
          </cell>
          <cell r="X5064">
            <v>0</v>
          </cell>
        </row>
        <row r="5065">
          <cell r="C5065" t="str">
            <v>225</v>
          </cell>
          <cell r="X5065">
            <v>0</v>
          </cell>
        </row>
        <row r="5066">
          <cell r="C5066" t="str">
            <v>225</v>
          </cell>
          <cell r="X5066">
            <v>1.6030075000000004</v>
          </cell>
        </row>
        <row r="5067">
          <cell r="C5067" t="str">
            <v>225</v>
          </cell>
          <cell r="X5067">
            <v>0.08</v>
          </cell>
        </row>
        <row r="5068">
          <cell r="C5068" t="str">
            <v>225</v>
          </cell>
          <cell r="X5068">
            <v>0.87000000000000022</v>
          </cell>
        </row>
        <row r="5069">
          <cell r="C5069" t="str">
            <v>225</v>
          </cell>
          <cell r="X5069">
            <v>0</v>
          </cell>
        </row>
        <row r="5070">
          <cell r="C5070" t="str">
            <v>225</v>
          </cell>
          <cell r="X5070">
            <v>0</v>
          </cell>
        </row>
        <row r="5071">
          <cell r="C5071" t="str">
            <v>225</v>
          </cell>
          <cell r="X5071">
            <v>4.4499999999999993</v>
          </cell>
        </row>
        <row r="5072">
          <cell r="C5072" t="str">
            <v>225</v>
          </cell>
          <cell r="X5072">
            <v>0</v>
          </cell>
        </row>
        <row r="5073">
          <cell r="C5073" t="str">
            <v>225</v>
          </cell>
          <cell r="X5073">
            <v>0</v>
          </cell>
        </row>
        <row r="5074">
          <cell r="C5074" t="str">
            <v>225</v>
          </cell>
          <cell r="X5074">
            <v>0</v>
          </cell>
        </row>
        <row r="5075">
          <cell r="C5075" t="str">
            <v>225</v>
          </cell>
          <cell r="X5075">
            <v>0</v>
          </cell>
        </row>
        <row r="5076">
          <cell r="C5076" t="str">
            <v>225</v>
          </cell>
          <cell r="X5076">
            <v>0</v>
          </cell>
        </row>
        <row r="5077">
          <cell r="C5077" t="str">
            <v>225</v>
          </cell>
          <cell r="X5077">
            <v>0</v>
          </cell>
        </row>
        <row r="5078">
          <cell r="C5078" t="str">
            <v>225</v>
          </cell>
          <cell r="X5078">
            <v>0</v>
          </cell>
        </row>
        <row r="5079">
          <cell r="C5079" t="str">
            <v>225</v>
          </cell>
          <cell r="X5079">
            <v>0</v>
          </cell>
        </row>
        <row r="5080">
          <cell r="C5080" t="str">
            <v>225</v>
          </cell>
          <cell r="X5080">
            <v>0</v>
          </cell>
        </row>
        <row r="5081">
          <cell r="C5081" t="str">
            <v>225</v>
          </cell>
          <cell r="X5081">
            <v>0</v>
          </cell>
        </row>
        <row r="5082">
          <cell r="C5082" t="str">
            <v>225</v>
          </cell>
          <cell r="X5082">
            <v>3.6112500000000001</v>
          </cell>
        </row>
        <row r="5083">
          <cell r="C5083" t="str">
            <v>225</v>
          </cell>
          <cell r="X5083">
            <v>1.1400000000000001</v>
          </cell>
        </row>
        <row r="5084">
          <cell r="C5084" t="str">
            <v>225</v>
          </cell>
          <cell r="X5084">
            <v>1.3648333333333336</v>
          </cell>
        </row>
        <row r="5085">
          <cell r="C5085" t="str">
            <v>225</v>
          </cell>
          <cell r="X5085">
            <v>2.76</v>
          </cell>
        </row>
        <row r="5086">
          <cell r="C5086" t="str">
            <v>225</v>
          </cell>
          <cell r="X5086">
            <v>3</v>
          </cell>
        </row>
        <row r="5087">
          <cell r="C5087" t="str">
            <v>225</v>
          </cell>
          <cell r="X5087">
            <v>0</v>
          </cell>
        </row>
        <row r="5088">
          <cell r="C5088" t="str">
            <v>225</v>
          </cell>
          <cell r="X5088">
            <v>0</v>
          </cell>
        </row>
        <row r="5089">
          <cell r="C5089" t="str">
            <v>225</v>
          </cell>
          <cell r="X5089">
            <v>0</v>
          </cell>
        </row>
        <row r="5090">
          <cell r="C5090" t="str">
            <v>225</v>
          </cell>
          <cell r="X5090">
            <v>25.950000000000003</v>
          </cell>
        </row>
        <row r="5091">
          <cell r="C5091" t="str">
            <v>225</v>
          </cell>
          <cell r="X5091">
            <v>17.099999999999998</v>
          </cell>
        </row>
        <row r="5092">
          <cell r="C5092" t="str">
            <v>225</v>
          </cell>
          <cell r="X5092">
            <v>10.850000000000001</v>
          </cell>
        </row>
        <row r="5093">
          <cell r="C5093" t="str">
            <v>225</v>
          </cell>
          <cell r="X5093">
            <v>0.99999999999999989</v>
          </cell>
        </row>
        <row r="5094">
          <cell r="C5094" t="str">
            <v>225</v>
          </cell>
          <cell r="X5094">
            <v>28.5</v>
          </cell>
        </row>
        <row r="5095">
          <cell r="C5095" t="str">
            <v>225</v>
          </cell>
          <cell r="X5095">
            <v>168</v>
          </cell>
        </row>
        <row r="5096">
          <cell r="C5096" t="str">
            <v>225</v>
          </cell>
          <cell r="X5096">
            <v>63</v>
          </cell>
        </row>
        <row r="5097">
          <cell r="C5097" t="str">
            <v>225</v>
          </cell>
          <cell r="X5097">
            <v>3.5999999999999992</v>
          </cell>
        </row>
        <row r="5098">
          <cell r="C5098" t="str">
            <v>225</v>
          </cell>
          <cell r="X5098">
            <v>7.4399999999999995</v>
          </cell>
        </row>
        <row r="5099">
          <cell r="C5099" t="str">
            <v>225</v>
          </cell>
          <cell r="X5099">
            <v>2.7800000000000002</v>
          </cell>
        </row>
        <row r="5100">
          <cell r="C5100" t="str">
            <v>225</v>
          </cell>
          <cell r="X5100">
            <v>1.3648333333333336</v>
          </cell>
        </row>
        <row r="5101">
          <cell r="C5101" t="str">
            <v>225</v>
          </cell>
          <cell r="X5101">
            <v>4.37</v>
          </cell>
        </row>
        <row r="5102">
          <cell r="C5102" t="str">
            <v>225</v>
          </cell>
          <cell r="X5102">
            <v>28.5</v>
          </cell>
        </row>
        <row r="5103">
          <cell r="C5103" t="str">
            <v>225</v>
          </cell>
          <cell r="X5103">
            <v>0</v>
          </cell>
        </row>
        <row r="5104">
          <cell r="C5104" t="str">
            <v>225</v>
          </cell>
          <cell r="X5104">
            <v>20.349999999999998</v>
          </cell>
        </row>
        <row r="5105">
          <cell r="C5105" t="str">
            <v>225</v>
          </cell>
          <cell r="X5105">
            <v>7.6499999999999986</v>
          </cell>
        </row>
        <row r="5106">
          <cell r="C5106" t="str">
            <v>225</v>
          </cell>
          <cell r="X5106">
            <v>4.6632499999999997</v>
          </cell>
        </row>
        <row r="5107">
          <cell r="C5107" t="str">
            <v>225</v>
          </cell>
          <cell r="X5107">
            <v>2.7800000000000002</v>
          </cell>
        </row>
        <row r="5108">
          <cell r="C5108" t="str">
            <v>225</v>
          </cell>
          <cell r="X5108">
            <v>1.1548333333333336</v>
          </cell>
        </row>
        <row r="5109">
          <cell r="C5109" t="str">
            <v>225</v>
          </cell>
          <cell r="X5109">
            <v>16.2</v>
          </cell>
        </row>
        <row r="5110">
          <cell r="C5110" t="str">
            <v>225</v>
          </cell>
          <cell r="X5110">
            <v>55.32</v>
          </cell>
        </row>
        <row r="5111">
          <cell r="C5111" t="str">
            <v>225</v>
          </cell>
          <cell r="X5111">
            <v>97.799999999999983</v>
          </cell>
        </row>
        <row r="5112">
          <cell r="C5112" t="str">
            <v>225</v>
          </cell>
          <cell r="X5112">
            <v>58.519999999999996</v>
          </cell>
        </row>
        <row r="5113">
          <cell r="C5113" t="str">
            <v>225</v>
          </cell>
          <cell r="X5113">
            <v>16.8</v>
          </cell>
        </row>
        <row r="5114">
          <cell r="C5114" t="str">
            <v>225</v>
          </cell>
          <cell r="X5114">
            <v>4.2093333333333334</v>
          </cell>
        </row>
        <row r="5115">
          <cell r="C5115" t="str">
            <v>225</v>
          </cell>
          <cell r="X5115">
            <v>2.7800000000000002</v>
          </cell>
        </row>
        <row r="5116">
          <cell r="C5116" t="str">
            <v>225</v>
          </cell>
          <cell r="X5116">
            <v>0.77483333333333348</v>
          </cell>
        </row>
        <row r="5117">
          <cell r="C5117" t="str">
            <v>225</v>
          </cell>
          <cell r="X5117">
            <v>1.38</v>
          </cell>
        </row>
        <row r="5118">
          <cell r="C5118" t="str">
            <v>225</v>
          </cell>
          <cell r="X5118">
            <v>34.5</v>
          </cell>
        </row>
        <row r="5119">
          <cell r="C5119" t="str">
            <v>225</v>
          </cell>
          <cell r="X5119">
            <v>1.5</v>
          </cell>
        </row>
        <row r="5120">
          <cell r="C5120" t="str">
            <v>225</v>
          </cell>
          <cell r="X5120">
            <v>97.799999999999983</v>
          </cell>
        </row>
        <row r="5121">
          <cell r="C5121" t="str">
            <v>225</v>
          </cell>
          <cell r="X5121">
            <v>0</v>
          </cell>
        </row>
        <row r="5122">
          <cell r="C5122" t="str">
            <v>209</v>
          </cell>
          <cell r="X5122">
            <v>42.1</v>
          </cell>
        </row>
        <row r="5123">
          <cell r="C5123" t="str">
            <v>209</v>
          </cell>
          <cell r="X5123">
            <v>6.8</v>
          </cell>
        </row>
        <row r="5124">
          <cell r="C5124" t="str">
            <v>209</v>
          </cell>
          <cell r="X5124">
            <v>21</v>
          </cell>
        </row>
        <row r="5125">
          <cell r="C5125" t="str">
            <v>209</v>
          </cell>
          <cell r="X5125">
            <v>0</v>
          </cell>
        </row>
        <row r="5126">
          <cell r="C5126" t="str">
            <v>209</v>
          </cell>
          <cell r="X5126">
            <v>4.1000000000000005</v>
          </cell>
        </row>
        <row r="5127">
          <cell r="C5127" t="str">
            <v>209</v>
          </cell>
          <cell r="X5127">
            <v>0</v>
          </cell>
        </row>
        <row r="5128">
          <cell r="C5128" t="str">
            <v>209</v>
          </cell>
          <cell r="X5128">
            <v>0</v>
          </cell>
        </row>
        <row r="5129">
          <cell r="C5129" t="str">
            <v>209</v>
          </cell>
          <cell r="X5129">
            <v>0</v>
          </cell>
        </row>
        <row r="5130">
          <cell r="C5130" t="str">
            <v>209</v>
          </cell>
          <cell r="X5130">
            <v>5.6959999999999997</v>
          </cell>
        </row>
        <row r="5131">
          <cell r="C5131" t="str">
            <v>209</v>
          </cell>
          <cell r="X5131">
            <v>0.8</v>
          </cell>
        </row>
        <row r="5132">
          <cell r="C5132" t="str">
            <v>209</v>
          </cell>
          <cell r="X5132">
            <v>0</v>
          </cell>
        </row>
        <row r="5133">
          <cell r="C5133" t="str">
            <v>209</v>
          </cell>
          <cell r="X5133">
            <v>0</v>
          </cell>
        </row>
        <row r="5134">
          <cell r="C5134" t="str">
            <v>209</v>
          </cell>
          <cell r="X5134">
            <v>0</v>
          </cell>
        </row>
        <row r="5135">
          <cell r="C5135" t="str">
            <v>209</v>
          </cell>
          <cell r="X5135">
            <v>0</v>
          </cell>
        </row>
        <row r="5136">
          <cell r="C5136" t="str">
            <v>209</v>
          </cell>
          <cell r="X5136">
            <v>0</v>
          </cell>
        </row>
        <row r="5137">
          <cell r="C5137" t="str">
            <v>209</v>
          </cell>
          <cell r="X5137">
            <v>0</v>
          </cell>
        </row>
        <row r="5138">
          <cell r="C5138" t="str">
            <v>209</v>
          </cell>
          <cell r="X5138">
            <v>13.899999999999999</v>
          </cell>
        </row>
        <row r="5139">
          <cell r="C5139" t="str">
            <v>209</v>
          </cell>
          <cell r="X5139">
            <v>10.299999999999999</v>
          </cell>
        </row>
        <row r="5140">
          <cell r="C5140" t="str">
            <v>209</v>
          </cell>
          <cell r="X5140">
            <v>4.5</v>
          </cell>
        </row>
        <row r="5141">
          <cell r="C5141" t="str">
            <v>209</v>
          </cell>
          <cell r="X5141">
            <v>0</v>
          </cell>
        </row>
        <row r="5142">
          <cell r="C5142" t="str">
            <v>209</v>
          </cell>
          <cell r="X5142">
            <v>3.84</v>
          </cell>
        </row>
        <row r="5143">
          <cell r="C5143" t="str">
            <v>209</v>
          </cell>
          <cell r="X5143">
            <v>0</v>
          </cell>
        </row>
        <row r="5144">
          <cell r="C5144" t="str">
            <v>209</v>
          </cell>
          <cell r="X5144">
            <v>0</v>
          </cell>
        </row>
        <row r="5145">
          <cell r="C5145" t="str">
            <v>209</v>
          </cell>
          <cell r="X5145">
            <v>0</v>
          </cell>
        </row>
        <row r="5146">
          <cell r="C5146" t="str">
            <v>209</v>
          </cell>
          <cell r="X5146">
            <v>9.1</v>
          </cell>
        </row>
        <row r="5147">
          <cell r="C5147" t="str">
            <v>209</v>
          </cell>
          <cell r="X5147">
            <v>10</v>
          </cell>
        </row>
        <row r="5148">
          <cell r="C5148" t="str">
            <v>209</v>
          </cell>
          <cell r="X5148">
            <v>39.25</v>
          </cell>
        </row>
        <row r="5149">
          <cell r="C5149" t="str">
            <v>209</v>
          </cell>
          <cell r="X5149">
            <v>0</v>
          </cell>
        </row>
        <row r="5150">
          <cell r="C5150" t="str">
            <v>209</v>
          </cell>
          <cell r="X5150">
            <v>1.6</v>
          </cell>
        </row>
        <row r="5151">
          <cell r="C5151" t="str">
            <v>209</v>
          </cell>
          <cell r="X5151">
            <v>0</v>
          </cell>
        </row>
        <row r="5152">
          <cell r="C5152" t="str">
            <v>209</v>
          </cell>
          <cell r="X5152">
            <v>0</v>
          </cell>
        </row>
        <row r="5153">
          <cell r="C5153" t="str">
            <v>209</v>
          </cell>
          <cell r="X5153">
            <v>0</v>
          </cell>
        </row>
        <row r="5154">
          <cell r="C5154" t="str">
            <v>209</v>
          </cell>
          <cell r="X5154">
            <v>4.8</v>
          </cell>
        </row>
        <row r="5155">
          <cell r="C5155" t="str">
            <v>209</v>
          </cell>
          <cell r="X5155">
            <v>1.1000000000000001</v>
          </cell>
        </row>
        <row r="5156">
          <cell r="C5156" t="str">
            <v>209</v>
          </cell>
          <cell r="X5156">
            <v>0</v>
          </cell>
        </row>
        <row r="5157">
          <cell r="C5157" t="str">
            <v>209</v>
          </cell>
          <cell r="X5157">
            <v>0</v>
          </cell>
        </row>
        <row r="5158">
          <cell r="C5158" t="str">
            <v>209</v>
          </cell>
          <cell r="X5158">
            <v>0.32</v>
          </cell>
        </row>
        <row r="5159">
          <cell r="C5159" t="str">
            <v>209</v>
          </cell>
          <cell r="X5159">
            <v>0</v>
          </cell>
        </row>
        <row r="5160">
          <cell r="C5160" t="str">
            <v>209</v>
          </cell>
          <cell r="X5160">
            <v>0</v>
          </cell>
        </row>
        <row r="5161">
          <cell r="C5161" t="str">
            <v>209</v>
          </cell>
          <cell r="X5161">
            <v>0</v>
          </cell>
        </row>
        <row r="5162">
          <cell r="C5162" t="str">
            <v>209</v>
          </cell>
          <cell r="X5162">
            <v>0.5</v>
          </cell>
        </row>
        <row r="5163">
          <cell r="C5163" t="str">
            <v>209</v>
          </cell>
          <cell r="X5163">
            <v>1.5999999999999999</v>
          </cell>
        </row>
        <row r="5164">
          <cell r="C5164" t="str">
            <v>209</v>
          </cell>
          <cell r="X5164">
            <v>12</v>
          </cell>
        </row>
        <row r="5165">
          <cell r="C5165" t="str">
            <v>209</v>
          </cell>
          <cell r="X5165">
            <v>14</v>
          </cell>
        </row>
        <row r="5166">
          <cell r="C5166" t="str">
            <v>209</v>
          </cell>
          <cell r="X5166">
            <v>5.5500000000000007</v>
          </cell>
        </row>
        <row r="5167">
          <cell r="C5167" t="str">
            <v>209</v>
          </cell>
          <cell r="X5167">
            <v>0</v>
          </cell>
        </row>
        <row r="5168">
          <cell r="C5168" t="str">
            <v>209</v>
          </cell>
          <cell r="X5168">
            <v>0</v>
          </cell>
        </row>
        <row r="5169">
          <cell r="C5169" t="str">
            <v>209</v>
          </cell>
          <cell r="X5169">
            <v>0</v>
          </cell>
        </row>
        <row r="5170">
          <cell r="C5170" t="str">
            <v>209</v>
          </cell>
          <cell r="X5170">
            <v>5.2</v>
          </cell>
        </row>
        <row r="5171">
          <cell r="C5171" t="str">
            <v>209</v>
          </cell>
          <cell r="X5171">
            <v>2.6</v>
          </cell>
        </row>
        <row r="5172">
          <cell r="C5172" t="str">
            <v>209</v>
          </cell>
          <cell r="X5172">
            <v>12</v>
          </cell>
        </row>
        <row r="5173">
          <cell r="C5173" t="str">
            <v>209</v>
          </cell>
          <cell r="X5173">
            <v>12</v>
          </cell>
        </row>
        <row r="5174">
          <cell r="C5174" t="str">
            <v>209</v>
          </cell>
          <cell r="X5174">
            <v>0.7</v>
          </cell>
        </row>
        <row r="5175">
          <cell r="C5175" t="str">
            <v>209</v>
          </cell>
          <cell r="X5175">
            <v>0</v>
          </cell>
        </row>
        <row r="5176">
          <cell r="C5176" t="str">
            <v>209</v>
          </cell>
          <cell r="X5176">
            <v>0</v>
          </cell>
        </row>
        <row r="5177">
          <cell r="C5177" t="str">
            <v>209</v>
          </cell>
          <cell r="X5177">
            <v>0</v>
          </cell>
        </row>
        <row r="5178">
          <cell r="C5178" t="str">
            <v>209</v>
          </cell>
          <cell r="X5178">
            <v>16</v>
          </cell>
        </row>
        <row r="5179">
          <cell r="C5179" t="str">
            <v>209</v>
          </cell>
          <cell r="X5179">
            <v>16.3</v>
          </cell>
        </row>
        <row r="5180">
          <cell r="C5180" t="str">
            <v>209</v>
          </cell>
          <cell r="X5180">
            <v>8</v>
          </cell>
        </row>
        <row r="5181">
          <cell r="C5181" t="str">
            <v>209</v>
          </cell>
          <cell r="X5181">
            <v>8.5</v>
          </cell>
        </row>
        <row r="5182">
          <cell r="C5182" t="str">
            <v>209</v>
          </cell>
          <cell r="X5182">
            <v>0</v>
          </cell>
        </row>
        <row r="5183">
          <cell r="C5183" t="str">
            <v>209</v>
          </cell>
          <cell r="X5183">
            <v>0</v>
          </cell>
        </row>
        <row r="5184">
          <cell r="C5184" t="str">
            <v>209</v>
          </cell>
          <cell r="X5184">
            <v>0</v>
          </cell>
        </row>
        <row r="5185">
          <cell r="C5185" t="str">
            <v>209</v>
          </cell>
          <cell r="X5185">
            <v>0</v>
          </cell>
        </row>
        <row r="5186">
          <cell r="C5186" t="str">
            <v>209</v>
          </cell>
          <cell r="X5186">
            <v>5</v>
          </cell>
        </row>
        <row r="5187">
          <cell r="C5187" t="str">
            <v>209</v>
          </cell>
          <cell r="X5187">
            <v>1</v>
          </cell>
        </row>
        <row r="5188">
          <cell r="C5188" t="str">
            <v>209</v>
          </cell>
          <cell r="X5188">
            <v>0</v>
          </cell>
        </row>
        <row r="5189">
          <cell r="C5189" t="str">
            <v>209</v>
          </cell>
          <cell r="X5189">
            <v>0</v>
          </cell>
        </row>
        <row r="5190">
          <cell r="C5190" t="str">
            <v>209</v>
          </cell>
          <cell r="X5190">
            <v>1.5</v>
          </cell>
        </row>
        <row r="5191">
          <cell r="C5191" t="str">
            <v>209</v>
          </cell>
          <cell r="X5191">
            <v>0</v>
          </cell>
        </row>
        <row r="5192">
          <cell r="C5192" t="str">
            <v>209</v>
          </cell>
          <cell r="X5192">
            <v>0</v>
          </cell>
        </row>
        <row r="5193">
          <cell r="C5193" t="str">
            <v>209</v>
          </cell>
          <cell r="X5193">
            <v>0</v>
          </cell>
        </row>
        <row r="5194">
          <cell r="C5194" t="str">
            <v>209</v>
          </cell>
          <cell r="X5194">
            <v>4</v>
          </cell>
        </row>
        <row r="5195">
          <cell r="C5195" t="str">
            <v>209</v>
          </cell>
          <cell r="X5195">
            <v>2</v>
          </cell>
        </row>
        <row r="5196">
          <cell r="C5196" t="str">
            <v>209</v>
          </cell>
          <cell r="X5196">
            <v>0</v>
          </cell>
        </row>
        <row r="5197">
          <cell r="C5197" t="str">
            <v>209</v>
          </cell>
          <cell r="X5197">
            <v>0</v>
          </cell>
        </row>
        <row r="5198">
          <cell r="C5198" t="str">
            <v>209</v>
          </cell>
          <cell r="X5198">
            <v>1.5</v>
          </cell>
        </row>
        <row r="5199">
          <cell r="C5199" t="str">
            <v>209</v>
          </cell>
          <cell r="X5199">
            <v>0</v>
          </cell>
        </row>
        <row r="5200">
          <cell r="C5200" t="str">
            <v>209</v>
          </cell>
          <cell r="X5200">
            <v>1.5</v>
          </cell>
        </row>
        <row r="5201">
          <cell r="C5201" t="str">
            <v>209</v>
          </cell>
          <cell r="X5201">
            <v>0</v>
          </cell>
        </row>
        <row r="5202">
          <cell r="C5202" t="str">
            <v>209</v>
          </cell>
          <cell r="X5202">
            <v>4.8000000000000007</v>
          </cell>
        </row>
        <row r="5203">
          <cell r="C5203" t="str">
            <v>209</v>
          </cell>
          <cell r="X5203">
            <v>0</v>
          </cell>
        </row>
        <row r="5204">
          <cell r="C5204" t="str">
            <v>209</v>
          </cell>
          <cell r="X5204">
            <v>0</v>
          </cell>
        </row>
        <row r="5205">
          <cell r="C5205" t="str">
            <v>209</v>
          </cell>
          <cell r="X5205">
            <v>0</v>
          </cell>
        </row>
        <row r="5206">
          <cell r="C5206" t="str">
            <v>209</v>
          </cell>
          <cell r="X5206">
            <v>0</v>
          </cell>
        </row>
        <row r="5207">
          <cell r="C5207" t="str">
            <v>209</v>
          </cell>
          <cell r="X5207">
            <v>0</v>
          </cell>
        </row>
        <row r="5208">
          <cell r="C5208" t="str">
            <v>209</v>
          </cell>
          <cell r="X5208">
            <v>0</v>
          </cell>
        </row>
        <row r="5209">
          <cell r="C5209" t="str">
            <v>209</v>
          </cell>
          <cell r="X5209">
            <v>0</v>
          </cell>
        </row>
        <row r="5210">
          <cell r="C5210" t="str">
            <v>209</v>
          </cell>
          <cell r="X5210">
            <v>1.23</v>
          </cell>
        </row>
        <row r="5211">
          <cell r="C5211" t="str">
            <v>209</v>
          </cell>
          <cell r="X5211">
            <v>0</v>
          </cell>
        </row>
        <row r="5212">
          <cell r="C5212" t="str">
            <v>209</v>
          </cell>
          <cell r="X5212">
            <v>0</v>
          </cell>
        </row>
        <row r="5213">
          <cell r="C5213" t="str">
            <v>209</v>
          </cell>
          <cell r="X5213">
            <v>0</v>
          </cell>
        </row>
        <row r="5214">
          <cell r="C5214" t="str">
            <v>209</v>
          </cell>
          <cell r="X5214">
            <v>0</v>
          </cell>
        </row>
        <row r="5215">
          <cell r="C5215" t="str">
            <v>209</v>
          </cell>
          <cell r="X5215">
            <v>2.8800000000000008</v>
          </cell>
        </row>
        <row r="5216">
          <cell r="C5216" t="str">
            <v>209</v>
          </cell>
          <cell r="X5216">
            <v>0</v>
          </cell>
        </row>
        <row r="5217">
          <cell r="C5217" t="str">
            <v>209</v>
          </cell>
          <cell r="X5217">
            <v>0</v>
          </cell>
        </row>
        <row r="5218">
          <cell r="C5218" t="str">
            <v>209</v>
          </cell>
          <cell r="X5218">
            <v>0</v>
          </cell>
        </row>
        <row r="5219">
          <cell r="C5219" t="str">
            <v>209</v>
          </cell>
          <cell r="X5219">
            <v>0</v>
          </cell>
        </row>
        <row r="5220">
          <cell r="C5220" t="str">
            <v>209</v>
          </cell>
          <cell r="X5220">
            <v>0</v>
          </cell>
        </row>
        <row r="5221">
          <cell r="C5221" t="str">
            <v>209</v>
          </cell>
          <cell r="X5221">
            <v>0</v>
          </cell>
        </row>
        <row r="5222">
          <cell r="C5222" t="str">
            <v>209</v>
          </cell>
          <cell r="X5222">
            <v>0</v>
          </cell>
        </row>
        <row r="5223">
          <cell r="C5223" t="str">
            <v>209</v>
          </cell>
          <cell r="X5223">
            <v>0</v>
          </cell>
        </row>
        <row r="5224">
          <cell r="C5224" t="str">
            <v>209</v>
          </cell>
          <cell r="X5224">
            <v>0</v>
          </cell>
        </row>
        <row r="5225">
          <cell r="C5225" t="str">
            <v>209</v>
          </cell>
          <cell r="X5225">
            <v>0</v>
          </cell>
        </row>
        <row r="5226">
          <cell r="C5226" t="str">
            <v>209</v>
          </cell>
          <cell r="X5226">
            <v>0</v>
          </cell>
        </row>
        <row r="5227">
          <cell r="C5227" t="str">
            <v>209</v>
          </cell>
          <cell r="X5227">
            <v>0</v>
          </cell>
        </row>
        <row r="5228">
          <cell r="C5228" t="str">
            <v>209</v>
          </cell>
          <cell r="X5228">
            <v>0</v>
          </cell>
        </row>
        <row r="5229">
          <cell r="C5229" t="str">
            <v>209</v>
          </cell>
          <cell r="X5229">
            <v>0</v>
          </cell>
        </row>
        <row r="5230">
          <cell r="C5230" t="str">
            <v>209</v>
          </cell>
          <cell r="X5230">
            <v>0</v>
          </cell>
        </row>
        <row r="5231">
          <cell r="C5231" t="str">
            <v>209</v>
          </cell>
          <cell r="X5231">
            <v>0</v>
          </cell>
        </row>
        <row r="5232">
          <cell r="C5232" t="str">
            <v>209</v>
          </cell>
          <cell r="X5232">
            <v>0</v>
          </cell>
        </row>
        <row r="5233">
          <cell r="C5233" t="str">
            <v>209</v>
          </cell>
          <cell r="X5233">
            <v>0</v>
          </cell>
        </row>
        <row r="5234">
          <cell r="C5234" t="str">
            <v>209</v>
          </cell>
          <cell r="X5234">
            <v>0</v>
          </cell>
        </row>
        <row r="5235">
          <cell r="C5235" t="str">
            <v>209</v>
          </cell>
          <cell r="X5235">
            <v>0</v>
          </cell>
        </row>
        <row r="5236">
          <cell r="C5236" t="str">
            <v>209</v>
          </cell>
          <cell r="X5236">
            <v>0</v>
          </cell>
        </row>
        <row r="5237">
          <cell r="C5237" t="str">
            <v>209</v>
          </cell>
          <cell r="X5237">
            <v>0</v>
          </cell>
        </row>
        <row r="5238">
          <cell r="C5238" t="str">
            <v>209</v>
          </cell>
          <cell r="X5238">
            <v>0</v>
          </cell>
        </row>
        <row r="5239">
          <cell r="C5239" t="str">
            <v>209</v>
          </cell>
          <cell r="X5239">
            <v>0</v>
          </cell>
        </row>
        <row r="5240">
          <cell r="C5240" t="str">
            <v>209</v>
          </cell>
          <cell r="X5240">
            <v>0</v>
          </cell>
        </row>
        <row r="5241">
          <cell r="C5241" t="str">
            <v>209</v>
          </cell>
          <cell r="X5241">
            <v>0</v>
          </cell>
        </row>
        <row r="5242">
          <cell r="C5242" t="str">
            <v>209</v>
          </cell>
          <cell r="X5242">
            <v>3</v>
          </cell>
        </row>
        <row r="5243">
          <cell r="C5243" t="str">
            <v>209</v>
          </cell>
          <cell r="X5243">
            <v>1.2</v>
          </cell>
        </row>
        <row r="5244">
          <cell r="C5244" t="str">
            <v>209</v>
          </cell>
          <cell r="X5244">
            <v>4.5</v>
          </cell>
        </row>
        <row r="5245">
          <cell r="C5245" t="str">
            <v>209</v>
          </cell>
          <cell r="X5245">
            <v>0</v>
          </cell>
        </row>
        <row r="5246">
          <cell r="C5246" t="str">
            <v>209</v>
          </cell>
          <cell r="X5246">
            <v>0</v>
          </cell>
        </row>
        <row r="5247">
          <cell r="C5247" t="str">
            <v>209</v>
          </cell>
          <cell r="X5247">
            <v>0</v>
          </cell>
        </row>
        <row r="5248">
          <cell r="C5248" t="str">
            <v>209</v>
          </cell>
          <cell r="X5248">
            <v>0</v>
          </cell>
        </row>
        <row r="5249">
          <cell r="C5249" t="str">
            <v>209</v>
          </cell>
          <cell r="X5249">
            <v>0</v>
          </cell>
        </row>
        <row r="5250">
          <cell r="C5250" t="str">
            <v>209</v>
          </cell>
          <cell r="X5250">
            <v>3</v>
          </cell>
        </row>
        <row r="5251">
          <cell r="C5251" t="str">
            <v>209</v>
          </cell>
          <cell r="X5251">
            <v>2.4</v>
          </cell>
        </row>
        <row r="5252">
          <cell r="C5252" t="str">
            <v>209</v>
          </cell>
          <cell r="X5252">
            <v>7</v>
          </cell>
        </row>
        <row r="5253">
          <cell r="C5253" t="str">
            <v>209</v>
          </cell>
          <cell r="X5253">
            <v>0</v>
          </cell>
        </row>
        <row r="5254">
          <cell r="C5254" t="str">
            <v>209</v>
          </cell>
          <cell r="X5254">
            <v>0</v>
          </cell>
        </row>
        <row r="5255">
          <cell r="C5255" t="str">
            <v>209</v>
          </cell>
          <cell r="X5255">
            <v>0</v>
          </cell>
        </row>
        <row r="5256">
          <cell r="C5256" t="str">
            <v>209</v>
          </cell>
          <cell r="X5256">
            <v>0</v>
          </cell>
        </row>
        <row r="5257">
          <cell r="C5257" t="str">
            <v>209</v>
          </cell>
          <cell r="X5257">
            <v>0</v>
          </cell>
        </row>
        <row r="5258">
          <cell r="C5258" t="str">
            <v>209</v>
          </cell>
          <cell r="X5258">
            <v>3.2</v>
          </cell>
        </row>
        <row r="5259">
          <cell r="C5259" t="str">
            <v>209</v>
          </cell>
          <cell r="X5259">
            <v>0.8</v>
          </cell>
        </row>
        <row r="5260">
          <cell r="C5260" t="str">
            <v>209</v>
          </cell>
          <cell r="X5260">
            <v>0</v>
          </cell>
        </row>
        <row r="5261">
          <cell r="C5261" t="str">
            <v>209</v>
          </cell>
          <cell r="X5261">
            <v>0</v>
          </cell>
        </row>
        <row r="5262">
          <cell r="C5262" t="str">
            <v>209</v>
          </cell>
          <cell r="X5262">
            <v>0</v>
          </cell>
        </row>
        <row r="5263">
          <cell r="C5263" t="str">
            <v>209</v>
          </cell>
          <cell r="X5263">
            <v>0</v>
          </cell>
        </row>
        <row r="5264">
          <cell r="C5264" t="str">
            <v>209</v>
          </cell>
          <cell r="X5264">
            <v>0</v>
          </cell>
        </row>
        <row r="5265">
          <cell r="C5265" t="str">
            <v>209</v>
          </cell>
          <cell r="X5265">
            <v>0</v>
          </cell>
        </row>
        <row r="5266">
          <cell r="C5266" t="str">
            <v>209</v>
          </cell>
          <cell r="X5266">
            <v>5</v>
          </cell>
        </row>
        <row r="5267">
          <cell r="C5267" t="str">
            <v>209</v>
          </cell>
          <cell r="X5267">
            <v>1.2</v>
          </cell>
        </row>
        <row r="5268">
          <cell r="C5268" t="str">
            <v>209</v>
          </cell>
          <cell r="X5268">
            <v>0</v>
          </cell>
        </row>
        <row r="5269">
          <cell r="C5269" t="str">
            <v>209</v>
          </cell>
          <cell r="X5269">
            <v>0</v>
          </cell>
        </row>
        <row r="5270">
          <cell r="C5270" t="str">
            <v>209</v>
          </cell>
          <cell r="X5270">
            <v>1.2</v>
          </cell>
        </row>
        <row r="5271">
          <cell r="C5271" t="str">
            <v>209</v>
          </cell>
          <cell r="X5271">
            <v>2.4</v>
          </cell>
        </row>
        <row r="5272">
          <cell r="C5272" t="str">
            <v>209</v>
          </cell>
          <cell r="X5272">
            <v>0</v>
          </cell>
        </row>
        <row r="5273">
          <cell r="C5273" t="str">
            <v>209</v>
          </cell>
          <cell r="X5273">
            <v>0</v>
          </cell>
        </row>
        <row r="5274">
          <cell r="C5274" t="str">
            <v>209</v>
          </cell>
          <cell r="X5274">
            <v>0</v>
          </cell>
        </row>
        <row r="5275">
          <cell r="C5275" t="str">
            <v>209</v>
          </cell>
          <cell r="X5275">
            <v>0</v>
          </cell>
        </row>
        <row r="5276">
          <cell r="C5276" t="str">
            <v>209</v>
          </cell>
          <cell r="X5276">
            <v>0</v>
          </cell>
        </row>
        <row r="5277">
          <cell r="C5277" t="str">
            <v>209</v>
          </cell>
          <cell r="X5277">
            <v>0</v>
          </cell>
        </row>
        <row r="5278">
          <cell r="C5278" t="str">
            <v>209</v>
          </cell>
          <cell r="X5278">
            <v>0</v>
          </cell>
        </row>
        <row r="5279">
          <cell r="C5279" t="str">
            <v>209</v>
          </cell>
          <cell r="X5279">
            <v>0</v>
          </cell>
        </row>
        <row r="5280">
          <cell r="C5280" t="str">
            <v>209</v>
          </cell>
          <cell r="X5280">
            <v>0</v>
          </cell>
        </row>
        <row r="5281">
          <cell r="C5281" t="str">
            <v>209</v>
          </cell>
          <cell r="X5281">
            <v>0</v>
          </cell>
        </row>
        <row r="5282">
          <cell r="C5282" t="str">
            <v>209</v>
          </cell>
          <cell r="X5282">
            <v>14.669999999999995</v>
          </cell>
        </row>
        <row r="5283">
          <cell r="C5283" t="str">
            <v>209</v>
          </cell>
          <cell r="X5283">
            <v>7.8000000000000016</v>
          </cell>
        </row>
        <row r="5284">
          <cell r="C5284" t="str">
            <v>209</v>
          </cell>
          <cell r="X5284">
            <v>3</v>
          </cell>
        </row>
        <row r="5285">
          <cell r="C5285" t="str">
            <v>209</v>
          </cell>
          <cell r="X5285">
            <v>0</v>
          </cell>
        </row>
        <row r="5286">
          <cell r="C5286" t="str">
            <v>209</v>
          </cell>
          <cell r="X5286">
            <v>7.8000000000000016</v>
          </cell>
        </row>
        <row r="5287">
          <cell r="C5287" t="str">
            <v>209</v>
          </cell>
          <cell r="X5287">
            <v>0</v>
          </cell>
        </row>
        <row r="5288">
          <cell r="C5288" t="str">
            <v>209</v>
          </cell>
          <cell r="X5288">
            <v>0</v>
          </cell>
        </row>
        <row r="5289">
          <cell r="C5289" t="str">
            <v>209</v>
          </cell>
          <cell r="X5289">
            <v>0</v>
          </cell>
        </row>
        <row r="5290">
          <cell r="C5290" t="str">
            <v>209</v>
          </cell>
          <cell r="X5290">
            <v>0</v>
          </cell>
        </row>
        <row r="5291">
          <cell r="C5291" t="str">
            <v>209</v>
          </cell>
          <cell r="X5291">
            <v>0</v>
          </cell>
        </row>
        <row r="5292">
          <cell r="C5292" t="str">
            <v>209</v>
          </cell>
          <cell r="X5292">
            <v>0</v>
          </cell>
        </row>
        <row r="5293">
          <cell r="C5293" t="str">
            <v>209</v>
          </cell>
          <cell r="X5293">
            <v>0</v>
          </cell>
        </row>
        <row r="5294">
          <cell r="C5294" t="str">
            <v>209</v>
          </cell>
          <cell r="X5294">
            <v>49.519999999999996</v>
          </cell>
        </row>
        <row r="5295">
          <cell r="C5295" t="str">
            <v>209</v>
          </cell>
          <cell r="X5295">
            <v>0</v>
          </cell>
        </row>
        <row r="5296">
          <cell r="C5296" t="str">
            <v>209</v>
          </cell>
          <cell r="X5296">
            <v>0</v>
          </cell>
        </row>
        <row r="5297">
          <cell r="C5297" t="str">
            <v>209</v>
          </cell>
          <cell r="X5297">
            <v>0</v>
          </cell>
        </row>
        <row r="5298">
          <cell r="C5298" t="str">
            <v>209</v>
          </cell>
          <cell r="X5298">
            <v>0</v>
          </cell>
        </row>
        <row r="5299">
          <cell r="C5299" t="str">
            <v>209</v>
          </cell>
          <cell r="X5299">
            <v>0</v>
          </cell>
        </row>
        <row r="5300">
          <cell r="C5300" t="str">
            <v>209</v>
          </cell>
          <cell r="X5300">
            <v>0</v>
          </cell>
        </row>
        <row r="5301">
          <cell r="C5301" t="str">
            <v>209</v>
          </cell>
          <cell r="X5301">
            <v>0</v>
          </cell>
        </row>
        <row r="5302">
          <cell r="C5302" t="str">
            <v>209</v>
          </cell>
          <cell r="X5302">
            <v>0</v>
          </cell>
        </row>
        <row r="5303">
          <cell r="C5303" t="str">
            <v>209</v>
          </cell>
          <cell r="X5303">
            <v>0</v>
          </cell>
        </row>
        <row r="5304">
          <cell r="C5304" t="str">
            <v>209</v>
          </cell>
          <cell r="X5304">
            <v>0</v>
          </cell>
        </row>
        <row r="5305">
          <cell r="C5305" t="str">
            <v>209</v>
          </cell>
          <cell r="X5305">
            <v>0</v>
          </cell>
        </row>
        <row r="5306">
          <cell r="C5306" t="str">
            <v>209</v>
          </cell>
          <cell r="X5306">
            <v>0</v>
          </cell>
        </row>
        <row r="5307">
          <cell r="C5307" t="str">
            <v>209</v>
          </cell>
          <cell r="X5307">
            <v>0</v>
          </cell>
        </row>
        <row r="5308">
          <cell r="C5308" t="str">
            <v>209</v>
          </cell>
          <cell r="X5308">
            <v>0</v>
          </cell>
        </row>
        <row r="5309">
          <cell r="C5309" t="str">
            <v>209</v>
          </cell>
          <cell r="X5309">
            <v>0</v>
          </cell>
        </row>
        <row r="5310">
          <cell r="C5310" t="str">
            <v>209</v>
          </cell>
          <cell r="X5310">
            <v>0</v>
          </cell>
        </row>
        <row r="5311">
          <cell r="C5311" t="str">
            <v>209</v>
          </cell>
          <cell r="X5311">
            <v>0</v>
          </cell>
        </row>
        <row r="5312">
          <cell r="C5312" t="str">
            <v>209</v>
          </cell>
          <cell r="X5312">
            <v>0</v>
          </cell>
        </row>
        <row r="5313">
          <cell r="C5313" t="str">
            <v>209</v>
          </cell>
          <cell r="X5313">
            <v>0</v>
          </cell>
        </row>
        <row r="5314">
          <cell r="C5314" t="str">
            <v>209</v>
          </cell>
          <cell r="X5314">
            <v>0</v>
          </cell>
        </row>
        <row r="5315">
          <cell r="C5315" t="str">
            <v>209</v>
          </cell>
          <cell r="X5315">
            <v>0</v>
          </cell>
        </row>
        <row r="5316">
          <cell r="C5316" t="str">
            <v>209</v>
          </cell>
          <cell r="X5316">
            <v>0</v>
          </cell>
        </row>
        <row r="5317">
          <cell r="C5317" t="str">
            <v>209</v>
          </cell>
          <cell r="X5317">
            <v>0</v>
          </cell>
        </row>
        <row r="5318">
          <cell r="C5318" t="str">
            <v>209</v>
          </cell>
          <cell r="X5318">
            <v>0</v>
          </cell>
        </row>
        <row r="5319">
          <cell r="C5319" t="str">
            <v>209</v>
          </cell>
          <cell r="X5319">
            <v>0</v>
          </cell>
        </row>
        <row r="5320">
          <cell r="C5320" t="str">
            <v>209</v>
          </cell>
          <cell r="X5320">
            <v>0</v>
          </cell>
        </row>
        <row r="5321">
          <cell r="C5321" t="str">
            <v>209</v>
          </cell>
          <cell r="X5321">
            <v>0</v>
          </cell>
        </row>
        <row r="5322">
          <cell r="C5322" t="str">
            <v>209</v>
          </cell>
          <cell r="X5322">
            <v>0.44999999999999996</v>
          </cell>
        </row>
        <row r="5323">
          <cell r="C5323" t="str">
            <v>209</v>
          </cell>
          <cell r="X5323">
            <v>0.7</v>
          </cell>
        </row>
        <row r="5324">
          <cell r="C5324" t="str">
            <v>209</v>
          </cell>
          <cell r="X5324">
            <v>0</v>
          </cell>
        </row>
        <row r="5325">
          <cell r="C5325" t="str">
            <v>209</v>
          </cell>
          <cell r="X5325">
            <v>0</v>
          </cell>
        </row>
        <row r="5326">
          <cell r="C5326" t="str">
            <v>209</v>
          </cell>
          <cell r="X5326">
            <v>0.8</v>
          </cell>
        </row>
        <row r="5327">
          <cell r="C5327" t="str">
            <v>209</v>
          </cell>
          <cell r="X5327">
            <v>0</v>
          </cell>
        </row>
        <row r="5328">
          <cell r="C5328" t="str">
            <v>209</v>
          </cell>
          <cell r="X5328">
            <v>0</v>
          </cell>
        </row>
        <row r="5329">
          <cell r="C5329" t="str">
            <v>209</v>
          </cell>
          <cell r="X5329">
            <v>0</v>
          </cell>
        </row>
        <row r="5330">
          <cell r="C5330" t="str">
            <v>209</v>
          </cell>
          <cell r="X5330">
            <v>0.4</v>
          </cell>
        </row>
        <row r="5331">
          <cell r="C5331" t="str">
            <v>209</v>
          </cell>
          <cell r="X5331">
            <v>0.4</v>
          </cell>
        </row>
        <row r="5332">
          <cell r="C5332" t="str">
            <v>209</v>
          </cell>
          <cell r="X5332">
            <v>0</v>
          </cell>
        </row>
        <row r="5333">
          <cell r="C5333" t="str">
            <v>209</v>
          </cell>
          <cell r="X5333">
            <v>0</v>
          </cell>
        </row>
        <row r="5334">
          <cell r="C5334" t="str">
            <v>209</v>
          </cell>
          <cell r="X5334">
            <v>1.5999999999999999</v>
          </cell>
        </row>
        <row r="5335">
          <cell r="C5335" t="str">
            <v>209</v>
          </cell>
          <cell r="X5335">
            <v>0</v>
          </cell>
        </row>
        <row r="5336">
          <cell r="C5336" t="str">
            <v>209</v>
          </cell>
          <cell r="X5336">
            <v>0</v>
          </cell>
        </row>
        <row r="5337">
          <cell r="C5337" t="str">
            <v>209</v>
          </cell>
          <cell r="X5337">
            <v>0</v>
          </cell>
        </row>
        <row r="5338">
          <cell r="C5338" t="str">
            <v>209</v>
          </cell>
          <cell r="X5338">
            <v>1.5</v>
          </cell>
        </row>
        <row r="5339">
          <cell r="C5339" t="str">
            <v>209</v>
          </cell>
          <cell r="X5339">
            <v>0.1</v>
          </cell>
        </row>
        <row r="5340">
          <cell r="C5340" t="str">
            <v>209</v>
          </cell>
          <cell r="X5340">
            <v>8</v>
          </cell>
        </row>
        <row r="5341">
          <cell r="C5341" t="str">
            <v>209</v>
          </cell>
          <cell r="X5341">
            <v>0.4</v>
          </cell>
        </row>
        <row r="5342">
          <cell r="C5342" t="str">
            <v>209</v>
          </cell>
          <cell r="X5342">
            <v>1.5</v>
          </cell>
        </row>
        <row r="5343">
          <cell r="C5343" t="str">
            <v>209</v>
          </cell>
          <cell r="X5343">
            <v>0</v>
          </cell>
        </row>
        <row r="5344">
          <cell r="C5344" t="str">
            <v>209</v>
          </cell>
          <cell r="X5344">
            <v>0</v>
          </cell>
        </row>
        <row r="5345">
          <cell r="C5345" t="str">
            <v>209</v>
          </cell>
          <cell r="X5345">
            <v>0</v>
          </cell>
        </row>
        <row r="5346">
          <cell r="C5346" t="str">
            <v>209</v>
          </cell>
          <cell r="X5346">
            <v>0</v>
          </cell>
        </row>
        <row r="5347">
          <cell r="C5347" t="str">
            <v>209</v>
          </cell>
          <cell r="X5347">
            <v>0</v>
          </cell>
        </row>
        <row r="5348">
          <cell r="C5348" t="str">
            <v>209</v>
          </cell>
          <cell r="X5348">
            <v>0</v>
          </cell>
        </row>
        <row r="5349">
          <cell r="C5349" t="str">
            <v>209</v>
          </cell>
          <cell r="X5349">
            <v>0</v>
          </cell>
        </row>
        <row r="5350">
          <cell r="C5350" t="str">
            <v>209</v>
          </cell>
          <cell r="X5350">
            <v>0</v>
          </cell>
        </row>
        <row r="5351">
          <cell r="C5351" t="str">
            <v>209</v>
          </cell>
          <cell r="X5351">
            <v>0</v>
          </cell>
        </row>
        <row r="5352">
          <cell r="C5352" t="str">
            <v>209</v>
          </cell>
          <cell r="X5352">
            <v>0</v>
          </cell>
        </row>
        <row r="5353">
          <cell r="C5353" t="str">
            <v>209</v>
          </cell>
          <cell r="X5353">
            <v>0</v>
          </cell>
        </row>
        <row r="5354">
          <cell r="C5354" t="str">
            <v>209</v>
          </cell>
          <cell r="X5354">
            <v>0</v>
          </cell>
        </row>
        <row r="5355">
          <cell r="C5355" t="str">
            <v>209</v>
          </cell>
          <cell r="X5355">
            <v>0</v>
          </cell>
        </row>
        <row r="5356">
          <cell r="C5356" t="str">
            <v>209</v>
          </cell>
          <cell r="X5356">
            <v>0</v>
          </cell>
        </row>
        <row r="5357">
          <cell r="C5357" t="str">
            <v>209</v>
          </cell>
          <cell r="X5357">
            <v>0</v>
          </cell>
        </row>
        <row r="5358">
          <cell r="C5358" t="str">
            <v>209</v>
          </cell>
          <cell r="X5358">
            <v>0</v>
          </cell>
        </row>
        <row r="5359">
          <cell r="C5359" t="str">
            <v>209</v>
          </cell>
          <cell r="X5359">
            <v>0</v>
          </cell>
        </row>
        <row r="5360">
          <cell r="C5360" t="str">
            <v>209</v>
          </cell>
          <cell r="X5360">
            <v>0</v>
          </cell>
        </row>
        <row r="5361">
          <cell r="C5361" t="str">
            <v>209</v>
          </cell>
          <cell r="X5361">
            <v>0</v>
          </cell>
        </row>
        <row r="5362">
          <cell r="C5362" t="str">
            <v>209</v>
          </cell>
          <cell r="X5362">
            <v>0.3</v>
          </cell>
        </row>
        <row r="5363">
          <cell r="C5363" t="str">
            <v>209</v>
          </cell>
          <cell r="X5363">
            <v>1.75</v>
          </cell>
        </row>
        <row r="5364">
          <cell r="C5364" t="str">
            <v>209</v>
          </cell>
          <cell r="X5364">
            <v>1.0999999999999999</v>
          </cell>
        </row>
        <row r="5365">
          <cell r="C5365" t="str">
            <v>209</v>
          </cell>
          <cell r="X5365">
            <v>2</v>
          </cell>
        </row>
        <row r="5366">
          <cell r="C5366" t="str">
            <v>209</v>
          </cell>
          <cell r="X5366">
            <v>0.2</v>
          </cell>
        </row>
        <row r="5367">
          <cell r="C5367" t="str">
            <v>209</v>
          </cell>
          <cell r="X5367">
            <v>0</v>
          </cell>
        </row>
        <row r="5368">
          <cell r="C5368" t="str">
            <v>209</v>
          </cell>
          <cell r="X5368">
            <v>0</v>
          </cell>
        </row>
        <row r="5369">
          <cell r="C5369" t="str">
            <v>209</v>
          </cell>
          <cell r="X5369">
            <v>0</v>
          </cell>
        </row>
        <row r="5370">
          <cell r="C5370" t="str">
            <v>209</v>
          </cell>
          <cell r="X5370">
            <v>0.3</v>
          </cell>
        </row>
        <row r="5371">
          <cell r="C5371" t="str">
            <v>209</v>
          </cell>
          <cell r="X5371">
            <v>1.75</v>
          </cell>
        </row>
        <row r="5372">
          <cell r="C5372" t="str">
            <v>209</v>
          </cell>
          <cell r="X5372">
            <v>1.0999999999999999</v>
          </cell>
        </row>
        <row r="5373">
          <cell r="C5373" t="str">
            <v>209</v>
          </cell>
          <cell r="X5373">
            <v>0</v>
          </cell>
        </row>
        <row r="5374">
          <cell r="C5374" t="str">
            <v>209</v>
          </cell>
          <cell r="X5374">
            <v>0.1</v>
          </cell>
        </row>
        <row r="5375">
          <cell r="C5375" t="str">
            <v>209</v>
          </cell>
          <cell r="X5375">
            <v>0</v>
          </cell>
        </row>
        <row r="5376">
          <cell r="C5376" t="str">
            <v>209</v>
          </cell>
          <cell r="X5376">
            <v>0</v>
          </cell>
        </row>
        <row r="5377">
          <cell r="C5377" t="str">
            <v>209</v>
          </cell>
          <cell r="X5377">
            <v>0</v>
          </cell>
        </row>
        <row r="5378">
          <cell r="C5378" t="str">
            <v>209</v>
          </cell>
          <cell r="X5378">
            <v>0</v>
          </cell>
        </row>
        <row r="5379">
          <cell r="C5379" t="str">
            <v>209</v>
          </cell>
          <cell r="X5379">
            <v>0</v>
          </cell>
        </row>
        <row r="5380">
          <cell r="C5380" t="str">
            <v>209</v>
          </cell>
          <cell r="X5380">
            <v>0</v>
          </cell>
        </row>
        <row r="5381">
          <cell r="C5381" t="str">
            <v>209</v>
          </cell>
          <cell r="X5381">
            <v>0</v>
          </cell>
        </row>
        <row r="5382">
          <cell r="C5382" t="str">
            <v>209</v>
          </cell>
          <cell r="X5382">
            <v>0</v>
          </cell>
        </row>
        <row r="5383">
          <cell r="C5383" t="str">
            <v>209</v>
          </cell>
          <cell r="X5383">
            <v>0</v>
          </cell>
        </row>
        <row r="5384">
          <cell r="C5384" t="str">
            <v>209</v>
          </cell>
          <cell r="X5384">
            <v>0</v>
          </cell>
        </row>
        <row r="5385">
          <cell r="C5385" t="str">
            <v>209</v>
          </cell>
          <cell r="X5385">
            <v>0</v>
          </cell>
        </row>
        <row r="5386">
          <cell r="C5386" t="str">
            <v>209</v>
          </cell>
          <cell r="X5386">
            <v>0</v>
          </cell>
        </row>
        <row r="5387">
          <cell r="C5387" t="str">
            <v>209</v>
          </cell>
          <cell r="X5387">
            <v>0</v>
          </cell>
        </row>
        <row r="5388">
          <cell r="C5388" t="str">
            <v>209</v>
          </cell>
          <cell r="X5388">
            <v>0</v>
          </cell>
        </row>
        <row r="5389">
          <cell r="C5389" t="str">
            <v>209</v>
          </cell>
          <cell r="X5389">
            <v>0</v>
          </cell>
        </row>
        <row r="5390">
          <cell r="C5390" t="str">
            <v>209</v>
          </cell>
          <cell r="X5390">
            <v>0</v>
          </cell>
        </row>
        <row r="5391">
          <cell r="C5391" t="str">
            <v>209</v>
          </cell>
          <cell r="X5391">
            <v>0</v>
          </cell>
        </row>
        <row r="5392">
          <cell r="C5392" t="str">
            <v>209</v>
          </cell>
          <cell r="X5392">
            <v>0</v>
          </cell>
        </row>
        <row r="5393">
          <cell r="C5393" t="str">
            <v>209</v>
          </cell>
          <cell r="X5393">
            <v>0</v>
          </cell>
        </row>
        <row r="5394">
          <cell r="C5394" t="str">
            <v>209</v>
          </cell>
          <cell r="X5394">
            <v>0</v>
          </cell>
        </row>
        <row r="5395">
          <cell r="C5395" t="str">
            <v>209</v>
          </cell>
          <cell r="X5395">
            <v>0</v>
          </cell>
        </row>
        <row r="5396">
          <cell r="C5396" t="str">
            <v>209</v>
          </cell>
          <cell r="X5396">
            <v>0</v>
          </cell>
        </row>
        <row r="5397">
          <cell r="C5397" t="str">
            <v>209</v>
          </cell>
          <cell r="X5397">
            <v>0</v>
          </cell>
        </row>
        <row r="5398">
          <cell r="C5398" t="str">
            <v>209</v>
          </cell>
          <cell r="X5398">
            <v>0</v>
          </cell>
        </row>
        <row r="5399">
          <cell r="C5399" t="str">
            <v>209</v>
          </cell>
          <cell r="X5399">
            <v>0</v>
          </cell>
        </row>
        <row r="5400">
          <cell r="C5400" t="str">
            <v>209</v>
          </cell>
          <cell r="X5400">
            <v>0</v>
          </cell>
        </row>
        <row r="5401">
          <cell r="C5401" t="str">
            <v>209</v>
          </cell>
          <cell r="X5401">
            <v>0</v>
          </cell>
        </row>
        <row r="5402">
          <cell r="C5402" t="str">
            <v>209</v>
          </cell>
          <cell r="X5402">
            <v>30.599999999999994</v>
          </cell>
        </row>
        <row r="5403">
          <cell r="C5403" t="str">
            <v>209</v>
          </cell>
          <cell r="X5403">
            <v>27</v>
          </cell>
        </row>
        <row r="5404">
          <cell r="C5404" t="str">
            <v>209</v>
          </cell>
          <cell r="X5404">
            <v>0</v>
          </cell>
        </row>
        <row r="5405">
          <cell r="C5405" t="str">
            <v>209</v>
          </cell>
          <cell r="X5405">
            <v>0</v>
          </cell>
        </row>
        <row r="5406">
          <cell r="C5406" t="str">
            <v>209</v>
          </cell>
          <cell r="X5406">
            <v>102</v>
          </cell>
        </row>
        <row r="5407">
          <cell r="C5407" t="str">
            <v>209</v>
          </cell>
          <cell r="X5407">
            <v>264</v>
          </cell>
        </row>
        <row r="5408">
          <cell r="C5408" t="str">
            <v>209</v>
          </cell>
          <cell r="X5408">
            <v>150</v>
          </cell>
        </row>
        <row r="5409">
          <cell r="C5409" t="str">
            <v>209</v>
          </cell>
          <cell r="X5409">
            <v>240</v>
          </cell>
        </row>
        <row r="5410">
          <cell r="C5410" t="str">
            <v>209</v>
          </cell>
          <cell r="X5410">
            <v>42</v>
          </cell>
        </row>
        <row r="5411">
          <cell r="C5411" t="str">
            <v>209</v>
          </cell>
          <cell r="X5411">
            <v>0</v>
          </cell>
        </row>
        <row r="5412">
          <cell r="C5412" t="str">
            <v>209</v>
          </cell>
          <cell r="X5412">
            <v>0</v>
          </cell>
        </row>
        <row r="5413">
          <cell r="C5413" t="str">
            <v>209</v>
          </cell>
          <cell r="X5413">
            <v>0</v>
          </cell>
        </row>
        <row r="5414">
          <cell r="C5414" t="str">
            <v>209</v>
          </cell>
          <cell r="X5414">
            <v>8</v>
          </cell>
        </row>
        <row r="5415">
          <cell r="C5415" t="str">
            <v>209</v>
          </cell>
          <cell r="X5415">
            <v>25</v>
          </cell>
        </row>
        <row r="5416">
          <cell r="C5416" t="str">
            <v>209</v>
          </cell>
          <cell r="X5416">
            <v>7.8000000000000016</v>
          </cell>
        </row>
        <row r="5417">
          <cell r="C5417" t="str">
            <v>209</v>
          </cell>
          <cell r="X5417">
            <v>2.4000000000000004</v>
          </cell>
        </row>
        <row r="5418">
          <cell r="C5418" t="str">
            <v>209</v>
          </cell>
          <cell r="X5418">
            <v>1.6</v>
          </cell>
        </row>
        <row r="5419">
          <cell r="C5419" t="str">
            <v>209</v>
          </cell>
          <cell r="X5419">
            <v>44</v>
          </cell>
        </row>
        <row r="5420">
          <cell r="C5420" t="str">
            <v>209</v>
          </cell>
          <cell r="X5420">
            <v>0</v>
          </cell>
        </row>
        <row r="5421">
          <cell r="C5421" t="str">
            <v>209</v>
          </cell>
          <cell r="X5421">
            <v>0</v>
          </cell>
        </row>
        <row r="5422">
          <cell r="C5422" t="str">
            <v>209</v>
          </cell>
          <cell r="X5422">
            <v>50</v>
          </cell>
        </row>
        <row r="5423">
          <cell r="C5423" t="str">
            <v>209</v>
          </cell>
          <cell r="X5423">
            <v>16</v>
          </cell>
        </row>
        <row r="5424">
          <cell r="C5424" t="str">
            <v>209</v>
          </cell>
          <cell r="X5424">
            <v>9.3000000000000007</v>
          </cell>
        </row>
        <row r="5425">
          <cell r="C5425" t="str">
            <v>209</v>
          </cell>
          <cell r="X5425">
            <v>0</v>
          </cell>
        </row>
        <row r="5426">
          <cell r="C5426" t="str">
            <v>209</v>
          </cell>
          <cell r="X5426">
            <v>4.5</v>
          </cell>
        </row>
        <row r="5427">
          <cell r="C5427" t="str">
            <v>209</v>
          </cell>
          <cell r="X5427">
            <v>7</v>
          </cell>
        </row>
        <row r="5428">
          <cell r="C5428" t="str">
            <v>209</v>
          </cell>
          <cell r="X5428">
            <v>12.5</v>
          </cell>
        </row>
        <row r="5429">
          <cell r="C5429" t="str">
            <v>209</v>
          </cell>
          <cell r="X5429">
            <v>15</v>
          </cell>
        </row>
        <row r="5430">
          <cell r="C5430" t="str">
            <v>209</v>
          </cell>
          <cell r="X5430">
            <v>29</v>
          </cell>
        </row>
        <row r="5431">
          <cell r="C5431" t="str">
            <v>209</v>
          </cell>
          <cell r="X5431">
            <v>40.5</v>
          </cell>
        </row>
        <row r="5432">
          <cell r="C5432" t="str">
            <v>209</v>
          </cell>
          <cell r="X5432">
            <v>4.8</v>
          </cell>
        </row>
        <row r="5433">
          <cell r="C5433" t="str">
            <v>209</v>
          </cell>
          <cell r="X5433">
            <v>0</v>
          </cell>
        </row>
        <row r="5434">
          <cell r="C5434" t="str">
            <v>209</v>
          </cell>
          <cell r="X5434">
            <v>1</v>
          </cell>
        </row>
        <row r="5435">
          <cell r="C5435" t="str">
            <v>209</v>
          </cell>
          <cell r="X5435">
            <v>1.2</v>
          </cell>
        </row>
        <row r="5436">
          <cell r="C5436" t="str">
            <v>209</v>
          </cell>
          <cell r="X5436">
            <v>1</v>
          </cell>
        </row>
        <row r="5437">
          <cell r="C5437" t="str">
            <v>209</v>
          </cell>
          <cell r="X5437">
            <v>0.90000000000000013</v>
          </cell>
        </row>
        <row r="5438">
          <cell r="C5438" t="str">
            <v>209</v>
          </cell>
          <cell r="X5438">
            <v>6</v>
          </cell>
        </row>
        <row r="5439">
          <cell r="C5439" t="str">
            <v>209</v>
          </cell>
          <cell r="X5439">
            <v>0</v>
          </cell>
        </row>
        <row r="5440">
          <cell r="C5440" t="str">
            <v>209</v>
          </cell>
          <cell r="X5440">
            <v>10.399999999999999</v>
          </cell>
        </row>
        <row r="5441">
          <cell r="C5441" t="str">
            <v>209</v>
          </cell>
          <cell r="X5441">
            <v>6</v>
          </cell>
        </row>
        <row r="5442">
          <cell r="C5442" t="str">
            <v>227</v>
          </cell>
          <cell r="X5442">
            <v>31.05</v>
          </cell>
        </row>
        <row r="5443">
          <cell r="C5443" t="str">
            <v>227</v>
          </cell>
          <cell r="X5443">
            <v>1</v>
          </cell>
        </row>
        <row r="5444">
          <cell r="C5444" t="str">
            <v>227</v>
          </cell>
          <cell r="X5444">
            <v>1.2</v>
          </cell>
        </row>
        <row r="5445">
          <cell r="C5445" t="str">
            <v>227</v>
          </cell>
          <cell r="X5445">
            <v>5.49</v>
          </cell>
        </row>
        <row r="5446">
          <cell r="C5446" t="str">
            <v>227</v>
          </cell>
          <cell r="X5446">
            <v>0</v>
          </cell>
        </row>
        <row r="5447">
          <cell r="C5447" t="str">
            <v>227</v>
          </cell>
          <cell r="X5447">
            <v>66.179999999999993</v>
          </cell>
        </row>
        <row r="5448">
          <cell r="C5448" t="str">
            <v>227</v>
          </cell>
          <cell r="X5448">
            <v>0</v>
          </cell>
        </row>
        <row r="5449">
          <cell r="C5449" t="str">
            <v>227</v>
          </cell>
          <cell r="X5449">
            <v>0</v>
          </cell>
        </row>
        <row r="5450">
          <cell r="C5450" t="str">
            <v>227</v>
          </cell>
          <cell r="X5450">
            <v>0.90999999999999992</v>
          </cell>
        </row>
        <row r="5451">
          <cell r="C5451" t="str">
            <v>227</v>
          </cell>
          <cell r="X5451">
            <v>0</v>
          </cell>
        </row>
        <row r="5452">
          <cell r="C5452" t="str">
            <v>227</v>
          </cell>
          <cell r="X5452">
            <v>0</v>
          </cell>
        </row>
        <row r="5453">
          <cell r="C5453" t="str">
            <v>227</v>
          </cell>
          <cell r="X5453">
            <v>0</v>
          </cell>
        </row>
        <row r="5454">
          <cell r="C5454" t="str">
            <v>227</v>
          </cell>
          <cell r="X5454">
            <v>3.24</v>
          </cell>
        </row>
        <row r="5455">
          <cell r="C5455" t="str">
            <v>227</v>
          </cell>
          <cell r="X5455">
            <v>7.56</v>
          </cell>
        </row>
        <row r="5456">
          <cell r="C5456" t="str">
            <v>227</v>
          </cell>
          <cell r="X5456">
            <v>0</v>
          </cell>
        </row>
        <row r="5457">
          <cell r="C5457" t="str">
            <v>227</v>
          </cell>
          <cell r="X5457">
            <v>0</v>
          </cell>
        </row>
        <row r="5458">
          <cell r="C5458" t="str">
            <v>227</v>
          </cell>
          <cell r="X5458">
            <v>9.82</v>
          </cell>
        </row>
        <row r="5459">
          <cell r="C5459" t="str">
            <v>227</v>
          </cell>
          <cell r="X5459">
            <v>0.9</v>
          </cell>
        </row>
        <row r="5460">
          <cell r="C5460" t="str">
            <v>227</v>
          </cell>
          <cell r="X5460">
            <v>0</v>
          </cell>
        </row>
        <row r="5461">
          <cell r="C5461" t="str">
            <v>227</v>
          </cell>
          <cell r="X5461">
            <v>0</v>
          </cell>
        </row>
        <row r="5462">
          <cell r="C5462" t="str">
            <v>227</v>
          </cell>
          <cell r="X5462">
            <v>3.9599999999999991</v>
          </cell>
        </row>
        <row r="5463">
          <cell r="C5463" t="str">
            <v>227</v>
          </cell>
          <cell r="X5463">
            <v>3.24</v>
          </cell>
        </row>
        <row r="5464">
          <cell r="C5464" t="str">
            <v>227</v>
          </cell>
          <cell r="X5464">
            <v>7.56</v>
          </cell>
        </row>
        <row r="5465">
          <cell r="C5465" t="str">
            <v>227</v>
          </cell>
          <cell r="X5465">
            <v>0</v>
          </cell>
        </row>
        <row r="5466">
          <cell r="C5466" t="str">
            <v>227</v>
          </cell>
          <cell r="X5466">
            <v>0.7200000000000002</v>
          </cell>
        </row>
        <row r="5467">
          <cell r="C5467" t="str">
            <v>227</v>
          </cell>
          <cell r="X5467">
            <v>3.419999999999999</v>
          </cell>
        </row>
        <row r="5468">
          <cell r="C5468" t="str">
            <v>227</v>
          </cell>
          <cell r="X5468">
            <v>0</v>
          </cell>
        </row>
        <row r="5469">
          <cell r="C5469" t="str">
            <v>227</v>
          </cell>
          <cell r="X5469">
            <v>0</v>
          </cell>
        </row>
        <row r="5470">
          <cell r="C5470" t="str">
            <v>227</v>
          </cell>
          <cell r="X5470">
            <v>1.2</v>
          </cell>
        </row>
        <row r="5471">
          <cell r="C5471" t="str">
            <v>227</v>
          </cell>
          <cell r="X5471">
            <v>3.24</v>
          </cell>
        </row>
        <row r="5472">
          <cell r="C5472" t="str">
            <v>227</v>
          </cell>
          <cell r="X5472">
            <v>7.5</v>
          </cell>
        </row>
        <row r="5473">
          <cell r="C5473" t="str">
            <v>227</v>
          </cell>
          <cell r="X5473">
            <v>0</v>
          </cell>
        </row>
        <row r="5474">
          <cell r="C5474" t="str">
            <v>227</v>
          </cell>
          <cell r="X5474">
            <v>0.44999999999999996</v>
          </cell>
        </row>
        <row r="5475">
          <cell r="C5475" t="str">
            <v>227</v>
          </cell>
          <cell r="X5475">
            <v>1</v>
          </cell>
        </row>
        <row r="5476">
          <cell r="C5476" t="str">
            <v>227</v>
          </cell>
          <cell r="X5476">
            <v>0</v>
          </cell>
        </row>
        <row r="5477">
          <cell r="C5477" t="str">
            <v>227</v>
          </cell>
          <cell r="X5477">
            <v>0</v>
          </cell>
        </row>
        <row r="5478">
          <cell r="C5478" t="str">
            <v>227</v>
          </cell>
          <cell r="X5478">
            <v>3.24</v>
          </cell>
        </row>
        <row r="5479">
          <cell r="C5479" t="str">
            <v>227</v>
          </cell>
          <cell r="X5479">
            <v>7.5</v>
          </cell>
        </row>
        <row r="5480">
          <cell r="C5480" t="str">
            <v>227</v>
          </cell>
          <cell r="X5480">
            <v>0</v>
          </cell>
        </row>
        <row r="5481">
          <cell r="C5481" t="str">
            <v>227</v>
          </cell>
          <cell r="X5481">
            <v>0</v>
          </cell>
        </row>
        <row r="5482">
          <cell r="C5482" t="str">
            <v>227</v>
          </cell>
          <cell r="X5482">
            <v>0</v>
          </cell>
        </row>
        <row r="5483">
          <cell r="C5483" t="str">
            <v>227</v>
          </cell>
          <cell r="X5483">
            <v>0</v>
          </cell>
        </row>
        <row r="5484">
          <cell r="C5484" t="str">
            <v>227</v>
          </cell>
          <cell r="X5484">
            <v>0</v>
          </cell>
        </row>
        <row r="5485">
          <cell r="C5485" t="str">
            <v>227</v>
          </cell>
          <cell r="X5485">
            <v>0</v>
          </cell>
        </row>
        <row r="5486">
          <cell r="C5486" t="str">
            <v>227</v>
          </cell>
          <cell r="X5486">
            <v>0</v>
          </cell>
        </row>
        <row r="5487">
          <cell r="C5487" t="str">
            <v>227</v>
          </cell>
          <cell r="X5487">
            <v>0</v>
          </cell>
        </row>
        <row r="5488">
          <cell r="C5488" t="str">
            <v>227</v>
          </cell>
          <cell r="X5488">
            <v>0</v>
          </cell>
        </row>
        <row r="5489">
          <cell r="C5489" t="str">
            <v>227</v>
          </cell>
          <cell r="X5489">
            <v>0</v>
          </cell>
        </row>
        <row r="5490">
          <cell r="C5490" t="str">
            <v>227</v>
          </cell>
          <cell r="X5490">
            <v>0</v>
          </cell>
        </row>
        <row r="5491">
          <cell r="C5491" t="str">
            <v>227</v>
          </cell>
          <cell r="X5491">
            <v>0</v>
          </cell>
        </row>
        <row r="5492">
          <cell r="C5492" t="str">
            <v>227</v>
          </cell>
          <cell r="X5492">
            <v>0</v>
          </cell>
        </row>
        <row r="5493">
          <cell r="C5493" t="str">
            <v>227</v>
          </cell>
          <cell r="X5493">
            <v>0</v>
          </cell>
        </row>
        <row r="5494">
          <cell r="C5494" t="str">
            <v>227</v>
          </cell>
          <cell r="X5494">
            <v>0</v>
          </cell>
        </row>
        <row r="5495">
          <cell r="C5495" t="str">
            <v>227</v>
          </cell>
          <cell r="X5495">
            <v>0</v>
          </cell>
        </row>
        <row r="5496">
          <cell r="C5496" t="str">
            <v>227</v>
          </cell>
          <cell r="X5496">
            <v>0</v>
          </cell>
        </row>
        <row r="5497">
          <cell r="C5497" t="str">
            <v>227</v>
          </cell>
          <cell r="X5497">
            <v>0</v>
          </cell>
        </row>
        <row r="5498">
          <cell r="C5498" t="str">
            <v>227</v>
          </cell>
          <cell r="X5498">
            <v>20.079999999999998</v>
          </cell>
        </row>
        <row r="5499">
          <cell r="C5499" t="str">
            <v>227</v>
          </cell>
          <cell r="X5499">
            <v>0.33999999999999997</v>
          </cell>
        </row>
        <row r="5500">
          <cell r="C5500" t="str">
            <v>227</v>
          </cell>
          <cell r="X5500">
            <v>2.98</v>
          </cell>
        </row>
        <row r="5501">
          <cell r="C5501" t="str">
            <v>227</v>
          </cell>
          <cell r="X5501">
            <v>2.3399999999999994</v>
          </cell>
        </row>
        <row r="5502">
          <cell r="C5502" t="str">
            <v>227</v>
          </cell>
          <cell r="X5502">
            <v>1.2</v>
          </cell>
        </row>
        <row r="5503">
          <cell r="C5503" t="str">
            <v>227</v>
          </cell>
          <cell r="X5503">
            <v>1.2</v>
          </cell>
        </row>
        <row r="5504">
          <cell r="C5504" t="str">
            <v>227</v>
          </cell>
          <cell r="X5504">
            <v>3.24</v>
          </cell>
        </row>
        <row r="5505">
          <cell r="C5505" t="str">
            <v>227</v>
          </cell>
          <cell r="X5505">
            <v>7.5</v>
          </cell>
        </row>
        <row r="5506">
          <cell r="C5506" t="str">
            <v>227</v>
          </cell>
          <cell r="X5506">
            <v>0</v>
          </cell>
        </row>
        <row r="5507">
          <cell r="C5507" t="str">
            <v>227</v>
          </cell>
          <cell r="X5507">
            <v>0</v>
          </cell>
        </row>
        <row r="5508">
          <cell r="C5508" t="str">
            <v>227</v>
          </cell>
          <cell r="X5508">
            <v>0</v>
          </cell>
        </row>
        <row r="5509">
          <cell r="C5509" t="str">
            <v>227</v>
          </cell>
          <cell r="X5509">
            <v>0</v>
          </cell>
        </row>
        <row r="5510">
          <cell r="C5510" t="str">
            <v>227</v>
          </cell>
          <cell r="X5510">
            <v>0</v>
          </cell>
        </row>
        <row r="5511">
          <cell r="C5511" t="str">
            <v>227</v>
          </cell>
          <cell r="X5511">
            <v>0</v>
          </cell>
        </row>
        <row r="5512">
          <cell r="C5512" t="str">
            <v>227</v>
          </cell>
          <cell r="X5512">
            <v>0</v>
          </cell>
        </row>
        <row r="5513">
          <cell r="C5513" t="str">
            <v>227</v>
          </cell>
          <cell r="X5513">
            <v>0</v>
          </cell>
        </row>
        <row r="5514">
          <cell r="C5514" t="str">
            <v>227</v>
          </cell>
          <cell r="X5514">
            <v>0</v>
          </cell>
        </row>
        <row r="5515">
          <cell r="C5515" t="str">
            <v>227</v>
          </cell>
          <cell r="X5515">
            <v>0</v>
          </cell>
        </row>
        <row r="5516">
          <cell r="C5516" t="str">
            <v>227</v>
          </cell>
          <cell r="X5516">
            <v>0</v>
          </cell>
        </row>
        <row r="5517">
          <cell r="C5517" t="str">
            <v>227</v>
          </cell>
          <cell r="X5517">
            <v>0</v>
          </cell>
        </row>
        <row r="5518">
          <cell r="C5518" t="str">
            <v>227</v>
          </cell>
          <cell r="X5518">
            <v>0</v>
          </cell>
        </row>
        <row r="5519">
          <cell r="C5519" t="str">
            <v>227</v>
          </cell>
          <cell r="X5519">
            <v>0</v>
          </cell>
        </row>
        <row r="5520">
          <cell r="C5520" t="str">
            <v>227</v>
          </cell>
          <cell r="X5520">
            <v>0</v>
          </cell>
        </row>
        <row r="5521">
          <cell r="C5521" t="str">
            <v>227</v>
          </cell>
          <cell r="X5521">
            <v>0</v>
          </cell>
        </row>
        <row r="5522">
          <cell r="C5522" t="str">
            <v>227</v>
          </cell>
          <cell r="X5522">
            <v>19.316000000000003</v>
          </cell>
        </row>
        <row r="5523">
          <cell r="C5523" t="str">
            <v>227</v>
          </cell>
          <cell r="X5523">
            <v>0.80999999999999994</v>
          </cell>
        </row>
        <row r="5524">
          <cell r="C5524" t="str">
            <v>227</v>
          </cell>
          <cell r="X5524">
            <v>0</v>
          </cell>
        </row>
        <row r="5525">
          <cell r="C5525" t="str">
            <v>227</v>
          </cell>
          <cell r="X5525">
            <v>0</v>
          </cell>
        </row>
        <row r="5526">
          <cell r="C5526" t="str">
            <v>227</v>
          </cell>
          <cell r="X5526">
            <v>3.5999999999999992</v>
          </cell>
        </row>
        <row r="5527">
          <cell r="C5527" t="str">
            <v>227</v>
          </cell>
          <cell r="X5527">
            <v>1.6200000000000006</v>
          </cell>
        </row>
        <row r="5528">
          <cell r="C5528" t="str">
            <v>227</v>
          </cell>
          <cell r="X5528">
            <v>7.5</v>
          </cell>
        </row>
        <row r="5529">
          <cell r="C5529" t="str">
            <v>227</v>
          </cell>
          <cell r="X5529">
            <v>0</v>
          </cell>
        </row>
        <row r="5530">
          <cell r="C5530" t="str">
            <v>227</v>
          </cell>
          <cell r="X5530">
            <v>0</v>
          </cell>
        </row>
        <row r="5531">
          <cell r="C5531" t="str">
            <v>227</v>
          </cell>
          <cell r="X5531">
            <v>0</v>
          </cell>
        </row>
        <row r="5532">
          <cell r="C5532" t="str">
            <v>227</v>
          </cell>
          <cell r="X5532">
            <v>0</v>
          </cell>
        </row>
        <row r="5533">
          <cell r="C5533" t="str">
            <v>227</v>
          </cell>
          <cell r="X5533">
            <v>0</v>
          </cell>
        </row>
        <row r="5534">
          <cell r="C5534" t="str">
            <v>227</v>
          </cell>
          <cell r="X5534">
            <v>0</v>
          </cell>
        </row>
        <row r="5535">
          <cell r="C5535" t="str">
            <v>227</v>
          </cell>
          <cell r="X5535">
            <v>0</v>
          </cell>
        </row>
        <row r="5536">
          <cell r="C5536" t="str">
            <v>227</v>
          </cell>
          <cell r="X5536">
            <v>0</v>
          </cell>
        </row>
        <row r="5537">
          <cell r="C5537" t="str">
            <v>227</v>
          </cell>
          <cell r="X5537">
            <v>0</v>
          </cell>
        </row>
        <row r="5538">
          <cell r="C5538" t="str">
            <v>227</v>
          </cell>
          <cell r="X5538">
            <v>0</v>
          </cell>
        </row>
        <row r="5539">
          <cell r="C5539" t="str">
            <v>227</v>
          </cell>
          <cell r="X5539">
            <v>0</v>
          </cell>
        </row>
        <row r="5540">
          <cell r="C5540" t="str">
            <v>227</v>
          </cell>
          <cell r="X5540">
            <v>0</v>
          </cell>
        </row>
        <row r="5541">
          <cell r="C5541" t="str">
            <v>227</v>
          </cell>
          <cell r="X5541">
            <v>0</v>
          </cell>
        </row>
        <row r="5542">
          <cell r="C5542" t="str">
            <v>227</v>
          </cell>
          <cell r="X5542">
            <v>0</v>
          </cell>
        </row>
        <row r="5543">
          <cell r="C5543" t="str">
            <v>227</v>
          </cell>
          <cell r="X5543">
            <v>0</v>
          </cell>
        </row>
        <row r="5544">
          <cell r="C5544" t="str">
            <v>227</v>
          </cell>
          <cell r="X5544">
            <v>0</v>
          </cell>
        </row>
        <row r="5545">
          <cell r="C5545" t="str">
            <v>227</v>
          </cell>
          <cell r="X5545">
            <v>0</v>
          </cell>
        </row>
        <row r="5546">
          <cell r="C5546" t="str">
            <v>227</v>
          </cell>
          <cell r="X5546">
            <v>0</v>
          </cell>
        </row>
        <row r="5547">
          <cell r="C5547" t="str">
            <v>227</v>
          </cell>
          <cell r="X5547">
            <v>0</v>
          </cell>
        </row>
        <row r="5548">
          <cell r="C5548" t="str">
            <v>227</v>
          </cell>
          <cell r="X5548">
            <v>0</v>
          </cell>
        </row>
        <row r="5549">
          <cell r="C5549" t="str">
            <v>227</v>
          </cell>
          <cell r="X5549">
            <v>0</v>
          </cell>
        </row>
        <row r="5550">
          <cell r="C5550" t="str">
            <v>227</v>
          </cell>
          <cell r="X5550">
            <v>0</v>
          </cell>
        </row>
        <row r="5551">
          <cell r="C5551" t="str">
            <v>227</v>
          </cell>
          <cell r="X5551">
            <v>0</v>
          </cell>
        </row>
        <row r="5552">
          <cell r="C5552" t="str">
            <v>227</v>
          </cell>
          <cell r="X5552">
            <v>0</v>
          </cell>
        </row>
        <row r="5553">
          <cell r="C5553" t="str">
            <v>227</v>
          </cell>
          <cell r="X5553">
            <v>0</v>
          </cell>
        </row>
        <row r="5554">
          <cell r="C5554" t="str">
            <v>227</v>
          </cell>
          <cell r="X5554">
            <v>0</v>
          </cell>
        </row>
        <row r="5555">
          <cell r="C5555" t="str">
            <v>227</v>
          </cell>
          <cell r="X5555">
            <v>0</v>
          </cell>
        </row>
        <row r="5556">
          <cell r="C5556" t="str">
            <v>227</v>
          </cell>
          <cell r="X5556">
            <v>0</v>
          </cell>
        </row>
        <row r="5557">
          <cell r="C5557" t="str">
            <v>227</v>
          </cell>
          <cell r="X5557">
            <v>0</v>
          </cell>
        </row>
        <row r="5558">
          <cell r="C5558" t="str">
            <v>227</v>
          </cell>
          <cell r="X5558">
            <v>0</v>
          </cell>
        </row>
        <row r="5559">
          <cell r="C5559" t="str">
            <v>227</v>
          </cell>
          <cell r="X5559">
            <v>0</v>
          </cell>
        </row>
        <row r="5560">
          <cell r="C5560" t="str">
            <v>227</v>
          </cell>
          <cell r="X5560">
            <v>0</v>
          </cell>
        </row>
        <row r="5561">
          <cell r="C5561" t="str">
            <v>227</v>
          </cell>
          <cell r="X5561">
            <v>0</v>
          </cell>
        </row>
        <row r="5562">
          <cell r="C5562" t="str">
            <v>227</v>
          </cell>
          <cell r="X5562">
            <v>0</v>
          </cell>
        </row>
        <row r="5563">
          <cell r="C5563" t="str">
            <v>227</v>
          </cell>
          <cell r="X5563">
            <v>0</v>
          </cell>
        </row>
        <row r="5564">
          <cell r="C5564" t="str">
            <v>227</v>
          </cell>
          <cell r="X5564">
            <v>0</v>
          </cell>
        </row>
        <row r="5565">
          <cell r="C5565" t="str">
            <v>227</v>
          </cell>
          <cell r="X5565">
            <v>0</v>
          </cell>
        </row>
        <row r="5566">
          <cell r="C5566" t="str">
            <v>227</v>
          </cell>
          <cell r="X5566">
            <v>0</v>
          </cell>
        </row>
        <row r="5567">
          <cell r="C5567" t="str">
            <v>227</v>
          </cell>
          <cell r="X5567">
            <v>0</v>
          </cell>
        </row>
        <row r="5568">
          <cell r="C5568" t="str">
            <v>227</v>
          </cell>
          <cell r="X5568">
            <v>0</v>
          </cell>
        </row>
        <row r="5569">
          <cell r="C5569" t="str">
            <v>227</v>
          </cell>
          <cell r="X5569">
            <v>0</v>
          </cell>
        </row>
        <row r="5570">
          <cell r="C5570" t="str">
            <v>227</v>
          </cell>
          <cell r="X5570">
            <v>0</v>
          </cell>
        </row>
        <row r="5571">
          <cell r="C5571" t="str">
            <v>227</v>
          </cell>
          <cell r="X5571">
            <v>0</v>
          </cell>
        </row>
        <row r="5572">
          <cell r="C5572" t="str">
            <v>227</v>
          </cell>
          <cell r="X5572">
            <v>0</v>
          </cell>
        </row>
        <row r="5573">
          <cell r="C5573" t="str">
            <v>227</v>
          </cell>
          <cell r="X5573">
            <v>0</v>
          </cell>
        </row>
        <row r="5574">
          <cell r="C5574" t="str">
            <v>227</v>
          </cell>
          <cell r="X5574">
            <v>0</v>
          </cell>
        </row>
        <row r="5575">
          <cell r="C5575" t="str">
            <v>227</v>
          </cell>
          <cell r="X5575">
            <v>0</v>
          </cell>
        </row>
        <row r="5576">
          <cell r="C5576" t="str">
            <v>227</v>
          </cell>
          <cell r="X5576">
            <v>0</v>
          </cell>
        </row>
        <row r="5577">
          <cell r="C5577" t="str">
            <v>227</v>
          </cell>
          <cell r="X5577">
            <v>0</v>
          </cell>
        </row>
        <row r="5578">
          <cell r="C5578" t="str">
            <v>227</v>
          </cell>
          <cell r="X5578">
            <v>0</v>
          </cell>
        </row>
        <row r="5579">
          <cell r="C5579" t="str">
            <v>227</v>
          </cell>
          <cell r="X5579">
            <v>0</v>
          </cell>
        </row>
        <row r="5580">
          <cell r="C5580" t="str">
            <v>227</v>
          </cell>
          <cell r="X5580">
            <v>0</v>
          </cell>
        </row>
        <row r="5581">
          <cell r="C5581" t="str">
            <v>227</v>
          </cell>
          <cell r="X5581">
            <v>0</v>
          </cell>
        </row>
        <row r="5582">
          <cell r="C5582" t="str">
            <v>227</v>
          </cell>
          <cell r="X5582">
            <v>0</v>
          </cell>
        </row>
        <row r="5583">
          <cell r="C5583" t="str">
            <v>227</v>
          </cell>
          <cell r="X5583">
            <v>0</v>
          </cell>
        </row>
        <row r="5584">
          <cell r="C5584" t="str">
            <v>227</v>
          </cell>
          <cell r="X5584">
            <v>0</v>
          </cell>
        </row>
        <row r="5585">
          <cell r="C5585" t="str">
            <v>227</v>
          </cell>
          <cell r="X5585">
            <v>0</v>
          </cell>
        </row>
        <row r="5586">
          <cell r="C5586" t="str">
            <v>227</v>
          </cell>
          <cell r="X5586">
            <v>0</v>
          </cell>
        </row>
        <row r="5587">
          <cell r="C5587" t="str">
            <v>227</v>
          </cell>
          <cell r="X5587">
            <v>0</v>
          </cell>
        </row>
        <row r="5588">
          <cell r="C5588" t="str">
            <v>227</v>
          </cell>
          <cell r="X5588">
            <v>0</v>
          </cell>
        </row>
        <row r="5589">
          <cell r="C5589" t="str">
            <v>227</v>
          </cell>
          <cell r="X5589">
            <v>0</v>
          </cell>
        </row>
        <row r="5590">
          <cell r="C5590" t="str">
            <v>227</v>
          </cell>
          <cell r="X5590">
            <v>0</v>
          </cell>
        </row>
        <row r="5591">
          <cell r="C5591" t="str">
            <v>227</v>
          </cell>
          <cell r="X5591">
            <v>0</v>
          </cell>
        </row>
        <row r="5592">
          <cell r="C5592" t="str">
            <v>227</v>
          </cell>
          <cell r="X5592">
            <v>0</v>
          </cell>
        </row>
        <row r="5593">
          <cell r="C5593" t="str">
            <v>227</v>
          </cell>
          <cell r="X5593">
            <v>0</v>
          </cell>
        </row>
        <row r="5594">
          <cell r="C5594" t="str">
            <v>227</v>
          </cell>
          <cell r="X5594">
            <v>0</v>
          </cell>
        </row>
        <row r="5595">
          <cell r="C5595" t="str">
            <v>227</v>
          </cell>
          <cell r="X5595">
            <v>0</v>
          </cell>
        </row>
        <row r="5596">
          <cell r="C5596" t="str">
            <v>227</v>
          </cell>
          <cell r="X5596">
            <v>0</v>
          </cell>
        </row>
        <row r="5597">
          <cell r="C5597" t="str">
            <v>227</v>
          </cell>
          <cell r="X5597">
            <v>0</v>
          </cell>
        </row>
        <row r="5598">
          <cell r="C5598" t="str">
            <v>227</v>
          </cell>
          <cell r="X5598">
            <v>0</v>
          </cell>
        </row>
        <row r="5599">
          <cell r="C5599" t="str">
            <v>227</v>
          </cell>
          <cell r="X5599">
            <v>0</v>
          </cell>
        </row>
        <row r="5600">
          <cell r="C5600" t="str">
            <v>227</v>
          </cell>
          <cell r="X5600">
            <v>0</v>
          </cell>
        </row>
        <row r="5601">
          <cell r="C5601" t="str">
            <v>227</v>
          </cell>
          <cell r="X5601">
            <v>0</v>
          </cell>
        </row>
        <row r="5602">
          <cell r="C5602" t="str">
            <v>227</v>
          </cell>
          <cell r="X5602">
            <v>18.62</v>
          </cell>
        </row>
        <row r="5603">
          <cell r="C5603" t="str">
            <v>227</v>
          </cell>
          <cell r="X5603">
            <v>1.5900000000000003</v>
          </cell>
        </row>
        <row r="5604">
          <cell r="C5604" t="str">
            <v>227</v>
          </cell>
          <cell r="X5604">
            <v>3.57</v>
          </cell>
        </row>
        <row r="5605">
          <cell r="C5605" t="str">
            <v>227</v>
          </cell>
          <cell r="X5605">
            <v>0</v>
          </cell>
        </row>
        <row r="5606">
          <cell r="C5606" t="str">
            <v>227</v>
          </cell>
          <cell r="X5606">
            <v>25</v>
          </cell>
        </row>
        <row r="5607">
          <cell r="C5607" t="str">
            <v>227</v>
          </cell>
          <cell r="X5607">
            <v>3.24</v>
          </cell>
        </row>
        <row r="5608">
          <cell r="C5608" t="str">
            <v>227</v>
          </cell>
          <cell r="X5608">
            <v>7.56</v>
          </cell>
        </row>
        <row r="5609">
          <cell r="C5609" t="str">
            <v>227</v>
          </cell>
          <cell r="X5609">
            <v>0</v>
          </cell>
        </row>
        <row r="5610">
          <cell r="C5610" t="str">
            <v>227</v>
          </cell>
          <cell r="X5610">
            <v>0</v>
          </cell>
        </row>
        <row r="5611">
          <cell r="C5611" t="str">
            <v>227</v>
          </cell>
          <cell r="X5611">
            <v>0</v>
          </cell>
        </row>
        <row r="5612">
          <cell r="C5612" t="str">
            <v>227</v>
          </cell>
          <cell r="X5612">
            <v>0</v>
          </cell>
        </row>
        <row r="5613">
          <cell r="C5613" t="str">
            <v>227</v>
          </cell>
          <cell r="X5613">
            <v>0</v>
          </cell>
        </row>
        <row r="5614">
          <cell r="C5614" t="str">
            <v>227</v>
          </cell>
          <cell r="X5614">
            <v>0</v>
          </cell>
        </row>
        <row r="5615">
          <cell r="C5615" t="str">
            <v>227</v>
          </cell>
          <cell r="X5615">
            <v>0</v>
          </cell>
        </row>
        <row r="5616">
          <cell r="C5616" t="str">
            <v>227</v>
          </cell>
          <cell r="X5616">
            <v>0</v>
          </cell>
        </row>
        <row r="5617">
          <cell r="C5617" t="str">
            <v>227</v>
          </cell>
          <cell r="X5617">
            <v>0</v>
          </cell>
        </row>
        <row r="5618">
          <cell r="C5618" t="str">
            <v>227</v>
          </cell>
          <cell r="X5618">
            <v>0</v>
          </cell>
        </row>
        <row r="5619">
          <cell r="C5619" t="str">
            <v>227</v>
          </cell>
          <cell r="X5619">
            <v>0</v>
          </cell>
        </row>
        <row r="5620">
          <cell r="C5620" t="str">
            <v>227</v>
          </cell>
          <cell r="X5620">
            <v>0</v>
          </cell>
        </row>
        <row r="5621">
          <cell r="C5621" t="str">
            <v>227</v>
          </cell>
          <cell r="X5621">
            <v>0</v>
          </cell>
        </row>
        <row r="5622">
          <cell r="C5622" t="str">
            <v>227</v>
          </cell>
          <cell r="X5622">
            <v>0</v>
          </cell>
        </row>
        <row r="5623">
          <cell r="C5623" t="str">
            <v>227</v>
          </cell>
          <cell r="X5623">
            <v>0</v>
          </cell>
        </row>
        <row r="5624">
          <cell r="C5624" t="str">
            <v>227</v>
          </cell>
          <cell r="X5624">
            <v>0</v>
          </cell>
        </row>
        <row r="5625">
          <cell r="C5625" t="str">
            <v>227</v>
          </cell>
          <cell r="X5625">
            <v>0</v>
          </cell>
        </row>
        <row r="5626">
          <cell r="C5626" t="str">
            <v>227</v>
          </cell>
          <cell r="X5626">
            <v>0</v>
          </cell>
        </row>
        <row r="5627">
          <cell r="C5627" t="str">
            <v>227</v>
          </cell>
          <cell r="X5627">
            <v>0</v>
          </cell>
        </row>
        <row r="5628">
          <cell r="C5628" t="str">
            <v>227</v>
          </cell>
          <cell r="X5628">
            <v>0</v>
          </cell>
        </row>
        <row r="5629">
          <cell r="C5629" t="str">
            <v>227</v>
          </cell>
          <cell r="X5629">
            <v>0</v>
          </cell>
        </row>
        <row r="5630">
          <cell r="C5630" t="str">
            <v>227</v>
          </cell>
          <cell r="X5630">
            <v>0</v>
          </cell>
        </row>
        <row r="5631">
          <cell r="C5631" t="str">
            <v>227</v>
          </cell>
          <cell r="X5631">
            <v>0</v>
          </cell>
        </row>
        <row r="5632">
          <cell r="C5632" t="str">
            <v>227</v>
          </cell>
          <cell r="X5632">
            <v>0</v>
          </cell>
        </row>
        <row r="5633">
          <cell r="C5633" t="str">
            <v>227</v>
          </cell>
          <cell r="X5633">
            <v>0</v>
          </cell>
        </row>
        <row r="5634">
          <cell r="C5634" t="str">
            <v>227</v>
          </cell>
          <cell r="X5634">
            <v>0</v>
          </cell>
        </row>
        <row r="5635">
          <cell r="C5635" t="str">
            <v>227</v>
          </cell>
          <cell r="X5635">
            <v>0</v>
          </cell>
        </row>
        <row r="5636">
          <cell r="C5636" t="str">
            <v>227</v>
          </cell>
          <cell r="X5636">
            <v>0</v>
          </cell>
        </row>
        <row r="5637">
          <cell r="C5637" t="str">
            <v>227</v>
          </cell>
          <cell r="X5637">
            <v>0</v>
          </cell>
        </row>
        <row r="5638">
          <cell r="C5638" t="str">
            <v>227</v>
          </cell>
          <cell r="X5638">
            <v>0</v>
          </cell>
        </row>
        <row r="5639">
          <cell r="C5639" t="str">
            <v>227</v>
          </cell>
          <cell r="X5639">
            <v>0</v>
          </cell>
        </row>
        <row r="5640">
          <cell r="C5640" t="str">
            <v>227</v>
          </cell>
          <cell r="X5640">
            <v>0</v>
          </cell>
        </row>
        <row r="5641">
          <cell r="C5641" t="str">
            <v>227</v>
          </cell>
          <cell r="X5641">
            <v>0</v>
          </cell>
        </row>
        <row r="5642">
          <cell r="C5642" t="str">
            <v>227</v>
          </cell>
          <cell r="X5642">
            <v>5.6</v>
          </cell>
        </row>
        <row r="5643">
          <cell r="C5643" t="str">
            <v>227</v>
          </cell>
          <cell r="X5643">
            <v>1.2900000000000005</v>
          </cell>
        </row>
        <row r="5644">
          <cell r="C5644" t="str">
            <v>227</v>
          </cell>
          <cell r="X5644">
            <v>2.1800000000000002</v>
          </cell>
        </row>
        <row r="5645">
          <cell r="C5645" t="str">
            <v>227</v>
          </cell>
          <cell r="X5645">
            <v>2.76</v>
          </cell>
        </row>
        <row r="5646">
          <cell r="C5646" t="str">
            <v>227</v>
          </cell>
          <cell r="X5646">
            <v>2.4</v>
          </cell>
        </row>
        <row r="5647">
          <cell r="C5647" t="str">
            <v>227</v>
          </cell>
          <cell r="X5647">
            <v>0</v>
          </cell>
        </row>
        <row r="5648">
          <cell r="C5648" t="str">
            <v>227</v>
          </cell>
          <cell r="X5648">
            <v>3.24</v>
          </cell>
        </row>
        <row r="5649">
          <cell r="C5649" t="str">
            <v>227</v>
          </cell>
          <cell r="X5649">
            <v>7.56</v>
          </cell>
        </row>
        <row r="5650">
          <cell r="C5650" t="str">
            <v>227</v>
          </cell>
          <cell r="X5650">
            <v>0</v>
          </cell>
        </row>
        <row r="5651">
          <cell r="C5651" t="str">
            <v>227</v>
          </cell>
          <cell r="X5651">
            <v>0</v>
          </cell>
        </row>
        <row r="5652">
          <cell r="C5652" t="str">
            <v>227</v>
          </cell>
          <cell r="X5652">
            <v>0</v>
          </cell>
        </row>
        <row r="5653">
          <cell r="C5653" t="str">
            <v>227</v>
          </cell>
          <cell r="X5653">
            <v>0</v>
          </cell>
        </row>
        <row r="5654">
          <cell r="C5654" t="str">
            <v>227</v>
          </cell>
          <cell r="X5654">
            <v>0</v>
          </cell>
        </row>
        <row r="5655">
          <cell r="C5655" t="str">
            <v>227</v>
          </cell>
          <cell r="X5655">
            <v>0</v>
          </cell>
        </row>
        <row r="5656">
          <cell r="C5656" t="str">
            <v>227</v>
          </cell>
          <cell r="X5656">
            <v>0</v>
          </cell>
        </row>
        <row r="5657">
          <cell r="C5657" t="str">
            <v>227</v>
          </cell>
          <cell r="X5657">
            <v>0</v>
          </cell>
        </row>
        <row r="5658">
          <cell r="C5658" t="str">
            <v>227</v>
          </cell>
          <cell r="X5658">
            <v>0</v>
          </cell>
        </row>
        <row r="5659">
          <cell r="C5659" t="str">
            <v>227</v>
          </cell>
          <cell r="X5659">
            <v>0</v>
          </cell>
        </row>
        <row r="5660">
          <cell r="C5660" t="str">
            <v>227</v>
          </cell>
          <cell r="X5660">
            <v>0</v>
          </cell>
        </row>
        <row r="5661">
          <cell r="C5661" t="str">
            <v>227</v>
          </cell>
          <cell r="X5661">
            <v>0</v>
          </cell>
        </row>
        <row r="5662">
          <cell r="C5662" t="str">
            <v>227</v>
          </cell>
          <cell r="X5662">
            <v>0</v>
          </cell>
        </row>
        <row r="5663">
          <cell r="C5663" t="str">
            <v>227</v>
          </cell>
          <cell r="X5663">
            <v>0</v>
          </cell>
        </row>
        <row r="5664">
          <cell r="C5664" t="str">
            <v>227</v>
          </cell>
          <cell r="X5664">
            <v>0</v>
          </cell>
        </row>
        <row r="5665">
          <cell r="C5665" t="str">
            <v>227</v>
          </cell>
          <cell r="X5665">
            <v>0</v>
          </cell>
        </row>
        <row r="5666">
          <cell r="C5666" t="str">
            <v>227</v>
          </cell>
          <cell r="X5666">
            <v>0</v>
          </cell>
        </row>
        <row r="5667">
          <cell r="C5667" t="str">
            <v>227</v>
          </cell>
          <cell r="X5667">
            <v>0</v>
          </cell>
        </row>
        <row r="5668">
          <cell r="C5668" t="str">
            <v>227</v>
          </cell>
          <cell r="X5668">
            <v>0</v>
          </cell>
        </row>
        <row r="5669">
          <cell r="C5669" t="str">
            <v>227</v>
          </cell>
          <cell r="X5669">
            <v>0</v>
          </cell>
        </row>
        <row r="5670">
          <cell r="C5670" t="str">
            <v>227</v>
          </cell>
          <cell r="X5670">
            <v>0</v>
          </cell>
        </row>
        <row r="5671">
          <cell r="C5671" t="str">
            <v>227</v>
          </cell>
          <cell r="X5671">
            <v>0</v>
          </cell>
        </row>
        <row r="5672">
          <cell r="C5672" t="str">
            <v>227</v>
          </cell>
          <cell r="X5672">
            <v>0</v>
          </cell>
        </row>
        <row r="5673">
          <cell r="C5673" t="str">
            <v>227</v>
          </cell>
          <cell r="X5673">
            <v>0</v>
          </cell>
        </row>
        <row r="5674">
          <cell r="C5674" t="str">
            <v>227</v>
          </cell>
          <cell r="X5674">
            <v>0</v>
          </cell>
        </row>
        <row r="5675">
          <cell r="C5675" t="str">
            <v>227</v>
          </cell>
          <cell r="X5675">
            <v>0</v>
          </cell>
        </row>
        <row r="5676">
          <cell r="C5676" t="str">
            <v>227</v>
          </cell>
          <cell r="X5676">
            <v>0</v>
          </cell>
        </row>
        <row r="5677">
          <cell r="C5677" t="str">
            <v>227</v>
          </cell>
          <cell r="X5677">
            <v>0</v>
          </cell>
        </row>
        <row r="5678">
          <cell r="C5678" t="str">
            <v>227</v>
          </cell>
          <cell r="X5678">
            <v>0</v>
          </cell>
        </row>
        <row r="5679">
          <cell r="C5679" t="str">
            <v>227</v>
          </cell>
          <cell r="X5679">
            <v>0</v>
          </cell>
        </row>
        <row r="5680">
          <cell r="C5680" t="str">
            <v>227</v>
          </cell>
          <cell r="X5680">
            <v>0</v>
          </cell>
        </row>
        <row r="5681">
          <cell r="C5681" t="str">
            <v>227</v>
          </cell>
          <cell r="X5681">
            <v>0</v>
          </cell>
        </row>
        <row r="5682">
          <cell r="C5682" t="str">
            <v>227</v>
          </cell>
          <cell r="X5682">
            <v>3.96</v>
          </cell>
        </row>
        <row r="5683">
          <cell r="C5683" t="str">
            <v>227</v>
          </cell>
          <cell r="X5683">
            <v>0</v>
          </cell>
        </row>
        <row r="5684">
          <cell r="C5684" t="str">
            <v>227</v>
          </cell>
          <cell r="X5684">
            <v>0</v>
          </cell>
        </row>
        <row r="5685">
          <cell r="C5685" t="str">
            <v>227</v>
          </cell>
          <cell r="X5685">
            <v>0</v>
          </cell>
        </row>
        <row r="5686">
          <cell r="C5686" t="str">
            <v>227</v>
          </cell>
          <cell r="X5686">
            <v>0</v>
          </cell>
        </row>
        <row r="5687">
          <cell r="C5687" t="str">
            <v>227</v>
          </cell>
          <cell r="X5687">
            <v>0</v>
          </cell>
        </row>
        <row r="5688">
          <cell r="C5688" t="str">
            <v>227</v>
          </cell>
          <cell r="X5688">
            <v>0</v>
          </cell>
        </row>
        <row r="5689">
          <cell r="C5689" t="str">
            <v>227</v>
          </cell>
          <cell r="X5689">
            <v>0</v>
          </cell>
        </row>
        <row r="5690">
          <cell r="C5690" t="str">
            <v>227</v>
          </cell>
          <cell r="X5690">
            <v>0</v>
          </cell>
        </row>
        <row r="5691">
          <cell r="C5691" t="str">
            <v>227</v>
          </cell>
          <cell r="X5691">
            <v>0</v>
          </cell>
        </row>
        <row r="5692">
          <cell r="C5692" t="str">
            <v>227</v>
          </cell>
          <cell r="X5692">
            <v>0</v>
          </cell>
        </row>
        <row r="5693">
          <cell r="C5693" t="str">
            <v>227</v>
          </cell>
          <cell r="X5693">
            <v>0</v>
          </cell>
        </row>
        <row r="5694">
          <cell r="C5694" t="str">
            <v>227</v>
          </cell>
          <cell r="X5694">
            <v>0</v>
          </cell>
        </row>
        <row r="5695">
          <cell r="C5695" t="str">
            <v>227</v>
          </cell>
          <cell r="X5695">
            <v>0</v>
          </cell>
        </row>
        <row r="5696">
          <cell r="C5696" t="str">
            <v>227</v>
          </cell>
          <cell r="X5696">
            <v>0</v>
          </cell>
        </row>
        <row r="5697">
          <cell r="C5697" t="str">
            <v>227</v>
          </cell>
          <cell r="X5697">
            <v>0</v>
          </cell>
        </row>
        <row r="5698">
          <cell r="C5698" t="str">
            <v>227</v>
          </cell>
          <cell r="X5698">
            <v>0</v>
          </cell>
        </row>
        <row r="5699">
          <cell r="C5699" t="str">
            <v>227</v>
          </cell>
          <cell r="X5699">
            <v>0</v>
          </cell>
        </row>
        <row r="5700">
          <cell r="C5700" t="str">
            <v>227</v>
          </cell>
          <cell r="X5700">
            <v>0</v>
          </cell>
        </row>
        <row r="5701">
          <cell r="C5701" t="str">
            <v>227</v>
          </cell>
          <cell r="X5701">
            <v>0</v>
          </cell>
        </row>
        <row r="5702">
          <cell r="C5702" t="str">
            <v>227</v>
          </cell>
          <cell r="X5702">
            <v>0</v>
          </cell>
        </row>
        <row r="5703">
          <cell r="C5703" t="str">
            <v>227</v>
          </cell>
          <cell r="X5703">
            <v>0</v>
          </cell>
        </row>
        <row r="5704">
          <cell r="C5704" t="str">
            <v>227</v>
          </cell>
          <cell r="X5704">
            <v>0</v>
          </cell>
        </row>
        <row r="5705">
          <cell r="C5705" t="str">
            <v>227</v>
          </cell>
          <cell r="X5705">
            <v>0</v>
          </cell>
        </row>
        <row r="5706">
          <cell r="C5706" t="str">
            <v>227</v>
          </cell>
          <cell r="X5706">
            <v>0</v>
          </cell>
        </row>
        <row r="5707">
          <cell r="C5707" t="str">
            <v>227</v>
          </cell>
          <cell r="X5707">
            <v>0</v>
          </cell>
        </row>
        <row r="5708">
          <cell r="C5708" t="str">
            <v>227</v>
          </cell>
          <cell r="X5708">
            <v>0</v>
          </cell>
        </row>
        <row r="5709">
          <cell r="C5709" t="str">
            <v>227</v>
          </cell>
          <cell r="X5709">
            <v>0</v>
          </cell>
        </row>
        <row r="5710">
          <cell r="C5710" t="str">
            <v>227</v>
          </cell>
          <cell r="X5710">
            <v>0</v>
          </cell>
        </row>
        <row r="5711">
          <cell r="C5711" t="str">
            <v>227</v>
          </cell>
          <cell r="X5711">
            <v>0</v>
          </cell>
        </row>
        <row r="5712">
          <cell r="C5712" t="str">
            <v>227</v>
          </cell>
          <cell r="X5712">
            <v>0</v>
          </cell>
        </row>
        <row r="5713">
          <cell r="C5713" t="str">
            <v>227</v>
          </cell>
          <cell r="X5713">
            <v>0</v>
          </cell>
        </row>
        <row r="5714">
          <cell r="C5714" t="str">
            <v>227</v>
          </cell>
          <cell r="X5714">
            <v>0</v>
          </cell>
        </row>
        <row r="5715">
          <cell r="C5715" t="str">
            <v>227</v>
          </cell>
          <cell r="X5715">
            <v>0</v>
          </cell>
        </row>
        <row r="5716">
          <cell r="C5716" t="str">
            <v>227</v>
          </cell>
          <cell r="X5716">
            <v>0</v>
          </cell>
        </row>
        <row r="5717">
          <cell r="C5717" t="str">
            <v>227</v>
          </cell>
          <cell r="X5717">
            <v>0</v>
          </cell>
        </row>
        <row r="5718">
          <cell r="C5718" t="str">
            <v>227</v>
          </cell>
          <cell r="X5718">
            <v>0</v>
          </cell>
        </row>
        <row r="5719">
          <cell r="C5719" t="str">
            <v>227</v>
          </cell>
          <cell r="X5719">
            <v>0</v>
          </cell>
        </row>
        <row r="5720">
          <cell r="C5720" t="str">
            <v>227</v>
          </cell>
          <cell r="X5720">
            <v>0</v>
          </cell>
        </row>
        <row r="5721">
          <cell r="C5721" t="str">
            <v>227</v>
          </cell>
          <cell r="X5721">
            <v>0</v>
          </cell>
        </row>
        <row r="5722">
          <cell r="C5722" t="str">
            <v>227</v>
          </cell>
          <cell r="X5722">
            <v>29.12</v>
          </cell>
        </row>
        <row r="5723">
          <cell r="C5723" t="str">
            <v>227</v>
          </cell>
          <cell r="X5723">
            <v>0</v>
          </cell>
        </row>
        <row r="5724">
          <cell r="C5724" t="str">
            <v>227</v>
          </cell>
          <cell r="X5724">
            <v>8.89</v>
          </cell>
        </row>
        <row r="5725">
          <cell r="C5725" t="str">
            <v>227</v>
          </cell>
          <cell r="X5725">
            <v>9.6700000000000017</v>
          </cell>
        </row>
        <row r="5726">
          <cell r="C5726" t="str">
            <v>227</v>
          </cell>
          <cell r="X5726">
            <v>1.2</v>
          </cell>
        </row>
        <row r="5727">
          <cell r="C5727" t="str">
            <v>227</v>
          </cell>
          <cell r="X5727">
            <v>5</v>
          </cell>
        </row>
        <row r="5728">
          <cell r="C5728" t="str">
            <v>227</v>
          </cell>
          <cell r="X5728">
            <v>4.8</v>
          </cell>
        </row>
        <row r="5729">
          <cell r="C5729" t="str">
            <v>227</v>
          </cell>
          <cell r="X5729">
            <v>1.9399999999999995</v>
          </cell>
        </row>
        <row r="5730">
          <cell r="C5730" t="str">
            <v>227</v>
          </cell>
          <cell r="X5730">
            <v>2.4</v>
          </cell>
        </row>
        <row r="5731">
          <cell r="C5731" t="str">
            <v>227</v>
          </cell>
          <cell r="X5731">
            <v>0</v>
          </cell>
        </row>
        <row r="5732">
          <cell r="C5732" t="str">
            <v>227</v>
          </cell>
          <cell r="X5732">
            <v>0</v>
          </cell>
        </row>
        <row r="5733">
          <cell r="C5733" t="str">
            <v>227</v>
          </cell>
          <cell r="X5733">
            <v>0</v>
          </cell>
        </row>
        <row r="5734">
          <cell r="C5734" t="str">
            <v>227</v>
          </cell>
          <cell r="X5734">
            <v>27.600000000000005</v>
          </cell>
        </row>
        <row r="5735">
          <cell r="C5735" t="str">
            <v>227</v>
          </cell>
          <cell r="X5735">
            <v>2.4</v>
          </cell>
        </row>
        <row r="5736">
          <cell r="C5736" t="str">
            <v>227</v>
          </cell>
          <cell r="X5736">
            <v>6</v>
          </cell>
        </row>
        <row r="5737">
          <cell r="C5737" t="str">
            <v>227</v>
          </cell>
          <cell r="X5737">
            <v>3.24</v>
          </cell>
        </row>
        <row r="5738">
          <cell r="C5738" t="str">
            <v>227</v>
          </cell>
          <cell r="X5738">
            <v>0</v>
          </cell>
        </row>
        <row r="5739">
          <cell r="C5739" t="str">
            <v>227</v>
          </cell>
          <cell r="X5739">
            <v>0</v>
          </cell>
        </row>
        <row r="5740">
          <cell r="C5740" t="str">
            <v>227</v>
          </cell>
          <cell r="X5740">
            <v>0</v>
          </cell>
        </row>
        <row r="5741">
          <cell r="C5741" t="str">
            <v>227</v>
          </cell>
          <cell r="X5741">
            <v>0</v>
          </cell>
        </row>
        <row r="5742">
          <cell r="C5742" t="str">
            <v>227</v>
          </cell>
          <cell r="X5742">
            <v>3</v>
          </cell>
        </row>
        <row r="5743">
          <cell r="C5743" t="str">
            <v>227</v>
          </cell>
          <cell r="X5743">
            <v>112.44999999999997</v>
          </cell>
        </row>
        <row r="5744">
          <cell r="C5744" t="str">
            <v>227</v>
          </cell>
          <cell r="X5744">
            <v>0</v>
          </cell>
        </row>
        <row r="5745">
          <cell r="C5745" t="str">
            <v>227</v>
          </cell>
          <cell r="X5745">
            <v>0</v>
          </cell>
        </row>
        <row r="5746">
          <cell r="C5746" t="str">
            <v>227</v>
          </cell>
          <cell r="X5746">
            <v>20.45</v>
          </cell>
        </row>
        <row r="5747">
          <cell r="C5747" t="str">
            <v>227</v>
          </cell>
          <cell r="X5747">
            <v>0</v>
          </cell>
        </row>
        <row r="5748">
          <cell r="C5748" t="str">
            <v>227</v>
          </cell>
          <cell r="X5748">
            <v>0</v>
          </cell>
        </row>
        <row r="5749">
          <cell r="C5749" t="str">
            <v>227</v>
          </cell>
          <cell r="X5749">
            <v>0</v>
          </cell>
        </row>
        <row r="5750">
          <cell r="C5750" t="str">
            <v>227</v>
          </cell>
          <cell r="X5750">
            <v>18.720000000000002</v>
          </cell>
        </row>
        <row r="5751">
          <cell r="C5751" t="str">
            <v>227</v>
          </cell>
          <cell r="X5751">
            <v>69.720000000000013</v>
          </cell>
        </row>
        <row r="5752">
          <cell r="C5752" t="str">
            <v>227</v>
          </cell>
          <cell r="X5752">
            <v>50.32</v>
          </cell>
        </row>
        <row r="5753">
          <cell r="C5753" t="str">
            <v>227</v>
          </cell>
          <cell r="X5753">
            <v>360</v>
          </cell>
        </row>
        <row r="5754">
          <cell r="C5754" t="str">
            <v>227</v>
          </cell>
          <cell r="X5754">
            <v>29.420999999999999</v>
          </cell>
        </row>
        <row r="5755">
          <cell r="C5755" t="str">
            <v>227</v>
          </cell>
          <cell r="X5755">
            <v>120.25</v>
          </cell>
        </row>
        <row r="5756">
          <cell r="C5756" t="str">
            <v>227</v>
          </cell>
          <cell r="X5756">
            <v>7.089999999999999</v>
          </cell>
        </row>
        <row r="5757">
          <cell r="C5757" t="str">
            <v>227</v>
          </cell>
          <cell r="X5757">
            <v>0</v>
          </cell>
        </row>
        <row r="5758">
          <cell r="C5758" t="str">
            <v>227</v>
          </cell>
          <cell r="X5758">
            <v>2.1399999999999997</v>
          </cell>
        </row>
        <row r="5759">
          <cell r="C5759" t="str">
            <v>227</v>
          </cell>
          <cell r="X5759">
            <v>15.479999999999997</v>
          </cell>
        </row>
        <row r="5760">
          <cell r="C5760" t="str">
            <v>227</v>
          </cell>
          <cell r="X5760">
            <v>69.59999999999998</v>
          </cell>
        </row>
        <row r="5761">
          <cell r="C5761" t="str">
            <v>227</v>
          </cell>
          <cell r="X5761">
            <v>70.349999999999994</v>
          </cell>
        </row>
        <row r="5762">
          <cell r="C5762" t="str">
            <v>267</v>
          </cell>
          <cell r="X5762">
            <v>6</v>
          </cell>
        </row>
        <row r="5763">
          <cell r="C5763" t="str">
            <v>267</v>
          </cell>
          <cell r="X5763">
            <v>0</v>
          </cell>
        </row>
        <row r="5764">
          <cell r="C5764" t="str">
            <v>267</v>
          </cell>
          <cell r="X5764">
            <v>0</v>
          </cell>
        </row>
        <row r="5765">
          <cell r="C5765" t="str">
            <v>267</v>
          </cell>
          <cell r="X5765">
            <v>0</v>
          </cell>
        </row>
        <row r="5766">
          <cell r="C5766" t="str">
            <v>267</v>
          </cell>
          <cell r="X5766">
            <v>0</v>
          </cell>
        </row>
        <row r="5767">
          <cell r="C5767" t="str">
            <v>267</v>
          </cell>
          <cell r="X5767">
            <v>0</v>
          </cell>
        </row>
        <row r="5768">
          <cell r="C5768" t="str">
            <v>267</v>
          </cell>
          <cell r="X5768">
            <v>0</v>
          </cell>
        </row>
        <row r="5769">
          <cell r="C5769" t="str">
            <v>267</v>
          </cell>
          <cell r="X5769">
            <v>0</v>
          </cell>
        </row>
        <row r="5770">
          <cell r="C5770" t="str">
            <v>267</v>
          </cell>
          <cell r="X5770">
            <v>6</v>
          </cell>
        </row>
        <row r="5771">
          <cell r="C5771" t="str">
            <v>267</v>
          </cell>
          <cell r="X5771">
            <v>9</v>
          </cell>
        </row>
        <row r="5772">
          <cell r="C5772" t="str">
            <v>267</v>
          </cell>
          <cell r="X5772">
            <v>0</v>
          </cell>
        </row>
        <row r="5773">
          <cell r="C5773" t="str">
            <v>267</v>
          </cell>
          <cell r="X5773">
            <v>0</v>
          </cell>
        </row>
        <row r="5774">
          <cell r="C5774" t="str">
            <v>267</v>
          </cell>
          <cell r="X5774">
            <v>0</v>
          </cell>
        </row>
        <row r="5775">
          <cell r="C5775" t="str">
            <v>267</v>
          </cell>
          <cell r="X5775">
            <v>0</v>
          </cell>
        </row>
        <row r="5776">
          <cell r="C5776" t="str">
            <v>267</v>
          </cell>
          <cell r="X5776">
            <v>0</v>
          </cell>
        </row>
        <row r="5777">
          <cell r="C5777" t="str">
            <v>267</v>
          </cell>
          <cell r="X5777">
            <v>0</v>
          </cell>
        </row>
        <row r="5778">
          <cell r="C5778" t="str">
            <v>267</v>
          </cell>
          <cell r="X5778">
            <v>7</v>
          </cell>
        </row>
        <row r="5779">
          <cell r="C5779" t="str">
            <v>267</v>
          </cell>
          <cell r="X5779">
            <v>0</v>
          </cell>
        </row>
        <row r="5780">
          <cell r="C5780" t="str">
            <v>267</v>
          </cell>
          <cell r="X5780">
            <v>0</v>
          </cell>
        </row>
        <row r="5781">
          <cell r="C5781" t="str">
            <v>267</v>
          </cell>
          <cell r="X5781">
            <v>0</v>
          </cell>
        </row>
        <row r="5782">
          <cell r="C5782" t="str">
            <v>267</v>
          </cell>
          <cell r="X5782">
            <v>0</v>
          </cell>
        </row>
        <row r="5783">
          <cell r="C5783" t="str">
            <v>267</v>
          </cell>
          <cell r="X5783">
            <v>0</v>
          </cell>
        </row>
        <row r="5784">
          <cell r="C5784" t="str">
            <v>267</v>
          </cell>
          <cell r="X5784">
            <v>0</v>
          </cell>
        </row>
        <row r="5785">
          <cell r="C5785" t="str">
            <v>267</v>
          </cell>
          <cell r="X5785">
            <v>0</v>
          </cell>
        </row>
        <row r="5786">
          <cell r="C5786" t="str">
            <v>267</v>
          </cell>
          <cell r="X5786">
            <v>3.8</v>
          </cell>
        </row>
        <row r="5787">
          <cell r="C5787" t="str">
            <v>267</v>
          </cell>
          <cell r="X5787">
            <v>0</v>
          </cell>
        </row>
        <row r="5788">
          <cell r="C5788" t="str">
            <v>267</v>
          </cell>
          <cell r="X5788">
            <v>0</v>
          </cell>
        </row>
        <row r="5789">
          <cell r="C5789" t="str">
            <v>267</v>
          </cell>
          <cell r="X5789">
            <v>0</v>
          </cell>
        </row>
        <row r="5790">
          <cell r="C5790" t="str">
            <v>267</v>
          </cell>
          <cell r="X5790">
            <v>0</v>
          </cell>
        </row>
        <row r="5791">
          <cell r="C5791" t="str">
            <v>267</v>
          </cell>
          <cell r="X5791">
            <v>0</v>
          </cell>
        </row>
        <row r="5792">
          <cell r="C5792" t="str">
            <v>267</v>
          </cell>
          <cell r="X5792">
            <v>0</v>
          </cell>
        </row>
        <row r="5793">
          <cell r="C5793" t="str">
            <v>267</v>
          </cell>
          <cell r="X5793">
            <v>0</v>
          </cell>
        </row>
        <row r="5794">
          <cell r="C5794" t="str">
            <v>267</v>
          </cell>
          <cell r="X5794">
            <v>5.5</v>
          </cell>
        </row>
        <row r="5795">
          <cell r="C5795" t="str">
            <v>267</v>
          </cell>
          <cell r="X5795">
            <v>0</v>
          </cell>
        </row>
        <row r="5796">
          <cell r="C5796" t="str">
            <v>267</v>
          </cell>
          <cell r="X5796">
            <v>0</v>
          </cell>
        </row>
        <row r="5797">
          <cell r="C5797" t="str">
            <v>267</v>
          </cell>
          <cell r="X5797">
            <v>0</v>
          </cell>
        </row>
        <row r="5798">
          <cell r="C5798" t="str">
            <v>267</v>
          </cell>
          <cell r="X5798">
            <v>0</v>
          </cell>
        </row>
        <row r="5799">
          <cell r="C5799" t="str">
            <v>267</v>
          </cell>
          <cell r="X5799">
            <v>0</v>
          </cell>
        </row>
        <row r="5800">
          <cell r="C5800" t="str">
            <v>267</v>
          </cell>
          <cell r="X5800">
            <v>0</v>
          </cell>
        </row>
        <row r="5801">
          <cell r="C5801" t="str">
            <v>267</v>
          </cell>
          <cell r="X5801">
            <v>0</v>
          </cell>
        </row>
        <row r="5802">
          <cell r="C5802" t="str">
            <v>267</v>
          </cell>
          <cell r="X5802">
            <v>5.75</v>
          </cell>
        </row>
        <row r="5803">
          <cell r="C5803" t="str">
            <v>267</v>
          </cell>
          <cell r="X5803">
            <v>0</v>
          </cell>
        </row>
        <row r="5804">
          <cell r="C5804" t="str">
            <v>267</v>
          </cell>
          <cell r="X5804">
            <v>0</v>
          </cell>
        </row>
        <row r="5805">
          <cell r="C5805" t="str">
            <v>267</v>
          </cell>
          <cell r="X5805">
            <v>0</v>
          </cell>
        </row>
        <row r="5806">
          <cell r="C5806" t="str">
            <v>267</v>
          </cell>
          <cell r="X5806">
            <v>0</v>
          </cell>
        </row>
        <row r="5807">
          <cell r="C5807" t="str">
            <v>267</v>
          </cell>
          <cell r="X5807">
            <v>0</v>
          </cell>
        </row>
        <row r="5808">
          <cell r="C5808" t="str">
            <v>267</v>
          </cell>
          <cell r="X5808">
            <v>0</v>
          </cell>
        </row>
        <row r="5809">
          <cell r="C5809" t="str">
            <v>267</v>
          </cell>
          <cell r="X5809">
            <v>0</v>
          </cell>
        </row>
        <row r="5810">
          <cell r="C5810" t="str">
            <v>267</v>
          </cell>
          <cell r="X5810">
            <v>5.5</v>
          </cell>
        </row>
        <row r="5811">
          <cell r="C5811" t="str">
            <v>267</v>
          </cell>
          <cell r="X5811">
            <v>0</v>
          </cell>
        </row>
        <row r="5812">
          <cell r="C5812" t="str">
            <v>267</v>
          </cell>
          <cell r="X5812">
            <v>0</v>
          </cell>
        </row>
        <row r="5813">
          <cell r="C5813" t="str">
            <v>267</v>
          </cell>
          <cell r="X5813">
            <v>0</v>
          </cell>
        </row>
        <row r="5814">
          <cell r="C5814" t="str">
            <v>267</v>
          </cell>
          <cell r="X5814">
            <v>0</v>
          </cell>
        </row>
        <row r="5815">
          <cell r="C5815" t="str">
            <v>267</v>
          </cell>
          <cell r="X5815">
            <v>0</v>
          </cell>
        </row>
        <row r="5816">
          <cell r="C5816" t="str">
            <v>267</v>
          </cell>
          <cell r="X5816">
            <v>0</v>
          </cell>
        </row>
        <row r="5817">
          <cell r="C5817" t="str">
            <v>267</v>
          </cell>
          <cell r="X5817">
            <v>0</v>
          </cell>
        </row>
        <row r="5818">
          <cell r="C5818" t="str">
            <v>267</v>
          </cell>
          <cell r="X5818">
            <v>0</v>
          </cell>
        </row>
        <row r="5819">
          <cell r="C5819" t="str">
            <v>267</v>
          </cell>
          <cell r="X5819">
            <v>0</v>
          </cell>
        </row>
        <row r="5820">
          <cell r="C5820" t="str">
            <v>267</v>
          </cell>
          <cell r="X5820">
            <v>0</v>
          </cell>
        </row>
        <row r="5821">
          <cell r="C5821" t="str">
            <v>267</v>
          </cell>
          <cell r="X5821">
            <v>0</v>
          </cell>
        </row>
        <row r="5822">
          <cell r="C5822" t="str">
            <v>267</v>
          </cell>
          <cell r="X5822">
            <v>0</v>
          </cell>
        </row>
        <row r="5823">
          <cell r="C5823" t="str">
            <v>267</v>
          </cell>
          <cell r="X5823">
            <v>0</v>
          </cell>
        </row>
        <row r="5824">
          <cell r="C5824" t="str">
            <v>267</v>
          </cell>
          <cell r="X5824">
            <v>0</v>
          </cell>
        </row>
        <row r="5825">
          <cell r="C5825" t="str">
            <v>267</v>
          </cell>
          <cell r="X5825">
            <v>0</v>
          </cell>
        </row>
        <row r="5826">
          <cell r="C5826" t="str">
            <v>267</v>
          </cell>
          <cell r="X5826">
            <v>0</v>
          </cell>
        </row>
        <row r="5827">
          <cell r="C5827" t="str">
            <v>267</v>
          </cell>
          <cell r="X5827">
            <v>0</v>
          </cell>
        </row>
        <row r="5828">
          <cell r="C5828" t="str">
            <v>267</v>
          </cell>
          <cell r="X5828">
            <v>0</v>
          </cell>
        </row>
        <row r="5829">
          <cell r="C5829" t="str">
            <v>267</v>
          </cell>
          <cell r="X5829">
            <v>0</v>
          </cell>
        </row>
        <row r="5830">
          <cell r="C5830" t="str">
            <v>267</v>
          </cell>
          <cell r="X5830">
            <v>0</v>
          </cell>
        </row>
        <row r="5831">
          <cell r="C5831" t="str">
            <v>267</v>
          </cell>
          <cell r="X5831">
            <v>0</v>
          </cell>
        </row>
        <row r="5832">
          <cell r="C5832" t="str">
            <v>267</v>
          </cell>
          <cell r="X5832">
            <v>0</v>
          </cell>
        </row>
        <row r="5833">
          <cell r="C5833" t="str">
            <v>267</v>
          </cell>
          <cell r="X5833">
            <v>0</v>
          </cell>
        </row>
        <row r="5834">
          <cell r="C5834" t="str">
            <v>267</v>
          </cell>
          <cell r="X5834">
            <v>0</v>
          </cell>
        </row>
        <row r="5835">
          <cell r="C5835" t="str">
            <v>267</v>
          </cell>
          <cell r="X5835">
            <v>0</v>
          </cell>
        </row>
        <row r="5836">
          <cell r="C5836" t="str">
            <v>267</v>
          </cell>
          <cell r="X5836">
            <v>0</v>
          </cell>
        </row>
        <row r="5837">
          <cell r="C5837" t="str">
            <v>267</v>
          </cell>
          <cell r="X5837">
            <v>0</v>
          </cell>
        </row>
        <row r="5838">
          <cell r="C5838" t="str">
            <v>267</v>
          </cell>
          <cell r="X5838">
            <v>0</v>
          </cell>
        </row>
        <row r="5839">
          <cell r="C5839" t="str">
            <v>267</v>
          </cell>
          <cell r="X5839">
            <v>0</v>
          </cell>
        </row>
        <row r="5840">
          <cell r="C5840" t="str">
            <v>267</v>
          </cell>
          <cell r="X5840">
            <v>0</v>
          </cell>
        </row>
        <row r="5841">
          <cell r="C5841" t="str">
            <v>267</v>
          </cell>
          <cell r="X5841">
            <v>0</v>
          </cell>
        </row>
        <row r="5842">
          <cell r="C5842" t="str">
            <v>267</v>
          </cell>
          <cell r="X5842">
            <v>7.08</v>
          </cell>
        </row>
        <row r="5843">
          <cell r="C5843" t="str">
            <v>267</v>
          </cell>
          <cell r="X5843">
            <v>6</v>
          </cell>
        </row>
        <row r="5844">
          <cell r="C5844" t="str">
            <v>267</v>
          </cell>
          <cell r="X5844">
            <v>11</v>
          </cell>
        </row>
        <row r="5845">
          <cell r="C5845" t="str">
            <v>267</v>
          </cell>
          <cell r="X5845">
            <v>0</v>
          </cell>
        </row>
        <row r="5846">
          <cell r="C5846" t="str">
            <v>267</v>
          </cell>
          <cell r="X5846">
            <v>0</v>
          </cell>
        </row>
        <row r="5847">
          <cell r="C5847" t="str">
            <v>267</v>
          </cell>
          <cell r="X5847">
            <v>0</v>
          </cell>
        </row>
        <row r="5848">
          <cell r="C5848" t="str">
            <v>267</v>
          </cell>
          <cell r="X5848">
            <v>0</v>
          </cell>
        </row>
        <row r="5849">
          <cell r="C5849" t="str">
            <v>267</v>
          </cell>
          <cell r="X5849">
            <v>0</v>
          </cell>
        </row>
        <row r="5850">
          <cell r="C5850" t="str">
            <v>267</v>
          </cell>
          <cell r="X5850">
            <v>1.25</v>
          </cell>
        </row>
        <row r="5851">
          <cell r="C5851" t="str">
            <v>267</v>
          </cell>
          <cell r="X5851">
            <v>2.5499999999999998</v>
          </cell>
        </row>
        <row r="5852">
          <cell r="C5852" t="str">
            <v>267</v>
          </cell>
          <cell r="X5852">
            <v>0</v>
          </cell>
        </row>
        <row r="5853">
          <cell r="C5853" t="str">
            <v>267</v>
          </cell>
          <cell r="X5853">
            <v>0</v>
          </cell>
        </row>
        <row r="5854">
          <cell r="C5854" t="str">
            <v>267</v>
          </cell>
          <cell r="X5854">
            <v>0</v>
          </cell>
        </row>
        <row r="5855">
          <cell r="C5855" t="str">
            <v>267</v>
          </cell>
          <cell r="X5855">
            <v>0</v>
          </cell>
        </row>
        <row r="5856">
          <cell r="C5856" t="str">
            <v>267</v>
          </cell>
          <cell r="X5856">
            <v>0</v>
          </cell>
        </row>
        <row r="5857">
          <cell r="C5857" t="str">
            <v>267</v>
          </cell>
          <cell r="X5857">
            <v>0</v>
          </cell>
        </row>
        <row r="5858">
          <cell r="C5858" t="str">
            <v>267</v>
          </cell>
          <cell r="X5858">
            <v>0</v>
          </cell>
        </row>
        <row r="5859">
          <cell r="C5859" t="str">
            <v>267</v>
          </cell>
          <cell r="X5859">
            <v>0</v>
          </cell>
        </row>
        <row r="5860">
          <cell r="C5860" t="str">
            <v>267</v>
          </cell>
          <cell r="X5860">
            <v>0</v>
          </cell>
        </row>
        <row r="5861">
          <cell r="C5861" t="str">
            <v>267</v>
          </cell>
          <cell r="X5861">
            <v>0</v>
          </cell>
        </row>
        <row r="5862">
          <cell r="C5862" t="str">
            <v>267</v>
          </cell>
          <cell r="X5862">
            <v>0</v>
          </cell>
        </row>
        <row r="5863">
          <cell r="C5863" t="str">
            <v>267</v>
          </cell>
          <cell r="X5863">
            <v>0</v>
          </cell>
        </row>
        <row r="5864">
          <cell r="C5864" t="str">
            <v>267</v>
          </cell>
          <cell r="X5864">
            <v>0</v>
          </cell>
        </row>
        <row r="5865">
          <cell r="C5865" t="str">
            <v>267</v>
          </cell>
          <cell r="X5865">
            <v>0</v>
          </cell>
        </row>
        <row r="5866">
          <cell r="C5866" t="str">
            <v>267</v>
          </cell>
          <cell r="X5866">
            <v>0</v>
          </cell>
        </row>
        <row r="5867">
          <cell r="C5867" t="str">
            <v>267</v>
          </cell>
          <cell r="X5867">
            <v>0</v>
          </cell>
        </row>
        <row r="5868">
          <cell r="C5868" t="str">
            <v>267</v>
          </cell>
          <cell r="X5868">
            <v>0</v>
          </cell>
        </row>
        <row r="5869">
          <cell r="C5869" t="str">
            <v>267</v>
          </cell>
          <cell r="X5869">
            <v>0</v>
          </cell>
        </row>
        <row r="5870">
          <cell r="C5870" t="str">
            <v>267</v>
          </cell>
          <cell r="X5870">
            <v>0</v>
          </cell>
        </row>
        <row r="5871">
          <cell r="C5871" t="str">
            <v>267</v>
          </cell>
          <cell r="X5871">
            <v>0</v>
          </cell>
        </row>
        <row r="5872">
          <cell r="C5872" t="str">
            <v>267</v>
          </cell>
          <cell r="X5872">
            <v>0</v>
          </cell>
        </row>
        <row r="5873">
          <cell r="C5873" t="str">
            <v>267</v>
          </cell>
          <cell r="X5873">
            <v>0</v>
          </cell>
        </row>
        <row r="5874">
          <cell r="C5874" t="str">
            <v>267</v>
          </cell>
          <cell r="X5874">
            <v>0</v>
          </cell>
        </row>
        <row r="5875">
          <cell r="C5875" t="str">
            <v>267</v>
          </cell>
          <cell r="X5875">
            <v>0</v>
          </cell>
        </row>
        <row r="5876">
          <cell r="C5876" t="str">
            <v>267</v>
          </cell>
          <cell r="X5876">
            <v>0</v>
          </cell>
        </row>
        <row r="5877">
          <cell r="C5877" t="str">
            <v>267</v>
          </cell>
          <cell r="X5877">
            <v>0</v>
          </cell>
        </row>
        <row r="5878">
          <cell r="C5878" t="str">
            <v>267</v>
          </cell>
          <cell r="X5878">
            <v>0</v>
          </cell>
        </row>
        <row r="5879">
          <cell r="C5879" t="str">
            <v>267</v>
          </cell>
          <cell r="X5879">
            <v>0</v>
          </cell>
        </row>
        <row r="5880">
          <cell r="C5880" t="str">
            <v>267</v>
          </cell>
          <cell r="X5880">
            <v>0</v>
          </cell>
        </row>
        <row r="5881">
          <cell r="C5881" t="str">
            <v>267</v>
          </cell>
          <cell r="X5881">
            <v>0</v>
          </cell>
        </row>
        <row r="5882">
          <cell r="C5882" t="str">
            <v>267</v>
          </cell>
          <cell r="X5882">
            <v>1.8</v>
          </cell>
        </row>
        <row r="5883">
          <cell r="C5883" t="str">
            <v>267</v>
          </cell>
          <cell r="X5883">
            <v>0</v>
          </cell>
        </row>
        <row r="5884">
          <cell r="C5884" t="str">
            <v>267</v>
          </cell>
          <cell r="X5884">
            <v>0</v>
          </cell>
        </row>
        <row r="5885">
          <cell r="C5885" t="str">
            <v>267</v>
          </cell>
          <cell r="X5885">
            <v>0</v>
          </cell>
        </row>
        <row r="5886">
          <cell r="C5886" t="str">
            <v>267</v>
          </cell>
          <cell r="X5886">
            <v>0</v>
          </cell>
        </row>
        <row r="5887">
          <cell r="C5887" t="str">
            <v>267</v>
          </cell>
          <cell r="X5887">
            <v>0</v>
          </cell>
        </row>
        <row r="5888">
          <cell r="C5888" t="str">
            <v>267</v>
          </cell>
          <cell r="X5888">
            <v>0</v>
          </cell>
        </row>
        <row r="5889">
          <cell r="C5889" t="str">
            <v>267</v>
          </cell>
          <cell r="X5889">
            <v>0</v>
          </cell>
        </row>
        <row r="5890">
          <cell r="C5890" t="str">
            <v>267</v>
          </cell>
          <cell r="X5890">
            <v>5</v>
          </cell>
        </row>
        <row r="5891">
          <cell r="C5891" t="str">
            <v>267</v>
          </cell>
          <cell r="X5891">
            <v>0</v>
          </cell>
        </row>
        <row r="5892">
          <cell r="C5892" t="str">
            <v>267</v>
          </cell>
          <cell r="X5892">
            <v>0</v>
          </cell>
        </row>
        <row r="5893">
          <cell r="C5893" t="str">
            <v>267</v>
          </cell>
          <cell r="X5893">
            <v>0</v>
          </cell>
        </row>
        <row r="5894">
          <cell r="C5894" t="str">
            <v>267</v>
          </cell>
          <cell r="X5894">
            <v>0</v>
          </cell>
        </row>
        <row r="5895">
          <cell r="C5895" t="str">
            <v>267</v>
          </cell>
          <cell r="X5895">
            <v>0</v>
          </cell>
        </row>
        <row r="5896">
          <cell r="C5896" t="str">
            <v>267</v>
          </cell>
          <cell r="X5896">
            <v>0</v>
          </cell>
        </row>
        <row r="5897">
          <cell r="C5897" t="str">
            <v>267</v>
          </cell>
          <cell r="X5897">
            <v>0</v>
          </cell>
        </row>
        <row r="5898">
          <cell r="C5898" t="str">
            <v>267</v>
          </cell>
          <cell r="X5898">
            <v>0.79999999999999993</v>
          </cell>
        </row>
        <row r="5899">
          <cell r="C5899" t="str">
            <v>267</v>
          </cell>
          <cell r="X5899">
            <v>0</v>
          </cell>
        </row>
        <row r="5900">
          <cell r="C5900" t="str">
            <v>267</v>
          </cell>
          <cell r="X5900">
            <v>0</v>
          </cell>
        </row>
        <row r="5901">
          <cell r="C5901" t="str">
            <v>267</v>
          </cell>
          <cell r="X5901">
            <v>0</v>
          </cell>
        </row>
        <row r="5902">
          <cell r="C5902" t="str">
            <v>267</v>
          </cell>
          <cell r="X5902">
            <v>0</v>
          </cell>
        </row>
        <row r="5903">
          <cell r="C5903" t="str">
            <v>267</v>
          </cell>
          <cell r="X5903">
            <v>0</v>
          </cell>
        </row>
        <row r="5904">
          <cell r="C5904" t="str">
            <v>267</v>
          </cell>
          <cell r="X5904">
            <v>0</v>
          </cell>
        </row>
        <row r="5905">
          <cell r="C5905" t="str">
            <v>267</v>
          </cell>
          <cell r="X5905">
            <v>0</v>
          </cell>
        </row>
        <row r="5906">
          <cell r="C5906" t="str">
            <v>267</v>
          </cell>
          <cell r="X5906">
            <v>0</v>
          </cell>
        </row>
        <row r="5907">
          <cell r="C5907" t="str">
            <v>267</v>
          </cell>
          <cell r="X5907">
            <v>0</v>
          </cell>
        </row>
        <row r="5908">
          <cell r="C5908" t="str">
            <v>267</v>
          </cell>
          <cell r="X5908">
            <v>0</v>
          </cell>
        </row>
        <row r="5909">
          <cell r="C5909" t="str">
            <v>267</v>
          </cell>
          <cell r="X5909">
            <v>0</v>
          </cell>
        </row>
        <row r="5910">
          <cell r="C5910" t="str">
            <v>267</v>
          </cell>
          <cell r="X5910">
            <v>0</v>
          </cell>
        </row>
        <row r="5911">
          <cell r="C5911" t="str">
            <v>267</v>
          </cell>
          <cell r="X5911">
            <v>0</v>
          </cell>
        </row>
        <row r="5912">
          <cell r="C5912" t="str">
            <v>267</v>
          </cell>
          <cell r="X5912">
            <v>0</v>
          </cell>
        </row>
        <row r="5913">
          <cell r="C5913" t="str">
            <v>267</v>
          </cell>
          <cell r="X5913">
            <v>0</v>
          </cell>
        </row>
        <row r="5914">
          <cell r="C5914" t="str">
            <v>267</v>
          </cell>
          <cell r="X5914">
            <v>0</v>
          </cell>
        </row>
        <row r="5915">
          <cell r="C5915" t="str">
            <v>267</v>
          </cell>
          <cell r="X5915">
            <v>0</v>
          </cell>
        </row>
        <row r="5916">
          <cell r="C5916" t="str">
            <v>267</v>
          </cell>
          <cell r="X5916">
            <v>0</v>
          </cell>
        </row>
        <row r="5917">
          <cell r="C5917" t="str">
            <v>267</v>
          </cell>
          <cell r="X5917">
            <v>0</v>
          </cell>
        </row>
        <row r="5918">
          <cell r="C5918" t="str">
            <v>267</v>
          </cell>
          <cell r="X5918">
            <v>0</v>
          </cell>
        </row>
        <row r="5919">
          <cell r="C5919" t="str">
            <v>267</v>
          </cell>
          <cell r="X5919">
            <v>0</v>
          </cell>
        </row>
        <row r="5920">
          <cell r="C5920" t="str">
            <v>267</v>
          </cell>
          <cell r="X5920">
            <v>0</v>
          </cell>
        </row>
        <row r="5921">
          <cell r="C5921" t="str">
            <v>267</v>
          </cell>
          <cell r="X5921">
            <v>0</v>
          </cell>
        </row>
        <row r="5922">
          <cell r="C5922" t="str">
            <v>267</v>
          </cell>
          <cell r="X5922">
            <v>4.5</v>
          </cell>
        </row>
        <row r="5923">
          <cell r="C5923" t="str">
            <v>267</v>
          </cell>
          <cell r="X5923">
            <v>0</v>
          </cell>
        </row>
        <row r="5924">
          <cell r="C5924" t="str">
            <v>267</v>
          </cell>
          <cell r="X5924">
            <v>0</v>
          </cell>
        </row>
        <row r="5925">
          <cell r="C5925" t="str">
            <v>267</v>
          </cell>
          <cell r="X5925">
            <v>0</v>
          </cell>
        </row>
        <row r="5926">
          <cell r="C5926" t="str">
            <v>267</v>
          </cell>
          <cell r="X5926">
            <v>0</v>
          </cell>
        </row>
        <row r="5927">
          <cell r="C5927" t="str">
            <v>267</v>
          </cell>
          <cell r="X5927">
            <v>0</v>
          </cell>
        </row>
        <row r="5928">
          <cell r="C5928" t="str">
            <v>267</v>
          </cell>
          <cell r="X5928">
            <v>0</v>
          </cell>
        </row>
        <row r="5929">
          <cell r="C5929" t="str">
            <v>267</v>
          </cell>
          <cell r="X5929">
            <v>0</v>
          </cell>
        </row>
        <row r="5930">
          <cell r="C5930" t="str">
            <v>267</v>
          </cell>
          <cell r="X5930">
            <v>0</v>
          </cell>
        </row>
        <row r="5931">
          <cell r="C5931" t="str">
            <v>267</v>
          </cell>
          <cell r="X5931">
            <v>0</v>
          </cell>
        </row>
        <row r="5932">
          <cell r="C5932" t="str">
            <v>267</v>
          </cell>
          <cell r="X5932">
            <v>0</v>
          </cell>
        </row>
        <row r="5933">
          <cell r="C5933" t="str">
            <v>267</v>
          </cell>
          <cell r="X5933">
            <v>0</v>
          </cell>
        </row>
        <row r="5934">
          <cell r="C5934" t="str">
            <v>267</v>
          </cell>
          <cell r="X5934">
            <v>0</v>
          </cell>
        </row>
        <row r="5935">
          <cell r="C5935" t="str">
            <v>267</v>
          </cell>
          <cell r="X5935">
            <v>0</v>
          </cell>
        </row>
        <row r="5936">
          <cell r="C5936" t="str">
            <v>267</v>
          </cell>
          <cell r="X5936">
            <v>0</v>
          </cell>
        </row>
        <row r="5937">
          <cell r="C5937" t="str">
            <v>267</v>
          </cell>
          <cell r="X5937">
            <v>0</v>
          </cell>
        </row>
        <row r="5938">
          <cell r="C5938" t="str">
            <v>267</v>
          </cell>
          <cell r="X5938">
            <v>0</v>
          </cell>
        </row>
        <row r="5939">
          <cell r="C5939" t="str">
            <v>267</v>
          </cell>
          <cell r="X5939">
            <v>0</v>
          </cell>
        </row>
        <row r="5940">
          <cell r="C5940" t="str">
            <v>267</v>
          </cell>
          <cell r="X5940">
            <v>0</v>
          </cell>
        </row>
        <row r="5941">
          <cell r="C5941" t="str">
            <v>267</v>
          </cell>
          <cell r="X5941">
            <v>0</v>
          </cell>
        </row>
        <row r="5942">
          <cell r="C5942" t="str">
            <v>267</v>
          </cell>
          <cell r="X5942">
            <v>0</v>
          </cell>
        </row>
        <row r="5943">
          <cell r="C5943" t="str">
            <v>267</v>
          </cell>
          <cell r="X5943">
            <v>0</v>
          </cell>
        </row>
        <row r="5944">
          <cell r="C5944" t="str">
            <v>267</v>
          </cell>
          <cell r="X5944">
            <v>0</v>
          </cell>
        </row>
        <row r="5945">
          <cell r="C5945" t="str">
            <v>267</v>
          </cell>
          <cell r="X5945">
            <v>0</v>
          </cell>
        </row>
        <row r="5946">
          <cell r="C5946" t="str">
            <v>267</v>
          </cell>
          <cell r="X5946">
            <v>0</v>
          </cell>
        </row>
        <row r="5947">
          <cell r="C5947" t="str">
            <v>267</v>
          </cell>
          <cell r="X5947">
            <v>0</v>
          </cell>
        </row>
        <row r="5948">
          <cell r="C5948" t="str">
            <v>267</v>
          </cell>
          <cell r="X5948">
            <v>0</v>
          </cell>
        </row>
        <row r="5949">
          <cell r="C5949" t="str">
            <v>267</v>
          </cell>
          <cell r="X5949">
            <v>0</v>
          </cell>
        </row>
        <row r="5950">
          <cell r="C5950" t="str">
            <v>267</v>
          </cell>
          <cell r="X5950">
            <v>0</v>
          </cell>
        </row>
        <row r="5951">
          <cell r="C5951" t="str">
            <v>267</v>
          </cell>
          <cell r="X5951">
            <v>0</v>
          </cell>
        </row>
        <row r="5952">
          <cell r="C5952" t="str">
            <v>267</v>
          </cell>
          <cell r="X5952">
            <v>0</v>
          </cell>
        </row>
        <row r="5953">
          <cell r="C5953" t="str">
            <v>267</v>
          </cell>
          <cell r="X5953">
            <v>0</v>
          </cell>
        </row>
        <row r="5954">
          <cell r="C5954" t="str">
            <v>267</v>
          </cell>
          <cell r="X5954">
            <v>0</v>
          </cell>
        </row>
        <row r="5955">
          <cell r="C5955" t="str">
            <v>267</v>
          </cell>
          <cell r="X5955">
            <v>0</v>
          </cell>
        </row>
        <row r="5956">
          <cell r="C5956" t="str">
            <v>267</v>
          </cell>
          <cell r="X5956">
            <v>0</v>
          </cell>
        </row>
        <row r="5957">
          <cell r="C5957" t="str">
            <v>267</v>
          </cell>
          <cell r="X5957">
            <v>0</v>
          </cell>
        </row>
        <row r="5958">
          <cell r="C5958" t="str">
            <v>267</v>
          </cell>
          <cell r="X5958">
            <v>0</v>
          </cell>
        </row>
        <row r="5959">
          <cell r="C5959" t="str">
            <v>267</v>
          </cell>
          <cell r="X5959">
            <v>0</v>
          </cell>
        </row>
        <row r="5960">
          <cell r="C5960" t="str">
            <v>267</v>
          </cell>
          <cell r="X5960">
            <v>0</v>
          </cell>
        </row>
        <row r="5961">
          <cell r="C5961" t="str">
            <v>267</v>
          </cell>
          <cell r="X5961">
            <v>0</v>
          </cell>
        </row>
        <row r="5962">
          <cell r="C5962" t="str">
            <v>267</v>
          </cell>
          <cell r="X5962">
            <v>1.5</v>
          </cell>
        </row>
        <row r="5963">
          <cell r="C5963" t="str">
            <v>267</v>
          </cell>
          <cell r="X5963">
            <v>0.60000000000000009</v>
          </cell>
        </row>
        <row r="5964">
          <cell r="C5964" t="str">
            <v>267</v>
          </cell>
          <cell r="X5964">
            <v>0</v>
          </cell>
        </row>
        <row r="5965">
          <cell r="C5965" t="str">
            <v>267</v>
          </cell>
          <cell r="X5965">
            <v>0</v>
          </cell>
        </row>
        <row r="5966">
          <cell r="C5966" t="str">
            <v>267</v>
          </cell>
          <cell r="X5966">
            <v>0</v>
          </cell>
        </row>
        <row r="5967">
          <cell r="C5967" t="str">
            <v>267</v>
          </cell>
          <cell r="X5967">
            <v>0.7</v>
          </cell>
        </row>
        <row r="5968">
          <cell r="C5968" t="str">
            <v>267</v>
          </cell>
          <cell r="X5968">
            <v>0</v>
          </cell>
        </row>
        <row r="5969">
          <cell r="C5969" t="str">
            <v>267</v>
          </cell>
          <cell r="X5969">
            <v>0</v>
          </cell>
        </row>
        <row r="5970">
          <cell r="C5970" t="str">
            <v>267</v>
          </cell>
          <cell r="X5970">
            <v>1.5</v>
          </cell>
        </row>
        <row r="5971">
          <cell r="C5971" t="str">
            <v>267</v>
          </cell>
          <cell r="X5971">
            <v>0.60000000000000009</v>
          </cell>
        </row>
        <row r="5972">
          <cell r="C5972" t="str">
            <v>267</v>
          </cell>
          <cell r="X5972">
            <v>0.60000000000000009</v>
          </cell>
        </row>
        <row r="5973">
          <cell r="C5973" t="str">
            <v>267</v>
          </cell>
          <cell r="X5973">
            <v>0.44999999999999996</v>
          </cell>
        </row>
        <row r="5974">
          <cell r="C5974" t="str">
            <v>267</v>
          </cell>
          <cell r="X5974">
            <v>0</v>
          </cell>
        </row>
        <row r="5975">
          <cell r="C5975" t="str">
            <v>267</v>
          </cell>
          <cell r="X5975">
            <v>1.5</v>
          </cell>
        </row>
        <row r="5976">
          <cell r="C5976" t="str">
            <v>267</v>
          </cell>
          <cell r="X5976">
            <v>0</v>
          </cell>
        </row>
        <row r="5977">
          <cell r="C5977" t="str">
            <v>267</v>
          </cell>
          <cell r="X5977">
            <v>0</v>
          </cell>
        </row>
        <row r="5978">
          <cell r="C5978" t="str">
            <v>267</v>
          </cell>
          <cell r="X5978">
            <v>1.5999999999999999</v>
          </cell>
        </row>
        <row r="5979">
          <cell r="C5979" t="str">
            <v>267</v>
          </cell>
          <cell r="X5979">
            <v>3.35</v>
          </cell>
        </row>
        <row r="5980">
          <cell r="C5980" t="str">
            <v>267</v>
          </cell>
          <cell r="X5980">
            <v>12.5</v>
          </cell>
        </row>
        <row r="5981">
          <cell r="C5981" t="str">
            <v>267</v>
          </cell>
          <cell r="X5981">
            <v>0</v>
          </cell>
        </row>
        <row r="5982">
          <cell r="C5982" t="str">
            <v>267</v>
          </cell>
          <cell r="X5982">
            <v>0</v>
          </cell>
        </row>
        <row r="5983">
          <cell r="C5983" t="str">
            <v>267</v>
          </cell>
          <cell r="X5983">
            <v>3.45</v>
          </cell>
        </row>
        <row r="5984">
          <cell r="C5984" t="str">
            <v>267</v>
          </cell>
          <cell r="X5984">
            <v>0</v>
          </cell>
        </row>
        <row r="5985">
          <cell r="C5985" t="str">
            <v>267</v>
          </cell>
          <cell r="X5985">
            <v>0</v>
          </cell>
        </row>
        <row r="5986">
          <cell r="C5986" t="str">
            <v>267</v>
          </cell>
          <cell r="X5986">
            <v>2.65</v>
          </cell>
        </row>
        <row r="5987">
          <cell r="C5987" t="str">
            <v>267</v>
          </cell>
          <cell r="X5987">
            <v>3.8</v>
          </cell>
        </row>
        <row r="5988">
          <cell r="C5988" t="str">
            <v>267</v>
          </cell>
          <cell r="X5988">
            <v>1.3700000000000003</v>
          </cell>
        </row>
        <row r="5989">
          <cell r="C5989" t="str">
            <v>267</v>
          </cell>
          <cell r="X5989">
            <v>0</v>
          </cell>
        </row>
        <row r="5990">
          <cell r="C5990" t="str">
            <v>267</v>
          </cell>
          <cell r="X5990">
            <v>0</v>
          </cell>
        </row>
        <row r="5991">
          <cell r="C5991" t="str">
            <v>267</v>
          </cell>
          <cell r="X5991">
            <v>0</v>
          </cell>
        </row>
        <row r="5992">
          <cell r="C5992" t="str">
            <v>267</v>
          </cell>
          <cell r="X5992">
            <v>4.95</v>
          </cell>
        </row>
        <row r="5993">
          <cell r="C5993" t="str">
            <v>267</v>
          </cell>
          <cell r="X5993">
            <v>0</v>
          </cell>
        </row>
        <row r="5994">
          <cell r="C5994" t="str">
            <v>267</v>
          </cell>
          <cell r="X5994">
            <v>0</v>
          </cell>
        </row>
        <row r="5995">
          <cell r="C5995" t="str">
            <v>267</v>
          </cell>
          <cell r="X5995">
            <v>0</v>
          </cell>
        </row>
        <row r="5996">
          <cell r="C5996" t="str">
            <v>267</v>
          </cell>
          <cell r="X5996">
            <v>0</v>
          </cell>
        </row>
        <row r="5997">
          <cell r="C5997" t="str">
            <v>267</v>
          </cell>
          <cell r="X5997">
            <v>0</v>
          </cell>
        </row>
        <row r="5998">
          <cell r="C5998" t="str">
            <v>267</v>
          </cell>
          <cell r="X5998">
            <v>0</v>
          </cell>
        </row>
        <row r="5999">
          <cell r="C5999" t="str">
            <v>267</v>
          </cell>
          <cell r="X5999">
            <v>0</v>
          </cell>
        </row>
        <row r="6000">
          <cell r="C6000" t="str">
            <v>267</v>
          </cell>
          <cell r="X6000">
            <v>0</v>
          </cell>
        </row>
        <row r="6001">
          <cell r="C6001" t="str">
            <v>267</v>
          </cell>
          <cell r="X6001">
            <v>0</v>
          </cell>
        </row>
        <row r="6002">
          <cell r="C6002" t="str">
            <v>267</v>
          </cell>
          <cell r="X6002">
            <v>1.5</v>
          </cell>
        </row>
        <row r="6003">
          <cell r="C6003" t="str">
            <v>267</v>
          </cell>
          <cell r="X6003">
            <v>1.5</v>
          </cell>
        </row>
        <row r="6004">
          <cell r="C6004" t="str">
            <v>267</v>
          </cell>
          <cell r="X6004">
            <v>5.5</v>
          </cell>
        </row>
        <row r="6005">
          <cell r="C6005" t="str">
            <v>267</v>
          </cell>
          <cell r="X6005">
            <v>0</v>
          </cell>
        </row>
        <row r="6006">
          <cell r="C6006" t="str">
            <v>267</v>
          </cell>
          <cell r="X6006">
            <v>0</v>
          </cell>
        </row>
        <row r="6007">
          <cell r="C6007" t="str">
            <v>267</v>
          </cell>
          <cell r="X6007">
            <v>0.8</v>
          </cell>
        </row>
        <row r="6008">
          <cell r="C6008" t="str">
            <v>267</v>
          </cell>
          <cell r="X6008">
            <v>0</v>
          </cell>
        </row>
        <row r="6009">
          <cell r="C6009" t="str">
            <v>267</v>
          </cell>
          <cell r="X6009">
            <v>0</v>
          </cell>
        </row>
        <row r="6010">
          <cell r="C6010" t="str">
            <v>267</v>
          </cell>
          <cell r="X6010">
            <v>1</v>
          </cell>
        </row>
        <row r="6011">
          <cell r="C6011" t="str">
            <v>267</v>
          </cell>
          <cell r="X6011">
            <v>0.44999999999999996</v>
          </cell>
        </row>
        <row r="6012">
          <cell r="C6012" t="str">
            <v>267</v>
          </cell>
          <cell r="X6012">
            <v>2</v>
          </cell>
        </row>
        <row r="6013">
          <cell r="C6013" t="str">
            <v>267</v>
          </cell>
          <cell r="X6013">
            <v>0</v>
          </cell>
        </row>
        <row r="6014">
          <cell r="C6014" t="str">
            <v>267</v>
          </cell>
          <cell r="X6014">
            <v>0</v>
          </cell>
        </row>
        <row r="6015">
          <cell r="C6015" t="str">
            <v>267</v>
          </cell>
          <cell r="X6015">
            <v>1.5499999999999998</v>
          </cell>
        </row>
        <row r="6016">
          <cell r="C6016" t="str">
            <v>267</v>
          </cell>
          <cell r="X6016">
            <v>0</v>
          </cell>
        </row>
        <row r="6017">
          <cell r="C6017" t="str">
            <v>267</v>
          </cell>
          <cell r="X6017">
            <v>0</v>
          </cell>
        </row>
        <row r="6018">
          <cell r="C6018" t="str">
            <v>267</v>
          </cell>
          <cell r="X6018">
            <v>1.25</v>
          </cell>
        </row>
        <row r="6019">
          <cell r="C6019" t="str">
            <v>267</v>
          </cell>
          <cell r="X6019">
            <v>2.1</v>
          </cell>
        </row>
        <row r="6020">
          <cell r="C6020" t="str">
            <v>267</v>
          </cell>
          <cell r="X6020">
            <v>0.30000000000000004</v>
          </cell>
        </row>
        <row r="6021">
          <cell r="C6021" t="str">
            <v>267</v>
          </cell>
          <cell r="X6021">
            <v>0</v>
          </cell>
        </row>
        <row r="6022">
          <cell r="C6022" t="str">
            <v>267</v>
          </cell>
          <cell r="X6022">
            <v>0</v>
          </cell>
        </row>
        <row r="6023">
          <cell r="C6023" t="str">
            <v>267</v>
          </cell>
          <cell r="X6023">
            <v>1.6500000000000001</v>
          </cell>
        </row>
        <row r="6024">
          <cell r="C6024" t="str">
            <v>267</v>
          </cell>
          <cell r="X6024">
            <v>0</v>
          </cell>
        </row>
        <row r="6025">
          <cell r="C6025" t="str">
            <v>267</v>
          </cell>
          <cell r="X6025">
            <v>0</v>
          </cell>
        </row>
        <row r="6026">
          <cell r="C6026" t="str">
            <v>267</v>
          </cell>
          <cell r="X6026">
            <v>6.25</v>
          </cell>
        </row>
        <row r="6027">
          <cell r="C6027" t="str">
            <v>267</v>
          </cell>
          <cell r="X6027">
            <v>1.6500000000000001</v>
          </cell>
        </row>
        <row r="6028">
          <cell r="C6028" t="str">
            <v>267</v>
          </cell>
          <cell r="X6028">
            <v>0.6</v>
          </cell>
        </row>
        <row r="6029">
          <cell r="C6029" t="str">
            <v>267</v>
          </cell>
          <cell r="X6029">
            <v>0</v>
          </cell>
        </row>
        <row r="6030">
          <cell r="C6030" t="str">
            <v>267</v>
          </cell>
          <cell r="X6030">
            <v>0</v>
          </cell>
        </row>
        <row r="6031">
          <cell r="C6031" t="str">
            <v>267</v>
          </cell>
          <cell r="X6031">
            <v>1.1500000000000001</v>
          </cell>
        </row>
        <row r="6032">
          <cell r="C6032" t="str">
            <v>267</v>
          </cell>
          <cell r="X6032">
            <v>0</v>
          </cell>
        </row>
        <row r="6033">
          <cell r="C6033" t="str">
            <v>267</v>
          </cell>
          <cell r="X6033">
            <v>0</v>
          </cell>
        </row>
        <row r="6034">
          <cell r="C6034" t="str">
            <v>267</v>
          </cell>
          <cell r="X6034">
            <v>0</v>
          </cell>
        </row>
        <row r="6035">
          <cell r="C6035" t="str">
            <v>267</v>
          </cell>
          <cell r="X6035">
            <v>0</v>
          </cell>
        </row>
        <row r="6036">
          <cell r="C6036" t="str">
            <v>267</v>
          </cell>
          <cell r="X6036">
            <v>0</v>
          </cell>
        </row>
        <row r="6037">
          <cell r="C6037" t="str">
            <v>267</v>
          </cell>
          <cell r="X6037">
            <v>0</v>
          </cell>
        </row>
        <row r="6038">
          <cell r="C6038" t="str">
            <v>267</v>
          </cell>
          <cell r="X6038">
            <v>0</v>
          </cell>
        </row>
        <row r="6039">
          <cell r="C6039" t="str">
            <v>267</v>
          </cell>
          <cell r="X6039">
            <v>0</v>
          </cell>
        </row>
        <row r="6040">
          <cell r="C6040" t="str">
            <v>267</v>
          </cell>
          <cell r="X6040">
            <v>0</v>
          </cell>
        </row>
        <row r="6041">
          <cell r="C6041" t="str">
            <v>267</v>
          </cell>
          <cell r="X6041">
            <v>0</v>
          </cell>
        </row>
        <row r="6042">
          <cell r="C6042" t="str">
            <v>267</v>
          </cell>
          <cell r="X6042">
            <v>27.5</v>
          </cell>
        </row>
        <row r="6043">
          <cell r="C6043" t="str">
            <v>267</v>
          </cell>
          <cell r="X6043">
            <v>2.4</v>
          </cell>
        </row>
        <row r="6044">
          <cell r="C6044" t="str">
            <v>267</v>
          </cell>
          <cell r="X6044">
            <v>0</v>
          </cell>
        </row>
        <row r="6045">
          <cell r="C6045" t="str">
            <v>267</v>
          </cell>
          <cell r="X6045">
            <v>0</v>
          </cell>
        </row>
        <row r="6046">
          <cell r="C6046" t="str">
            <v>267</v>
          </cell>
          <cell r="X6046">
            <v>55</v>
          </cell>
        </row>
        <row r="6047">
          <cell r="C6047" t="str">
            <v>267</v>
          </cell>
          <cell r="X6047">
            <v>199</v>
          </cell>
        </row>
        <row r="6048">
          <cell r="C6048" t="str">
            <v>267</v>
          </cell>
          <cell r="X6048">
            <v>40.5</v>
          </cell>
        </row>
        <row r="6049">
          <cell r="C6049" t="str">
            <v>267</v>
          </cell>
          <cell r="X6049">
            <v>288</v>
          </cell>
        </row>
        <row r="6050">
          <cell r="C6050" t="str">
            <v>267</v>
          </cell>
          <cell r="X6050">
            <v>0</v>
          </cell>
        </row>
        <row r="6051">
          <cell r="C6051" t="str">
            <v>267</v>
          </cell>
          <cell r="X6051">
            <v>0</v>
          </cell>
        </row>
        <row r="6052">
          <cell r="C6052" t="str">
            <v>267</v>
          </cell>
          <cell r="X6052">
            <v>0</v>
          </cell>
        </row>
        <row r="6053">
          <cell r="C6053" t="str">
            <v>267</v>
          </cell>
          <cell r="X6053">
            <v>0</v>
          </cell>
        </row>
        <row r="6054">
          <cell r="C6054" t="str">
            <v>267</v>
          </cell>
          <cell r="X6054">
            <v>86.31</v>
          </cell>
        </row>
        <row r="6055">
          <cell r="C6055" t="str">
            <v>267</v>
          </cell>
          <cell r="X6055">
            <v>0</v>
          </cell>
        </row>
        <row r="6056">
          <cell r="C6056" t="str">
            <v>267</v>
          </cell>
          <cell r="X6056">
            <v>0</v>
          </cell>
        </row>
        <row r="6057">
          <cell r="C6057" t="str">
            <v>267</v>
          </cell>
          <cell r="X6057">
            <v>0</v>
          </cell>
        </row>
        <row r="6058">
          <cell r="C6058" t="str">
            <v>267</v>
          </cell>
          <cell r="X6058">
            <v>0</v>
          </cell>
        </row>
        <row r="6059">
          <cell r="C6059" t="str">
            <v>267</v>
          </cell>
          <cell r="X6059">
            <v>0</v>
          </cell>
        </row>
        <row r="6060">
          <cell r="C6060" t="str">
            <v>267</v>
          </cell>
          <cell r="X6060">
            <v>0</v>
          </cell>
        </row>
        <row r="6061">
          <cell r="C6061" t="str">
            <v>267</v>
          </cell>
          <cell r="X6061">
            <v>0</v>
          </cell>
        </row>
        <row r="6062">
          <cell r="C6062" t="str">
            <v>267</v>
          </cell>
          <cell r="X6062">
            <v>4.04</v>
          </cell>
        </row>
        <row r="6063">
          <cell r="C6063" t="str">
            <v>267</v>
          </cell>
          <cell r="X6063">
            <v>66</v>
          </cell>
        </row>
        <row r="6064">
          <cell r="C6064" t="str">
            <v>267</v>
          </cell>
          <cell r="X6064">
            <v>0</v>
          </cell>
        </row>
        <row r="6065">
          <cell r="C6065" t="str">
            <v>267</v>
          </cell>
          <cell r="X6065">
            <v>0</v>
          </cell>
        </row>
        <row r="6066">
          <cell r="C6066" t="str">
            <v>267</v>
          </cell>
          <cell r="X6066">
            <v>0</v>
          </cell>
        </row>
        <row r="6067">
          <cell r="C6067" t="str">
            <v>267</v>
          </cell>
          <cell r="X6067">
            <v>0</v>
          </cell>
        </row>
        <row r="6068">
          <cell r="C6068" t="str">
            <v>267</v>
          </cell>
          <cell r="X6068">
            <v>0</v>
          </cell>
        </row>
        <row r="6069">
          <cell r="C6069" t="str">
            <v>267</v>
          </cell>
          <cell r="X6069">
            <v>0</v>
          </cell>
        </row>
        <row r="6070">
          <cell r="C6070" t="str">
            <v>267</v>
          </cell>
          <cell r="X6070">
            <v>56.63000000000001</v>
          </cell>
        </row>
        <row r="6071">
          <cell r="C6071" t="str">
            <v>267</v>
          </cell>
          <cell r="X6071">
            <v>0</v>
          </cell>
        </row>
        <row r="6072">
          <cell r="C6072" t="str">
            <v>267</v>
          </cell>
          <cell r="X6072">
            <v>0</v>
          </cell>
        </row>
        <row r="6073">
          <cell r="C6073" t="str">
            <v>267</v>
          </cell>
          <cell r="X6073">
            <v>0</v>
          </cell>
        </row>
        <row r="6074">
          <cell r="C6074" t="str">
            <v>267</v>
          </cell>
          <cell r="X6074">
            <v>0</v>
          </cell>
        </row>
        <row r="6075">
          <cell r="C6075" t="str">
            <v>267</v>
          </cell>
          <cell r="X6075">
            <v>0</v>
          </cell>
        </row>
        <row r="6076">
          <cell r="C6076" t="str">
            <v>267</v>
          </cell>
          <cell r="X6076">
            <v>0</v>
          </cell>
        </row>
        <row r="6077">
          <cell r="C6077" t="str">
            <v>267</v>
          </cell>
          <cell r="X6077">
            <v>0</v>
          </cell>
        </row>
        <row r="6078">
          <cell r="C6078" t="str">
            <v>267</v>
          </cell>
          <cell r="X6078">
            <v>0</v>
          </cell>
        </row>
        <row r="6079">
          <cell r="C6079" t="str">
            <v>267</v>
          </cell>
          <cell r="X6079">
            <v>0</v>
          </cell>
        </row>
        <row r="6080">
          <cell r="C6080" t="str">
            <v>267</v>
          </cell>
          <cell r="X6080">
            <v>0</v>
          </cell>
        </row>
        <row r="6081">
          <cell r="C6081" t="str">
            <v>267</v>
          </cell>
          <cell r="X6081">
            <v>0</v>
          </cell>
        </row>
        <row r="6082">
          <cell r="C6082" t="str">
            <v>166</v>
          </cell>
          <cell r="X6082">
            <v>20.720000000000002</v>
          </cell>
        </row>
        <row r="6083">
          <cell r="C6083" t="str">
            <v>166</v>
          </cell>
          <cell r="X6083">
            <v>0</v>
          </cell>
        </row>
        <row r="6084">
          <cell r="C6084" t="str">
            <v>166</v>
          </cell>
          <cell r="X6084">
            <v>0</v>
          </cell>
        </row>
        <row r="6085">
          <cell r="C6085" t="str">
            <v>166</v>
          </cell>
          <cell r="X6085">
            <v>0</v>
          </cell>
        </row>
        <row r="6086">
          <cell r="C6086" t="str">
            <v>166</v>
          </cell>
          <cell r="X6086">
            <v>19.660000000000004</v>
          </cell>
        </row>
        <row r="6087">
          <cell r="C6087" t="str">
            <v>166</v>
          </cell>
          <cell r="X6087">
            <v>4.8500000000000005</v>
          </cell>
        </row>
        <row r="6088">
          <cell r="C6088" t="str">
            <v>166</v>
          </cell>
          <cell r="X6088">
            <v>0</v>
          </cell>
        </row>
        <row r="6089">
          <cell r="C6089" t="str">
            <v>166</v>
          </cell>
          <cell r="X6089">
            <v>14.58</v>
          </cell>
        </row>
        <row r="6090">
          <cell r="C6090" t="str">
            <v>166</v>
          </cell>
          <cell r="X6090">
            <v>3.4300000000000006</v>
          </cell>
        </row>
        <row r="6091">
          <cell r="C6091" t="str">
            <v>166</v>
          </cell>
          <cell r="X6091">
            <v>3.2330000000000001</v>
          </cell>
        </row>
        <row r="6092">
          <cell r="C6092" t="str">
            <v>166</v>
          </cell>
          <cell r="X6092">
            <v>0.53900000000000003</v>
          </cell>
        </row>
        <row r="6093">
          <cell r="C6093" t="str">
            <v>166</v>
          </cell>
          <cell r="X6093">
            <v>0</v>
          </cell>
        </row>
        <row r="6094">
          <cell r="C6094" t="str">
            <v>166</v>
          </cell>
          <cell r="X6094">
            <v>0</v>
          </cell>
        </row>
        <row r="6095">
          <cell r="C6095" t="str">
            <v>166</v>
          </cell>
          <cell r="X6095">
            <v>0</v>
          </cell>
        </row>
        <row r="6096">
          <cell r="C6096" t="str">
            <v>166</v>
          </cell>
          <cell r="X6096">
            <v>0</v>
          </cell>
        </row>
        <row r="6097">
          <cell r="C6097" t="str">
            <v>166</v>
          </cell>
          <cell r="X6097">
            <v>0</v>
          </cell>
        </row>
        <row r="6098">
          <cell r="C6098" t="str">
            <v>166</v>
          </cell>
          <cell r="X6098">
            <v>1.6900000000000004</v>
          </cell>
        </row>
        <row r="6099">
          <cell r="C6099" t="str">
            <v>166</v>
          </cell>
          <cell r="X6099">
            <v>1.6010000000000002</v>
          </cell>
        </row>
        <row r="6100">
          <cell r="C6100" t="str">
            <v>166</v>
          </cell>
          <cell r="X6100">
            <v>0</v>
          </cell>
        </row>
        <row r="6101">
          <cell r="C6101" t="str">
            <v>166</v>
          </cell>
          <cell r="X6101">
            <v>0</v>
          </cell>
        </row>
        <row r="6102">
          <cell r="C6102" t="str">
            <v>166</v>
          </cell>
          <cell r="X6102">
            <v>0</v>
          </cell>
        </row>
        <row r="6103">
          <cell r="C6103" t="str">
            <v>166</v>
          </cell>
          <cell r="X6103">
            <v>0</v>
          </cell>
        </row>
        <row r="6104">
          <cell r="C6104" t="str">
            <v>166</v>
          </cell>
          <cell r="X6104">
            <v>0</v>
          </cell>
        </row>
        <row r="6105">
          <cell r="C6105" t="str">
            <v>166</v>
          </cell>
          <cell r="X6105">
            <v>0</v>
          </cell>
        </row>
        <row r="6106">
          <cell r="C6106" t="str">
            <v>166</v>
          </cell>
          <cell r="X6106">
            <v>1.6900000000000004</v>
          </cell>
        </row>
        <row r="6107">
          <cell r="C6107" t="str">
            <v>166</v>
          </cell>
          <cell r="X6107">
            <v>1.6010000000000002</v>
          </cell>
        </row>
        <row r="6108">
          <cell r="C6108" t="str">
            <v>166</v>
          </cell>
          <cell r="X6108">
            <v>0</v>
          </cell>
        </row>
        <row r="6109">
          <cell r="C6109" t="str">
            <v>166</v>
          </cell>
          <cell r="X6109">
            <v>0</v>
          </cell>
        </row>
        <row r="6110">
          <cell r="C6110" t="str">
            <v>166</v>
          </cell>
          <cell r="X6110">
            <v>19.46</v>
          </cell>
        </row>
        <row r="6111">
          <cell r="C6111" t="str">
            <v>166</v>
          </cell>
          <cell r="X6111">
            <v>0</v>
          </cell>
        </row>
        <row r="6112">
          <cell r="C6112" t="str">
            <v>166</v>
          </cell>
          <cell r="X6112">
            <v>0</v>
          </cell>
        </row>
        <row r="6113">
          <cell r="C6113" t="str">
            <v>166</v>
          </cell>
          <cell r="X6113">
            <v>0</v>
          </cell>
        </row>
        <row r="6114">
          <cell r="C6114" t="str">
            <v>166</v>
          </cell>
          <cell r="X6114">
            <v>0</v>
          </cell>
        </row>
        <row r="6115">
          <cell r="C6115" t="str">
            <v>166</v>
          </cell>
          <cell r="X6115">
            <v>0</v>
          </cell>
        </row>
        <row r="6116">
          <cell r="C6116" t="str">
            <v>166</v>
          </cell>
          <cell r="X6116">
            <v>0</v>
          </cell>
        </row>
        <row r="6117">
          <cell r="C6117" t="str">
            <v>166</v>
          </cell>
          <cell r="X6117">
            <v>0</v>
          </cell>
        </row>
        <row r="6118">
          <cell r="C6118" t="str">
            <v>166</v>
          </cell>
          <cell r="X6118">
            <v>0</v>
          </cell>
        </row>
        <row r="6119">
          <cell r="C6119" t="str">
            <v>166</v>
          </cell>
          <cell r="X6119">
            <v>0</v>
          </cell>
        </row>
        <row r="6120">
          <cell r="C6120" t="str">
            <v>166</v>
          </cell>
          <cell r="X6120">
            <v>0</v>
          </cell>
        </row>
        <row r="6121">
          <cell r="C6121" t="str">
            <v>166</v>
          </cell>
          <cell r="X6121">
            <v>0</v>
          </cell>
        </row>
        <row r="6122">
          <cell r="C6122" t="str">
            <v>166</v>
          </cell>
          <cell r="X6122">
            <v>3.4300000000000006</v>
          </cell>
        </row>
        <row r="6123">
          <cell r="C6123" t="str">
            <v>166</v>
          </cell>
          <cell r="X6123">
            <v>3.2330000000000001</v>
          </cell>
        </row>
        <row r="6124">
          <cell r="C6124" t="str">
            <v>166</v>
          </cell>
          <cell r="X6124">
            <v>1.1400000000000001</v>
          </cell>
        </row>
        <row r="6125">
          <cell r="C6125" t="str">
            <v>166</v>
          </cell>
          <cell r="X6125">
            <v>0</v>
          </cell>
        </row>
        <row r="6126">
          <cell r="C6126" t="str">
            <v>166</v>
          </cell>
          <cell r="X6126">
            <v>0</v>
          </cell>
        </row>
        <row r="6127">
          <cell r="C6127" t="str">
            <v>166</v>
          </cell>
          <cell r="X6127">
            <v>0</v>
          </cell>
        </row>
        <row r="6128">
          <cell r="C6128" t="str">
            <v>166</v>
          </cell>
          <cell r="X6128">
            <v>0</v>
          </cell>
        </row>
        <row r="6129">
          <cell r="C6129" t="str">
            <v>166</v>
          </cell>
          <cell r="X6129">
            <v>0</v>
          </cell>
        </row>
        <row r="6130">
          <cell r="C6130" t="str">
            <v>166</v>
          </cell>
          <cell r="X6130">
            <v>2.61</v>
          </cell>
        </row>
        <row r="6131">
          <cell r="C6131" t="str">
            <v>166</v>
          </cell>
          <cell r="X6131">
            <v>2.1959999999999997</v>
          </cell>
        </row>
        <row r="6132">
          <cell r="C6132" t="str">
            <v>166</v>
          </cell>
          <cell r="X6132">
            <v>0</v>
          </cell>
        </row>
        <row r="6133">
          <cell r="C6133" t="str">
            <v>166</v>
          </cell>
          <cell r="X6133">
            <v>0</v>
          </cell>
        </row>
        <row r="6134">
          <cell r="C6134" t="str">
            <v>166</v>
          </cell>
          <cell r="X6134">
            <v>0</v>
          </cell>
        </row>
        <row r="6135">
          <cell r="C6135" t="str">
            <v>166</v>
          </cell>
          <cell r="X6135">
            <v>0</v>
          </cell>
        </row>
        <row r="6136">
          <cell r="C6136" t="str">
            <v>166</v>
          </cell>
          <cell r="X6136">
            <v>0</v>
          </cell>
        </row>
        <row r="6137">
          <cell r="C6137" t="str">
            <v>166</v>
          </cell>
          <cell r="X6137">
            <v>0</v>
          </cell>
        </row>
        <row r="6138">
          <cell r="C6138" t="str">
            <v>166</v>
          </cell>
          <cell r="X6138">
            <v>1.0100000000000002</v>
          </cell>
        </row>
        <row r="6139">
          <cell r="C6139" t="str">
            <v>166</v>
          </cell>
          <cell r="X6139">
            <v>0.91099999999999992</v>
          </cell>
        </row>
        <row r="6140">
          <cell r="C6140" t="str">
            <v>166</v>
          </cell>
          <cell r="X6140">
            <v>0</v>
          </cell>
        </row>
        <row r="6141">
          <cell r="C6141" t="str">
            <v>166</v>
          </cell>
          <cell r="X6141">
            <v>0</v>
          </cell>
        </row>
        <row r="6142">
          <cell r="C6142" t="str">
            <v>166</v>
          </cell>
          <cell r="X6142">
            <v>0</v>
          </cell>
        </row>
        <row r="6143">
          <cell r="C6143" t="str">
            <v>166</v>
          </cell>
          <cell r="X6143">
            <v>0</v>
          </cell>
        </row>
        <row r="6144">
          <cell r="C6144" t="str">
            <v>166</v>
          </cell>
          <cell r="X6144">
            <v>0</v>
          </cell>
        </row>
        <row r="6145">
          <cell r="C6145" t="str">
            <v>166</v>
          </cell>
          <cell r="X6145">
            <v>0</v>
          </cell>
        </row>
        <row r="6146">
          <cell r="C6146" t="str">
            <v>166</v>
          </cell>
          <cell r="X6146">
            <v>22.702000000000002</v>
          </cell>
        </row>
        <row r="6147">
          <cell r="C6147" t="str">
            <v>166</v>
          </cell>
          <cell r="X6147">
            <v>6.8929999999999998</v>
          </cell>
        </row>
        <row r="6148">
          <cell r="C6148" t="str">
            <v>166</v>
          </cell>
          <cell r="X6148">
            <v>1.8151999999999997</v>
          </cell>
        </row>
        <row r="6149">
          <cell r="C6149" t="str">
            <v>166</v>
          </cell>
          <cell r="X6149">
            <v>32.290000000000006</v>
          </cell>
        </row>
        <row r="6150">
          <cell r="C6150" t="str">
            <v>166</v>
          </cell>
          <cell r="X6150">
            <v>1.3200000000000003</v>
          </cell>
        </row>
        <row r="6151">
          <cell r="C6151" t="str">
            <v>166</v>
          </cell>
          <cell r="X6151">
            <v>0</v>
          </cell>
        </row>
        <row r="6152">
          <cell r="C6152" t="str">
            <v>166</v>
          </cell>
          <cell r="X6152">
            <v>0</v>
          </cell>
        </row>
        <row r="6153">
          <cell r="C6153" t="str">
            <v>166</v>
          </cell>
          <cell r="X6153">
            <v>0</v>
          </cell>
        </row>
        <row r="6154">
          <cell r="C6154" t="str">
            <v>166</v>
          </cell>
          <cell r="X6154">
            <v>2.2799999999999998</v>
          </cell>
        </row>
        <row r="6155">
          <cell r="C6155" t="str">
            <v>166</v>
          </cell>
          <cell r="X6155">
            <v>0</v>
          </cell>
        </row>
        <row r="6156">
          <cell r="C6156" t="str">
            <v>166</v>
          </cell>
          <cell r="X6156">
            <v>0</v>
          </cell>
        </row>
        <row r="6157">
          <cell r="C6157" t="str">
            <v>166</v>
          </cell>
          <cell r="X6157">
            <v>0</v>
          </cell>
        </row>
        <row r="6158">
          <cell r="C6158" t="str">
            <v>166</v>
          </cell>
          <cell r="X6158">
            <v>0</v>
          </cell>
        </row>
        <row r="6159">
          <cell r="C6159" t="str">
            <v>166</v>
          </cell>
          <cell r="X6159">
            <v>0</v>
          </cell>
        </row>
        <row r="6160">
          <cell r="C6160" t="str">
            <v>166</v>
          </cell>
          <cell r="X6160">
            <v>0</v>
          </cell>
        </row>
        <row r="6161">
          <cell r="C6161" t="str">
            <v>166</v>
          </cell>
          <cell r="X6161">
            <v>0</v>
          </cell>
        </row>
        <row r="6162">
          <cell r="C6162" t="str">
            <v>166</v>
          </cell>
          <cell r="X6162">
            <v>11.340000000000002</v>
          </cell>
        </row>
        <row r="6163">
          <cell r="C6163" t="str">
            <v>166</v>
          </cell>
          <cell r="X6163">
            <v>0</v>
          </cell>
        </row>
        <row r="6164">
          <cell r="C6164" t="str">
            <v>166</v>
          </cell>
          <cell r="X6164">
            <v>0.14200000000000002</v>
          </cell>
        </row>
        <row r="6165">
          <cell r="C6165" t="str">
            <v>166</v>
          </cell>
          <cell r="X6165">
            <v>0</v>
          </cell>
        </row>
        <row r="6166">
          <cell r="C6166" t="str">
            <v>166</v>
          </cell>
          <cell r="X6166">
            <v>4.7000000000000011</v>
          </cell>
        </row>
        <row r="6167">
          <cell r="C6167" t="str">
            <v>166</v>
          </cell>
          <cell r="X6167">
            <v>0</v>
          </cell>
        </row>
        <row r="6168">
          <cell r="C6168" t="str">
            <v>166</v>
          </cell>
          <cell r="X6168">
            <v>0</v>
          </cell>
        </row>
        <row r="6169">
          <cell r="C6169" t="str">
            <v>166</v>
          </cell>
          <cell r="X6169">
            <v>0</v>
          </cell>
        </row>
        <row r="6170">
          <cell r="C6170" t="str">
            <v>166</v>
          </cell>
          <cell r="X6170">
            <v>0</v>
          </cell>
        </row>
        <row r="6171">
          <cell r="C6171" t="str">
            <v>166</v>
          </cell>
          <cell r="X6171">
            <v>0</v>
          </cell>
        </row>
        <row r="6172">
          <cell r="C6172" t="str">
            <v>166</v>
          </cell>
          <cell r="X6172">
            <v>0</v>
          </cell>
        </row>
        <row r="6173">
          <cell r="C6173" t="str">
            <v>166</v>
          </cell>
          <cell r="X6173">
            <v>0</v>
          </cell>
        </row>
        <row r="6174">
          <cell r="C6174" t="str">
            <v>166</v>
          </cell>
          <cell r="X6174">
            <v>0</v>
          </cell>
        </row>
        <row r="6175">
          <cell r="C6175" t="str">
            <v>166</v>
          </cell>
          <cell r="X6175">
            <v>0</v>
          </cell>
        </row>
        <row r="6176">
          <cell r="C6176" t="str">
            <v>166</v>
          </cell>
          <cell r="X6176">
            <v>0</v>
          </cell>
        </row>
        <row r="6177">
          <cell r="C6177" t="str">
            <v>166</v>
          </cell>
          <cell r="X6177">
            <v>0</v>
          </cell>
        </row>
        <row r="6178">
          <cell r="C6178" t="str">
            <v>166</v>
          </cell>
          <cell r="X6178">
            <v>0</v>
          </cell>
        </row>
        <row r="6179">
          <cell r="C6179" t="str">
            <v>166</v>
          </cell>
          <cell r="X6179">
            <v>0</v>
          </cell>
        </row>
        <row r="6180">
          <cell r="C6180" t="str">
            <v>166</v>
          </cell>
          <cell r="X6180">
            <v>0</v>
          </cell>
        </row>
        <row r="6181">
          <cell r="C6181" t="str">
            <v>166</v>
          </cell>
          <cell r="X6181">
            <v>0</v>
          </cell>
        </row>
        <row r="6182">
          <cell r="C6182" t="str">
            <v>166</v>
          </cell>
          <cell r="X6182">
            <v>0</v>
          </cell>
        </row>
        <row r="6183">
          <cell r="C6183" t="str">
            <v>166</v>
          </cell>
          <cell r="X6183">
            <v>0</v>
          </cell>
        </row>
        <row r="6184">
          <cell r="C6184" t="str">
            <v>166</v>
          </cell>
          <cell r="X6184">
            <v>0</v>
          </cell>
        </row>
        <row r="6185">
          <cell r="C6185" t="str">
            <v>166</v>
          </cell>
          <cell r="X6185">
            <v>0</v>
          </cell>
        </row>
        <row r="6186">
          <cell r="C6186" t="str">
            <v>166</v>
          </cell>
          <cell r="X6186">
            <v>0</v>
          </cell>
        </row>
        <row r="6187">
          <cell r="C6187" t="str">
            <v>166</v>
          </cell>
          <cell r="X6187">
            <v>0</v>
          </cell>
        </row>
        <row r="6188">
          <cell r="C6188" t="str">
            <v>166</v>
          </cell>
          <cell r="X6188">
            <v>0</v>
          </cell>
        </row>
        <row r="6189">
          <cell r="C6189" t="str">
            <v>166</v>
          </cell>
          <cell r="X6189">
            <v>0</v>
          </cell>
        </row>
        <row r="6190">
          <cell r="C6190" t="str">
            <v>166</v>
          </cell>
          <cell r="X6190">
            <v>0</v>
          </cell>
        </row>
        <row r="6191">
          <cell r="C6191" t="str">
            <v>166</v>
          </cell>
          <cell r="X6191">
            <v>0</v>
          </cell>
        </row>
        <row r="6192">
          <cell r="C6192" t="str">
            <v>166</v>
          </cell>
          <cell r="X6192">
            <v>0</v>
          </cell>
        </row>
        <row r="6193">
          <cell r="C6193" t="str">
            <v>166</v>
          </cell>
          <cell r="X6193">
            <v>0</v>
          </cell>
        </row>
        <row r="6194">
          <cell r="C6194" t="str">
            <v>166</v>
          </cell>
          <cell r="X6194">
            <v>0</v>
          </cell>
        </row>
        <row r="6195">
          <cell r="C6195" t="str">
            <v>166</v>
          </cell>
          <cell r="X6195">
            <v>0</v>
          </cell>
        </row>
        <row r="6196">
          <cell r="C6196" t="str">
            <v>166</v>
          </cell>
          <cell r="X6196">
            <v>0</v>
          </cell>
        </row>
        <row r="6197">
          <cell r="C6197" t="str">
            <v>166</v>
          </cell>
          <cell r="X6197">
            <v>0</v>
          </cell>
        </row>
        <row r="6198">
          <cell r="C6198" t="str">
            <v>166</v>
          </cell>
          <cell r="X6198">
            <v>0</v>
          </cell>
        </row>
        <row r="6199">
          <cell r="C6199" t="str">
            <v>166</v>
          </cell>
          <cell r="X6199">
            <v>0</v>
          </cell>
        </row>
        <row r="6200">
          <cell r="C6200" t="str">
            <v>166</v>
          </cell>
          <cell r="X6200">
            <v>0</v>
          </cell>
        </row>
        <row r="6201">
          <cell r="C6201" t="str">
            <v>166</v>
          </cell>
          <cell r="X6201">
            <v>0</v>
          </cell>
        </row>
        <row r="6202">
          <cell r="C6202" t="str">
            <v>166</v>
          </cell>
          <cell r="X6202">
            <v>0</v>
          </cell>
        </row>
        <row r="6203">
          <cell r="C6203" t="str">
            <v>166</v>
          </cell>
          <cell r="X6203">
            <v>2.2799999999999998</v>
          </cell>
        </row>
        <row r="6204">
          <cell r="C6204" t="str">
            <v>166</v>
          </cell>
          <cell r="X6204">
            <v>3.0300000000000002</v>
          </cell>
        </row>
        <row r="6205">
          <cell r="C6205" t="str">
            <v>166</v>
          </cell>
          <cell r="X6205">
            <v>2.04</v>
          </cell>
        </row>
        <row r="6206">
          <cell r="C6206" t="str">
            <v>166</v>
          </cell>
          <cell r="X6206">
            <v>0</v>
          </cell>
        </row>
        <row r="6207">
          <cell r="C6207" t="str">
            <v>166</v>
          </cell>
          <cell r="X6207">
            <v>0</v>
          </cell>
        </row>
        <row r="6208">
          <cell r="C6208" t="str">
            <v>166</v>
          </cell>
          <cell r="X6208">
            <v>0</v>
          </cell>
        </row>
        <row r="6209">
          <cell r="C6209" t="str">
            <v>166</v>
          </cell>
          <cell r="X6209">
            <v>0</v>
          </cell>
        </row>
        <row r="6210">
          <cell r="C6210" t="str">
            <v>166</v>
          </cell>
          <cell r="X6210">
            <v>0</v>
          </cell>
        </row>
        <row r="6211">
          <cell r="C6211" t="str">
            <v>166</v>
          </cell>
          <cell r="X6211">
            <v>2.2799999999999998</v>
          </cell>
        </row>
        <row r="6212">
          <cell r="C6212" t="str">
            <v>166</v>
          </cell>
          <cell r="X6212">
            <v>3.0300000000000002</v>
          </cell>
        </row>
        <row r="6213">
          <cell r="C6213" t="str">
            <v>166</v>
          </cell>
          <cell r="X6213">
            <v>2.04</v>
          </cell>
        </row>
        <row r="6214">
          <cell r="C6214" t="str">
            <v>166</v>
          </cell>
          <cell r="X6214">
            <v>0</v>
          </cell>
        </row>
        <row r="6215">
          <cell r="C6215" t="str">
            <v>166</v>
          </cell>
          <cell r="X6215">
            <v>0</v>
          </cell>
        </row>
        <row r="6216">
          <cell r="C6216" t="str">
            <v>166</v>
          </cell>
          <cell r="X6216">
            <v>0</v>
          </cell>
        </row>
        <row r="6217">
          <cell r="C6217" t="str">
            <v>166</v>
          </cell>
          <cell r="X6217">
            <v>0</v>
          </cell>
        </row>
        <row r="6218">
          <cell r="C6218" t="str">
            <v>166</v>
          </cell>
          <cell r="X6218">
            <v>0</v>
          </cell>
        </row>
        <row r="6219">
          <cell r="C6219" t="str">
            <v>166</v>
          </cell>
          <cell r="X6219">
            <v>0</v>
          </cell>
        </row>
        <row r="6220">
          <cell r="C6220" t="str">
            <v>166</v>
          </cell>
          <cell r="X6220">
            <v>0</v>
          </cell>
        </row>
        <row r="6221">
          <cell r="C6221" t="str">
            <v>166</v>
          </cell>
          <cell r="X6221">
            <v>0</v>
          </cell>
        </row>
        <row r="6222">
          <cell r="C6222" t="str">
            <v>166</v>
          </cell>
          <cell r="X6222">
            <v>0</v>
          </cell>
        </row>
        <row r="6223">
          <cell r="C6223" t="str">
            <v>166</v>
          </cell>
          <cell r="X6223">
            <v>0</v>
          </cell>
        </row>
        <row r="6224">
          <cell r="C6224" t="str">
            <v>166</v>
          </cell>
          <cell r="X6224">
            <v>0</v>
          </cell>
        </row>
        <row r="6225">
          <cell r="C6225" t="str">
            <v>166</v>
          </cell>
          <cell r="X6225">
            <v>0</v>
          </cell>
        </row>
        <row r="6226">
          <cell r="C6226" t="str">
            <v>166</v>
          </cell>
          <cell r="X6226">
            <v>0</v>
          </cell>
        </row>
        <row r="6227">
          <cell r="C6227" t="str">
            <v>166</v>
          </cell>
          <cell r="X6227">
            <v>0</v>
          </cell>
        </row>
        <row r="6228">
          <cell r="C6228" t="str">
            <v>166</v>
          </cell>
          <cell r="X6228">
            <v>0</v>
          </cell>
        </row>
        <row r="6229">
          <cell r="C6229" t="str">
            <v>166</v>
          </cell>
          <cell r="X6229">
            <v>0</v>
          </cell>
        </row>
        <row r="6230">
          <cell r="C6230" t="str">
            <v>166</v>
          </cell>
          <cell r="X6230">
            <v>0</v>
          </cell>
        </row>
        <row r="6231">
          <cell r="C6231" t="str">
            <v>166</v>
          </cell>
          <cell r="X6231">
            <v>0</v>
          </cell>
        </row>
        <row r="6232">
          <cell r="C6232" t="str">
            <v>166</v>
          </cell>
          <cell r="X6232">
            <v>0</v>
          </cell>
        </row>
        <row r="6233">
          <cell r="C6233" t="str">
            <v>166</v>
          </cell>
          <cell r="X6233">
            <v>0</v>
          </cell>
        </row>
        <row r="6234">
          <cell r="C6234" t="str">
            <v>166</v>
          </cell>
          <cell r="X6234">
            <v>0</v>
          </cell>
        </row>
        <row r="6235">
          <cell r="C6235" t="str">
            <v>166</v>
          </cell>
          <cell r="X6235">
            <v>0</v>
          </cell>
        </row>
        <row r="6236">
          <cell r="C6236" t="str">
            <v>166</v>
          </cell>
          <cell r="X6236">
            <v>0</v>
          </cell>
        </row>
        <row r="6237">
          <cell r="C6237" t="str">
            <v>166</v>
          </cell>
          <cell r="X6237">
            <v>0</v>
          </cell>
        </row>
        <row r="6238">
          <cell r="C6238" t="str">
            <v>166</v>
          </cell>
          <cell r="X6238">
            <v>0</v>
          </cell>
        </row>
        <row r="6239">
          <cell r="C6239" t="str">
            <v>166</v>
          </cell>
          <cell r="X6239">
            <v>0</v>
          </cell>
        </row>
        <row r="6240">
          <cell r="C6240" t="str">
            <v>166</v>
          </cell>
          <cell r="X6240">
            <v>0</v>
          </cell>
        </row>
        <row r="6241">
          <cell r="C6241" t="str">
            <v>166</v>
          </cell>
          <cell r="X6241">
            <v>0</v>
          </cell>
        </row>
        <row r="6242">
          <cell r="C6242" t="str">
            <v>166</v>
          </cell>
          <cell r="X6242">
            <v>4.8740000000000006</v>
          </cell>
        </row>
        <row r="6243">
          <cell r="C6243" t="str">
            <v>166</v>
          </cell>
          <cell r="X6243">
            <v>0</v>
          </cell>
        </row>
        <row r="6244">
          <cell r="C6244" t="str">
            <v>166</v>
          </cell>
          <cell r="X6244">
            <v>0</v>
          </cell>
        </row>
        <row r="6245">
          <cell r="C6245" t="str">
            <v>166</v>
          </cell>
          <cell r="X6245">
            <v>0</v>
          </cell>
        </row>
        <row r="6246">
          <cell r="C6246" t="str">
            <v>166</v>
          </cell>
          <cell r="X6246">
            <v>0</v>
          </cell>
        </row>
        <row r="6247">
          <cell r="C6247" t="str">
            <v>166</v>
          </cell>
          <cell r="X6247">
            <v>0</v>
          </cell>
        </row>
        <row r="6248">
          <cell r="C6248" t="str">
            <v>166</v>
          </cell>
          <cell r="X6248">
            <v>0</v>
          </cell>
        </row>
        <row r="6249">
          <cell r="C6249" t="str">
            <v>166</v>
          </cell>
          <cell r="X6249">
            <v>0</v>
          </cell>
        </row>
        <row r="6250">
          <cell r="C6250" t="str">
            <v>166</v>
          </cell>
          <cell r="X6250">
            <v>0</v>
          </cell>
        </row>
        <row r="6251">
          <cell r="C6251" t="str">
            <v>166</v>
          </cell>
          <cell r="X6251">
            <v>0</v>
          </cell>
        </row>
        <row r="6252">
          <cell r="C6252" t="str">
            <v>166</v>
          </cell>
          <cell r="X6252">
            <v>0</v>
          </cell>
        </row>
        <row r="6253">
          <cell r="C6253" t="str">
            <v>166</v>
          </cell>
          <cell r="X6253">
            <v>0</v>
          </cell>
        </row>
        <row r="6254">
          <cell r="C6254" t="str">
            <v>166</v>
          </cell>
          <cell r="X6254">
            <v>0</v>
          </cell>
        </row>
        <row r="6255">
          <cell r="C6255" t="str">
            <v>166</v>
          </cell>
          <cell r="X6255">
            <v>0</v>
          </cell>
        </row>
        <row r="6256">
          <cell r="C6256" t="str">
            <v>166</v>
          </cell>
          <cell r="X6256">
            <v>0</v>
          </cell>
        </row>
        <row r="6257">
          <cell r="C6257" t="str">
            <v>166</v>
          </cell>
          <cell r="X6257">
            <v>0</v>
          </cell>
        </row>
        <row r="6258">
          <cell r="C6258" t="str">
            <v>166</v>
          </cell>
          <cell r="X6258">
            <v>0</v>
          </cell>
        </row>
        <row r="6259">
          <cell r="C6259" t="str">
            <v>166</v>
          </cell>
          <cell r="X6259">
            <v>0</v>
          </cell>
        </row>
        <row r="6260">
          <cell r="C6260" t="str">
            <v>166</v>
          </cell>
          <cell r="X6260">
            <v>0</v>
          </cell>
        </row>
        <row r="6261">
          <cell r="C6261" t="str">
            <v>166</v>
          </cell>
          <cell r="X6261">
            <v>0</v>
          </cell>
        </row>
        <row r="6262">
          <cell r="C6262" t="str">
            <v>166</v>
          </cell>
          <cell r="X6262">
            <v>0</v>
          </cell>
        </row>
        <row r="6263">
          <cell r="C6263" t="str">
            <v>166</v>
          </cell>
          <cell r="X6263">
            <v>0</v>
          </cell>
        </row>
        <row r="6264">
          <cell r="C6264" t="str">
            <v>166</v>
          </cell>
          <cell r="X6264">
            <v>0</v>
          </cell>
        </row>
        <row r="6265">
          <cell r="C6265" t="str">
            <v>166</v>
          </cell>
          <cell r="X6265">
            <v>0</v>
          </cell>
        </row>
        <row r="6266">
          <cell r="C6266" t="str">
            <v>166</v>
          </cell>
          <cell r="X6266">
            <v>0</v>
          </cell>
        </row>
        <row r="6267">
          <cell r="C6267" t="str">
            <v>166</v>
          </cell>
          <cell r="X6267">
            <v>0</v>
          </cell>
        </row>
        <row r="6268">
          <cell r="C6268" t="str">
            <v>166</v>
          </cell>
          <cell r="X6268">
            <v>0</v>
          </cell>
        </row>
        <row r="6269">
          <cell r="C6269" t="str">
            <v>166</v>
          </cell>
          <cell r="X6269">
            <v>0</v>
          </cell>
        </row>
        <row r="6270">
          <cell r="C6270" t="str">
            <v>166</v>
          </cell>
          <cell r="X6270">
            <v>0</v>
          </cell>
        </row>
        <row r="6271">
          <cell r="C6271" t="str">
            <v>166</v>
          </cell>
          <cell r="X6271">
            <v>0</v>
          </cell>
        </row>
        <row r="6272">
          <cell r="C6272" t="str">
            <v>166</v>
          </cell>
          <cell r="X6272">
            <v>0</v>
          </cell>
        </row>
        <row r="6273">
          <cell r="C6273" t="str">
            <v>166</v>
          </cell>
          <cell r="X6273">
            <v>0</v>
          </cell>
        </row>
        <row r="6274">
          <cell r="C6274" t="str">
            <v>166</v>
          </cell>
          <cell r="X6274">
            <v>0</v>
          </cell>
        </row>
        <row r="6275">
          <cell r="C6275" t="str">
            <v>166</v>
          </cell>
          <cell r="X6275">
            <v>0</v>
          </cell>
        </row>
        <row r="6276">
          <cell r="C6276" t="str">
            <v>166</v>
          </cell>
          <cell r="X6276">
            <v>0</v>
          </cell>
        </row>
        <row r="6277">
          <cell r="C6277" t="str">
            <v>166</v>
          </cell>
          <cell r="X6277">
            <v>0</v>
          </cell>
        </row>
        <row r="6278">
          <cell r="C6278" t="str">
            <v>166</v>
          </cell>
          <cell r="X6278">
            <v>0</v>
          </cell>
        </row>
        <row r="6279">
          <cell r="C6279" t="str">
            <v>166</v>
          </cell>
          <cell r="X6279">
            <v>0</v>
          </cell>
        </row>
        <row r="6280">
          <cell r="C6280" t="str">
            <v>166</v>
          </cell>
          <cell r="X6280">
            <v>0</v>
          </cell>
        </row>
        <row r="6281">
          <cell r="C6281" t="str">
            <v>166</v>
          </cell>
          <cell r="X6281">
            <v>0</v>
          </cell>
        </row>
        <row r="6282">
          <cell r="C6282" t="str">
            <v>166</v>
          </cell>
          <cell r="X6282">
            <v>10.07</v>
          </cell>
        </row>
        <row r="6283">
          <cell r="C6283" t="str">
            <v>166</v>
          </cell>
          <cell r="X6283">
            <v>0</v>
          </cell>
        </row>
        <row r="6284">
          <cell r="C6284" t="str">
            <v>166</v>
          </cell>
          <cell r="X6284">
            <v>0</v>
          </cell>
        </row>
        <row r="6285">
          <cell r="C6285" t="str">
            <v>166</v>
          </cell>
          <cell r="X6285">
            <v>0</v>
          </cell>
        </row>
        <row r="6286">
          <cell r="C6286" t="str">
            <v>166</v>
          </cell>
          <cell r="X6286">
            <v>0</v>
          </cell>
        </row>
        <row r="6287">
          <cell r="C6287" t="str">
            <v>166</v>
          </cell>
          <cell r="X6287">
            <v>18.749999999999996</v>
          </cell>
        </row>
        <row r="6288">
          <cell r="C6288" t="str">
            <v>166</v>
          </cell>
          <cell r="X6288">
            <v>0</v>
          </cell>
        </row>
        <row r="6289">
          <cell r="C6289" t="str">
            <v>166</v>
          </cell>
          <cell r="X6289">
            <v>0</v>
          </cell>
        </row>
        <row r="6290">
          <cell r="C6290" t="str">
            <v>166</v>
          </cell>
          <cell r="X6290">
            <v>10.07</v>
          </cell>
        </row>
        <row r="6291">
          <cell r="C6291" t="str">
            <v>166</v>
          </cell>
          <cell r="X6291">
            <v>0</v>
          </cell>
        </row>
        <row r="6292">
          <cell r="C6292" t="str">
            <v>166</v>
          </cell>
          <cell r="X6292">
            <v>0</v>
          </cell>
        </row>
        <row r="6293">
          <cell r="C6293" t="str">
            <v>166</v>
          </cell>
          <cell r="X6293">
            <v>0</v>
          </cell>
        </row>
        <row r="6294">
          <cell r="C6294" t="str">
            <v>166</v>
          </cell>
          <cell r="X6294">
            <v>0</v>
          </cell>
        </row>
        <row r="6295">
          <cell r="C6295" t="str">
            <v>166</v>
          </cell>
          <cell r="X6295">
            <v>0</v>
          </cell>
        </row>
        <row r="6296">
          <cell r="C6296" t="str">
            <v>166</v>
          </cell>
          <cell r="X6296">
            <v>0</v>
          </cell>
        </row>
        <row r="6297">
          <cell r="C6297" t="str">
            <v>166</v>
          </cell>
          <cell r="X6297">
            <v>0</v>
          </cell>
        </row>
        <row r="6298">
          <cell r="C6298" t="str">
            <v>166</v>
          </cell>
          <cell r="X6298">
            <v>0</v>
          </cell>
        </row>
        <row r="6299">
          <cell r="C6299" t="str">
            <v>166</v>
          </cell>
          <cell r="X6299">
            <v>0</v>
          </cell>
        </row>
        <row r="6300">
          <cell r="C6300" t="str">
            <v>166</v>
          </cell>
          <cell r="X6300">
            <v>0</v>
          </cell>
        </row>
        <row r="6301">
          <cell r="C6301" t="str">
            <v>166</v>
          </cell>
          <cell r="X6301">
            <v>0</v>
          </cell>
        </row>
        <row r="6302">
          <cell r="C6302" t="str">
            <v>166</v>
          </cell>
          <cell r="X6302">
            <v>0</v>
          </cell>
        </row>
        <row r="6303">
          <cell r="C6303" t="str">
            <v>166</v>
          </cell>
          <cell r="X6303">
            <v>0</v>
          </cell>
        </row>
        <row r="6304">
          <cell r="C6304" t="str">
            <v>166</v>
          </cell>
          <cell r="X6304">
            <v>0</v>
          </cell>
        </row>
        <row r="6305">
          <cell r="C6305" t="str">
            <v>166</v>
          </cell>
          <cell r="X6305">
            <v>0</v>
          </cell>
        </row>
        <row r="6306">
          <cell r="C6306" t="str">
            <v>166</v>
          </cell>
          <cell r="X6306">
            <v>0</v>
          </cell>
        </row>
        <row r="6307">
          <cell r="C6307" t="str">
            <v>166</v>
          </cell>
          <cell r="X6307">
            <v>0</v>
          </cell>
        </row>
        <row r="6308">
          <cell r="C6308" t="str">
            <v>166</v>
          </cell>
          <cell r="X6308">
            <v>0</v>
          </cell>
        </row>
        <row r="6309">
          <cell r="C6309" t="str">
            <v>166</v>
          </cell>
          <cell r="X6309">
            <v>0</v>
          </cell>
        </row>
        <row r="6310">
          <cell r="C6310" t="str">
            <v>166</v>
          </cell>
          <cell r="X6310">
            <v>0</v>
          </cell>
        </row>
        <row r="6311">
          <cell r="C6311" t="str">
            <v>166</v>
          </cell>
          <cell r="X6311">
            <v>0</v>
          </cell>
        </row>
        <row r="6312">
          <cell r="C6312" t="str">
            <v>166</v>
          </cell>
          <cell r="X6312">
            <v>0</v>
          </cell>
        </row>
        <row r="6313">
          <cell r="C6313" t="str">
            <v>166</v>
          </cell>
          <cell r="X6313">
            <v>0</v>
          </cell>
        </row>
        <row r="6314">
          <cell r="C6314" t="str">
            <v>166</v>
          </cell>
          <cell r="X6314">
            <v>0</v>
          </cell>
        </row>
        <row r="6315">
          <cell r="C6315" t="str">
            <v>166</v>
          </cell>
          <cell r="X6315">
            <v>0</v>
          </cell>
        </row>
        <row r="6316">
          <cell r="C6316" t="str">
            <v>166</v>
          </cell>
          <cell r="X6316">
            <v>0</v>
          </cell>
        </row>
        <row r="6317">
          <cell r="C6317" t="str">
            <v>166</v>
          </cell>
          <cell r="X6317">
            <v>0</v>
          </cell>
        </row>
        <row r="6318">
          <cell r="C6318" t="str">
            <v>166</v>
          </cell>
          <cell r="X6318">
            <v>0</v>
          </cell>
        </row>
        <row r="6319">
          <cell r="C6319" t="str">
            <v>166</v>
          </cell>
          <cell r="X6319">
            <v>0</v>
          </cell>
        </row>
        <row r="6320">
          <cell r="C6320" t="str">
            <v>166</v>
          </cell>
          <cell r="X6320">
            <v>0</v>
          </cell>
        </row>
        <row r="6321">
          <cell r="C6321" t="str">
            <v>166</v>
          </cell>
          <cell r="X6321">
            <v>0</v>
          </cell>
        </row>
        <row r="6322">
          <cell r="C6322" t="str">
            <v>166</v>
          </cell>
          <cell r="X6322">
            <v>13.010000000000002</v>
          </cell>
        </row>
        <row r="6323">
          <cell r="C6323" t="str">
            <v>166</v>
          </cell>
          <cell r="X6323">
            <v>8.52</v>
          </cell>
        </row>
        <row r="6324">
          <cell r="C6324" t="str">
            <v>166</v>
          </cell>
          <cell r="X6324">
            <v>0</v>
          </cell>
        </row>
        <row r="6325">
          <cell r="C6325" t="str">
            <v>166</v>
          </cell>
          <cell r="X6325">
            <v>0</v>
          </cell>
        </row>
        <row r="6326">
          <cell r="C6326" t="str">
            <v>166</v>
          </cell>
          <cell r="X6326">
            <v>0</v>
          </cell>
        </row>
        <row r="6327">
          <cell r="C6327" t="str">
            <v>166</v>
          </cell>
          <cell r="X6327">
            <v>0</v>
          </cell>
        </row>
        <row r="6328">
          <cell r="C6328" t="str">
            <v>166</v>
          </cell>
          <cell r="X6328">
            <v>0</v>
          </cell>
        </row>
        <row r="6329">
          <cell r="C6329" t="str">
            <v>166</v>
          </cell>
          <cell r="X6329">
            <v>0</v>
          </cell>
        </row>
        <row r="6330">
          <cell r="C6330" t="str">
            <v>166</v>
          </cell>
          <cell r="X6330">
            <v>8.52</v>
          </cell>
        </row>
        <row r="6331">
          <cell r="C6331" t="str">
            <v>166</v>
          </cell>
          <cell r="X6331">
            <v>0</v>
          </cell>
        </row>
        <row r="6332">
          <cell r="C6332" t="str">
            <v>166</v>
          </cell>
          <cell r="X6332">
            <v>0</v>
          </cell>
        </row>
        <row r="6333">
          <cell r="C6333" t="str">
            <v>166</v>
          </cell>
          <cell r="X6333">
            <v>0</v>
          </cell>
        </row>
        <row r="6334">
          <cell r="C6334" t="str">
            <v>166</v>
          </cell>
          <cell r="X6334">
            <v>4.03</v>
          </cell>
        </row>
        <row r="6335">
          <cell r="C6335" t="str">
            <v>166</v>
          </cell>
          <cell r="X6335">
            <v>0</v>
          </cell>
        </row>
        <row r="6336">
          <cell r="C6336" t="str">
            <v>166</v>
          </cell>
          <cell r="X6336">
            <v>0</v>
          </cell>
        </row>
        <row r="6337">
          <cell r="C6337" t="str">
            <v>166</v>
          </cell>
          <cell r="X6337">
            <v>0</v>
          </cell>
        </row>
        <row r="6338">
          <cell r="C6338" t="str">
            <v>166</v>
          </cell>
          <cell r="X6338">
            <v>0</v>
          </cell>
        </row>
        <row r="6339">
          <cell r="C6339" t="str">
            <v>166</v>
          </cell>
          <cell r="X6339">
            <v>0</v>
          </cell>
        </row>
        <row r="6340">
          <cell r="C6340" t="str">
            <v>166</v>
          </cell>
          <cell r="X6340">
            <v>0</v>
          </cell>
        </row>
        <row r="6341">
          <cell r="C6341" t="str">
            <v>166</v>
          </cell>
          <cell r="X6341">
            <v>0</v>
          </cell>
        </row>
        <row r="6342">
          <cell r="C6342" t="str">
            <v>166</v>
          </cell>
          <cell r="X6342">
            <v>0</v>
          </cell>
        </row>
        <row r="6343">
          <cell r="C6343" t="str">
            <v>166</v>
          </cell>
          <cell r="X6343">
            <v>0</v>
          </cell>
        </row>
        <row r="6344">
          <cell r="C6344" t="str">
            <v>166</v>
          </cell>
          <cell r="X6344">
            <v>0</v>
          </cell>
        </row>
        <row r="6345">
          <cell r="C6345" t="str">
            <v>166</v>
          </cell>
          <cell r="X6345">
            <v>0</v>
          </cell>
        </row>
        <row r="6346">
          <cell r="C6346" t="str">
            <v>166</v>
          </cell>
          <cell r="X6346">
            <v>0</v>
          </cell>
        </row>
        <row r="6347">
          <cell r="C6347" t="str">
            <v>166</v>
          </cell>
          <cell r="X6347">
            <v>0</v>
          </cell>
        </row>
        <row r="6348">
          <cell r="C6348" t="str">
            <v>166</v>
          </cell>
          <cell r="X6348">
            <v>0</v>
          </cell>
        </row>
        <row r="6349">
          <cell r="C6349" t="str">
            <v>166</v>
          </cell>
          <cell r="X6349">
            <v>0</v>
          </cell>
        </row>
        <row r="6350">
          <cell r="C6350" t="str">
            <v>166</v>
          </cell>
          <cell r="X6350">
            <v>0</v>
          </cell>
        </row>
        <row r="6351">
          <cell r="C6351" t="str">
            <v>166</v>
          </cell>
          <cell r="X6351">
            <v>0</v>
          </cell>
        </row>
        <row r="6352">
          <cell r="C6352" t="str">
            <v>166</v>
          </cell>
          <cell r="X6352">
            <v>0</v>
          </cell>
        </row>
        <row r="6353">
          <cell r="C6353" t="str">
            <v>166</v>
          </cell>
          <cell r="X6353">
            <v>0</v>
          </cell>
        </row>
        <row r="6354">
          <cell r="C6354" t="str">
            <v>166</v>
          </cell>
          <cell r="X6354">
            <v>0.54</v>
          </cell>
        </row>
        <row r="6355">
          <cell r="C6355" t="str">
            <v>166</v>
          </cell>
          <cell r="X6355">
            <v>35.800000000000004</v>
          </cell>
        </row>
        <row r="6356">
          <cell r="C6356" t="str">
            <v>166</v>
          </cell>
          <cell r="X6356">
            <v>1.5699999999999998</v>
          </cell>
        </row>
        <row r="6357">
          <cell r="C6357" t="str">
            <v>166</v>
          </cell>
          <cell r="X6357">
            <v>0</v>
          </cell>
        </row>
        <row r="6358">
          <cell r="C6358" t="str">
            <v>166</v>
          </cell>
          <cell r="X6358">
            <v>7.52</v>
          </cell>
        </row>
        <row r="6359">
          <cell r="C6359" t="str">
            <v>166</v>
          </cell>
          <cell r="X6359">
            <v>47.02000000000001</v>
          </cell>
        </row>
        <row r="6360">
          <cell r="C6360" t="str">
            <v>166</v>
          </cell>
          <cell r="X6360">
            <v>0</v>
          </cell>
        </row>
        <row r="6361">
          <cell r="C6361" t="str">
            <v>166</v>
          </cell>
          <cell r="X6361">
            <v>0</v>
          </cell>
        </row>
        <row r="6362">
          <cell r="C6362" t="str">
            <v>166</v>
          </cell>
          <cell r="X6362">
            <v>0</v>
          </cell>
        </row>
        <row r="6363">
          <cell r="C6363" t="str">
            <v>166</v>
          </cell>
          <cell r="X6363">
            <v>0</v>
          </cell>
        </row>
        <row r="6364">
          <cell r="C6364" t="str">
            <v>166</v>
          </cell>
          <cell r="X6364">
            <v>0</v>
          </cell>
        </row>
        <row r="6365">
          <cell r="C6365" t="str">
            <v>166</v>
          </cell>
          <cell r="X6365">
            <v>0</v>
          </cell>
        </row>
        <row r="6366">
          <cell r="C6366" t="str">
            <v>166</v>
          </cell>
          <cell r="X6366">
            <v>4.7000000000000011</v>
          </cell>
        </row>
        <row r="6367">
          <cell r="C6367" t="str">
            <v>166</v>
          </cell>
          <cell r="X6367">
            <v>0</v>
          </cell>
        </row>
        <row r="6368">
          <cell r="C6368" t="str">
            <v>166</v>
          </cell>
          <cell r="X6368">
            <v>0</v>
          </cell>
        </row>
        <row r="6369">
          <cell r="C6369" t="str">
            <v>166</v>
          </cell>
          <cell r="X6369">
            <v>0</v>
          </cell>
        </row>
        <row r="6370">
          <cell r="C6370" t="str">
            <v>166</v>
          </cell>
          <cell r="X6370">
            <v>30.059999999999995</v>
          </cell>
        </row>
        <row r="6371">
          <cell r="C6371" t="str">
            <v>166</v>
          </cell>
          <cell r="X6371">
            <v>0</v>
          </cell>
        </row>
        <row r="6372">
          <cell r="C6372" t="str">
            <v>166</v>
          </cell>
          <cell r="X6372">
            <v>3.68</v>
          </cell>
        </row>
        <row r="6373">
          <cell r="C6373" t="str">
            <v>166</v>
          </cell>
          <cell r="X6373">
            <v>0</v>
          </cell>
        </row>
        <row r="6374">
          <cell r="C6374" t="str">
            <v>166</v>
          </cell>
          <cell r="X6374">
            <v>45.599999999999994</v>
          </cell>
        </row>
        <row r="6375">
          <cell r="C6375" t="str">
            <v>166</v>
          </cell>
          <cell r="X6375">
            <v>150</v>
          </cell>
        </row>
        <row r="6376">
          <cell r="C6376" t="str">
            <v>166</v>
          </cell>
          <cell r="X6376">
            <v>51</v>
          </cell>
        </row>
        <row r="6377">
          <cell r="C6377" t="str">
            <v>166</v>
          </cell>
          <cell r="X6377">
            <v>3.3600000000000012</v>
          </cell>
        </row>
        <row r="6378">
          <cell r="C6378" t="str">
            <v>166</v>
          </cell>
          <cell r="X6378">
            <v>12.799999999999999</v>
          </cell>
        </row>
        <row r="6379">
          <cell r="C6379" t="str">
            <v>166</v>
          </cell>
          <cell r="X6379">
            <v>44.849999999999994</v>
          </cell>
        </row>
        <row r="6380">
          <cell r="C6380" t="str">
            <v>166</v>
          </cell>
          <cell r="X6380">
            <v>8.35</v>
          </cell>
        </row>
        <row r="6381">
          <cell r="C6381" t="str">
            <v>166</v>
          </cell>
          <cell r="X6381">
            <v>0</v>
          </cell>
        </row>
        <row r="6382">
          <cell r="C6382" t="str">
            <v>166</v>
          </cell>
          <cell r="X6382">
            <v>10</v>
          </cell>
        </row>
        <row r="6383">
          <cell r="C6383" t="str">
            <v>166</v>
          </cell>
          <cell r="X6383">
            <v>244.94000000000003</v>
          </cell>
        </row>
        <row r="6384">
          <cell r="C6384" t="str">
            <v>166</v>
          </cell>
          <cell r="X6384">
            <v>17.25</v>
          </cell>
        </row>
        <row r="6385">
          <cell r="C6385" t="str">
            <v>166</v>
          </cell>
          <cell r="X6385">
            <v>18</v>
          </cell>
        </row>
        <row r="6386">
          <cell r="C6386" t="str">
            <v>166</v>
          </cell>
          <cell r="X6386">
            <v>37.5</v>
          </cell>
        </row>
        <row r="6387">
          <cell r="C6387" t="str">
            <v>166</v>
          </cell>
          <cell r="X6387">
            <v>3.25</v>
          </cell>
        </row>
        <row r="6388">
          <cell r="C6388" t="str">
            <v>166</v>
          </cell>
          <cell r="X6388">
            <v>14.47</v>
          </cell>
        </row>
        <row r="6389">
          <cell r="C6389" t="str">
            <v>166</v>
          </cell>
          <cell r="X6389">
            <v>20.239999999999998</v>
          </cell>
        </row>
        <row r="6390">
          <cell r="C6390" t="str">
            <v>166</v>
          </cell>
          <cell r="X6390">
            <v>0</v>
          </cell>
        </row>
        <row r="6391">
          <cell r="C6391" t="str">
            <v>166</v>
          </cell>
          <cell r="X6391">
            <v>0</v>
          </cell>
        </row>
        <row r="6392">
          <cell r="C6392" t="str">
            <v>166</v>
          </cell>
          <cell r="X6392">
            <v>0</v>
          </cell>
        </row>
        <row r="6393">
          <cell r="C6393" t="str">
            <v>166</v>
          </cell>
          <cell r="X6393">
            <v>0</v>
          </cell>
        </row>
        <row r="6394">
          <cell r="C6394" t="str">
            <v>166</v>
          </cell>
          <cell r="X6394">
            <v>1.07</v>
          </cell>
        </row>
        <row r="6395">
          <cell r="C6395" t="str">
            <v>166</v>
          </cell>
          <cell r="X6395">
            <v>0</v>
          </cell>
        </row>
        <row r="6396">
          <cell r="C6396" t="str">
            <v>166</v>
          </cell>
          <cell r="X6396">
            <v>0</v>
          </cell>
        </row>
        <row r="6397">
          <cell r="C6397" t="str">
            <v>166</v>
          </cell>
          <cell r="X6397">
            <v>0</v>
          </cell>
        </row>
        <row r="6398">
          <cell r="C6398" t="str">
            <v>166</v>
          </cell>
          <cell r="X6398">
            <v>0</v>
          </cell>
        </row>
        <row r="6399">
          <cell r="C6399" t="str">
            <v>166</v>
          </cell>
          <cell r="X6399">
            <v>0</v>
          </cell>
        </row>
        <row r="6400">
          <cell r="C6400" t="str">
            <v>166</v>
          </cell>
          <cell r="X6400">
            <v>0</v>
          </cell>
        </row>
        <row r="6401">
          <cell r="C6401" t="str">
            <v>166</v>
          </cell>
          <cell r="X6401">
            <v>0</v>
          </cell>
        </row>
        <row r="6402">
          <cell r="C6402" t="str">
            <v>002</v>
          </cell>
          <cell r="X6402">
            <v>9.125</v>
          </cell>
        </row>
        <row r="6403">
          <cell r="C6403" t="str">
            <v>002</v>
          </cell>
          <cell r="X6403">
            <v>0.92</v>
          </cell>
        </row>
        <row r="6404">
          <cell r="C6404" t="str">
            <v>002</v>
          </cell>
          <cell r="X6404">
            <v>0.65</v>
          </cell>
        </row>
        <row r="6405">
          <cell r="C6405" t="str">
            <v>002</v>
          </cell>
          <cell r="X6405">
            <v>0</v>
          </cell>
        </row>
        <row r="6406">
          <cell r="C6406" t="str">
            <v>002</v>
          </cell>
          <cell r="X6406">
            <v>0</v>
          </cell>
        </row>
        <row r="6407">
          <cell r="C6407" t="str">
            <v>002</v>
          </cell>
          <cell r="X6407">
            <v>0</v>
          </cell>
        </row>
        <row r="6408">
          <cell r="C6408" t="str">
            <v>002</v>
          </cell>
          <cell r="X6408">
            <v>0</v>
          </cell>
        </row>
        <row r="6409">
          <cell r="C6409" t="str">
            <v>002</v>
          </cell>
          <cell r="X6409">
            <v>0</v>
          </cell>
        </row>
        <row r="6410">
          <cell r="C6410" t="str">
            <v>002</v>
          </cell>
          <cell r="X6410">
            <v>9.1260000000000012</v>
          </cell>
        </row>
        <row r="6411">
          <cell r="C6411" t="str">
            <v>002</v>
          </cell>
          <cell r="X6411">
            <v>0.91900000000000004</v>
          </cell>
        </row>
        <row r="6412">
          <cell r="C6412" t="str">
            <v>002</v>
          </cell>
          <cell r="X6412">
            <v>0.65</v>
          </cell>
        </row>
        <row r="6413">
          <cell r="C6413" t="str">
            <v>002</v>
          </cell>
          <cell r="X6413">
            <v>0</v>
          </cell>
        </row>
        <row r="6414">
          <cell r="C6414" t="str">
            <v>002</v>
          </cell>
          <cell r="X6414">
            <v>0</v>
          </cell>
        </row>
        <row r="6415">
          <cell r="C6415" t="str">
            <v>002</v>
          </cell>
          <cell r="X6415">
            <v>0</v>
          </cell>
        </row>
        <row r="6416">
          <cell r="C6416" t="str">
            <v>002</v>
          </cell>
          <cell r="X6416">
            <v>0</v>
          </cell>
        </row>
        <row r="6417">
          <cell r="C6417" t="str">
            <v>002</v>
          </cell>
          <cell r="X6417">
            <v>0</v>
          </cell>
        </row>
        <row r="6418">
          <cell r="C6418" t="str">
            <v>002</v>
          </cell>
          <cell r="X6418">
            <v>9.1260000000000012</v>
          </cell>
        </row>
        <row r="6419">
          <cell r="C6419" t="str">
            <v>002</v>
          </cell>
          <cell r="X6419">
            <v>21.879999999999995</v>
          </cell>
        </row>
        <row r="6420">
          <cell r="C6420" t="str">
            <v>002</v>
          </cell>
          <cell r="X6420">
            <v>30.852999999999998</v>
          </cell>
        </row>
        <row r="6421">
          <cell r="C6421" t="str">
            <v>002</v>
          </cell>
          <cell r="X6421">
            <v>0</v>
          </cell>
        </row>
        <row r="6422">
          <cell r="C6422" t="str">
            <v>002</v>
          </cell>
          <cell r="X6422">
            <v>0</v>
          </cell>
        </row>
        <row r="6423">
          <cell r="C6423" t="str">
            <v>002</v>
          </cell>
          <cell r="X6423">
            <v>0</v>
          </cell>
        </row>
        <row r="6424">
          <cell r="C6424" t="str">
            <v>002</v>
          </cell>
          <cell r="X6424">
            <v>0</v>
          </cell>
        </row>
        <row r="6425">
          <cell r="C6425" t="str">
            <v>002</v>
          </cell>
          <cell r="X6425">
            <v>0</v>
          </cell>
        </row>
        <row r="6426">
          <cell r="C6426" t="str">
            <v>002</v>
          </cell>
          <cell r="X6426">
            <v>9.1260000000000012</v>
          </cell>
        </row>
        <row r="6427">
          <cell r="C6427" t="str">
            <v>002</v>
          </cell>
          <cell r="X6427">
            <v>0</v>
          </cell>
        </row>
        <row r="6428">
          <cell r="C6428" t="str">
            <v>002</v>
          </cell>
          <cell r="X6428">
            <v>0</v>
          </cell>
        </row>
        <row r="6429">
          <cell r="C6429" t="str">
            <v>002</v>
          </cell>
          <cell r="X6429">
            <v>0</v>
          </cell>
        </row>
        <row r="6430">
          <cell r="C6430" t="str">
            <v>002</v>
          </cell>
          <cell r="X6430">
            <v>0</v>
          </cell>
        </row>
        <row r="6431">
          <cell r="C6431" t="str">
            <v>002</v>
          </cell>
          <cell r="X6431">
            <v>0</v>
          </cell>
        </row>
        <row r="6432">
          <cell r="C6432" t="str">
            <v>002</v>
          </cell>
          <cell r="X6432">
            <v>0</v>
          </cell>
        </row>
        <row r="6433">
          <cell r="C6433" t="str">
            <v>002</v>
          </cell>
          <cell r="X6433">
            <v>0</v>
          </cell>
        </row>
        <row r="6434">
          <cell r="C6434" t="str">
            <v>002</v>
          </cell>
          <cell r="X6434">
            <v>9.1260000000000012</v>
          </cell>
        </row>
        <row r="6435">
          <cell r="C6435" t="str">
            <v>002</v>
          </cell>
          <cell r="X6435">
            <v>0</v>
          </cell>
        </row>
        <row r="6436">
          <cell r="C6436" t="str">
            <v>002</v>
          </cell>
          <cell r="X6436">
            <v>0</v>
          </cell>
        </row>
        <row r="6437">
          <cell r="C6437" t="str">
            <v>002</v>
          </cell>
          <cell r="X6437">
            <v>0</v>
          </cell>
        </row>
        <row r="6438">
          <cell r="C6438" t="str">
            <v>002</v>
          </cell>
          <cell r="X6438">
            <v>0</v>
          </cell>
        </row>
        <row r="6439">
          <cell r="C6439" t="str">
            <v>002</v>
          </cell>
          <cell r="X6439">
            <v>0</v>
          </cell>
        </row>
        <row r="6440">
          <cell r="C6440" t="str">
            <v>002</v>
          </cell>
          <cell r="X6440">
            <v>0</v>
          </cell>
        </row>
        <row r="6441">
          <cell r="C6441" t="str">
            <v>002</v>
          </cell>
          <cell r="X6441">
            <v>0</v>
          </cell>
        </row>
        <row r="6442">
          <cell r="C6442" t="str">
            <v>002</v>
          </cell>
          <cell r="X6442">
            <v>9.1260000000000012</v>
          </cell>
        </row>
        <row r="6443">
          <cell r="C6443" t="str">
            <v>002</v>
          </cell>
          <cell r="X6443">
            <v>26.036000000000001</v>
          </cell>
        </row>
        <row r="6444">
          <cell r="C6444" t="str">
            <v>002</v>
          </cell>
          <cell r="X6444">
            <v>209.22</v>
          </cell>
        </row>
        <row r="6445">
          <cell r="C6445" t="str">
            <v>002</v>
          </cell>
          <cell r="X6445">
            <v>19.68</v>
          </cell>
        </row>
        <row r="6446">
          <cell r="C6446" t="str">
            <v>002</v>
          </cell>
          <cell r="X6446">
            <v>0</v>
          </cell>
        </row>
        <row r="6447">
          <cell r="C6447" t="str">
            <v>002</v>
          </cell>
          <cell r="X6447">
            <v>0</v>
          </cell>
        </row>
        <row r="6448">
          <cell r="C6448" t="str">
            <v>002</v>
          </cell>
          <cell r="X6448">
            <v>0</v>
          </cell>
        </row>
        <row r="6449">
          <cell r="C6449" t="str">
            <v>002</v>
          </cell>
          <cell r="X6449">
            <v>0</v>
          </cell>
        </row>
        <row r="6450">
          <cell r="C6450" t="str">
            <v>002</v>
          </cell>
          <cell r="X6450">
            <v>9.1260000000000012</v>
          </cell>
        </row>
        <row r="6451">
          <cell r="C6451" t="str">
            <v>002</v>
          </cell>
          <cell r="X6451">
            <v>0</v>
          </cell>
        </row>
        <row r="6452">
          <cell r="C6452" t="str">
            <v>002</v>
          </cell>
          <cell r="X6452">
            <v>0</v>
          </cell>
        </row>
        <row r="6453">
          <cell r="C6453" t="str">
            <v>002</v>
          </cell>
          <cell r="X6453">
            <v>0</v>
          </cell>
        </row>
        <row r="6454">
          <cell r="C6454" t="str">
            <v>002</v>
          </cell>
          <cell r="X6454">
            <v>0</v>
          </cell>
        </row>
        <row r="6455">
          <cell r="C6455" t="str">
            <v>002</v>
          </cell>
          <cell r="X6455">
            <v>0</v>
          </cell>
        </row>
        <row r="6456">
          <cell r="C6456" t="str">
            <v>002</v>
          </cell>
          <cell r="X6456">
            <v>0</v>
          </cell>
        </row>
        <row r="6457">
          <cell r="C6457" t="str">
            <v>002</v>
          </cell>
          <cell r="X6457">
            <v>0</v>
          </cell>
        </row>
        <row r="6458">
          <cell r="C6458" t="str">
            <v>002</v>
          </cell>
          <cell r="X6458">
            <v>9.1260000000000012</v>
          </cell>
        </row>
        <row r="6459">
          <cell r="C6459" t="str">
            <v>002</v>
          </cell>
          <cell r="X6459">
            <v>0</v>
          </cell>
        </row>
        <row r="6460">
          <cell r="C6460" t="str">
            <v>002</v>
          </cell>
          <cell r="X6460">
            <v>0</v>
          </cell>
        </row>
        <row r="6461">
          <cell r="C6461" t="str">
            <v>002</v>
          </cell>
          <cell r="X6461">
            <v>0</v>
          </cell>
        </row>
        <row r="6462">
          <cell r="C6462" t="str">
            <v>002</v>
          </cell>
          <cell r="X6462">
            <v>0</v>
          </cell>
        </row>
        <row r="6463">
          <cell r="C6463" t="str">
            <v>002</v>
          </cell>
          <cell r="X6463">
            <v>0</v>
          </cell>
        </row>
        <row r="6464">
          <cell r="C6464" t="str">
            <v>002</v>
          </cell>
          <cell r="X6464">
            <v>0</v>
          </cell>
        </row>
        <row r="6465">
          <cell r="C6465" t="str">
            <v>002</v>
          </cell>
          <cell r="X6465">
            <v>0</v>
          </cell>
        </row>
        <row r="6466">
          <cell r="C6466" t="str">
            <v>002</v>
          </cell>
          <cell r="X6466">
            <v>9.1260000000000012</v>
          </cell>
        </row>
        <row r="6467">
          <cell r="C6467" t="str">
            <v>002</v>
          </cell>
          <cell r="X6467">
            <v>76.226000000000013</v>
          </cell>
        </row>
        <row r="6468">
          <cell r="C6468" t="str">
            <v>002</v>
          </cell>
          <cell r="X6468">
            <v>0</v>
          </cell>
        </row>
        <row r="6469">
          <cell r="C6469" t="str">
            <v>002</v>
          </cell>
          <cell r="X6469">
            <v>0</v>
          </cell>
        </row>
        <row r="6470">
          <cell r="C6470" t="str">
            <v>002</v>
          </cell>
          <cell r="X6470">
            <v>0</v>
          </cell>
        </row>
        <row r="6471">
          <cell r="C6471" t="str">
            <v>002</v>
          </cell>
          <cell r="X6471">
            <v>0</v>
          </cell>
        </row>
        <row r="6472">
          <cell r="C6472" t="str">
            <v>002</v>
          </cell>
          <cell r="X6472">
            <v>0</v>
          </cell>
        </row>
        <row r="6473">
          <cell r="C6473" t="str">
            <v>002</v>
          </cell>
          <cell r="X6473">
            <v>0</v>
          </cell>
        </row>
        <row r="6474">
          <cell r="C6474" t="str">
            <v>002</v>
          </cell>
          <cell r="X6474">
            <v>9.1260000000000012</v>
          </cell>
        </row>
        <row r="6475">
          <cell r="C6475" t="str">
            <v>002</v>
          </cell>
          <cell r="X6475">
            <v>0</v>
          </cell>
        </row>
        <row r="6476">
          <cell r="C6476" t="str">
            <v>002</v>
          </cell>
          <cell r="X6476">
            <v>0</v>
          </cell>
        </row>
        <row r="6477">
          <cell r="C6477" t="str">
            <v>002</v>
          </cell>
          <cell r="X6477">
            <v>0</v>
          </cell>
        </row>
        <row r="6478">
          <cell r="C6478" t="str">
            <v>002</v>
          </cell>
          <cell r="X6478">
            <v>12</v>
          </cell>
        </row>
        <row r="6479">
          <cell r="C6479" t="str">
            <v>002</v>
          </cell>
          <cell r="X6479">
            <v>0</v>
          </cell>
        </row>
        <row r="6480">
          <cell r="C6480" t="str">
            <v>002</v>
          </cell>
          <cell r="X6480">
            <v>0</v>
          </cell>
        </row>
        <row r="6481">
          <cell r="C6481" t="str">
            <v>002</v>
          </cell>
          <cell r="X6481">
            <v>0</v>
          </cell>
        </row>
        <row r="6482">
          <cell r="C6482" t="str">
            <v>002</v>
          </cell>
          <cell r="X6482">
            <v>19.944000000000003</v>
          </cell>
        </row>
        <row r="6483">
          <cell r="C6483" t="str">
            <v>002</v>
          </cell>
          <cell r="X6483">
            <v>38.439</v>
          </cell>
        </row>
        <row r="6484">
          <cell r="C6484" t="str">
            <v>002</v>
          </cell>
          <cell r="X6484">
            <v>0</v>
          </cell>
        </row>
        <row r="6485">
          <cell r="C6485" t="str">
            <v>002</v>
          </cell>
          <cell r="X6485">
            <v>0</v>
          </cell>
        </row>
        <row r="6486">
          <cell r="C6486" t="str">
            <v>002</v>
          </cell>
          <cell r="X6486">
            <v>0</v>
          </cell>
        </row>
        <row r="6487">
          <cell r="C6487" t="str">
            <v>002</v>
          </cell>
          <cell r="X6487">
            <v>0</v>
          </cell>
        </row>
        <row r="6488">
          <cell r="C6488" t="str">
            <v>002</v>
          </cell>
          <cell r="X6488">
            <v>0</v>
          </cell>
        </row>
        <row r="6489">
          <cell r="C6489" t="str">
            <v>002</v>
          </cell>
          <cell r="X6489">
            <v>27</v>
          </cell>
        </row>
        <row r="6490">
          <cell r="C6490" t="str">
            <v>002</v>
          </cell>
          <cell r="X6490">
            <v>0</v>
          </cell>
        </row>
        <row r="6491">
          <cell r="C6491" t="str">
            <v>002</v>
          </cell>
          <cell r="X6491">
            <v>0</v>
          </cell>
        </row>
        <row r="6492">
          <cell r="C6492" t="str">
            <v>002</v>
          </cell>
          <cell r="X6492">
            <v>0</v>
          </cell>
        </row>
        <row r="6493">
          <cell r="C6493" t="str">
            <v>002</v>
          </cell>
          <cell r="X6493">
            <v>0</v>
          </cell>
        </row>
        <row r="6494">
          <cell r="C6494" t="str">
            <v>002</v>
          </cell>
          <cell r="X6494">
            <v>0</v>
          </cell>
        </row>
        <row r="6495">
          <cell r="C6495" t="str">
            <v>002</v>
          </cell>
          <cell r="X6495">
            <v>0</v>
          </cell>
        </row>
        <row r="6496">
          <cell r="C6496" t="str">
            <v>002</v>
          </cell>
          <cell r="X6496">
            <v>0</v>
          </cell>
        </row>
        <row r="6497">
          <cell r="C6497" t="str">
            <v>002</v>
          </cell>
          <cell r="X6497">
            <v>0</v>
          </cell>
        </row>
        <row r="6498">
          <cell r="C6498" t="str">
            <v>002</v>
          </cell>
          <cell r="X6498">
            <v>0</v>
          </cell>
        </row>
        <row r="6499">
          <cell r="C6499" t="str">
            <v>002</v>
          </cell>
          <cell r="X6499">
            <v>0</v>
          </cell>
        </row>
        <row r="6500">
          <cell r="C6500" t="str">
            <v>002</v>
          </cell>
          <cell r="X6500">
            <v>0</v>
          </cell>
        </row>
        <row r="6501">
          <cell r="C6501" t="str">
            <v>002</v>
          </cell>
          <cell r="X6501">
            <v>0</v>
          </cell>
        </row>
        <row r="6502">
          <cell r="C6502" t="str">
            <v>002</v>
          </cell>
          <cell r="X6502">
            <v>0</v>
          </cell>
        </row>
        <row r="6503">
          <cell r="C6503" t="str">
            <v>002</v>
          </cell>
          <cell r="X6503">
            <v>0</v>
          </cell>
        </row>
        <row r="6504">
          <cell r="C6504" t="str">
            <v>002</v>
          </cell>
          <cell r="X6504">
            <v>0</v>
          </cell>
        </row>
        <row r="6505">
          <cell r="C6505" t="str">
            <v>002</v>
          </cell>
          <cell r="X6505">
            <v>0</v>
          </cell>
        </row>
        <row r="6506">
          <cell r="C6506" t="str">
            <v>002</v>
          </cell>
          <cell r="X6506">
            <v>0</v>
          </cell>
        </row>
        <row r="6507">
          <cell r="C6507" t="str">
            <v>002</v>
          </cell>
          <cell r="X6507">
            <v>0</v>
          </cell>
        </row>
        <row r="6508">
          <cell r="C6508" t="str">
            <v>002</v>
          </cell>
          <cell r="X6508">
            <v>0</v>
          </cell>
        </row>
        <row r="6509">
          <cell r="C6509" t="str">
            <v>002</v>
          </cell>
          <cell r="X6509">
            <v>0</v>
          </cell>
        </row>
        <row r="6510">
          <cell r="C6510" t="str">
            <v>002</v>
          </cell>
          <cell r="X6510">
            <v>0</v>
          </cell>
        </row>
        <row r="6511">
          <cell r="C6511" t="str">
            <v>002</v>
          </cell>
          <cell r="X6511">
            <v>0</v>
          </cell>
        </row>
        <row r="6512">
          <cell r="C6512" t="str">
            <v>002</v>
          </cell>
          <cell r="X6512">
            <v>0</v>
          </cell>
        </row>
        <row r="6513">
          <cell r="C6513" t="str">
            <v>002</v>
          </cell>
          <cell r="X6513">
            <v>0</v>
          </cell>
        </row>
        <row r="6514">
          <cell r="C6514" t="str">
            <v>002</v>
          </cell>
          <cell r="X6514">
            <v>0</v>
          </cell>
        </row>
        <row r="6515">
          <cell r="C6515" t="str">
            <v>002</v>
          </cell>
          <cell r="X6515">
            <v>0</v>
          </cell>
        </row>
        <row r="6516">
          <cell r="C6516" t="str">
            <v>002</v>
          </cell>
          <cell r="X6516">
            <v>0</v>
          </cell>
        </row>
        <row r="6517">
          <cell r="C6517" t="str">
            <v>002</v>
          </cell>
          <cell r="X6517">
            <v>0</v>
          </cell>
        </row>
        <row r="6518">
          <cell r="C6518" t="str">
            <v>002</v>
          </cell>
          <cell r="X6518">
            <v>0</v>
          </cell>
        </row>
        <row r="6519">
          <cell r="C6519" t="str">
            <v>002</v>
          </cell>
          <cell r="X6519">
            <v>0</v>
          </cell>
        </row>
        <row r="6520">
          <cell r="C6520" t="str">
            <v>002</v>
          </cell>
          <cell r="X6520">
            <v>0</v>
          </cell>
        </row>
        <row r="6521">
          <cell r="C6521" t="str">
            <v>002</v>
          </cell>
          <cell r="X6521">
            <v>0</v>
          </cell>
        </row>
        <row r="6522">
          <cell r="C6522" t="str">
            <v>002</v>
          </cell>
          <cell r="X6522">
            <v>12.216999999999999</v>
          </cell>
        </row>
        <row r="6523">
          <cell r="C6523" t="str">
            <v>002</v>
          </cell>
          <cell r="X6523">
            <v>5.375</v>
          </cell>
        </row>
        <row r="6524">
          <cell r="C6524" t="str">
            <v>002</v>
          </cell>
          <cell r="X6524">
            <v>0</v>
          </cell>
        </row>
        <row r="6525">
          <cell r="C6525" t="str">
            <v>002</v>
          </cell>
          <cell r="X6525">
            <v>0</v>
          </cell>
        </row>
        <row r="6526">
          <cell r="C6526" t="str">
            <v>002</v>
          </cell>
          <cell r="X6526">
            <v>0</v>
          </cell>
        </row>
        <row r="6527">
          <cell r="C6527" t="str">
            <v>002</v>
          </cell>
          <cell r="X6527">
            <v>0</v>
          </cell>
        </row>
        <row r="6528">
          <cell r="C6528" t="str">
            <v>002</v>
          </cell>
          <cell r="X6528">
            <v>0</v>
          </cell>
        </row>
        <row r="6529">
          <cell r="C6529" t="str">
            <v>002</v>
          </cell>
          <cell r="X6529">
            <v>0.27499999999999997</v>
          </cell>
        </row>
        <row r="6530">
          <cell r="C6530" t="str">
            <v>002</v>
          </cell>
          <cell r="X6530">
            <v>12.215999999999999</v>
          </cell>
        </row>
        <row r="6531">
          <cell r="C6531" t="str">
            <v>002</v>
          </cell>
          <cell r="X6531">
            <v>5.375</v>
          </cell>
        </row>
        <row r="6532">
          <cell r="C6532" t="str">
            <v>002</v>
          </cell>
          <cell r="X6532">
            <v>0</v>
          </cell>
        </row>
        <row r="6533">
          <cell r="C6533" t="str">
            <v>002</v>
          </cell>
          <cell r="X6533">
            <v>0</v>
          </cell>
        </row>
        <row r="6534">
          <cell r="C6534" t="str">
            <v>002</v>
          </cell>
          <cell r="X6534">
            <v>0</v>
          </cell>
        </row>
        <row r="6535">
          <cell r="C6535" t="str">
            <v>002</v>
          </cell>
          <cell r="X6535">
            <v>0</v>
          </cell>
        </row>
        <row r="6536">
          <cell r="C6536" t="str">
            <v>002</v>
          </cell>
          <cell r="X6536">
            <v>0</v>
          </cell>
        </row>
        <row r="6537">
          <cell r="C6537" t="str">
            <v>002</v>
          </cell>
          <cell r="X6537">
            <v>0.27499999999999997</v>
          </cell>
        </row>
        <row r="6538">
          <cell r="C6538" t="str">
            <v>002</v>
          </cell>
          <cell r="X6538">
            <v>0</v>
          </cell>
        </row>
        <row r="6539">
          <cell r="C6539" t="str">
            <v>002</v>
          </cell>
          <cell r="X6539">
            <v>0</v>
          </cell>
        </row>
        <row r="6540">
          <cell r="C6540" t="str">
            <v>002</v>
          </cell>
          <cell r="X6540">
            <v>0</v>
          </cell>
        </row>
        <row r="6541">
          <cell r="C6541" t="str">
            <v>002</v>
          </cell>
          <cell r="X6541">
            <v>0</v>
          </cell>
        </row>
        <row r="6542">
          <cell r="C6542" t="str">
            <v>002</v>
          </cell>
          <cell r="X6542">
            <v>0</v>
          </cell>
        </row>
        <row r="6543">
          <cell r="C6543" t="str">
            <v>002</v>
          </cell>
          <cell r="X6543">
            <v>0</v>
          </cell>
        </row>
        <row r="6544">
          <cell r="C6544" t="str">
            <v>002</v>
          </cell>
          <cell r="X6544">
            <v>0</v>
          </cell>
        </row>
        <row r="6545">
          <cell r="C6545" t="str">
            <v>002</v>
          </cell>
          <cell r="X6545">
            <v>0</v>
          </cell>
        </row>
        <row r="6546">
          <cell r="C6546" t="str">
            <v>002</v>
          </cell>
          <cell r="X6546">
            <v>0</v>
          </cell>
        </row>
        <row r="6547">
          <cell r="C6547" t="str">
            <v>002</v>
          </cell>
          <cell r="X6547">
            <v>0</v>
          </cell>
        </row>
        <row r="6548">
          <cell r="C6548" t="str">
            <v>002</v>
          </cell>
          <cell r="X6548">
            <v>0</v>
          </cell>
        </row>
        <row r="6549">
          <cell r="C6549" t="str">
            <v>002</v>
          </cell>
          <cell r="X6549">
            <v>0</v>
          </cell>
        </row>
        <row r="6550">
          <cell r="C6550" t="str">
            <v>002</v>
          </cell>
          <cell r="X6550">
            <v>0</v>
          </cell>
        </row>
        <row r="6551">
          <cell r="C6551" t="str">
            <v>002</v>
          </cell>
          <cell r="X6551">
            <v>0</v>
          </cell>
        </row>
        <row r="6552">
          <cell r="C6552" t="str">
            <v>002</v>
          </cell>
          <cell r="X6552">
            <v>0</v>
          </cell>
        </row>
        <row r="6553">
          <cell r="C6553" t="str">
            <v>002</v>
          </cell>
          <cell r="X6553">
            <v>0</v>
          </cell>
        </row>
        <row r="6554">
          <cell r="C6554" t="str">
            <v>002</v>
          </cell>
          <cell r="X6554">
            <v>0</v>
          </cell>
        </row>
        <row r="6555">
          <cell r="C6555" t="str">
            <v>002</v>
          </cell>
          <cell r="X6555">
            <v>0</v>
          </cell>
        </row>
        <row r="6556">
          <cell r="C6556" t="str">
            <v>002</v>
          </cell>
          <cell r="X6556">
            <v>0</v>
          </cell>
        </row>
        <row r="6557">
          <cell r="C6557" t="str">
            <v>002</v>
          </cell>
          <cell r="X6557">
            <v>0</v>
          </cell>
        </row>
        <row r="6558">
          <cell r="C6558" t="str">
            <v>002</v>
          </cell>
          <cell r="X6558">
            <v>0</v>
          </cell>
        </row>
        <row r="6559">
          <cell r="C6559" t="str">
            <v>002</v>
          </cell>
          <cell r="X6559">
            <v>0</v>
          </cell>
        </row>
        <row r="6560">
          <cell r="C6560" t="str">
            <v>002</v>
          </cell>
          <cell r="X6560">
            <v>0</v>
          </cell>
        </row>
        <row r="6561">
          <cell r="C6561" t="str">
            <v>002</v>
          </cell>
          <cell r="X6561">
            <v>0</v>
          </cell>
        </row>
        <row r="6562">
          <cell r="C6562" t="str">
            <v>002</v>
          </cell>
          <cell r="X6562">
            <v>12.215</v>
          </cell>
        </row>
        <row r="6563">
          <cell r="C6563" t="str">
            <v>002</v>
          </cell>
          <cell r="X6563">
            <v>5.2700000000000005</v>
          </cell>
        </row>
        <row r="6564">
          <cell r="C6564" t="str">
            <v>002</v>
          </cell>
          <cell r="X6564">
            <v>0</v>
          </cell>
        </row>
        <row r="6565">
          <cell r="C6565" t="str">
            <v>002</v>
          </cell>
          <cell r="X6565">
            <v>0</v>
          </cell>
        </row>
        <row r="6566">
          <cell r="C6566" t="str">
            <v>002</v>
          </cell>
          <cell r="X6566">
            <v>0.24999999999999997</v>
          </cell>
        </row>
        <row r="6567">
          <cell r="C6567" t="str">
            <v>002</v>
          </cell>
          <cell r="X6567">
            <v>0</v>
          </cell>
        </row>
        <row r="6568">
          <cell r="C6568" t="str">
            <v>002</v>
          </cell>
          <cell r="X6568">
            <v>0</v>
          </cell>
        </row>
        <row r="6569">
          <cell r="C6569" t="str">
            <v>002</v>
          </cell>
          <cell r="X6569">
            <v>0</v>
          </cell>
        </row>
        <row r="6570">
          <cell r="C6570" t="str">
            <v>002</v>
          </cell>
          <cell r="X6570">
            <v>12.215</v>
          </cell>
        </row>
        <row r="6571">
          <cell r="C6571" t="str">
            <v>002</v>
          </cell>
          <cell r="X6571">
            <v>5.2690000000000001</v>
          </cell>
        </row>
        <row r="6572">
          <cell r="C6572" t="str">
            <v>002</v>
          </cell>
          <cell r="X6572">
            <v>0</v>
          </cell>
        </row>
        <row r="6573">
          <cell r="C6573" t="str">
            <v>002</v>
          </cell>
          <cell r="X6573">
            <v>0</v>
          </cell>
        </row>
        <row r="6574">
          <cell r="C6574" t="str">
            <v>002</v>
          </cell>
          <cell r="X6574">
            <v>0.24999999999999997</v>
          </cell>
        </row>
        <row r="6575">
          <cell r="C6575" t="str">
            <v>002</v>
          </cell>
          <cell r="X6575">
            <v>0</v>
          </cell>
        </row>
        <row r="6576">
          <cell r="C6576" t="str">
            <v>002</v>
          </cell>
          <cell r="X6576">
            <v>0</v>
          </cell>
        </row>
        <row r="6577">
          <cell r="C6577" t="str">
            <v>002</v>
          </cell>
          <cell r="X6577">
            <v>0</v>
          </cell>
        </row>
        <row r="6578">
          <cell r="C6578" t="str">
            <v>002</v>
          </cell>
          <cell r="X6578">
            <v>0</v>
          </cell>
        </row>
        <row r="6579">
          <cell r="C6579" t="str">
            <v>002</v>
          </cell>
          <cell r="X6579">
            <v>0</v>
          </cell>
        </row>
        <row r="6580">
          <cell r="C6580" t="str">
            <v>002</v>
          </cell>
          <cell r="X6580">
            <v>0</v>
          </cell>
        </row>
        <row r="6581">
          <cell r="C6581" t="str">
            <v>002</v>
          </cell>
          <cell r="X6581">
            <v>0</v>
          </cell>
        </row>
        <row r="6582">
          <cell r="C6582" t="str">
            <v>002</v>
          </cell>
          <cell r="X6582">
            <v>0</v>
          </cell>
        </row>
        <row r="6583">
          <cell r="C6583" t="str">
            <v>002</v>
          </cell>
          <cell r="X6583">
            <v>0</v>
          </cell>
        </row>
        <row r="6584">
          <cell r="C6584" t="str">
            <v>002</v>
          </cell>
          <cell r="X6584">
            <v>0</v>
          </cell>
        </row>
        <row r="6585">
          <cell r="C6585" t="str">
            <v>002</v>
          </cell>
          <cell r="X6585">
            <v>0</v>
          </cell>
        </row>
        <row r="6586">
          <cell r="C6586" t="str">
            <v>002</v>
          </cell>
          <cell r="X6586">
            <v>0</v>
          </cell>
        </row>
        <row r="6587">
          <cell r="C6587" t="str">
            <v>002</v>
          </cell>
          <cell r="X6587">
            <v>0</v>
          </cell>
        </row>
        <row r="6588">
          <cell r="C6588" t="str">
            <v>002</v>
          </cell>
          <cell r="X6588">
            <v>0</v>
          </cell>
        </row>
        <row r="6589">
          <cell r="C6589" t="str">
            <v>002</v>
          </cell>
          <cell r="X6589">
            <v>0</v>
          </cell>
        </row>
        <row r="6590">
          <cell r="C6590" t="str">
            <v>002</v>
          </cell>
          <cell r="X6590">
            <v>0</v>
          </cell>
        </row>
        <row r="6591">
          <cell r="C6591" t="str">
            <v>002</v>
          </cell>
          <cell r="X6591">
            <v>0</v>
          </cell>
        </row>
        <row r="6592">
          <cell r="C6592" t="str">
            <v>002</v>
          </cell>
          <cell r="X6592">
            <v>0</v>
          </cell>
        </row>
        <row r="6593">
          <cell r="C6593" t="str">
            <v>002</v>
          </cell>
          <cell r="X6593">
            <v>0</v>
          </cell>
        </row>
        <row r="6594">
          <cell r="C6594" t="str">
            <v>002</v>
          </cell>
          <cell r="X6594">
            <v>0</v>
          </cell>
        </row>
        <row r="6595">
          <cell r="C6595" t="str">
            <v>002</v>
          </cell>
          <cell r="X6595">
            <v>0</v>
          </cell>
        </row>
        <row r="6596">
          <cell r="C6596" t="str">
            <v>002</v>
          </cell>
          <cell r="X6596">
            <v>0</v>
          </cell>
        </row>
        <row r="6597">
          <cell r="C6597" t="str">
            <v>002</v>
          </cell>
          <cell r="X6597">
            <v>0</v>
          </cell>
        </row>
        <row r="6598">
          <cell r="C6598" t="str">
            <v>002</v>
          </cell>
          <cell r="X6598">
            <v>0</v>
          </cell>
        </row>
        <row r="6599">
          <cell r="C6599" t="str">
            <v>002</v>
          </cell>
          <cell r="X6599">
            <v>0</v>
          </cell>
        </row>
        <row r="6600">
          <cell r="C6600" t="str">
            <v>002</v>
          </cell>
          <cell r="X6600">
            <v>0</v>
          </cell>
        </row>
        <row r="6601">
          <cell r="C6601" t="str">
            <v>002</v>
          </cell>
          <cell r="X6601">
            <v>0</v>
          </cell>
        </row>
        <row r="6602">
          <cell r="C6602" t="str">
            <v>002</v>
          </cell>
          <cell r="X6602">
            <v>5.0269999999999992</v>
          </cell>
        </row>
        <row r="6603">
          <cell r="C6603" t="str">
            <v>002</v>
          </cell>
          <cell r="X6603">
            <v>9.5310000000000006</v>
          </cell>
        </row>
        <row r="6604">
          <cell r="C6604" t="str">
            <v>002</v>
          </cell>
          <cell r="X6604">
            <v>0</v>
          </cell>
        </row>
        <row r="6605">
          <cell r="C6605" t="str">
            <v>002</v>
          </cell>
          <cell r="X6605">
            <v>0</v>
          </cell>
        </row>
        <row r="6606">
          <cell r="C6606" t="str">
            <v>002</v>
          </cell>
          <cell r="X6606">
            <v>0</v>
          </cell>
        </row>
        <row r="6607">
          <cell r="C6607" t="str">
            <v>002</v>
          </cell>
          <cell r="X6607">
            <v>3.0569999999999999</v>
          </cell>
        </row>
        <row r="6608">
          <cell r="C6608" t="str">
            <v>002</v>
          </cell>
          <cell r="X6608">
            <v>0</v>
          </cell>
        </row>
        <row r="6609">
          <cell r="C6609" t="str">
            <v>002</v>
          </cell>
          <cell r="X6609">
            <v>0</v>
          </cell>
        </row>
        <row r="6610">
          <cell r="C6610" t="str">
            <v>002</v>
          </cell>
          <cell r="X6610">
            <v>5.0269999999999992</v>
          </cell>
        </row>
        <row r="6611">
          <cell r="C6611" t="str">
            <v>002</v>
          </cell>
          <cell r="X6611">
            <v>9.5310000000000006</v>
          </cell>
        </row>
        <row r="6612">
          <cell r="C6612" t="str">
            <v>002</v>
          </cell>
          <cell r="X6612">
            <v>0</v>
          </cell>
        </row>
        <row r="6613">
          <cell r="C6613" t="str">
            <v>002</v>
          </cell>
          <cell r="X6613">
            <v>0</v>
          </cell>
        </row>
        <row r="6614">
          <cell r="C6614" t="str">
            <v>002</v>
          </cell>
          <cell r="X6614">
            <v>0</v>
          </cell>
        </row>
        <row r="6615">
          <cell r="C6615" t="str">
            <v>002</v>
          </cell>
          <cell r="X6615">
            <v>3.0569999999999999</v>
          </cell>
        </row>
        <row r="6616">
          <cell r="C6616" t="str">
            <v>002</v>
          </cell>
          <cell r="X6616">
            <v>0</v>
          </cell>
        </row>
        <row r="6617">
          <cell r="C6617" t="str">
            <v>002</v>
          </cell>
          <cell r="X6617">
            <v>0</v>
          </cell>
        </row>
        <row r="6618">
          <cell r="C6618" t="str">
            <v>002</v>
          </cell>
          <cell r="X6618">
            <v>0</v>
          </cell>
        </row>
        <row r="6619">
          <cell r="C6619" t="str">
            <v>002</v>
          </cell>
          <cell r="X6619">
            <v>0</v>
          </cell>
        </row>
        <row r="6620">
          <cell r="C6620" t="str">
            <v>002</v>
          </cell>
          <cell r="X6620">
            <v>0</v>
          </cell>
        </row>
        <row r="6621">
          <cell r="C6621" t="str">
            <v>002</v>
          </cell>
          <cell r="X6621">
            <v>0</v>
          </cell>
        </row>
        <row r="6622">
          <cell r="C6622" t="str">
            <v>002</v>
          </cell>
          <cell r="X6622">
            <v>0</v>
          </cell>
        </row>
        <row r="6623">
          <cell r="C6623" t="str">
            <v>002</v>
          </cell>
          <cell r="X6623">
            <v>0</v>
          </cell>
        </row>
        <row r="6624">
          <cell r="C6624" t="str">
            <v>002</v>
          </cell>
          <cell r="X6624">
            <v>0</v>
          </cell>
        </row>
        <row r="6625">
          <cell r="C6625" t="str">
            <v>002</v>
          </cell>
          <cell r="X6625">
            <v>0</v>
          </cell>
        </row>
        <row r="6626">
          <cell r="C6626" t="str">
            <v>002</v>
          </cell>
          <cell r="X6626">
            <v>0</v>
          </cell>
        </row>
        <row r="6627">
          <cell r="C6627" t="str">
            <v>002</v>
          </cell>
          <cell r="X6627">
            <v>0</v>
          </cell>
        </row>
        <row r="6628">
          <cell r="C6628" t="str">
            <v>002</v>
          </cell>
          <cell r="X6628">
            <v>0</v>
          </cell>
        </row>
        <row r="6629">
          <cell r="C6629" t="str">
            <v>002</v>
          </cell>
          <cell r="X6629">
            <v>0</v>
          </cell>
        </row>
        <row r="6630">
          <cell r="C6630" t="str">
            <v>002</v>
          </cell>
          <cell r="X6630">
            <v>0</v>
          </cell>
        </row>
        <row r="6631">
          <cell r="C6631" t="str">
            <v>002</v>
          </cell>
          <cell r="X6631">
            <v>0</v>
          </cell>
        </row>
        <row r="6632">
          <cell r="C6632" t="str">
            <v>002</v>
          </cell>
          <cell r="X6632">
            <v>0</v>
          </cell>
        </row>
        <row r="6633">
          <cell r="C6633" t="str">
            <v>002</v>
          </cell>
          <cell r="X6633">
            <v>0</v>
          </cell>
        </row>
        <row r="6634">
          <cell r="C6634" t="str">
            <v>002</v>
          </cell>
          <cell r="X6634">
            <v>0</v>
          </cell>
        </row>
        <row r="6635">
          <cell r="C6635" t="str">
            <v>002</v>
          </cell>
          <cell r="X6635">
            <v>0</v>
          </cell>
        </row>
        <row r="6636">
          <cell r="C6636" t="str">
            <v>002</v>
          </cell>
          <cell r="X6636">
            <v>0</v>
          </cell>
        </row>
        <row r="6637">
          <cell r="C6637" t="str">
            <v>002</v>
          </cell>
          <cell r="X6637">
            <v>0</v>
          </cell>
        </row>
        <row r="6638">
          <cell r="C6638" t="str">
            <v>002</v>
          </cell>
          <cell r="X6638">
            <v>0</v>
          </cell>
        </row>
        <row r="6639">
          <cell r="C6639" t="str">
            <v>002</v>
          </cell>
          <cell r="X6639">
            <v>0</v>
          </cell>
        </row>
        <row r="6640">
          <cell r="C6640" t="str">
            <v>002</v>
          </cell>
          <cell r="X6640">
            <v>0</v>
          </cell>
        </row>
        <row r="6641">
          <cell r="C6641" t="str">
            <v>002</v>
          </cell>
          <cell r="X6641">
            <v>0</v>
          </cell>
        </row>
        <row r="6642">
          <cell r="C6642" t="str">
            <v>002</v>
          </cell>
          <cell r="X6642">
            <v>5.0269999999999992</v>
          </cell>
        </row>
        <row r="6643">
          <cell r="C6643" t="str">
            <v>002</v>
          </cell>
          <cell r="X6643">
            <v>9.5310000000000006</v>
          </cell>
        </row>
        <row r="6644">
          <cell r="C6644" t="str">
            <v>002</v>
          </cell>
          <cell r="X6644">
            <v>0</v>
          </cell>
        </row>
        <row r="6645">
          <cell r="C6645" t="str">
            <v>002</v>
          </cell>
          <cell r="X6645">
            <v>0</v>
          </cell>
        </row>
        <row r="6646">
          <cell r="C6646" t="str">
            <v>002</v>
          </cell>
          <cell r="X6646">
            <v>0</v>
          </cell>
        </row>
        <row r="6647">
          <cell r="C6647" t="str">
            <v>002</v>
          </cell>
          <cell r="X6647">
            <v>3.0569999999999999</v>
          </cell>
        </row>
        <row r="6648">
          <cell r="C6648" t="str">
            <v>002</v>
          </cell>
          <cell r="X6648">
            <v>0</v>
          </cell>
        </row>
        <row r="6649">
          <cell r="C6649" t="str">
            <v>002</v>
          </cell>
          <cell r="X6649">
            <v>0</v>
          </cell>
        </row>
        <row r="6650">
          <cell r="C6650" t="str">
            <v>002</v>
          </cell>
          <cell r="X6650">
            <v>5.0269999999999992</v>
          </cell>
        </row>
        <row r="6651">
          <cell r="C6651" t="str">
            <v>002</v>
          </cell>
          <cell r="X6651">
            <v>9.5310000000000006</v>
          </cell>
        </row>
        <row r="6652">
          <cell r="C6652" t="str">
            <v>002</v>
          </cell>
          <cell r="X6652">
            <v>0</v>
          </cell>
        </row>
        <row r="6653">
          <cell r="C6653" t="str">
            <v>002</v>
          </cell>
          <cell r="X6653">
            <v>0</v>
          </cell>
        </row>
        <row r="6654">
          <cell r="C6654" t="str">
            <v>002</v>
          </cell>
          <cell r="X6654">
            <v>0</v>
          </cell>
        </row>
        <row r="6655">
          <cell r="C6655" t="str">
            <v>002</v>
          </cell>
          <cell r="X6655">
            <v>3.0569999999999999</v>
          </cell>
        </row>
        <row r="6656">
          <cell r="C6656" t="str">
            <v>002</v>
          </cell>
          <cell r="X6656">
            <v>0</v>
          </cell>
        </row>
        <row r="6657">
          <cell r="C6657" t="str">
            <v>002</v>
          </cell>
          <cell r="X6657">
            <v>0</v>
          </cell>
        </row>
        <row r="6658">
          <cell r="C6658" t="str">
            <v>002</v>
          </cell>
          <cell r="X6658">
            <v>0</v>
          </cell>
        </row>
        <row r="6659">
          <cell r="C6659" t="str">
            <v>002</v>
          </cell>
          <cell r="X6659">
            <v>0</v>
          </cell>
        </row>
        <row r="6660">
          <cell r="C6660" t="str">
            <v>002</v>
          </cell>
          <cell r="X6660">
            <v>0</v>
          </cell>
        </row>
        <row r="6661">
          <cell r="C6661" t="str">
            <v>002</v>
          </cell>
          <cell r="X6661">
            <v>0</v>
          </cell>
        </row>
        <row r="6662">
          <cell r="C6662" t="str">
            <v>002</v>
          </cell>
          <cell r="X6662">
            <v>0</v>
          </cell>
        </row>
        <row r="6663">
          <cell r="C6663" t="str">
            <v>002</v>
          </cell>
          <cell r="X6663">
            <v>0</v>
          </cell>
        </row>
        <row r="6664">
          <cell r="C6664" t="str">
            <v>002</v>
          </cell>
          <cell r="X6664">
            <v>0</v>
          </cell>
        </row>
        <row r="6665">
          <cell r="C6665" t="str">
            <v>002</v>
          </cell>
          <cell r="X6665">
            <v>0</v>
          </cell>
        </row>
        <row r="6666">
          <cell r="C6666" t="str">
            <v>002</v>
          </cell>
          <cell r="X6666">
            <v>0</v>
          </cell>
        </row>
        <row r="6667">
          <cell r="C6667" t="str">
            <v>002</v>
          </cell>
          <cell r="X6667">
            <v>0</v>
          </cell>
        </row>
        <row r="6668">
          <cell r="C6668" t="str">
            <v>002</v>
          </cell>
          <cell r="X6668">
            <v>0</v>
          </cell>
        </row>
        <row r="6669">
          <cell r="C6669" t="str">
            <v>002</v>
          </cell>
          <cell r="X6669">
            <v>0</v>
          </cell>
        </row>
        <row r="6670">
          <cell r="C6670" t="str">
            <v>002</v>
          </cell>
          <cell r="X6670">
            <v>0</v>
          </cell>
        </row>
        <row r="6671">
          <cell r="C6671" t="str">
            <v>002</v>
          </cell>
          <cell r="X6671">
            <v>0</v>
          </cell>
        </row>
        <row r="6672">
          <cell r="C6672" t="str">
            <v>002</v>
          </cell>
          <cell r="X6672">
            <v>0</v>
          </cell>
        </row>
        <row r="6673">
          <cell r="C6673" t="str">
            <v>002</v>
          </cell>
          <cell r="X6673">
            <v>0</v>
          </cell>
        </row>
        <row r="6674">
          <cell r="C6674" t="str">
            <v>002</v>
          </cell>
          <cell r="X6674">
            <v>0</v>
          </cell>
        </row>
        <row r="6675">
          <cell r="C6675" t="str">
            <v>002</v>
          </cell>
          <cell r="X6675">
            <v>0</v>
          </cell>
        </row>
        <row r="6676">
          <cell r="C6676" t="str">
            <v>002</v>
          </cell>
          <cell r="X6676">
            <v>0</v>
          </cell>
        </row>
        <row r="6677">
          <cell r="C6677" t="str">
            <v>002</v>
          </cell>
          <cell r="X6677">
            <v>0</v>
          </cell>
        </row>
        <row r="6678">
          <cell r="C6678" t="str">
            <v>002</v>
          </cell>
          <cell r="X6678">
            <v>0</v>
          </cell>
        </row>
        <row r="6679">
          <cell r="C6679" t="str">
            <v>002</v>
          </cell>
          <cell r="X6679">
            <v>0</v>
          </cell>
        </row>
        <row r="6680">
          <cell r="C6680" t="str">
            <v>002</v>
          </cell>
          <cell r="X6680">
            <v>0</v>
          </cell>
        </row>
        <row r="6681">
          <cell r="C6681" t="str">
            <v>002</v>
          </cell>
          <cell r="X6681">
            <v>0</v>
          </cell>
        </row>
        <row r="6682">
          <cell r="C6682" t="str">
            <v>002</v>
          </cell>
          <cell r="X6682">
            <v>659.00400000000025</v>
          </cell>
        </row>
        <row r="6683">
          <cell r="C6683" t="str">
            <v>002</v>
          </cell>
          <cell r="X6683">
            <v>68.484999999999999</v>
          </cell>
        </row>
        <row r="6684">
          <cell r="C6684" t="str">
            <v>002</v>
          </cell>
          <cell r="X6684">
            <v>0</v>
          </cell>
        </row>
        <row r="6685">
          <cell r="C6685" t="str">
            <v>002</v>
          </cell>
          <cell r="X6685">
            <v>0</v>
          </cell>
        </row>
        <row r="6686">
          <cell r="C6686" t="str">
            <v>002</v>
          </cell>
          <cell r="X6686">
            <v>10.050000000000001</v>
          </cell>
        </row>
        <row r="6687">
          <cell r="C6687" t="str">
            <v>002</v>
          </cell>
          <cell r="X6687">
            <v>17.5</v>
          </cell>
        </row>
        <row r="6688">
          <cell r="C6688" t="str">
            <v>002</v>
          </cell>
          <cell r="X6688">
            <v>192.2</v>
          </cell>
        </row>
        <row r="6689">
          <cell r="C6689" t="str">
            <v>002</v>
          </cell>
          <cell r="X6689">
            <v>0</v>
          </cell>
        </row>
        <row r="6690">
          <cell r="C6690" t="str">
            <v>002</v>
          </cell>
          <cell r="X6690">
            <v>0</v>
          </cell>
        </row>
        <row r="6691">
          <cell r="C6691" t="str">
            <v>002</v>
          </cell>
          <cell r="X6691">
            <v>0</v>
          </cell>
        </row>
        <row r="6692">
          <cell r="C6692" t="str">
            <v>002</v>
          </cell>
          <cell r="X6692">
            <v>0</v>
          </cell>
        </row>
        <row r="6693">
          <cell r="C6693" t="str">
            <v>002</v>
          </cell>
          <cell r="X6693">
            <v>0</v>
          </cell>
        </row>
        <row r="6694">
          <cell r="C6694" t="str">
            <v>002</v>
          </cell>
          <cell r="X6694">
            <v>60</v>
          </cell>
        </row>
        <row r="6695">
          <cell r="C6695" t="str">
            <v>002</v>
          </cell>
          <cell r="X6695">
            <v>201.94</v>
          </cell>
        </row>
        <row r="6696">
          <cell r="C6696" t="str">
            <v>002</v>
          </cell>
          <cell r="X6696">
            <v>75.5</v>
          </cell>
        </row>
        <row r="6697">
          <cell r="C6697" t="str">
            <v>002</v>
          </cell>
          <cell r="X6697">
            <v>336</v>
          </cell>
        </row>
        <row r="6698">
          <cell r="C6698" t="str">
            <v>002</v>
          </cell>
          <cell r="X6698">
            <v>0</v>
          </cell>
        </row>
        <row r="6699">
          <cell r="C6699" t="str">
            <v>002</v>
          </cell>
          <cell r="X6699">
            <v>0</v>
          </cell>
        </row>
        <row r="6700">
          <cell r="C6700" t="str">
            <v>002</v>
          </cell>
          <cell r="X6700">
            <v>0</v>
          </cell>
        </row>
        <row r="6701">
          <cell r="C6701" t="str">
            <v>002</v>
          </cell>
          <cell r="X6701">
            <v>0</v>
          </cell>
        </row>
        <row r="6702">
          <cell r="C6702" t="str">
            <v>002</v>
          </cell>
          <cell r="X6702">
            <v>0</v>
          </cell>
        </row>
        <row r="6703">
          <cell r="C6703" t="str">
            <v>002</v>
          </cell>
          <cell r="X6703">
            <v>0</v>
          </cell>
        </row>
        <row r="6704">
          <cell r="C6704" t="str">
            <v>002</v>
          </cell>
          <cell r="X6704">
            <v>0</v>
          </cell>
        </row>
        <row r="6705">
          <cell r="C6705" t="str">
            <v>002</v>
          </cell>
          <cell r="X6705">
            <v>0</v>
          </cell>
        </row>
        <row r="6706">
          <cell r="C6706" t="str">
            <v>002</v>
          </cell>
          <cell r="X6706">
            <v>0</v>
          </cell>
        </row>
        <row r="6707">
          <cell r="C6707" t="str">
            <v>002</v>
          </cell>
          <cell r="X6707">
            <v>0</v>
          </cell>
        </row>
        <row r="6708">
          <cell r="C6708" t="str">
            <v>002</v>
          </cell>
          <cell r="X6708">
            <v>0</v>
          </cell>
        </row>
        <row r="6709">
          <cell r="C6709" t="str">
            <v>002</v>
          </cell>
          <cell r="X6709">
            <v>0</v>
          </cell>
        </row>
        <row r="6710">
          <cell r="C6710" t="str">
            <v>002</v>
          </cell>
          <cell r="X6710">
            <v>0</v>
          </cell>
        </row>
        <row r="6711">
          <cell r="C6711" t="str">
            <v>002</v>
          </cell>
          <cell r="X6711">
            <v>0</v>
          </cell>
        </row>
        <row r="6712">
          <cell r="C6712" t="str">
            <v>002</v>
          </cell>
          <cell r="X6712">
            <v>0</v>
          </cell>
        </row>
        <row r="6713">
          <cell r="C6713" t="str">
            <v>002</v>
          </cell>
          <cell r="X6713">
            <v>0</v>
          </cell>
        </row>
        <row r="6714">
          <cell r="C6714" t="str">
            <v>002</v>
          </cell>
          <cell r="X6714">
            <v>0</v>
          </cell>
        </row>
        <row r="6715">
          <cell r="C6715" t="str">
            <v>002</v>
          </cell>
          <cell r="X6715">
            <v>0</v>
          </cell>
        </row>
        <row r="6716">
          <cell r="C6716" t="str">
            <v>002</v>
          </cell>
          <cell r="X6716">
            <v>0</v>
          </cell>
        </row>
        <row r="6717">
          <cell r="C6717" t="str">
            <v>002</v>
          </cell>
          <cell r="X6717">
            <v>0</v>
          </cell>
        </row>
        <row r="6718">
          <cell r="C6718" t="str">
            <v>002</v>
          </cell>
          <cell r="X6718">
            <v>0</v>
          </cell>
        </row>
        <row r="6719">
          <cell r="C6719" t="str">
            <v>002</v>
          </cell>
          <cell r="X6719">
            <v>0</v>
          </cell>
        </row>
        <row r="6720">
          <cell r="C6720" t="str">
            <v>002</v>
          </cell>
          <cell r="X6720">
            <v>0</v>
          </cell>
        </row>
        <row r="6721">
          <cell r="C6721" t="str">
            <v>002</v>
          </cell>
          <cell r="X6721">
            <v>0</v>
          </cell>
        </row>
        <row r="6722">
          <cell r="C6722" t="str">
            <v>230</v>
          </cell>
          <cell r="X6722">
            <v>6.8400000000000007</v>
          </cell>
        </row>
        <row r="6723">
          <cell r="C6723" t="str">
            <v>230</v>
          </cell>
          <cell r="X6723">
            <v>12</v>
          </cell>
        </row>
        <row r="6724">
          <cell r="C6724" t="str">
            <v>230</v>
          </cell>
          <cell r="X6724">
            <v>0.3</v>
          </cell>
        </row>
        <row r="6725">
          <cell r="C6725" t="str">
            <v>230</v>
          </cell>
          <cell r="X6725">
            <v>0.8999999999999998</v>
          </cell>
        </row>
        <row r="6726">
          <cell r="C6726" t="str">
            <v>230</v>
          </cell>
          <cell r="X6726">
            <v>29.280000000000005</v>
          </cell>
        </row>
        <row r="6727">
          <cell r="C6727" t="str">
            <v>230</v>
          </cell>
          <cell r="X6727">
            <v>138.6</v>
          </cell>
        </row>
        <row r="6728">
          <cell r="C6728" t="str">
            <v>230</v>
          </cell>
          <cell r="X6728">
            <v>21.600000000000005</v>
          </cell>
        </row>
        <row r="6729">
          <cell r="C6729" t="str">
            <v>230</v>
          </cell>
          <cell r="X6729">
            <v>184.80000000000004</v>
          </cell>
        </row>
        <row r="6730">
          <cell r="C6730" t="str">
            <v>230</v>
          </cell>
          <cell r="X6730">
            <v>7.3350000000000009</v>
          </cell>
        </row>
        <row r="6731">
          <cell r="C6731" t="str">
            <v>230</v>
          </cell>
          <cell r="X6731">
            <v>0</v>
          </cell>
        </row>
        <row r="6732">
          <cell r="C6732" t="str">
            <v>230</v>
          </cell>
          <cell r="X6732">
            <v>0</v>
          </cell>
        </row>
        <row r="6733">
          <cell r="C6733" t="str">
            <v>230</v>
          </cell>
          <cell r="X6733">
            <v>0</v>
          </cell>
        </row>
        <row r="6734">
          <cell r="C6734" t="str">
            <v>230</v>
          </cell>
          <cell r="X6734">
            <v>7.3200000000000012</v>
          </cell>
        </row>
        <row r="6735">
          <cell r="C6735" t="str">
            <v>230</v>
          </cell>
          <cell r="X6735">
            <v>19.799999999999997</v>
          </cell>
        </row>
        <row r="6736">
          <cell r="C6736" t="str">
            <v>230</v>
          </cell>
          <cell r="X6736">
            <v>3.5999999999999992</v>
          </cell>
        </row>
        <row r="6737">
          <cell r="C6737" t="str">
            <v>230</v>
          </cell>
          <cell r="X6737">
            <v>26.399999999999995</v>
          </cell>
        </row>
        <row r="6738">
          <cell r="C6738" t="str">
            <v>230</v>
          </cell>
          <cell r="X6738">
            <v>16.280999999999999</v>
          </cell>
        </row>
        <row r="6739">
          <cell r="C6739" t="str">
            <v>230</v>
          </cell>
          <cell r="X6739">
            <v>2.5</v>
          </cell>
        </row>
        <row r="6740">
          <cell r="C6740" t="str">
            <v>230</v>
          </cell>
          <cell r="X6740">
            <v>0</v>
          </cell>
        </row>
        <row r="6741">
          <cell r="C6741" t="str">
            <v>230</v>
          </cell>
          <cell r="X6741">
            <v>0</v>
          </cell>
        </row>
        <row r="6742">
          <cell r="C6742" t="str">
            <v>230</v>
          </cell>
          <cell r="X6742">
            <v>7.1999999999999984</v>
          </cell>
        </row>
        <row r="6743">
          <cell r="C6743" t="str">
            <v>230</v>
          </cell>
          <cell r="X6743">
            <v>24</v>
          </cell>
        </row>
        <row r="6744">
          <cell r="C6744" t="str">
            <v>230</v>
          </cell>
          <cell r="X6744">
            <v>24</v>
          </cell>
        </row>
        <row r="6745">
          <cell r="C6745" t="str">
            <v>230</v>
          </cell>
          <cell r="X6745">
            <v>0</v>
          </cell>
        </row>
        <row r="6746">
          <cell r="C6746" t="str">
            <v>230</v>
          </cell>
          <cell r="X6746">
            <v>2.3040000000000003</v>
          </cell>
        </row>
        <row r="6747">
          <cell r="C6747" t="str">
            <v>230</v>
          </cell>
          <cell r="X6747">
            <v>0.3</v>
          </cell>
        </row>
        <row r="6748">
          <cell r="C6748" t="str">
            <v>230</v>
          </cell>
          <cell r="X6748">
            <v>6.2</v>
          </cell>
        </row>
        <row r="6749">
          <cell r="C6749" t="str">
            <v>230</v>
          </cell>
          <cell r="X6749">
            <v>0</v>
          </cell>
        </row>
        <row r="6750">
          <cell r="C6750" t="str">
            <v>230</v>
          </cell>
          <cell r="X6750">
            <v>7.1999999999999984</v>
          </cell>
        </row>
        <row r="6751">
          <cell r="C6751" t="str">
            <v>230</v>
          </cell>
          <cell r="X6751">
            <v>24</v>
          </cell>
        </row>
        <row r="6752">
          <cell r="C6752" t="str">
            <v>230</v>
          </cell>
          <cell r="X6752">
            <v>24</v>
          </cell>
        </row>
        <row r="6753">
          <cell r="C6753" t="str">
            <v>230</v>
          </cell>
          <cell r="X6753">
            <v>0</v>
          </cell>
        </row>
        <row r="6754">
          <cell r="C6754" t="str">
            <v>230</v>
          </cell>
          <cell r="X6754">
            <v>3.117</v>
          </cell>
        </row>
        <row r="6755">
          <cell r="C6755" t="str">
            <v>230</v>
          </cell>
          <cell r="X6755">
            <v>0</v>
          </cell>
        </row>
        <row r="6756">
          <cell r="C6756" t="str">
            <v>230</v>
          </cell>
          <cell r="X6756">
            <v>0</v>
          </cell>
        </row>
        <row r="6757">
          <cell r="C6757" t="str">
            <v>230</v>
          </cell>
          <cell r="X6757">
            <v>0</v>
          </cell>
        </row>
        <row r="6758">
          <cell r="C6758" t="str">
            <v>230</v>
          </cell>
          <cell r="X6758">
            <v>0</v>
          </cell>
        </row>
        <row r="6759">
          <cell r="C6759" t="str">
            <v>230</v>
          </cell>
          <cell r="X6759">
            <v>0</v>
          </cell>
        </row>
        <row r="6760">
          <cell r="C6760" t="str">
            <v>230</v>
          </cell>
          <cell r="X6760">
            <v>0</v>
          </cell>
        </row>
        <row r="6761">
          <cell r="C6761" t="str">
            <v>230</v>
          </cell>
          <cell r="X6761">
            <v>0</v>
          </cell>
        </row>
        <row r="6762">
          <cell r="C6762" t="str">
            <v>230</v>
          </cell>
          <cell r="X6762">
            <v>2.9520000000000004</v>
          </cell>
        </row>
        <row r="6763">
          <cell r="C6763" t="str">
            <v>230</v>
          </cell>
          <cell r="X6763">
            <v>0</v>
          </cell>
        </row>
        <row r="6764">
          <cell r="C6764" t="str">
            <v>230</v>
          </cell>
          <cell r="X6764">
            <v>0</v>
          </cell>
        </row>
        <row r="6765">
          <cell r="C6765" t="str">
            <v>230</v>
          </cell>
          <cell r="X6765">
            <v>0</v>
          </cell>
        </row>
        <row r="6766">
          <cell r="C6766" t="str">
            <v>230</v>
          </cell>
          <cell r="X6766">
            <v>7.1999999999999984</v>
          </cell>
        </row>
        <row r="6767">
          <cell r="C6767" t="str">
            <v>230</v>
          </cell>
          <cell r="X6767">
            <v>24</v>
          </cell>
        </row>
        <row r="6768">
          <cell r="C6768" t="str">
            <v>230</v>
          </cell>
          <cell r="X6768">
            <v>24</v>
          </cell>
        </row>
        <row r="6769">
          <cell r="C6769" t="str">
            <v>230</v>
          </cell>
          <cell r="X6769">
            <v>0</v>
          </cell>
        </row>
        <row r="6770">
          <cell r="C6770" t="str">
            <v>230</v>
          </cell>
          <cell r="X6770">
            <v>7.0220000000000011</v>
          </cell>
        </row>
        <row r="6771">
          <cell r="C6771" t="str">
            <v>230</v>
          </cell>
          <cell r="X6771">
            <v>0.1</v>
          </cell>
        </row>
        <row r="6772">
          <cell r="C6772" t="str">
            <v>230</v>
          </cell>
          <cell r="X6772">
            <v>0.34</v>
          </cell>
        </row>
        <row r="6773">
          <cell r="C6773" t="str">
            <v>230</v>
          </cell>
          <cell r="X6773">
            <v>0</v>
          </cell>
        </row>
        <row r="6774">
          <cell r="C6774" t="str">
            <v>230</v>
          </cell>
          <cell r="X6774">
            <v>13.199999999999998</v>
          </cell>
        </row>
        <row r="6775">
          <cell r="C6775" t="str">
            <v>230</v>
          </cell>
          <cell r="X6775">
            <v>0.54999999999999993</v>
          </cell>
        </row>
        <row r="6776">
          <cell r="C6776" t="str">
            <v>230</v>
          </cell>
          <cell r="X6776">
            <v>0</v>
          </cell>
        </row>
        <row r="6777">
          <cell r="C6777" t="str">
            <v>230</v>
          </cell>
          <cell r="X6777">
            <v>0</v>
          </cell>
        </row>
        <row r="6778">
          <cell r="C6778" t="str">
            <v>230</v>
          </cell>
          <cell r="X6778">
            <v>2.8900000000000006</v>
          </cell>
        </row>
        <row r="6779">
          <cell r="C6779" t="str">
            <v>230</v>
          </cell>
          <cell r="X6779">
            <v>0</v>
          </cell>
        </row>
        <row r="6780">
          <cell r="C6780" t="str">
            <v>230</v>
          </cell>
          <cell r="X6780">
            <v>0</v>
          </cell>
        </row>
        <row r="6781">
          <cell r="C6781" t="str">
            <v>230</v>
          </cell>
          <cell r="X6781">
            <v>0</v>
          </cell>
        </row>
        <row r="6782">
          <cell r="C6782" t="str">
            <v>230</v>
          </cell>
          <cell r="X6782">
            <v>6</v>
          </cell>
        </row>
        <row r="6783">
          <cell r="C6783" t="str">
            <v>230</v>
          </cell>
          <cell r="X6783">
            <v>10.979999999999997</v>
          </cell>
        </row>
        <row r="6784">
          <cell r="C6784" t="str">
            <v>230</v>
          </cell>
          <cell r="X6784">
            <v>29.700000000000006</v>
          </cell>
        </row>
        <row r="6785">
          <cell r="C6785" t="str">
            <v>230</v>
          </cell>
          <cell r="X6785">
            <v>0.8</v>
          </cell>
        </row>
        <row r="6786">
          <cell r="C6786" t="str">
            <v>230</v>
          </cell>
          <cell r="X6786">
            <v>2.5999999999999996</v>
          </cell>
        </row>
        <row r="6787">
          <cell r="C6787" t="str">
            <v>230</v>
          </cell>
          <cell r="X6787">
            <v>0</v>
          </cell>
        </row>
        <row r="6788">
          <cell r="C6788" t="str">
            <v>230</v>
          </cell>
          <cell r="X6788">
            <v>0</v>
          </cell>
        </row>
        <row r="6789">
          <cell r="C6789" t="str">
            <v>230</v>
          </cell>
          <cell r="X6789">
            <v>0</v>
          </cell>
        </row>
        <row r="6790">
          <cell r="C6790" t="str">
            <v>230</v>
          </cell>
          <cell r="X6790">
            <v>0</v>
          </cell>
        </row>
        <row r="6791">
          <cell r="C6791" t="str">
            <v>230</v>
          </cell>
          <cell r="X6791">
            <v>0</v>
          </cell>
        </row>
        <row r="6792">
          <cell r="C6792" t="str">
            <v>230</v>
          </cell>
          <cell r="X6792">
            <v>0</v>
          </cell>
        </row>
        <row r="6793">
          <cell r="C6793" t="str">
            <v>230</v>
          </cell>
          <cell r="X6793">
            <v>0</v>
          </cell>
        </row>
        <row r="6794">
          <cell r="C6794" t="str">
            <v>230</v>
          </cell>
          <cell r="X6794">
            <v>0</v>
          </cell>
        </row>
        <row r="6795">
          <cell r="C6795" t="str">
            <v>230</v>
          </cell>
          <cell r="X6795">
            <v>0</v>
          </cell>
        </row>
        <row r="6796">
          <cell r="C6796" t="str">
            <v>230</v>
          </cell>
          <cell r="X6796">
            <v>0</v>
          </cell>
        </row>
        <row r="6797">
          <cell r="C6797" t="str">
            <v>230</v>
          </cell>
          <cell r="X6797">
            <v>0</v>
          </cell>
        </row>
        <row r="6798">
          <cell r="C6798" t="str">
            <v>230</v>
          </cell>
          <cell r="X6798">
            <v>276</v>
          </cell>
        </row>
        <row r="6799">
          <cell r="C6799" t="str">
            <v>230</v>
          </cell>
          <cell r="X6799">
            <v>0</v>
          </cell>
        </row>
        <row r="6800">
          <cell r="C6800" t="str">
            <v>230</v>
          </cell>
          <cell r="X6800">
            <v>0</v>
          </cell>
        </row>
        <row r="6801">
          <cell r="C6801" t="str">
            <v>230</v>
          </cell>
          <cell r="X6801">
            <v>0</v>
          </cell>
        </row>
        <row r="6802">
          <cell r="C6802" t="str">
            <v>230</v>
          </cell>
          <cell r="X6802">
            <v>93.147000000000006</v>
          </cell>
        </row>
        <row r="6803">
          <cell r="C6803" t="str">
            <v>230</v>
          </cell>
          <cell r="X6803">
            <v>12.300000000000002</v>
          </cell>
        </row>
        <row r="6804">
          <cell r="C6804" t="str">
            <v>230</v>
          </cell>
          <cell r="X6804">
            <v>9.3000000000000007</v>
          </cell>
        </row>
        <row r="6805">
          <cell r="C6805" t="str">
            <v>230</v>
          </cell>
          <cell r="X6805">
            <v>9.8149999999999995</v>
          </cell>
        </row>
        <row r="6806">
          <cell r="C6806" t="str">
            <v>230</v>
          </cell>
          <cell r="X6806">
            <v>0.24000000000000002</v>
          </cell>
        </row>
        <row r="6807">
          <cell r="C6807" t="str">
            <v>230</v>
          </cell>
          <cell r="X6807">
            <v>21.959999999999994</v>
          </cell>
        </row>
        <row r="6808">
          <cell r="C6808" t="str">
            <v>230</v>
          </cell>
          <cell r="X6808">
            <v>19.799999999999997</v>
          </cell>
        </row>
        <row r="6809">
          <cell r="C6809" t="str">
            <v>230</v>
          </cell>
          <cell r="X6809">
            <v>26.399999999999995</v>
          </cell>
        </row>
        <row r="6810">
          <cell r="C6810" t="str">
            <v>230</v>
          </cell>
          <cell r="X6810">
            <v>0</v>
          </cell>
        </row>
        <row r="6811">
          <cell r="C6811" t="str">
            <v>230</v>
          </cell>
          <cell r="X6811">
            <v>0</v>
          </cell>
        </row>
        <row r="6812">
          <cell r="C6812" t="str">
            <v>230</v>
          </cell>
          <cell r="X6812">
            <v>0</v>
          </cell>
        </row>
        <row r="6813">
          <cell r="C6813" t="str">
            <v>230</v>
          </cell>
          <cell r="X6813">
            <v>0</v>
          </cell>
        </row>
        <row r="6814">
          <cell r="C6814" t="str">
            <v>230</v>
          </cell>
          <cell r="X6814">
            <v>0</v>
          </cell>
        </row>
        <row r="6815">
          <cell r="C6815" t="str">
            <v>230</v>
          </cell>
          <cell r="X6815">
            <v>0</v>
          </cell>
        </row>
        <row r="6816">
          <cell r="C6816" t="str">
            <v>230</v>
          </cell>
          <cell r="X6816">
            <v>0</v>
          </cell>
        </row>
        <row r="6817">
          <cell r="C6817" t="str">
            <v>230</v>
          </cell>
          <cell r="X6817">
            <v>0</v>
          </cell>
        </row>
        <row r="6818">
          <cell r="C6818" t="str">
            <v>230</v>
          </cell>
          <cell r="X6818">
            <v>0</v>
          </cell>
        </row>
        <row r="6819">
          <cell r="C6819" t="str">
            <v>230</v>
          </cell>
          <cell r="X6819">
            <v>0</v>
          </cell>
        </row>
        <row r="6820">
          <cell r="C6820" t="str">
            <v>230</v>
          </cell>
          <cell r="X6820">
            <v>0</v>
          </cell>
        </row>
        <row r="6821">
          <cell r="C6821" t="str">
            <v>230</v>
          </cell>
          <cell r="X6821">
            <v>0</v>
          </cell>
        </row>
        <row r="6822">
          <cell r="C6822" t="str">
            <v>230</v>
          </cell>
          <cell r="X6822">
            <v>0</v>
          </cell>
        </row>
        <row r="6823">
          <cell r="C6823" t="str">
            <v>230</v>
          </cell>
          <cell r="X6823">
            <v>0</v>
          </cell>
        </row>
        <row r="6824">
          <cell r="C6824" t="str">
            <v>230</v>
          </cell>
          <cell r="X6824">
            <v>0</v>
          </cell>
        </row>
        <row r="6825">
          <cell r="C6825" t="str">
            <v>230</v>
          </cell>
          <cell r="X6825">
            <v>0</v>
          </cell>
        </row>
        <row r="6826">
          <cell r="C6826" t="str">
            <v>230</v>
          </cell>
          <cell r="X6826">
            <v>0</v>
          </cell>
        </row>
        <row r="6827">
          <cell r="C6827" t="str">
            <v>230</v>
          </cell>
          <cell r="X6827">
            <v>0</v>
          </cell>
        </row>
        <row r="6828">
          <cell r="C6828" t="str">
            <v>230</v>
          </cell>
          <cell r="X6828">
            <v>0</v>
          </cell>
        </row>
        <row r="6829">
          <cell r="C6829" t="str">
            <v>230</v>
          </cell>
          <cell r="X6829">
            <v>0</v>
          </cell>
        </row>
        <row r="6830">
          <cell r="C6830" t="str">
            <v>230</v>
          </cell>
          <cell r="X6830">
            <v>0</v>
          </cell>
        </row>
        <row r="6831">
          <cell r="C6831" t="str">
            <v>230</v>
          </cell>
          <cell r="X6831">
            <v>0</v>
          </cell>
        </row>
        <row r="6832">
          <cell r="C6832" t="str">
            <v>230</v>
          </cell>
          <cell r="X6832">
            <v>0</v>
          </cell>
        </row>
        <row r="6833">
          <cell r="C6833" t="str">
            <v>230</v>
          </cell>
          <cell r="X6833">
            <v>0</v>
          </cell>
        </row>
        <row r="6834">
          <cell r="C6834" t="str">
            <v>230</v>
          </cell>
          <cell r="X6834">
            <v>0</v>
          </cell>
        </row>
        <row r="6835">
          <cell r="C6835" t="str">
            <v>230</v>
          </cell>
          <cell r="X6835">
            <v>0</v>
          </cell>
        </row>
        <row r="6836">
          <cell r="C6836" t="str">
            <v>230</v>
          </cell>
          <cell r="X6836">
            <v>0</v>
          </cell>
        </row>
        <row r="6837">
          <cell r="C6837" t="str">
            <v>230</v>
          </cell>
          <cell r="X6837">
            <v>0</v>
          </cell>
        </row>
        <row r="6838">
          <cell r="C6838" t="str">
            <v>230</v>
          </cell>
          <cell r="X6838">
            <v>0</v>
          </cell>
        </row>
        <row r="6839">
          <cell r="C6839" t="str">
            <v>230</v>
          </cell>
          <cell r="X6839">
            <v>0</v>
          </cell>
        </row>
        <row r="6840">
          <cell r="C6840" t="str">
            <v>230</v>
          </cell>
          <cell r="X6840">
            <v>0</v>
          </cell>
        </row>
        <row r="6841">
          <cell r="C6841" t="str">
            <v>230</v>
          </cell>
          <cell r="X6841">
            <v>0</v>
          </cell>
        </row>
        <row r="6842">
          <cell r="C6842" t="str">
            <v>230</v>
          </cell>
          <cell r="X6842">
            <v>19.77</v>
          </cell>
        </row>
        <row r="6843">
          <cell r="C6843" t="str">
            <v>230</v>
          </cell>
          <cell r="X6843">
            <v>0</v>
          </cell>
        </row>
        <row r="6844">
          <cell r="C6844" t="str">
            <v>230</v>
          </cell>
          <cell r="X6844">
            <v>0</v>
          </cell>
        </row>
        <row r="6845">
          <cell r="C6845" t="str">
            <v>230</v>
          </cell>
          <cell r="X6845">
            <v>0</v>
          </cell>
        </row>
        <row r="6846">
          <cell r="C6846" t="str">
            <v>230</v>
          </cell>
          <cell r="X6846">
            <v>0</v>
          </cell>
        </row>
        <row r="6847">
          <cell r="C6847" t="str">
            <v>230</v>
          </cell>
          <cell r="X6847">
            <v>0</v>
          </cell>
        </row>
        <row r="6848">
          <cell r="C6848" t="str">
            <v>230</v>
          </cell>
          <cell r="X6848">
            <v>0</v>
          </cell>
        </row>
        <row r="6849">
          <cell r="C6849" t="str">
            <v>230</v>
          </cell>
          <cell r="X6849">
            <v>0</v>
          </cell>
        </row>
        <row r="6850">
          <cell r="C6850" t="str">
            <v>230</v>
          </cell>
          <cell r="X6850">
            <v>1.4999999999999999E-2</v>
          </cell>
        </row>
        <row r="6851">
          <cell r="C6851" t="str">
            <v>230</v>
          </cell>
          <cell r="X6851">
            <v>0</v>
          </cell>
        </row>
        <row r="6852">
          <cell r="C6852" t="str">
            <v>230</v>
          </cell>
          <cell r="X6852">
            <v>0</v>
          </cell>
        </row>
        <row r="6853">
          <cell r="C6853" t="str">
            <v>230</v>
          </cell>
          <cell r="X6853">
            <v>0</v>
          </cell>
        </row>
        <row r="6854">
          <cell r="C6854" t="str">
            <v>230</v>
          </cell>
          <cell r="X6854">
            <v>0.6</v>
          </cell>
        </row>
        <row r="6855">
          <cell r="C6855" t="str">
            <v>230</v>
          </cell>
          <cell r="X6855">
            <v>0</v>
          </cell>
        </row>
        <row r="6856">
          <cell r="C6856" t="str">
            <v>230</v>
          </cell>
          <cell r="X6856">
            <v>0</v>
          </cell>
        </row>
        <row r="6857">
          <cell r="C6857" t="str">
            <v>230</v>
          </cell>
          <cell r="X6857">
            <v>0</v>
          </cell>
        </row>
        <row r="6858">
          <cell r="C6858" t="str">
            <v>230</v>
          </cell>
          <cell r="X6858">
            <v>0</v>
          </cell>
        </row>
        <row r="6859">
          <cell r="C6859" t="str">
            <v>230</v>
          </cell>
          <cell r="X6859">
            <v>0</v>
          </cell>
        </row>
        <row r="6860">
          <cell r="C6860" t="str">
            <v>230</v>
          </cell>
          <cell r="X6860">
            <v>0</v>
          </cell>
        </row>
        <row r="6861">
          <cell r="C6861" t="str">
            <v>230</v>
          </cell>
          <cell r="X6861">
            <v>0</v>
          </cell>
        </row>
        <row r="6862">
          <cell r="C6862" t="str">
            <v>230</v>
          </cell>
          <cell r="X6862">
            <v>0</v>
          </cell>
        </row>
        <row r="6863">
          <cell r="C6863" t="str">
            <v>230</v>
          </cell>
          <cell r="X6863">
            <v>0</v>
          </cell>
        </row>
        <row r="6864">
          <cell r="C6864" t="str">
            <v>230</v>
          </cell>
          <cell r="X6864">
            <v>0</v>
          </cell>
        </row>
        <row r="6865">
          <cell r="C6865" t="str">
            <v>230</v>
          </cell>
          <cell r="X6865">
            <v>0</v>
          </cell>
        </row>
        <row r="6866">
          <cell r="C6866" t="str">
            <v>230</v>
          </cell>
          <cell r="X6866">
            <v>0</v>
          </cell>
        </row>
        <row r="6867">
          <cell r="C6867" t="str">
            <v>230</v>
          </cell>
          <cell r="X6867">
            <v>0</v>
          </cell>
        </row>
        <row r="6868">
          <cell r="C6868" t="str">
            <v>230</v>
          </cell>
          <cell r="X6868">
            <v>0</v>
          </cell>
        </row>
        <row r="6869">
          <cell r="C6869" t="str">
            <v>230</v>
          </cell>
          <cell r="X6869">
            <v>0</v>
          </cell>
        </row>
        <row r="6870">
          <cell r="C6870" t="str">
            <v>230</v>
          </cell>
          <cell r="X6870">
            <v>0</v>
          </cell>
        </row>
        <row r="6871">
          <cell r="C6871" t="str">
            <v>230</v>
          </cell>
          <cell r="X6871">
            <v>0</v>
          </cell>
        </row>
        <row r="6872">
          <cell r="C6872" t="str">
            <v>230</v>
          </cell>
          <cell r="X6872">
            <v>0</v>
          </cell>
        </row>
        <row r="6873">
          <cell r="C6873" t="str">
            <v>230</v>
          </cell>
          <cell r="X6873">
            <v>0</v>
          </cell>
        </row>
        <row r="6874">
          <cell r="C6874" t="str">
            <v>230</v>
          </cell>
          <cell r="X6874">
            <v>0</v>
          </cell>
        </row>
        <row r="6875">
          <cell r="C6875" t="str">
            <v>230</v>
          </cell>
          <cell r="X6875">
            <v>0</v>
          </cell>
        </row>
        <row r="6876">
          <cell r="C6876" t="str">
            <v>230</v>
          </cell>
          <cell r="X6876">
            <v>0</v>
          </cell>
        </row>
        <row r="6877">
          <cell r="C6877" t="str">
            <v>230</v>
          </cell>
          <cell r="X6877">
            <v>0</v>
          </cell>
        </row>
        <row r="6878">
          <cell r="C6878" t="str">
            <v>230</v>
          </cell>
          <cell r="X6878">
            <v>0</v>
          </cell>
        </row>
        <row r="6879">
          <cell r="C6879" t="str">
            <v>230</v>
          </cell>
          <cell r="X6879">
            <v>0</v>
          </cell>
        </row>
        <row r="6880">
          <cell r="C6880" t="str">
            <v>230</v>
          </cell>
          <cell r="X6880">
            <v>0</v>
          </cell>
        </row>
        <row r="6881">
          <cell r="C6881" t="str">
            <v>230</v>
          </cell>
          <cell r="X6881">
            <v>0</v>
          </cell>
        </row>
        <row r="6882">
          <cell r="C6882" t="str">
            <v>230</v>
          </cell>
          <cell r="X6882">
            <v>34.663499999999999</v>
          </cell>
        </row>
        <row r="6883">
          <cell r="C6883" t="str">
            <v>230</v>
          </cell>
          <cell r="X6883">
            <v>6.3000000000000016</v>
          </cell>
        </row>
        <row r="6884">
          <cell r="C6884" t="str">
            <v>230</v>
          </cell>
          <cell r="X6884">
            <v>11.8</v>
          </cell>
        </row>
        <row r="6885">
          <cell r="C6885" t="str">
            <v>230</v>
          </cell>
          <cell r="X6885">
            <v>0</v>
          </cell>
        </row>
        <row r="6886">
          <cell r="C6886" t="str">
            <v>230</v>
          </cell>
          <cell r="X6886">
            <v>7.3200000000000012</v>
          </cell>
        </row>
        <row r="6887">
          <cell r="C6887" t="str">
            <v>230</v>
          </cell>
          <cell r="X6887">
            <v>19.799999999999997</v>
          </cell>
        </row>
        <row r="6888">
          <cell r="C6888" t="str">
            <v>230</v>
          </cell>
          <cell r="X6888">
            <v>3.5999999999999992</v>
          </cell>
        </row>
        <row r="6889">
          <cell r="C6889" t="str">
            <v>230</v>
          </cell>
          <cell r="X6889">
            <v>26.399999999999995</v>
          </cell>
        </row>
        <row r="6890">
          <cell r="C6890" t="str">
            <v>230</v>
          </cell>
          <cell r="X6890">
            <v>60.455000000000005</v>
          </cell>
        </row>
        <row r="6891">
          <cell r="C6891" t="str">
            <v>230</v>
          </cell>
          <cell r="X6891">
            <v>0</v>
          </cell>
        </row>
        <row r="6892">
          <cell r="C6892" t="str">
            <v>230</v>
          </cell>
          <cell r="X6892">
            <v>0</v>
          </cell>
        </row>
        <row r="6893">
          <cell r="C6893" t="str">
            <v>230</v>
          </cell>
          <cell r="X6893">
            <v>0</v>
          </cell>
        </row>
        <row r="6894">
          <cell r="C6894" t="str">
            <v>230</v>
          </cell>
          <cell r="X6894">
            <v>0</v>
          </cell>
        </row>
        <row r="6895">
          <cell r="C6895" t="str">
            <v>230</v>
          </cell>
          <cell r="X6895">
            <v>0</v>
          </cell>
        </row>
        <row r="6896">
          <cell r="C6896" t="str">
            <v>230</v>
          </cell>
          <cell r="X6896">
            <v>0</v>
          </cell>
        </row>
        <row r="6897">
          <cell r="C6897" t="str">
            <v>230</v>
          </cell>
          <cell r="X6897">
            <v>0</v>
          </cell>
        </row>
        <row r="6898">
          <cell r="C6898" t="str">
            <v>230</v>
          </cell>
          <cell r="X6898">
            <v>0</v>
          </cell>
        </row>
        <row r="6899">
          <cell r="C6899" t="str">
            <v>230</v>
          </cell>
          <cell r="X6899">
            <v>0</v>
          </cell>
        </row>
        <row r="6900">
          <cell r="C6900" t="str">
            <v>230</v>
          </cell>
          <cell r="X6900">
            <v>0</v>
          </cell>
        </row>
        <row r="6901">
          <cell r="C6901" t="str">
            <v>230</v>
          </cell>
          <cell r="X6901">
            <v>0</v>
          </cell>
        </row>
        <row r="6902">
          <cell r="C6902" t="str">
            <v>230</v>
          </cell>
          <cell r="X6902">
            <v>0</v>
          </cell>
        </row>
        <row r="6903">
          <cell r="C6903" t="str">
            <v>230</v>
          </cell>
          <cell r="X6903">
            <v>0</v>
          </cell>
        </row>
        <row r="6904">
          <cell r="C6904" t="str">
            <v>230</v>
          </cell>
          <cell r="X6904">
            <v>0</v>
          </cell>
        </row>
        <row r="6905">
          <cell r="C6905" t="str">
            <v>230</v>
          </cell>
          <cell r="X6905">
            <v>0</v>
          </cell>
        </row>
        <row r="6906">
          <cell r="C6906" t="str">
            <v>230</v>
          </cell>
          <cell r="X6906">
            <v>0</v>
          </cell>
        </row>
        <row r="6907">
          <cell r="C6907" t="str">
            <v>230</v>
          </cell>
          <cell r="X6907">
            <v>0</v>
          </cell>
        </row>
        <row r="6908">
          <cell r="C6908" t="str">
            <v>230</v>
          </cell>
          <cell r="X6908">
            <v>0</v>
          </cell>
        </row>
        <row r="6909">
          <cell r="C6909" t="str">
            <v>230</v>
          </cell>
          <cell r="X6909">
            <v>0</v>
          </cell>
        </row>
        <row r="6910">
          <cell r="C6910" t="str">
            <v>230</v>
          </cell>
          <cell r="X6910">
            <v>0</v>
          </cell>
        </row>
        <row r="6911">
          <cell r="C6911" t="str">
            <v>230</v>
          </cell>
          <cell r="X6911">
            <v>0</v>
          </cell>
        </row>
        <row r="6912">
          <cell r="C6912" t="str">
            <v>230</v>
          </cell>
          <cell r="X6912">
            <v>0</v>
          </cell>
        </row>
        <row r="6913">
          <cell r="C6913" t="str">
            <v>230</v>
          </cell>
          <cell r="X6913">
            <v>0</v>
          </cell>
        </row>
        <row r="6914">
          <cell r="C6914" t="str">
            <v>230</v>
          </cell>
          <cell r="X6914">
            <v>0</v>
          </cell>
        </row>
        <row r="6915">
          <cell r="C6915" t="str">
            <v>230</v>
          </cell>
          <cell r="X6915">
            <v>0</v>
          </cell>
        </row>
        <row r="6916">
          <cell r="C6916" t="str">
            <v>230</v>
          </cell>
          <cell r="X6916">
            <v>0</v>
          </cell>
        </row>
        <row r="6917">
          <cell r="C6917" t="str">
            <v>230</v>
          </cell>
          <cell r="X6917">
            <v>0</v>
          </cell>
        </row>
        <row r="6918">
          <cell r="C6918" t="str">
            <v>230</v>
          </cell>
          <cell r="X6918">
            <v>0</v>
          </cell>
        </row>
        <row r="6919">
          <cell r="C6919" t="str">
            <v>230</v>
          </cell>
          <cell r="X6919">
            <v>0</v>
          </cell>
        </row>
        <row r="6920">
          <cell r="C6920" t="str">
            <v>230</v>
          </cell>
          <cell r="X6920">
            <v>0</v>
          </cell>
        </row>
        <row r="6921">
          <cell r="C6921" t="str">
            <v>230</v>
          </cell>
          <cell r="X6921">
            <v>0</v>
          </cell>
        </row>
        <row r="6922">
          <cell r="C6922" t="str">
            <v>230</v>
          </cell>
          <cell r="X6922">
            <v>8.6809999999999992</v>
          </cell>
        </row>
        <row r="6923">
          <cell r="C6923" t="str">
            <v>230</v>
          </cell>
          <cell r="X6923">
            <v>0</v>
          </cell>
        </row>
        <row r="6924">
          <cell r="C6924" t="str">
            <v>230</v>
          </cell>
          <cell r="X6924">
            <v>0</v>
          </cell>
        </row>
        <row r="6925">
          <cell r="C6925" t="str">
            <v>230</v>
          </cell>
          <cell r="X6925">
            <v>0</v>
          </cell>
        </row>
        <row r="6926">
          <cell r="C6926" t="str">
            <v>230</v>
          </cell>
          <cell r="X6926">
            <v>2.4500000000000002</v>
          </cell>
        </row>
        <row r="6927">
          <cell r="C6927" t="str">
            <v>230</v>
          </cell>
          <cell r="X6927">
            <v>0</v>
          </cell>
        </row>
        <row r="6928">
          <cell r="C6928" t="str">
            <v>230</v>
          </cell>
          <cell r="X6928">
            <v>0</v>
          </cell>
        </row>
        <row r="6929">
          <cell r="C6929" t="str">
            <v>230</v>
          </cell>
          <cell r="X6929">
            <v>0</v>
          </cell>
        </row>
        <row r="6930">
          <cell r="C6930" t="str">
            <v>230</v>
          </cell>
          <cell r="X6930">
            <v>10.852</v>
          </cell>
        </row>
        <row r="6931">
          <cell r="C6931" t="str">
            <v>230</v>
          </cell>
          <cell r="X6931">
            <v>0.2</v>
          </cell>
        </row>
        <row r="6932">
          <cell r="C6932" t="str">
            <v>230</v>
          </cell>
          <cell r="X6932">
            <v>0</v>
          </cell>
        </row>
        <row r="6933">
          <cell r="C6933" t="str">
            <v>230</v>
          </cell>
          <cell r="X6933">
            <v>0</v>
          </cell>
        </row>
        <row r="6934">
          <cell r="C6934" t="str">
            <v>230</v>
          </cell>
          <cell r="X6934">
            <v>1.0999999999999999</v>
          </cell>
        </row>
        <row r="6935">
          <cell r="C6935" t="str">
            <v>230</v>
          </cell>
          <cell r="X6935">
            <v>0</v>
          </cell>
        </row>
        <row r="6936">
          <cell r="C6936" t="str">
            <v>230</v>
          </cell>
          <cell r="X6936">
            <v>0</v>
          </cell>
        </row>
        <row r="6937">
          <cell r="C6937" t="str">
            <v>230</v>
          </cell>
          <cell r="X6937">
            <v>0</v>
          </cell>
        </row>
        <row r="6938">
          <cell r="C6938" t="str">
            <v>230</v>
          </cell>
          <cell r="X6938">
            <v>0</v>
          </cell>
        </row>
        <row r="6939">
          <cell r="C6939" t="str">
            <v>230</v>
          </cell>
          <cell r="X6939">
            <v>0</v>
          </cell>
        </row>
        <row r="6940">
          <cell r="C6940" t="str">
            <v>230</v>
          </cell>
          <cell r="X6940">
            <v>0</v>
          </cell>
        </row>
        <row r="6941">
          <cell r="C6941" t="str">
            <v>230</v>
          </cell>
          <cell r="X6941">
            <v>0</v>
          </cell>
        </row>
        <row r="6942">
          <cell r="C6942" t="str">
            <v>230</v>
          </cell>
          <cell r="X6942">
            <v>0</v>
          </cell>
        </row>
        <row r="6943">
          <cell r="C6943" t="str">
            <v>230</v>
          </cell>
          <cell r="X6943">
            <v>0</v>
          </cell>
        </row>
        <row r="6944">
          <cell r="C6944" t="str">
            <v>230</v>
          </cell>
          <cell r="X6944">
            <v>0</v>
          </cell>
        </row>
        <row r="6945">
          <cell r="C6945" t="str">
            <v>230</v>
          </cell>
          <cell r="X6945">
            <v>0</v>
          </cell>
        </row>
        <row r="6946">
          <cell r="C6946" t="str">
            <v>230</v>
          </cell>
          <cell r="X6946">
            <v>0</v>
          </cell>
        </row>
        <row r="6947">
          <cell r="C6947" t="str">
            <v>230</v>
          </cell>
          <cell r="X6947">
            <v>0</v>
          </cell>
        </row>
        <row r="6948">
          <cell r="C6948" t="str">
            <v>230</v>
          </cell>
          <cell r="X6948">
            <v>0</v>
          </cell>
        </row>
        <row r="6949">
          <cell r="C6949" t="str">
            <v>230</v>
          </cell>
          <cell r="X6949">
            <v>0</v>
          </cell>
        </row>
        <row r="6950">
          <cell r="C6950" t="str">
            <v>230</v>
          </cell>
          <cell r="X6950">
            <v>0</v>
          </cell>
        </row>
        <row r="6951">
          <cell r="C6951" t="str">
            <v>230</v>
          </cell>
          <cell r="X6951">
            <v>0</v>
          </cell>
        </row>
        <row r="6952">
          <cell r="C6952" t="str">
            <v>230</v>
          </cell>
          <cell r="X6952">
            <v>0</v>
          </cell>
        </row>
        <row r="6953">
          <cell r="C6953" t="str">
            <v>230</v>
          </cell>
          <cell r="X6953">
            <v>0</v>
          </cell>
        </row>
        <row r="6954">
          <cell r="C6954" t="str">
            <v>230</v>
          </cell>
          <cell r="X6954">
            <v>0</v>
          </cell>
        </row>
        <row r="6955">
          <cell r="C6955" t="str">
            <v>230</v>
          </cell>
          <cell r="X6955">
            <v>0</v>
          </cell>
        </row>
        <row r="6956">
          <cell r="C6956" t="str">
            <v>230</v>
          </cell>
          <cell r="X6956">
            <v>0</v>
          </cell>
        </row>
        <row r="6957">
          <cell r="C6957" t="str">
            <v>230</v>
          </cell>
          <cell r="X6957">
            <v>0</v>
          </cell>
        </row>
        <row r="6958">
          <cell r="C6958" t="str">
            <v>230</v>
          </cell>
          <cell r="X6958">
            <v>0</v>
          </cell>
        </row>
        <row r="6959">
          <cell r="C6959" t="str">
            <v>230</v>
          </cell>
          <cell r="X6959">
            <v>0</v>
          </cell>
        </row>
        <row r="6960">
          <cell r="C6960" t="str">
            <v>230</v>
          </cell>
          <cell r="X6960">
            <v>0</v>
          </cell>
        </row>
        <row r="6961">
          <cell r="C6961" t="str">
            <v>230</v>
          </cell>
          <cell r="X6961">
            <v>0</v>
          </cell>
        </row>
        <row r="6962">
          <cell r="C6962" t="str">
            <v>230</v>
          </cell>
          <cell r="X6962">
            <v>5.6669999999999998</v>
          </cell>
        </row>
        <row r="6963">
          <cell r="C6963" t="str">
            <v>230</v>
          </cell>
          <cell r="X6963">
            <v>3.46</v>
          </cell>
        </row>
        <row r="6964">
          <cell r="C6964" t="str">
            <v>230</v>
          </cell>
          <cell r="X6964">
            <v>3.4</v>
          </cell>
        </row>
        <row r="6965">
          <cell r="C6965" t="str">
            <v>230</v>
          </cell>
          <cell r="X6965">
            <v>32.28</v>
          </cell>
        </row>
        <row r="6966">
          <cell r="C6966" t="str">
            <v>230</v>
          </cell>
          <cell r="X6966">
            <v>0</v>
          </cell>
        </row>
        <row r="6967">
          <cell r="C6967" t="str">
            <v>230</v>
          </cell>
          <cell r="X6967">
            <v>0</v>
          </cell>
        </row>
        <row r="6968">
          <cell r="C6968" t="str">
            <v>230</v>
          </cell>
          <cell r="X6968">
            <v>0</v>
          </cell>
        </row>
        <row r="6969">
          <cell r="C6969" t="str">
            <v>230</v>
          </cell>
          <cell r="X6969">
            <v>0</v>
          </cell>
        </row>
        <row r="6970">
          <cell r="C6970" t="str">
            <v>230</v>
          </cell>
          <cell r="X6970">
            <v>21.178999999999995</v>
          </cell>
        </row>
        <row r="6971">
          <cell r="C6971" t="str">
            <v>230</v>
          </cell>
          <cell r="X6971">
            <v>0.6</v>
          </cell>
        </row>
        <row r="6972">
          <cell r="C6972" t="str">
            <v>230</v>
          </cell>
          <cell r="X6972">
            <v>0.1</v>
          </cell>
        </row>
        <row r="6973">
          <cell r="C6973" t="str">
            <v>230</v>
          </cell>
          <cell r="X6973">
            <v>0</v>
          </cell>
        </row>
        <row r="6974">
          <cell r="C6974" t="str">
            <v>230</v>
          </cell>
          <cell r="X6974">
            <v>29.700000000000006</v>
          </cell>
        </row>
        <row r="6975">
          <cell r="C6975" t="str">
            <v>230</v>
          </cell>
          <cell r="X6975">
            <v>0</v>
          </cell>
        </row>
        <row r="6976">
          <cell r="C6976" t="str">
            <v>230</v>
          </cell>
          <cell r="X6976">
            <v>0</v>
          </cell>
        </row>
        <row r="6977">
          <cell r="C6977" t="str">
            <v>230</v>
          </cell>
          <cell r="X6977">
            <v>0</v>
          </cell>
        </row>
        <row r="6978">
          <cell r="C6978" t="str">
            <v>230</v>
          </cell>
          <cell r="X6978">
            <v>0</v>
          </cell>
        </row>
        <row r="6979">
          <cell r="C6979" t="str">
            <v>230</v>
          </cell>
          <cell r="X6979">
            <v>0</v>
          </cell>
        </row>
        <row r="6980">
          <cell r="C6980" t="str">
            <v>230</v>
          </cell>
          <cell r="X6980">
            <v>0</v>
          </cell>
        </row>
        <row r="6981">
          <cell r="C6981" t="str">
            <v>230</v>
          </cell>
          <cell r="X6981">
            <v>0</v>
          </cell>
        </row>
        <row r="6982">
          <cell r="C6982" t="str">
            <v>230</v>
          </cell>
          <cell r="X6982">
            <v>0</v>
          </cell>
        </row>
        <row r="6983">
          <cell r="C6983" t="str">
            <v>230</v>
          </cell>
          <cell r="X6983">
            <v>0</v>
          </cell>
        </row>
        <row r="6984">
          <cell r="C6984" t="str">
            <v>230</v>
          </cell>
          <cell r="X6984">
            <v>0</v>
          </cell>
        </row>
        <row r="6985">
          <cell r="C6985" t="str">
            <v>230</v>
          </cell>
          <cell r="X6985">
            <v>0</v>
          </cell>
        </row>
        <row r="6986">
          <cell r="C6986" t="str">
            <v>230</v>
          </cell>
          <cell r="X6986">
            <v>0</v>
          </cell>
        </row>
        <row r="6987">
          <cell r="C6987" t="str">
            <v>230</v>
          </cell>
          <cell r="X6987">
            <v>0</v>
          </cell>
        </row>
        <row r="6988">
          <cell r="C6988" t="str">
            <v>230</v>
          </cell>
          <cell r="X6988">
            <v>0</v>
          </cell>
        </row>
        <row r="6989">
          <cell r="C6989" t="str">
            <v>230</v>
          </cell>
          <cell r="X6989">
            <v>0</v>
          </cell>
        </row>
        <row r="6990">
          <cell r="C6990" t="str">
            <v>230</v>
          </cell>
          <cell r="X6990">
            <v>0</v>
          </cell>
        </row>
        <row r="6991">
          <cell r="C6991" t="str">
            <v>230</v>
          </cell>
          <cell r="X6991">
            <v>0</v>
          </cell>
        </row>
        <row r="6992">
          <cell r="C6992" t="str">
            <v>230</v>
          </cell>
          <cell r="X6992">
            <v>0</v>
          </cell>
        </row>
        <row r="6993">
          <cell r="C6993" t="str">
            <v>230</v>
          </cell>
          <cell r="X6993">
            <v>0</v>
          </cell>
        </row>
        <row r="6994">
          <cell r="C6994" t="str">
            <v>230</v>
          </cell>
          <cell r="X6994">
            <v>0</v>
          </cell>
        </row>
        <row r="6995">
          <cell r="C6995" t="str">
            <v>230</v>
          </cell>
          <cell r="X6995">
            <v>0</v>
          </cell>
        </row>
        <row r="6996">
          <cell r="C6996" t="str">
            <v>230</v>
          </cell>
          <cell r="X6996">
            <v>0</v>
          </cell>
        </row>
        <row r="6997">
          <cell r="C6997" t="str">
            <v>230</v>
          </cell>
          <cell r="X6997">
            <v>0</v>
          </cell>
        </row>
        <row r="6998">
          <cell r="C6998" t="str">
            <v>230</v>
          </cell>
          <cell r="X6998">
            <v>0</v>
          </cell>
        </row>
        <row r="6999">
          <cell r="C6999" t="str">
            <v>230</v>
          </cell>
          <cell r="X6999">
            <v>0</v>
          </cell>
        </row>
        <row r="7000">
          <cell r="C7000" t="str">
            <v>230</v>
          </cell>
          <cell r="X7000">
            <v>0</v>
          </cell>
        </row>
        <row r="7001">
          <cell r="C7001" t="str">
            <v>230</v>
          </cell>
          <cell r="X7001">
            <v>0</v>
          </cell>
        </row>
        <row r="7002">
          <cell r="C7002" t="str">
            <v>230</v>
          </cell>
          <cell r="X7002">
            <v>72.683000000000007</v>
          </cell>
        </row>
        <row r="7003">
          <cell r="C7003" t="str">
            <v>230</v>
          </cell>
          <cell r="X7003">
            <v>12</v>
          </cell>
        </row>
        <row r="7004">
          <cell r="C7004" t="str">
            <v>230</v>
          </cell>
          <cell r="X7004">
            <v>1.0499999999999998</v>
          </cell>
        </row>
        <row r="7005">
          <cell r="C7005" t="str">
            <v>230</v>
          </cell>
          <cell r="X7005">
            <v>10.23</v>
          </cell>
        </row>
        <row r="7006">
          <cell r="C7006" t="str">
            <v>230</v>
          </cell>
          <cell r="X7006">
            <v>0.24000000000000002</v>
          </cell>
        </row>
        <row r="7007">
          <cell r="C7007" t="str">
            <v>230</v>
          </cell>
          <cell r="X7007">
            <v>21.959999999999994</v>
          </cell>
        </row>
        <row r="7008">
          <cell r="C7008" t="str">
            <v>230</v>
          </cell>
          <cell r="X7008">
            <v>19.799999999999997</v>
          </cell>
        </row>
        <row r="7009">
          <cell r="C7009" t="str">
            <v>230</v>
          </cell>
          <cell r="X7009">
            <v>26.399999999999995</v>
          </cell>
        </row>
        <row r="7010">
          <cell r="C7010" t="str">
            <v>230</v>
          </cell>
          <cell r="X7010">
            <v>1.4999999999999999E-2</v>
          </cell>
        </row>
        <row r="7011">
          <cell r="C7011" t="str">
            <v>230</v>
          </cell>
          <cell r="X7011">
            <v>0.47999999999999993</v>
          </cell>
        </row>
        <row r="7012">
          <cell r="C7012" t="str">
            <v>230</v>
          </cell>
          <cell r="X7012">
            <v>0</v>
          </cell>
        </row>
        <row r="7013">
          <cell r="C7013" t="str">
            <v>230</v>
          </cell>
          <cell r="X7013">
            <v>0</v>
          </cell>
        </row>
        <row r="7014">
          <cell r="C7014" t="str">
            <v>230</v>
          </cell>
          <cell r="X7014">
            <v>0.6</v>
          </cell>
        </row>
        <row r="7015">
          <cell r="C7015" t="str">
            <v>230</v>
          </cell>
          <cell r="X7015">
            <v>0</v>
          </cell>
        </row>
        <row r="7016">
          <cell r="C7016" t="str">
            <v>230</v>
          </cell>
          <cell r="X7016">
            <v>0</v>
          </cell>
        </row>
        <row r="7017">
          <cell r="C7017" t="str">
            <v>230</v>
          </cell>
          <cell r="X7017">
            <v>0</v>
          </cell>
        </row>
        <row r="7018">
          <cell r="C7018" t="str">
            <v>230</v>
          </cell>
          <cell r="X7018">
            <v>2.4099999999999997</v>
          </cell>
        </row>
        <row r="7019">
          <cell r="C7019" t="str">
            <v>230</v>
          </cell>
          <cell r="X7019">
            <v>4.0199999999999987</v>
          </cell>
        </row>
        <row r="7020">
          <cell r="C7020" t="str">
            <v>230</v>
          </cell>
          <cell r="X7020">
            <v>27.4</v>
          </cell>
        </row>
        <row r="7021">
          <cell r="C7021" t="str">
            <v>230</v>
          </cell>
          <cell r="X7021">
            <v>1.3600000000000003</v>
          </cell>
        </row>
        <row r="7022">
          <cell r="C7022" t="str">
            <v>230</v>
          </cell>
          <cell r="X7022">
            <v>87.080000000000013</v>
          </cell>
        </row>
        <row r="7023">
          <cell r="C7023" t="str">
            <v>230</v>
          </cell>
          <cell r="X7023">
            <v>0</v>
          </cell>
        </row>
        <row r="7024">
          <cell r="C7024" t="str">
            <v>230</v>
          </cell>
          <cell r="X7024">
            <v>0</v>
          </cell>
        </row>
        <row r="7025">
          <cell r="C7025" t="str">
            <v>230</v>
          </cell>
          <cell r="X7025">
            <v>0</v>
          </cell>
        </row>
        <row r="7026">
          <cell r="C7026" t="str">
            <v>230</v>
          </cell>
          <cell r="X7026">
            <v>57.434000000000005</v>
          </cell>
        </row>
        <row r="7027">
          <cell r="C7027" t="str">
            <v>230</v>
          </cell>
          <cell r="X7027">
            <v>47.106000000000002</v>
          </cell>
        </row>
        <row r="7028">
          <cell r="C7028" t="str">
            <v>230</v>
          </cell>
          <cell r="X7028">
            <v>52.628999999999991</v>
          </cell>
        </row>
        <row r="7029">
          <cell r="C7029" t="str">
            <v>230</v>
          </cell>
          <cell r="X7029">
            <v>16.299999999999997</v>
          </cell>
        </row>
        <row r="7030">
          <cell r="C7030" t="str">
            <v>230</v>
          </cell>
          <cell r="X7030">
            <v>3.6600000000000006</v>
          </cell>
        </row>
        <row r="7031">
          <cell r="C7031" t="str">
            <v>230</v>
          </cell>
          <cell r="X7031">
            <v>39.599999999999994</v>
          </cell>
        </row>
        <row r="7032">
          <cell r="C7032" t="str">
            <v>230</v>
          </cell>
          <cell r="X7032">
            <v>26.399999999999995</v>
          </cell>
        </row>
        <row r="7033">
          <cell r="C7033" t="str">
            <v>230</v>
          </cell>
          <cell r="X7033">
            <v>0</v>
          </cell>
        </row>
        <row r="7034">
          <cell r="C7034" t="str">
            <v>230</v>
          </cell>
          <cell r="X7034">
            <v>0</v>
          </cell>
        </row>
        <row r="7035">
          <cell r="C7035" t="str">
            <v>230</v>
          </cell>
          <cell r="X7035">
            <v>0</v>
          </cell>
        </row>
        <row r="7036">
          <cell r="C7036" t="str">
            <v>230</v>
          </cell>
          <cell r="X7036">
            <v>0</v>
          </cell>
        </row>
        <row r="7037">
          <cell r="C7037" t="str">
            <v>230</v>
          </cell>
          <cell r="X7037">
            <v>0</v>
          </cell>
        </row>
        <row r="7038">
          <cell r="C7038" t="str">
            <v>230</v>
          </cell>
          <cell r="X7038">
            <v>0</v>
          </cell>
        </row>
        <row r="7039">
          <cell r="C7039" t="str">
            <v>230</v>
          </cell>
          <cell r="X7039">
            <v>0</v>
          </cell>
        </row>
        <row r="7040">
          <cell r="C7040" t="str">
            <v>230</v>
          </cell>
          <cell r="X7040">
            <v>0</v>
          </cell>
        </row>
        <row r="7041">
          <cell r="C7041" t="str">
            <v>230</v>
          </cell>
          <cell r="X7041">
            <v>0</v>
          </cell>
        </row>
        <row r="7042">
          <cell r="C7042" t="str">
            <v>186</v>
          </cell>
          <cell r="X7042">
            <v>5.5000000000000009</v>
          </cell>
        </row>
        <row r="7043">
          <cell r="C7043" t="str">
            <v>186</v>
          </cell>
          <cell r="X7043">
            <v>3.1</v>
          </cell>
        </row>
        <row r="7044">
          <cell r="C7044" t="str">
            <v>186</v>
          </cell>
          <cell r="X7044">
            <v>0</v>
          </cell>
        </row>
        <row r="7045">
          <cell r="C7045" t="str">
            <v>186</v>
          </cell>
          <cell r="X7045">
            <v>0</v>
          </cell>
        </row>
        <row r="7046">
          <cell r="C7046" t="str">
            <v>186</v>
          </cell>
          <cell r="X7046">
            <v>0</v>
          </cell>
        </row>
        <row r="7047">
          <cell r="C7047" t="str">
            <v>186</v>
          </cell>
          <cell r="X7047">
            <v>1.5</v>
          </cell>
        </row>
        <row r="7048">
          <cell r="C7048" t="str">
            <v>186</v>
          </cell>
          <cell r="X7048">
            <v>0</v>
          </cell>
        </row>
        <row r="7049">
          <cell r="C7049" t="str">
            <v>186</v>
          </cell>
          <cell r="X7049">
            <v>0</v>
          </cell>
        </row>
        <row r="7050">
          <cell r="C7050" t="str">
            <v>186</v>
          </cell>
          <cell r="X7050">
            <v>5.5000000000000009</v>
          </cell>
        </row>
        <row r="7051">
          <cell r="C7051" t="str">
            <v>186</v>
          </cell>
          <cell r="X7051">
            <v>0.2</v>
          </cell>
        </row>
        <row r="7052">
          <cell r="C7052" t="str">
            <v>186</v>
          </cell>
          <cell r="X7052">
            <v>0</v>
          </cell>
        </row>
        <row r="7053">
          <cell r="C7053" t="str">
            <v>186</v>
          </cell>
          <cell r="X7053">
            <v>0</v>
          </cell>
        </row>
        <row r="7054">
          <cell r="C7054" t="str">
            <v>186</v>
          </cell>
          <cell r="X7054">
            <v>1.5</v>
          </cell>
        </row>
        <row r="7055">
          <cell r="C7055" t="str">
            <v>186</v>
          </cell>
          <cell r="X7055">
            <v>0</v>
          </cell>
        </row>
        <row r="7056">
          <cell r="C7056" t="str">
            <v>186</v>
          </cell>
          <cell r="X7056">
            <v>0</v>
          </cell>
        </row>
        <row r="7057">
          <cell r="C7057" t="str">
            <v>186</v>
          </cell>
          <cell r="X7057">
            <v>0</v>
          </cell>
        </row>
        <row r="7058">
          <cell r="C7058" t="str">
            <v>186</v>
          </cell>
          <cell r="X7058">
            <v>5.5000000000000009</v>
          </cell>
        </row>
        <row r="7059">
          <cell r="C7059" t="str">
            <v>186</v>
          </cell>
          <cell r="X7059">
            <v>0.2</v>
          </cell>
        </row>
        <row r="7060">
          <cell r="C7060" t="str">
            <v>186</v>
          </cell>
          <cell r="X7060">
            <v>0</v>
          </cell>
        </row>
        <row r="7061">
          <cell r="C7061" t="str">
            <v>186</v>
          </cell>
          <cell r="X7061">
            <v>0</v>
          </cell>
        </row>
        <row r="7062">
          <cell r="C7062" t="str">
            <v>186</v>
          </cell>
          <cell r="X7062">
            <v>1.5</v>
          </cell>
        </row>
        <row r="7063">
          <cell r="C7063" t="str">
            <v>186</v>
          </cell>
          <cell r="X7063">
            <v>0</v>
          </cell>
        </row>
        <row r="7064">
          <cell r="C7064" t="str">
            <v>186</v>
          </cell>
          <cell r="X7064">
            <v>0</v>
          </cell>
        </row>
        <row r="7065">
          <cell r="C7065" t="str">
            <v>186</v>
          </cell>
          <cell r="X7065">
            <v>0</v>
          </cell>
        </row>
        <row r="7066">
          <cell r="C7066" t="str">
            <v>186</v>
          </cell>
          <cell r="X7066">
            <v>5.5000000000000009</v>
          </cell>
        </row>
        <row r="7067">
          <cell r="C7067" t="str">
            <v>186</v>
          </cell>
          <cell r="X7067">
            <v>0.2</v>
          </cell>
        </row>
        <row r="7068">
          <cell r="C7068" t="str">
            <v>186</v>
          </cell>
          <cell r="X7068">
            <v>0</v>
          </cell>
        </row>
        <row r="7069">
          <cell r="C7069" t="str">
            <v>186</v>
          </cell>
          <cell r="X7069">
            <v>0</v>
          </cell>
        </row>
        <row r="7070">
          <cell r="C7070" t="str">
            <v>186</v>
          </cell>
          <cell r="X7070">
            <v>1.5</v>
          </cell>
        </row>
        <row r="7071">
          <cell r="C7071" t="str">
            <v>186</v>
          </cell>
          <cell r="X7071">
            <v>0</v>
          </cell>
        </row>
        <row r="7072">
          <cell r="C7072" t="str">
            <v>186</v>
          </cell>
          <cell r="X7072">
            <v>0</v>
          </cell>
        </row>
        <row r="7073">
          <cell r="C7073" t="str">
            <v>186</v>
          </cell>
          <cell r="X7073">
            <v>0</v>
          </cell>
        </row>
        <row r="7074">
          <cell r="C7074" t="str">
            <v>186</v>
          </cell>
          <cell r="X7074">
            <v>0</v>
          </cell>
        </row>
        <row r="7075">
          <cell r="C7075" t="str">
            <v>186</v>
          </cell>
          <cell r="X7075">
            <v>0</v>
          </cell>
        </row>
        <row r="7076">
          <cell r="C7076" t="str">
            <v>186</v>
          </cell>
          <cell r="X7076">
            <v>0</v>
          </cell>
        </row>
        <row r="7077">
          <cell r="C7077" t="str">
            <v>186</v>
          </cell>
          <cell r="X7077">
            <v>0</v>
          </cell>
        </row>
        <row r="7078">
          <cell r="C7078" t="str">
            <v>186</v>
          </cell>
          <cell r="X7078">
            <v>0</v>
          </cell>
        </row>
        <row r="7079">
          <cell r="C7079" t="str">
            <v>186</v>
          </cell>
          <cell r="X7079">
            <v>0</v>
          </cell>
        </row>
        <row r="7080">
          <cell r="C7080" t="str">
            <v>186</v>
          </cell>
          <cell r="X7080">
            <v>0</v>
          </cell>
        </row>
        <row r="7081">
          <cell r="C7081" t="str">
            <v>186</v>
          </cell>
          <cell r="X7081">
            <v>0</v>
          </cell>
        </row>
        <row r="7082">
          <cell r="C7082" t="str">
            <v>186</v>
          </cell>
          <cell r="X7082">
            <v>3.3340000000000001</v>
          </cell>
        </row>
        <row r="7083">
          <cell r="C7083" t="str">
            <v>186</v>
          </cell>
          <cell r="X7083">
            <v>3.1</v>
          </cell>
        </row>
        <row r="7084">
          <cell r="C7084" t="str">
            <v>186</v>
          </cell>
          <cell r="X7084">
            <v>0</v>
          </cell>
        </row>
        <row r="7085">
          <cell r="C7085" t="str">
            <v>186</v>
          </cell>
          <cell r="X7085">
            <v>0</v>
          </cell>
        </row>
        <row r="7086">
          <cell r="C7086" t="str">
            <v>186</v>
          </cell>
          <cell r="X7086">
            <v>0</v>
          </cell>
        </row>
        <row r="7087">
          <cell r="C7087" t="str">
            <v>186</v>
          </cell>
          <cell r="X7087">
            <v>1.5</v>
          </cell>
        </row>
        <row r="7088">
          <cell r="C7088" t="str">
            <v>186</v>
          </cell>
          <cell r="X7088">
            <v>0</v>
          </cell>
        </row>
        <row r="7089">
          <cell r="C7089" t="str">
            <v>186</v>
          </cell>
          <cell r="X7089">
            <v>0</v>
          </cell>
        </row>
        <row r="7090">
          <cell r="C7090" t="str">
            <v>186</v>
          </cell>
          <cell r="X7090">
            <v>0.74</v>
          </cell>
        </row>
        <row r="7091">
          <cell r="C7091" t="str">
            <v>186</v>
          </cell>
          <cell r="X7091">
            <v>0</v>
          </cell>
        </row>
        <row r="7092">
          <cell r="C7092" t="str">
            <v>186</v>
          </cell>
          <cell r="X7092">
            <v>0</v>
          </cell>
        </row>
        <row r="7093">
          <cell r="C7093" t="str">
            <v>186</v>
          </cell>
          <cell r="X7093">
            <v>0</v>
          </cell>
        </row>
        <row r="7094">
          <cell r="C7094" t="str">
            <v>186</v>
          </cell>
          <cell r="X7094">
            <v>0</v>
          </cell>
        </row>
        <row r="7095">
          <cell r="C7095" t="str">
            <v>186</v>
          </cell>
          <cell r="X7095">
            <v>0</v>
          </cell>
        </row>
        <row r="7096">
          <cell r="C7096" t="str">
            <v>186</v>
          </cell>
          <cell r="X7096">
            <v>0</v>
          </cell>
        </row>
        <row r="7097">
          <cell r="C7097" t="str">
            <v>186</v>
          </cell>
          <cell r="X7097">
            <v>0</v>
          </cell>
        </row>
        <row r="7098">
          <cell r="C7098" t="str">
            <v>186</v>
          </cell>
          <cell r="X7098">
            <v>0.74</v>
          </cell>
        </row>
        <row r="7099">
          <cell r="C7099" t="str">
            <v>186</v>
          </cell>
          <cell r="X7099">
            <v>0</v>
          </cell>
        </row>
        <row r="7100">
          <cell r="C7100" t="str">
            <v>186</v>
          </cell>
          <cell r="X7100">
            <v>0</v>
          </cell>
        </row>
        <row r="7101">
          <cell r="C7101" t="str">
            <v>186</v>
          </cell>
          <cell r="X7101">
            <v>0</v>
          </cell>
        </row>
        <row r="7102">
          <cell r="C7102" t="str">
            <v>186</v>
          </cell>
          <cell r="X7102">
            <v>0</v>
          </cell>
        </row>
        <row r="7103">
          <cell r="C7103" t="str">
            <v>186</v>
          </cell>
          <cell r="X7103">
            <v>0</v>
          </cell>
        </row>
        <row r="7104">
          <cell r="C7104" t="str">
            <v>186</v>
          </cell>
          <cell r="X7104">
            <v>0</v>
          </cell>
        </row>
        <row r="7105">
          <cell r="C7105" t="str">
            <v>186</v>
          </cell>
          <cell r="X7105">
            <v>0</v>
          </cell>
        </row>
        <row r="7106">
          <cell r="C7106" t="str">
            <v>186</v>
          </cell>
          <cell r="X7106">
            <v>26</v>
          </cell>
        </row>
        <row r="7107">
          <cell r="C7107" t="str">
            <v>186</v>
          </cell>
          <cell r="X7107">
            <v>13.199999999999998</v>
          </cell>
        </row>
        <row r="7108">
          <cell r="C7108" t="str">
            <v>186</v>
          </cell>
          <cell r="X7108">
            <v>0</v>
          </cell>
        </row>
        <row r="7109">
          <cell r="C7109" t="str">
            <v>186</v>
          </cell>
          <cell r="X7109">
            <v>0</v>
          </cell>
        </row>
        <row r="7110">
          <cell r="C7110" t="str">
            <v>186</v>
          </cell>
          <cell r="X7110">
            <v>0</v>
          </cell>
        </row>
        <row r="7111">
          <cell r="C7111" t="str">
            <v>186</v>
          </cell>
          <cell r="X7111">
            <v>0</v>
          </cell>
        </row>
        <row r="7112">
          <cell r="C7112" t="str">
            <v>186</v>
          </cell>
          <cell r="X7112">
            <v>18</v>
          </cell>
        </row>
        <row r="7113">
          <cell r="C7113" t="str">
            <v>186</v>
          </cell>
          <cell r="X7113">
            <v>0</v>
          </cell>
        </row>
        <row r="7114">
          <cell r="C7114" t="str">
            <v>186</v>
          </cell>
          <cell r="X7114">
            <v>0</v>
          </cell>
        </row>
        <row r="7115">
          <cell r="C7115" t="str">
            <v>186</v>
          </cell>
          <cell r="X7115">
            <v>0</v>
          </cell>
        </row>
        <row r="7116">
          <cell r="C7116" t="str">
            <v>186</v>
          </cell>
          <cell r="X7116">
            <v>0</v>
          </cell>
        </row>
        <row r="7117">
          <cell r="C7117" t="str">
            <v>186</v>
          </cell>
          <cell r="X7117">
            <v>0</v>
          </cell>
        </row>
        <row r="7118">
          <cell r="C7118" t="str">
            <v>186</v>
          </cell>
          <cell r="X7118">
            <v>0</v>
          </cell>
        </row>
        <row r="7119">
          <cell r="C7119" t="str">
            <v>186</v>
          </cell>
          <cell r="X7119">
            <v>0</v>
          </cell>
        </row>
        <row r="7120">
          <cell r="C7120" t="str">
            <v>186</v>
          </cell>
          <cell r="X7120">
            <v>0</v>
          </cell>
        </row>
        <row r="7121">
          <cell r="C7121" t="str">
            <v>186</v>
          </cell>
          <cell r="X7121">
            <v>0</v>
          </cell>
        </row>
        <row r="7122">
          <cell r="C7122" t="str">
            <v>186</v>
          </cell>
          <cell r="X7122">
            <v>4.9419999999999993</v>
          </cell>
        </row>
        <row r="7123">
          <cell r="C7123" t="str">
            <v>186</v>
          </cell>
          <cell r="X7123">
            <v>5.7990000000000004</v>
          </cell>
        </row>
        <row r="7124">
          <cell r="C7124" t="str">
            <v>186</v>
          </cell>
          <cell r="X7124">
            <v>0</v>
          </cell>
        </row>
        <row r="7125">
          <cell r="C7125" t="str">
            <v>186</v>
          </cell>
          <cell r="X7125">
            <v>0</v>
          </cell>
        </row>
        <row r="7126">
          <cell r="C7126" t="str">
            <v>186</v>
          </cell>
          <cell r="X7126">
            <v>0</v>
          </cell>
        </row>
        <row r="7127">
          <cell r="C7127" t="str">
            <v>186</v>
          </cell>
          <cell r="X7127">
            <v>0</v>
          </cell>
        </row>
        <row r="7128">
          <cell r="C7128" t="str">
            <v>186</v>
          </cell>
          <cell r="X7128">
            <v>0</v>
          </cell>
        </row>
        <row r="7129">
          <cell r="C7129" t="str">
            <v>186</v>
          </cell>
          <cell r="X7129">
            <v>0</v>
          </cell>
        </row>
        <row r="7130">
          <cell r="C7130" t="str">
            <v>186</v>
          </cell>
          <cell r="X7130">
            <v>0</v>
          </cell>
        </row>
        <row r="7131">
          <cell r="C7131" t="str">
            <v>186</v>
          </cell>
          <cell r="X7131">
            <v>0</v>
          </cell>
        </row>
        <row r="7132">
          <cell r="C7132" t="str">
            <v>186</v>
          </cell>
          <cell r="X7132">
            <v>0</v>
          </cell>
        </row>
        <row r="7133">
          <cell r="C7133" t="str">
            <v>186</v>
          </cell>
          <cell r="X7133">
            <v>0</v>
          </cell>
        </row>
        <row r="7134">
          <cell r="C7134" t="str">
            <v>186</v>
          </cell>
          <cell r="X7134">
            <v>0</v>
          </cell>
        </row>
        <row r="7135">
          <cell r="C7135" t="str">
            <v>186</v>
          </cell>
          <cell r="X7135">
            <v>0</v>
          </cell>
        </row>
        <row r="7136">
          <cell r="C7136" t="str">
            <v>186</v>
          </cell>
          <cell r="X7136">
            <v>0</v>
          </cell>
        </row>
        <row r="7137">
          <cell r="C7137" t="str">
            <v>186</v>
          </cell>
          <cell r="X7137">
            <v>0</v>
          </cell>
        </row>
        <row r="7138">
          <cell r="C7138" t="str">
            <v>186</v>
          </cell>
          <cell r="X7138">
            <v>0</v>
          </cell>
        </row>
        <row r="7139">
          <cell r="C7139" t="str">
            <v>186</v>
          </cell>
          <cell r="X7139">
            <v>0</v>
          </cell>
        </row>
        <row r="7140">
          <cell r="C7140" t="str">
            <v>186</v>
          </cell>
          <cell r="X7140">
            <v>0</v>
          </cell>
        </row>
        <row r="7141">
          <cell r="C7141" t="str">
            <v>186</v>
          </cell>
          <cell r="X7141">
            <v>0</v>
          </cell>
        </row>
        <row r="7142">
          <cell r="C7142" t="str">
            <v>186</v>
          </cell>
          <cell r="X7142">
            <v>99.402120000000025</v>
          </cell>
        </row>
        <row r="7143">
          <cell r="C7143" t="str">
            <v>186</v>
          </cell>
          <cell r="X7143">
            <v>285.42156</v>
          </cell>
        </row>
        <row r="7144">
          <cell r="C7144" t="str">
            <v>186</v>
          </cell>
          <cell r="X7144">
            <v>109.074</v>
          </cell>
        </row>
        <row r="7145">
          <cell r="C7145" t="str">
            <v>186</v>
          </cell>
          <cell r="X7145">
            <v>0</v>
          </cell>
        </row>
        <row r="7146">
          <cell r="C7146" t="str">
            <v>186</v>
          </cell>
          <cell r="X7146">
            <v>0</v>
          </cell>
        </row>
        <row r="7147">
          <cell r="C7147" t="str">
            <v>186</v>
          </cell>
          <cell r="X7147">
            <v>0</v>
          </cell>
        </row>
        <row r="7148">
          <cell r="C7148" t="str">
            <v>186</v>
          </cell>
          <cell r="X7148">
            <v>0</v>
          </cell>
        </row>
        <row r="7149">
          <cell r="C7149" t="str">
            <v>186</v>
          </cell>
          <cell r="X7149">
            <v>0</v>
          </cell>
        </row>
        <row r="7150">
          <cell r="C7150" t="str">
            <v>186</v>
          </cell>
          <cell r="X7150">
            <v>379.5</v>
          </cell>
        </row>
        <row r="7151">
          <cell r="C7151" t="str">
            <v>186</v>
          </cell>
          <cell r="X7151">
            <v>0</v>
          </cell>
        </row>
        <row r="7152">
          <cell r="C7152" t="str">
            <v>186</v>
          </cell>
          <cell r="X7152">
            <v>0</v>
          </cell>
        </row>
        <row r="7153">
          <cell r="C7153" t="str">
            <v>186</v>
          </cell>
          <cell r="X7153">
            <v>0</v>
          </cell>
        </row>
        <row r="7154">
          <cell r="C7154" t="str">
            <v>186</v>
          </cell>
          <cell r="X7154">
            <v>0</v>
          </cell>
        </row>
        <row r="7155">
          <cell r="C7155" t="str">
            <v>186</v>
          </cell>
          <cell r="X7155">
            <v>0</v>
          </cell>
        </row>
        <row r="7156">
          <cell r="C7156" t="str">
            <v>186</v>
          </cell>
          <cell r="X7156">
            <v>0</v>
          </cell>
        </row>
        <row r="7157">
          <cell r="C7157" t="str">
            <v>186</v>
          </cell>
          <cell r="X7157">
            <v>0</v>
          </cell>
        </row>
        <row r="7158">
          <cell r="C7158" t="str">
            <v>186</v>
          </cell>
          <cell r="X7158">
            <v>0</v>
          </cell>
        </row>
        <row r="7159">
          <cell r="C7159" t="str">
            <v>186</v>
          </cell>
          <cell r="X7159">
            <v>0</v>
          </cell>
        </row>
        <row r="7160">
          <cell r="C7160" t="str">
            <v>186</v>
          </cell>
          <cell r="X7160">
            <v>0</v>
          </cell>
        </row>
        <row r="7161">
          <cell r="C7161" t="str">
            <v>186</v>
          </cell>
          <cell r="X7161">
            <v>0</v>
          </cell>
        </row>
        <row r="7162">
          <cell r="C7162" t="str">
            <v>186</v>
          </cell>
          <cell r="X7162">
            <v>9.9450000000000003</v>
          </cell>
        </row>
        <row r="7163">
          <cell r="C7163" t="str">
            <v>186</v>
          </cell>
          <cell r="X7163">
            <v>6.2999999999999989</v>
          </cell>
        </row>
        <row r="7164">
          <cell r="C7164" t="str">
            <v>186</v>
          </cell>
          <cell r="X7164">
            <v>0</v>
          </cell>
        </row>
        <row r="7165">
          <cell r="C7165" t="str">
            <v>186</v>
          </cell>
          <cell r="X7165">
            <v>0</v>
          </cell>
        </row>
        <row r="7166">
          <cell r="C7166" t="str">
            <v>186</v>
          </cell>
          <cell r="X7166">
            <v>1.5509999999999997</v>
          </cell>
        </row>
        <row r="7167">
          <cell r="C7167" t="str">
            <v>186</v>
          </cell>
          <cell r="X7167">
            <v>14.399999999999997</v>
          </cell>
        </row>
        <row r="7168">
          <cell r="C7168" t="str">
            <v>186</v>
          </cell>
          <cell r="X7168">
            <v>0</v>
          </cell>
        </row>
        <row r="7169">
          <cell r="C7169" t="str">
            <v>186</v>
          </cell>
          <cell r="X7169">
            <v>0</v>
          </cell>
        </row>
        <row r="7170">
          <cell r="C7170" t="str">
            <v>186</v>
          </cell>
          <cell r="X7170">
            <v>29.282999999999994</v>
          </cell>
        </row>
        <row r="7171">
          <cell r="C7171" t="str">
            <v>186</v>
          </cell>
          <cell r="X7171">
            <v>0</v>
          </cell>
        </row>
        <row r="7172">
          <cell r="C7172" t="str">
            <v>186</v>
          </cell>
          <cell r="X7172">
            <v>0</v>
          </cell>
        </row>
        <row r="7173">
          <cell r="C7173" t="str">
            <v>186</v>
          </cell>
          <cell r="X7173">
            <v>0</v>
          </cell>
        </row>
        <row r="7174">
          <cell r="C7174" t="str">
            <v>186</v>
          </cell>
          <cell r="X7174">
            <v>0.92999999999999994</v>
          </cell>
        </row>
        <row r="7175">
          <cell r="C7175" t="str">
            <v>186</v>
          </cell>
          <cell r="X7175">
            <v>0</v>
          </cell>
        </row>
        <row r="7176">
          <cell r="C7176" t="str">
            <v>186</v>
          </cell>
          <cell r="X7176">
            <v>0</v>
          </cell>
        </row>
        <row r="7177">
          <cell r="C7177" t="str">
            <v>186</v>
          </cell>
          <cell r="X7177">
            <v>0</v>
          </cell>
        </row>
        <row r="7178">
          <cell r="C7178" t="str">
            <v>186</v>
          </cell>
          <cell r="X7178">
            <v>0</v>
          </cell>
        </row>
        <row r="7179">
          <cell r="C7179" t="str">
            <v>186</v>
          </cell>
          <cell r="X7179">
            <v>0</v>
          </cell>
        </row>
        <row r="7180">
          <cell r="C7180" t="str">
            <v>186</v>
          </cell>
          <cell r="X7180">
            <v>0</v>
          </cell>
        </row>
        <row r="7181">
          <cell r="C7181" t="str">
            <v>186</v>
          </cell>
          <cell r="X7181">
            <v>0</v>
          </cell>
        </row>
        <row r="7182">
          <cell r="C7182" t="str">
            <v>186</v>
          </cell>
          <cell r="X7182">
            <v>0</v>
          </cell>
        </row>
        <row r="7183">
          <cell r="C7183" t="str">
            <v>186</v>
          </cell>
          <cell r="X7183">
            <v>0</v>
          </cell>
        </row>
        <row r="7184">
          <cell r="C7184" t="str">
            <v>186</v>
          </cell>
          <cell r="X7184">
            <v>0</v>
          </cell>
        </row>
        <row r="7185">
          <cell r="C7185" t="str">
            <v>186</v>
          </cell>
          <cell r="X7185">
            <v>0</v>
          </cell>
        </row>
        <row r="7186">
          <cell r="C7186" t="str">
            <v>186</v>
          </cell>
          <cell r="X7186">
            <v>0</v>
          </cell>
        </row>
        <row r="7187">
          <cell r="C7187" t="str">
            <v>186</v>
          </cell>
          <cell r="X7187">
            <v>0</v>
          </cell>
        </row>
        <row r="7188">
          <cell r="C7188" t="str">
            <v>186</v>
          </cell>
          <cell r="X7188">
            <v>0</v>
          </cell>
        </row>
        <row r="7189">
          <cell r="C7189" t="str">
            <v>186</v>
          </cell>
          <cell r="X7189">
            <v>0</v>
          </cell>
        </row>
        <row r="7190">
          <cell r="C7190" t="str">
            <v>186</v>
          </cell>
          <cell r="X7190">
            <v>0</v>
          </cell>
        </row>
        <row r="7191">
          <cell r="C7191" t="str">
            <v>186</v>
          </cell>
          <cell r="X7191">
            <v>0</v>
          </cell>
        </row>
        <row r="7192">
          <cell r="C7192" t="str">
            <v>186</v>
          </cell>
          <cell r="X7192">
            <v>0</v>
          </cell>
        </row>
        <row r="7193">
          <cell r="C7193" t="str">
            <v>186</v>
          </cell>
          <cell r="X7193">
            <v>0</v>
          </cell>
        </row>
        <row r="7194">
          <cell r="C7194" t="str">
            <v>186</v>
          </cell>
          <cell r="X7194">
            <v>0</v>
          </cell>
        </row>
        <row r="7195">
          <cell r="C7195" t="str">
            <v>186</v>
          </cell>
          <cell r="X7195">
            <v>0</v>
          </cell>
        </row>
        <row r="7196">
          <cell r="C7196" t="str">
            <v>186</v>
          </cell>
          <cell r="X7196">
            <v>0</v>
          </cell>
        </row>
        <row r="7197">
          <cell r="C7197" t="str">
            <v>186</v>
          </cell>
          <cell r="X7197">
            <v>0</v>
          </cell>
        </row>
        <row r="7198">
          <cell r="C7198" t="str">
            <v>186</v>
          </cell>
          <cell r="X7198">
            <v>0</v>
          </cell>
        </row>
        <row r="7199">
          <cell r="C7199" t="str">
            <v>186</v>
          </cell>
          <cell r="X7199">
            <v>0</v>
          </cell>
        </row>
        <row r="7200">
          <cell r="C7200" t="str">
            <v>186</v>
          </cell>
          <cell r="X7200">
            <v>0</v>
          </cell>
        </row>
        <row r="7201">
          <cell r="C7201" t="str">
            <v>186</v>
          </cell>
          <cell r="X7201">
            <v>0</v>
          </cell>
        </row>
        <row r="7202">
          <cell r="C7202" t="str">
            <v>186</v>
          </cell>
          <cell r="X7202">
            <v>2.0669999999999997</v>
          </cell>
        </row>
        <row r="7203">
          <cell r="C7203" t="str">
            <v>186</v>
          </cell>
          <cell r="X7203">
            <v>0.6</v>
          </cell>
        </row>
        <row r="7204">
          <cell r="C7204" t="str">
            <v>186</v>
          </cell>
          <cell r="X7204">
            <v>0</v>
          </cell>
        </row>
        <row r="7205">
          <cell r="C7205" t="str">
            <v>186</v>
          </cell>
          <cell r="X7205">
            <v>0</v>
          </cell>
        </row>
        <row r="7206">
          <cell r="C7206" t="str">
            <v>186</v>
          </cell>
          <cell r="X7206">
            <v>0</v>
          </cell>
        </row>
        <row r="7207">
          <cell r="C7207" t="str">
            <v>186</v>
          </cell>
          <cell r="X7207">
            <v>0</v>
          </cell>
        </row>
        <row r="7208">
          <cell r="C7208" t="str">
            <v>186</v>
          </cell>
          <cell r="X7208">
            <v>0</v>
          </cell>
        </row>
        <row r="7209">
          <cell r="C7209" t="str">
            <v>186</v>
          </cell>
          <cell r="X7209">
            <v>0</v>
          </cell>
        </row>
        <row r="7210">
          <cell r="C7210" t="str">
            <v>186</v>
          </cell>
          <cell r="X7210">
            <v>0</v>
          </cell>
        </row>
        <row r="7211">
          <cell r="C7211" t="str">
            <v>186</v>
          </cell>
          <cell r="X7211">
            <v>0</v>
          </cell>
        </row>
        <row r="7212">
          <cell r="C7212" t="str">
            <v>186</v>
          </cell>
          <cell r="X7212">
            <v>0</v>
          </cell>
        </row>
        <row r="7213">
          <cell r="C7213" t="str">
            <v>186</v>
          </cell>
          <cell r="X7213">
            <v>0</v>
          </cell>
        </row>
        <row r="7214">
          <cell r="C7214" t="str">
            <v>186</v>
          </cell>
          <cell r="X7214">
            <v>0</v>
          </cell>
        </row>
        <row r="7215">
          <cell r="C7215" t="str">
            <v>186</v>
          </cell>
          <cell r="X7215">
            <v>0</v>
          </cell>
        </row>
        <row r="7216">
          <cell r="C7216" t="str">
            <v>186</v>
          </cell>
          <cell r="X7216">
            <v>0</v>
          </cell>
        </row>
        <row r="7217">
          <cell r="C7217" t="str">
            <v>186</v>
          </cell>
          <cell r="X7217">
            <v>0</v>
          </cell>
        </row>
        <row r="7218">
          <cell r="C7218" t="str">
            <v>186</v>
          </cell>
          <cell r="X7218">
            <v>0</v>
          </cell>
        </row>
        <row r="7219">
          <cell r="C7219" t="str">
            <v>186</v>
          </cell>
          <cell r="X7219">
            <v>0</v>
          </cell>
        </row>
        <row r="7220">
          <cell r="C7220" t="str">
            <v>186</v>
          </cell>
          <cell r="X7220">
            <v>0</v>
          </cell>
        </row>
        <row r="7221">
          <cell r="C7221" t="str">
            <v>186</v>
          </cell>
          <cell r="X7221">
            <v>0</v>
          </cell>
        </row>
        <row r="7222">
          <cell r="C7222" t="str">
            <v>186</v>
          </cell>
          <cell r="X7222">
            <v>0</v>
          </cell>
        </row>
        <row r="7223">
          <cell r="C7223" t="str">
            <v>186</v>
          </cell>
          <cell r="X7223">
            <v>0</v>
          </cell>
        </row>
        <row r="7224">
          <cell r="C7224" t="str">
            <v>186</v>
          </cell>
          <cell r="X7224">
            <v>0</v>
          </cell>
        </row>
        <row r="7225">
          <cell r="C7225" t="str">
            <v>186</v>
          </cell>
          <cell r="X7225">
            <v>0</v>
          </cell>
        </row>
        <row r="7226">
          <cell r="C7226" t="str">
            <v>186</v>
          </cell>
          <cell r="X7226">
            <v>0</v>
          </cell>
        </row>
        <row r="7227">
          <cell r="C7227" t="str">
            <v>186</v>
          </cell>
          <cell r="X7227">
            <v>0</v>
          </cell>
        </row>
        <row r="7228">
          <cell r="C7228" t="str">
            <v>186</v>
          </cell>
          <cell r="X7228">
            <v>0</v>
          </cell>
        </row>
        <row r="7229">
          <cell r="C7229" t="str">
            <v>186</v>
          </cell>
          <cell r="X7229">
            <v>0</v>
          </cell>
        </row>
        <row r="7230">
          <cell r="C7230" t="str">
            <v>186</v>
          </cell>
          <cell r="X7230">
            <v>0</v>
          </cell>
        </row>
        <row r="7231">
          <cell r="C7231" t="str">
            <v>186</v>
          </cell>
          <cell r="X7231">
            <v>0</v>
          </cell>
        </row>
        <row r="7232">
          <cell r="C7232" t="str">
            <v>186</v>
          </cell>
          <cell r="X7232">
            <v>0</v>
          </cell>
        </row>
        <row r="7233">
          <cell r="C7233" t="str">
            <v>186</v>
          </cell>
          <cell r="X7233">
            <v>0</v>
          </cell>
        </row>
        <row r="7234">
          <cell r="C7234" t="str">
            <v>186</v>
          </cell>
          <cell r="X7234">
            <v>0</v>
          </cell>
        </row>
        <row r="7235">
          <cell r="C7235" t="str">
            <v>186</v>
          </cell>
          <cell r="X7235">
            <v>0</v>
          </cell>
        </row>
        <row r="7236">
          <cell r="C7236" t="str">
            <v>186</v>
          </cell>
          <cell r="X7236">
            <v>0</v>
          </cell>
        </row>
        <row r="7237">
          <cell r="C7237" t="str">
            <v>186</v>
          </cell>
          <cell r="X7237">
            <v>0</v>
          </cell>
        </row>
        <row r="7238">
          <cell r="C7238" t="str">
            <v>186</v>
          </cell>
          <cell r="X7238">
            <v>0</v>
          </cell>
        </row>
        <row r="7239">
          <cell r="C7239" t="str">
            <v>186</v>
          </cell>
          <cell r="X7239">
            <v>0</v>
          </cell>
        </row>
        <row r="7240">
          <cell r="C7240" t="str">
            <v>186</v>
          </cell>
          <cell r="X7240">
            <v>0</v>
          </cell>
        </row>
        <row r="7241">
          <cell r="C7241" t="str">
            <v>186</v>
          </cell>
          <cell r="X7241">
            <v>0</v>
          </cell>
        </row>
        <row r="7242">
          <cell r="C7242" t="str">
            <v>186</v>
          </cell>
          <cell r="X7242">
            <v>5.5000000000000009</v>
          </cell>
        </row>
        <row r="7243">
          <cell r="C7243" t="str">
            <v>186</v>
          </cell>
          <cell r="X7243">
            <v>3.1</v>
          </cell>
        </row>
        <row r="7244">
          <cell r="C7244" t="str">
            <v>186</v>
          </cell>
          <cell r="X7244">
            <v>0</v>
          </cell>
        </row>
        <row r="7245">
          <cell r="C7245" t="str">
            <v>186</v>
          </cell>
          <cell r="X7245">
            <v>0</v>
          </cell>
        </row>
        <row r="7246">
          <cell r="C7246" t="str">
            <v>186</v>
          </cell>
          <cell r="X7246">
            <v>0</v>
          </cell>
        </row>
        <row r="7247">
          <cell r="C7247" t="str">
            <v>186</v>
          </cell>
          <cell r="X7247">
            <v>1.5</v>
          </cell>
        </row>
        <row r="7248">
          <cell r="C7248" t="str">
            <v>186</v>
          </cell>
          <cell r="X7248">
            <v>0</v>
          </cell>
        </row>
        <row r="7249">
          <cell r="C7249" t="str">
            <v>186</v>
          </cell>
          <cell r="X7249">
            <v>0</v>
          </cell>
        </row>
        <row r="7250">
          <cell r="C7250" t="str">
            <v>186</v>
          </cell>
          <cell r="X7250">
            <v>5.95</v>
          </cell>
        </row>
        <row r="7251">
          <cell r="C7251" t="str">
            <v>186</v>
          </cell>
          <cell r="X7251">
            <v>16</v>
          </cell>
        </row>
        <row r="7252">
          <cell r="C7252" t="str">
            <v>186</v>
          </cell>
          <cell r="X7252">
            <v>0</v>
          </cell>
        </row>
        <row r="7253">
          <cell r="C7253" t="str">
            <v>186</v>
          </cell>
          <cell r="X7253">
            <v>0</v>
          </cell>
        </row>
        <row r="7254">
          <cell r="C7254" t="str">
            <v>186</v>
          </cell>
          <cell r="X7254">
            <v>30.199999999999992</v>
          </cell>
        </row>
        <row r="7255">
          <cell r="C7255" t="str">
            <v>186</v>
          </cell>
          <cell r="X7255">
            <v>0</v>
          </cell>
        </row>
        <row r="7256">
          <cell r="C7256" t="str">
            <v>186</v>
          </cell>
          <cell r="X7256">
            <v>0</v>
          </cell>
        </row>
        <row r="7257">
          <cell r="C7257" t="str">
            <v>186</v>
          </cell>
          <cell r="X7257">
            <v>0</v>
          </cell>
        </row>
        <row r="7258">
          <cell r="C7258" t="str">
            <v>186</v>
          </cell>
          <cell r="X7258">
            <v>0</v>
          </cell>
        </row>
        <row r="7259">
          <cell r="C7259" t="str">
            <v>186</v>
          </cell>
          <cell r="X7259">
            <v>0</v>
          </cell>
        </row>
        <row r="7260">
          <cell r="C7260" t="str">
            <v>186</v>
          </cell>
          <cell r="X7260">
            <v>0</v>
          </cell>
        </row>
        <row r="7261">
          <cell r="C7261" t="str">
            <v>186</v>
          </cell>
          <cell r="X7261">
            <v>0</v>
          </cell>
        </row>
        <row r="7262">
          <cell r="C7262" t="str">
            <v>186</v>
          </cell>
          <cell r="X7262">
            <v>0</v>
          </cell>
        </row>
        <row r="7263">
          <cell r="C7263" t="str">
            <v>186</v>
          </cell>
          <cell r="X7263">
            <v>0</v>
          </cell>
        </row>
        <row r="7264">
          <cell r="C7264" t="str">
            <v>186</v>
          </cell>
          <cell r="X7264">
            <v>0</v>
          </cell>
        </row>
        <row r="7265">
          <cell r="C7265" t="str">
            <v>186</v>
          </cell>
          <cell r="X7265">
            <v>0</v>
          </cell>
        </row>
        <row r="7266">
          <cell r="C7266" t="str">
            <v>186</v>
          </cell>
          <cell r="X7266">
            <v>0</v>
          </cell>
        </row>
        <row r="7267">
          <cell r="C7267" t="str">
            <v>186</v>
          </cell>
          <cell r="X7267">
            <v>0</v>
          </cell>
        </row>
        <row r="7268">
          <cell r="C7268" t="str">
            <v>186</v>
          </cell>
          <cell r="X7268">
            <v>0</v>
          </cell>
        </row>
        <row r="7269">
          <cell r="C7269" t="str">
            <v>186</v>
          </cell>
          <cell r="X7269">
            <v>0</v>
          </cell>
        </row>
        <row r="7270">
          <cell r="C7270" t="str">
            <v>186</v>
          </cell>
          <cell r="X7270">
            <v>0</v>
          </cell>
        </row>
        <row r="7271">
          <cell r="C7271" t="str">
            <v>186</v>
          </cell>
          <cell r="X7271">
            <v>0</v>
          </cell>
        </row>
        <row r="7272">
          <cell r="C7272" t="str">
            <v>186</v>
          </cell>
          <cell r="X7272">
            <v>0</v>
          </cell>
        </row>
        <row r="7273">
          <cell r="C7273" t="str">
            <v>186</v>
          </cell>
          <cell r="X7273">
            <v>0</v>
          </cell>
        </row>
        <row r="7274">
          <cell r="C7274" t="str">
            <v>186</v>
          </cell>
          <cell r="X7274">
            <v>0</v>
          </cell>
        </row>
        <row r="7275">
          <cell r="C7275" t="str">
            <v>186</v>
          </cell>
          <cell r="X7275">
            <v>0</v>
          </cell>
        </row>
        <row r="7276">
          <cell r="C7276" t="str">
            <v>186</v>
          </cell>
          <cell r="X7276">
            <v>0</v>
          </cell>
        </row>
        <row r="7277">
          <cell r="C7277" t="str">
            <v>186</v>
          </cell>
          <cell r="X7277">
            <v>0</v>
          </cell>
        </row>
        <row r="7278">
          <cell r="C7278" t="str">
            <v>186</v>
          </cell>
          <cell r="X7278">
            <v>0</v>
          </cell>
        </row>
        <row r="7279">
          <cell r="C7279" t="str">
            <v>186</v>
          </cell>
          <cell r="X7279">
            <v>0</v>
          </cell>
        </row>
        <row r="7280">
          <cell r="C7280" t="str">
            <v>186</v>
          </cell>
          <cell r="X7280">
            <v>0</v>
          </cell>
        </row>
        <row r="7281">
          <cell r="C7281" t="str">
            <v>186</v>
          </cell>
          <cell r="X7281">
            <v>0</v>
          </cell>
        </row>
        <row r="7282">
          <cell r="C7282" t="str">
            <v>186</v>
          </cell>
          <cell r="X7282">
            <v>1.08</v>
          </cell>
        </row>
        <row r="7283">
          <cell r="C7283" t="str">
            <v>186</v>
          </cell>
          <cell r="X7283">
            <v>0</v>
          </cell>
        </row>
        <row r="7284">
          <cell r="C7284" t="str">
            <v>186</v>
          </cell>
          <cell r="X7284">
            <v>0</v>
          </cell>
        </row>
        <row r="7285">
          <cell r="C7285" t="str">
            <v>186</v>
          </cell>
          <cell r="X7285">
            <v>0</v>
          </cell>
        </row>
        <row r="7286">
          <cell r="C7286" t="str">
            <v>186</v>
          </cell>
          <cell r="X7286">
            <v>2.4</v>
          </cell>
        </row>
        <row r="7287">
          <cell r="C7287" t="str">
            <v>186</v>
          </cell>
          <cell r="X7287">
            <v>0</v>
          </cell>
        </row>
        <row r="7288">
          <cell r="C7288" t="str">
            <v>186</v>
          </cell>
          <cell r="X7288">
            <v>0</v>
          </cell>
        </row>
        <row r="7289">
          <cell r="C7289" t="str">
            <v>186</v>
          </cell>
          <cell r="X7289">
            <v>0</v>
          </cell>
        </row>
        <row r="7290">
          <cell r="C7290" t="str">
            <v>186</v>
          </cell>
          <cell r="X7290">
            <v>1.3199999999999998</v>
          </cell>
        </row>
        <row r="7291">
          <cell r="C7291" t="str">
            <v>186</v>
          </cell>
          <cell r="X7291">
            <v>0</v>
          </cell>
        </row>
        <row r="7292">
          <cell r="C7292" t="str">
            <v>186</v>
          </cell>
          <cell r="X7292">
            <v>0</v>
          </cell>
        </row>
        <row r="7293">
          <cell r="C7293" t="str">
            <v>186</v>
          </cell>
          <cell r="X7293">
            <v>0</v>
          </cell>
        </row>
        <row r="7294">
          <cell r="C7294" t="str">
            <v>186</v>
          </cell>
          <cell r="X7294">
            <v>2.4</v>
          </cell>
        </row>
        <row r="7295">
          <cell r="C7295" t="str">
            <v>186</v>
          </cell>
          <cell r="X7295">
            <v>0</v>
          </cell>
        </row>
        <row r="7296">
          <cell r="C7296" t="str">
            <v>186</v>
          </cell>
          <cell r="X7296">
            <v>0</v>
          </cell>
        </row>
        <row r="7297">
          <cell r="C7297" t="str">
            <v>186</v>
          </cell>
          <cell r="X7297">
            <v>0</v>
          </cell>
        </row>
        <row r="7298">
          <cell r="C7298" t="str">
            <v>186</v>
          </cell>
          <cell r="X7298">
            <v>0</v>
          </cell>
        </row>
        <row r="7299">
          <cell r="C7299" t="str">
            <v>186</v>
          </cell>
          <cell r="X7299">
            <v>0</v>
          </cell>
        </row>
        <row r="7300">
          <cell r="C7300" t="str">
            <v>186</v>
          </cell>
          <cell r="X7300">
            <v>0</v>
          </cell>
        </row>
        <row r="7301">
          <cell r="C7301" t="str">
            <v>186</v>
          </cell>
          <cell r="X7301">
            <v>0</v>
          </cell>
        </row>
        <row r="7302">
          <cell r="C7302" t="str">
            <v>186</v>
          </cell>
          <cell r="X7302">
            <v>0</v>
          </cell>
        </row>
        <row r="7303">
          <cell r="C7303" t="str">
            <v>186</v>
          </cell>
          <cell r="X7303">
            <v>0</v>
          </cell>
        </row>
        <row r="7304">
          <cell r="C7304" t="str">
            <v>186</v>
          </cell>
          <cell r="X7304">
            <v>0</v>
          </cell>
        </row>
        <row r="7305">
          <cell r="C7305" t="str">
            <v>186</v>
          </cell>
          <cell r="X7305">
            <v>0</v>
          </cell>
        </row>
        <row r="7306">
          <cell r="C7306" t="str">
            <v>186</v>
          </cell>
          <cell r="X7306">
            <v>0</v>
          </cell>
        </row>
        <row r="7307">
          <cell r="C7307" t="str">
            <v>186</v>
          </cell>
          <cell r="X7307">
            <v>0</v>
          </cell>
        </row>
        <row r="7308">
          <cell r="C7308" t="str">
            <v>186</v>
          </cell>
          <cell r="X7308">
            <v>0</v>
          </cell>
        </row>
        <row r="7309">
          <cell r="C7309" t="str">
            <v>186</v>
          </cell>
          <cell r="X7309">
            <v>0</v>
          </cell>
        </row>
        <row r="7310">
          <cell r="C7310" t="str">
            <v>186</v>
          </cell>
          <cell r="X7310">
            <v>0</v>
          </cell>
        </row>
        <row r="7311">
          <cell r="C7311" t="str">
            <v>186</v>
          </cell>
          <cell r="X7311">
            <v>0</v>
          </cell>
        </row>
        <row r="7312">
          <cell r="C7312" t="str">
            <v>186</v>
          </cell>
          <cell r="X7312">
            <v>0</v>
          </cell>
        </row>
        <row r="7313">
          <cell r="C7313" t="str">
            <v>186</v>
          </cell>
          <cell r="X7313">
            <v>0</v>
          </cell>
        </row>
        <row r="7314">
          <cell r="C7314" t="str">
            <v>186</v>
          </cell>
          <cell r="X7314">
            <v>0</v>
          </cell>
        </row>
        <row r="7315">
          <cell r="C7315" t="str">
            <v>186</v>
          </cell>
          <cell r="X7315">
            <v>0</v>
          </cell>
        </row>
        <row r="7316">
          <cell r="C7316" t="str">
            <v>186</v>
          </cell>
          <cell r="X7316">
            <v>0</v>
          </cell>
        </row>
        <row r="7317">
          <cell r="C7317" t="str">
            <v>186</v>
          </cell>
          <cell r="X7317">
            <v>0</v>
          </cell>
        </row>
        <row r="7318">
          <cell r="C7318" t="str">
            <v>186</v>
          </cell>
          <cell r="X7318">
            <v>0</v>
          </cell>
        </row>
        <row r="7319">
          <cell r="C7319" t="str">
            <v>186</v>
          </cell>
          <cell r="X7319">
            <v>0</v>
          </cell>
        </row>
        <row r="7320">
          <cell r="C7320" t="str">
            <v>186</v>
          </cell>
          <cell r="X7320">
            <v>0</v>
          </cell>
        </row>
        <row r="7321">
          <cell r="C7321" t="str">
            <v>186</v>
          </cell>
          <cell r="X7321">
            <v>0</v>
          </cell>
        </row>
        <row r="7322">
          <cell r="C7322" t="str">
            <v>186</v>
          </cell>
          <cell r="X7322">
            <v>0.3600000000000001</v>
          </cell>
        </row>
        <row r="7323">
          <cell r="C7323" t="str">
            <v>186</v>
          </cell>
          <cell r="X7323">
            <v>14.399999999999997</v>
          </cell>
        </row>
        <row r="7324">
          <cell r="C7324" t="str">
            <v>186</v>
          </cell>
          <cell r="X7324">
            <v>0</v>
          </cell>
        </row>
        <row r="7325">
          <cell r="C7325" t="str">
            <v>186</v>
          </cell>
          <cell r="X7325">
            <v>0</v>
          </cell>
        </row>
        <row r="7326">
          <cell r="C7326" t="str">
            <v>186</v>
          </cell>
          <cell r="X7326">
            <v>14.399999999999997</v>
          </cell>
        </row>
        <row r="7327">
          <cell r="C7327" t="str">
            <v>186</v>
          </cell>
          <cell r="X7327">
            <v>0</v>
          </cell>
        </row>
        <row r="7328">
          <cell r="C7328" t="str">
            <v>186</v>
          </cell>
          <cell r="X7328">
            <v>0</v>
          </cell>
        </row>
        <row r="7329">
          <cell r="C7329" t="str">
            <v>186</v>
          </cell>
          <cell r="X7329">
            <v>0</v>
          </cell>
        </row>
        <row r="7330">
          <cell r="C7330" t="str">
            <v>186</v>
          </cell>
          <cell r="X7330">
            <v>0.3600000000000001</v>
          </cell>
        </row>
        <row r="7331">
          <cell r="C7331" t="str">
            <v>186</v>
          </cell>
          <cell r="X7331">
            <v>14.399999999999997</v>
          </cell>
        </row>
        <row r="7332">
          <cell r="C7332" t="str">
            <v>186</v>
          </cell>
          <cell r="X7332">
            <v>0</v>
          </cell>
        </row>
        <row r="7333">
          <cell r="C7333" t="str">
            <v>186</v>
          </cell>
          <cell r="X7333">
            <v>0</v>
          </cell>
        </row>
        <row r="7334">
          <cell r="C7334" t="str">
            <v>186</v>
          </cell>
          <cell r="X7334">
            <v>14.399999999999997</v>
          </cell>
        </row>
        <row r="7335">
          <cell r="C7335" t="str">
            <v>186</v>
          </cell>
          <cell r="X7335">
            <v>0</v>
          </cell>
        </row>
        <row r="7336">
          <cell r="C7336" t="str">
            <v>186</v>
          </cell>
          <cell r="X7336">
            <v>0</v>
          </cell>
        </row>
        <row r="7337">
          <cell r="C7337" t="str">
            <v>186</v>
          </cell>
          <cell r="X7337">
            <v>0</v>
          </cell>
        </row>
        <row r="7338">
          <cell r="C7338" t="str">
            <v>186</v>
          </cell>
          <cell r="X7338">
            <v>2.4</v>
          </cell>
        </row>
        <row r="7339">
          <cell r="C7339" t="str">
            <v>186</v>
          </cell>
          <cell r="X7339">
            <v>79.23</v>
          </cell>
        </row>
        <row r="7340">
          <cell r="C7340" t="str">
            <v>186</v>
          </cell>
          <cell r="X7340">
            <v>6.4</v>
          </cell>
        </row>
        <row r="7341">
          <cell r="C7341" t="str">
            <v>186</v>
          </cell>
          <cell r="X7341">
            <v>0</v>
          </cell>
        </row>
        <row r="7342">
          <cell r="C7342" t="str">
            <v>186</v>
          </cell>
          <cell r="X7342">
            <v>4</v>
          </cell>
        </row>
        <row r="7343">
          <cell r="C7343" t="str">
            <v>186</v>
          </cell>
          <cell r="X7343">
            <v>0.60000000000000009</v>
          </cell>
        </row>
        <row r="7344">
          <cell r="C7344" t="str">
            <v>186</v>
          </cell>
          <cell r="X7344">
            <v>0</v>
          </cell>
        </row>
        <row r="7345">
          <cell r="C7345" t="str">
            <v>186</v>
          </cell>
          <cell r="X7345">
            <v>0</v>
          </cell>
        </row>
        <row r="7346">
          <cell r="C7346" t="str">
            <v>186</v>
          </cell>
          <cell r="X7346">
            <v>3.3500000000000005</v>
          </cell>
        </row>
        <row r="7347">
          <cell r="C7347" t="str">
            <v>186</v>
          </cell>
          <cell r="X7347">
            <v>56.22</v>
          </cell>
        </row>
        <row r="7348">
          <cell r="C7348" t="str">
            <v>186</v>
          </cell>
          <cell r="X7348">
            <v>17</v>
          </cell>
        </row>
        <row r="7349">
          <cell r="C7349" t="str">
            <v>186</v>
          </cell>
          <cell r="X7349">
            <v>3.4000000000000004</v>
          </cell>
        </row>
        <row r="7350">
          <cell r="C7350" t="str">
            <v>186</v>
          </cell>
          <cell r="X7350">
            <v>5</v>
          </cell>
        </row>
        <row r="7351">
          <cell r="C7351" t="str">
            <v>186</v>
          </cell>
          <cell r="X7351">
            <v>6</v>
          </cell>
        </row>
        <row r="7352">
          <cell r="C7352" t="str">
            <v>186</v>
          </cell>
          <cell r="X7352">
            <v>1.6</v>
          </cell>
        </row>
        <row r="7353">
          <cell r="C7353" t="str">
            <v>186</v>
          </cell>
          <cell r="X7353">
            <v>1.5600000000000003</v>
          </cell>
        </row>
        <row r="7354">
          <cell r="C7354" t="str">
            <v>186</v>
          </cell>
          <cell r="X7354">
            <v>31.000000000000004</v>
          </cell>
        </row>
        <row r="7355">
          <cell r="C7355" t="str">
            <v>186</v>
          </cell>
          <cell r="X7355">
            <v>0</v>
          </cell>
        </row>
        <row r="7356">
          <cell r="C7356" t="str">
            <v>186</v>
          </cell>
          <cell r="X7356">
            <v>0</v>
          </cell>
        </row>
        <row r="7357">
          <cell r="C7357" t="str">
            <v>186</v>
          </cell>
          <cell r="X7357">
            <v>0</v>
          </cell>
        </row>
        <row r="7358">
          <cell r="C7358" t="str">
            <v>186</v>
          </cell>
          <cell r="X7358">
            <v>0</v>
          </cell>
        </row>
        <row r="7359">
          <cell r="C7359" t="str">
            <v>186</v>
          </cell>
          <cell r="X7359">
            <v>0</v>
          </cell>
        </row>
        <row r="7360">
          <cell r="C7360" t="str">
            <v>186</v>
          </cell>
          <cell r="X7360">
            <v>0</v>
          </cell>
        </row>
        <row r="7361">
          <cell r="C7361" t="str">
            <v>186</v>
          </cell>
          <cell r="X7361">
            <v>0</v>
          </cell>
        </row>
        <row r="7362">
          <cell r="C7362" t="str">
            <v>212</v>
          </cell>
          <cell r="X7362">
            <v>56.36</v>
          </cell>
        </row>
        <row r="7363">
          <cell r="C7363" t="str">
            <v>212</v>
          </cell>
          <cell r="X7363">
            <v>24.619999999999997</v>
          </cell>
        </row>
        <row r="7364">
          <cell r="C7364" t="str">
            <v>212</v>
          </cell>
          <cell r="X7364">
            <v>0</v>
          </cell>
        </row>
        <row r="7365">
          <cell r="C7365" t="str">
            <v>212</v>
          </cell>
          <cell r="X7365">
            <v>0</v>
          </cell>
        </row>
        <row r="7366">
          <cell r="C7366" t="str">
            <v>212</v>
          </cell>
          <cell r="X7366">
            <v>0</v>
          </cell>
        </row>
        <row r="7367">
          <cell r="C7367" t="str">
            <v>212</v>
          </cell>
          <cell r="X7367">
            <v>0</v>
          </cell>
        </row>
        <row r="7368">
          <cell r="C7368" t="str">
            <v>212</v>
          </cell>
          <cell r="X7368">
            <v>0</v>
          </cell>
        </row>
        <row r="7369">
          <cell r="C7369" t="str">
            <v>212</v>
          </cell>
          <cell r="X7369">
            <v>0</v>
          </cell>
        </row>
        <row r="7370">
          <cell r="C7370" t="str">
            <v>212</v>
          </cell>
          <cell r="X7370">
            <v>4.8100000000000005</v>
          </cell>
        </row>
        <row r="7371">
          <cell r="C7371" t="str">
            <v>212</v>
          </cell>
          <cell r="X7371">
            <v>1.1200000000000001</v>
          </cell>
        </row>
        <row r="7372">
          <cell r="C7372" t="str">
            <v>212</v>
          </cell>
          <cell r="X7372">
            <v>0</v>
          </cell>
        </row>
        <row r="7373">
          <cell r="C7373" t="str">
            <v>212</v>
          </cell>
          <cell r="X7373">
            <v>0</v>
          </cell>
        </row>
        <row r="7374">
          <cell r="C7374" t="str">
            <v>212</v>
          </cell>
          <cell r="X7374">
            <v>0</v>
          </cell>
        </row>
        <row r="7375">
          <cell r="C7375" t="str">
            <v>212</v>
          </cell>
          <cell r="X7375">
            <v>0</v>
          </cell>
        </row>
        <row r="7376">
          <cell r="C7376" t="str">
            <v>212</v>
          </cell>
          <cell r="X7376">
            <v>0</v>
          </cell>
        </row>
        <row r="7377">
          <cell r="C7377" t="str">
            <v>212</v>
          </cell>
          <cell r="X7377">
            <v>0</v>
          </cell>
        </row>
        <row r="7378">
          <cell r="C7378" t="str">
            <v>212</v>
          </cell>
          <cell r="X7378">
            <v>0.44</v>
          </cell>
        </row>
        <row r="7379">
          <cell r="C7379" t="str">
            <v>212</v>
          </cell>
          <cell r="X7379">
            <v>0.2</v>
          </cell>
        </row>
        <row r="7380">
          <cell r="C7380" t="str">
            <v>212</v>
          </cell>
          <cell r="X7380">
            <v>0</v>
          </cell>
        </row>
        <row r="7381">
          <cell r="C7381" t="str">
            <v>212</v>
          </cell>
          <cell r="X7381">
            <v>0</v>
          </cell>
        </row>
        <row r="7382">
          <cell r="C7382" t="str">
            <v>212</v>
          </cell>
          <cell r="X7382">
            <v>0</v>
          </cell>
        </row>
        <row r="7383">
          <cell r="C7383" t="str">
            <v>212</v>
          </cell>
          <cell r="X7383">
            <v>0</v>
          </cell>
        </row>
        <row r="7384">
          <cell r="C7384" t="str">
            <v>212</v>
          </cell>
          <cell r="X7384">
            <v>0</v>
          </cell>
        </row>
        <row r="7385">
          <cell r="C7385" t="str">
            <v>212</v>
          </cell>
          <cell r="X7385">
            <v>0</v>
          </cell>
        </row>
        <row r="7386">
          <cell r="C7386" t="str">
            <v>212</v>
          </cell>
          <cell r="X7386">
            <v>21.440000000000005</v>
          </cell>
        </row>
        <row r="7387">
          <cell r="C7387" t="str">
            <v>212</v>
          </cell>
          <cell r="X7387">
            <v>7.0799999999999983</v>
          </cell>
        </row>
        <row r="7388">
          <cell r="C7388" t="str">
            <v>212</v>
          </cell>
          <cell r="X7388">
            <v>0</v>
          </cell>
        </row>
        <row r="7389">
          <cell r="C7389" t="str">
            <v>212</v>
          </cell>
          <cell r="X7389">
            <v>0</v>
          </cell>
        </row>
        <row r="7390">
          <cell r="C7390" t="str">
            <v>212</v>
          </cell>
          <cell r="X7390">
            <v>0.99</v>
          </cell>
        </row>
        <row r="7391">
          <cell r="C7391" t="str">
            <v>212</v>
          </cell>
          <cell r="X7391">
            <v>0</v>
          </cell>
        </row>
        <row r="7392">
          <cell r="C7392" t="str">
            <v>212</v>
          </cell>
          <cell r="X7392">
            <v>0</v>
          </cell>
        </row>
        <row r="7393">
          <cell r="C7393" t="str">
            <v>212</v>
          </cell>
          <cell r="X7393">
            <v>0</v>
          </cell>
        </row>
        <row r="7394">
          <cell r="C7394" t="str">
            <v>212</v>
          </cell>
          <cell r="X7394">
            <v>4.2</v>
          </cell>
        </row>
        <row r="7395">
          <cell r="C7395" t="str">
            <v>212</v>
          </cell>
          <cell r="X7395">
            <v>0</v>
          </cell>
        </row>
        <row r="7396">
          <cell r="C7396" t="str">
            <v>212</v>
          </cell>
          <cell r="X7396">
            <v>0</v>
          </cell>
        </row>
        <row r="7397">
          <cell r="C7397" t="str">
            <v>212</v>
          </cell>
          <cell r="X7397">
            <v>0</v>
          </cell>
        </row>
        <row r="7398">
          <cell r="C7398" t="str">
            <v>212</v>
          </cell>
          <cell r="X7398">
            <v>0</v>
          </cell>
        </row>
        <row r="7399">
          <cell r="C7399" t="str">
            <v>212</v>
          </cell>
          <cell r="X7399">
            <v>0</v>
          </cell>
        </row>
        <row r="7400">
          <cell r="C7400" t="str">
            <v>212</v>
          </cell>
          <cell r="X7400">
            <v>0</v>
          </cell>
        </row>
        <row r="7401">
          <cell r="C7401" t="str">
            <v>212</v>
          </cell>
          <cell r="X7401">
            <v>0</v>
          </cell>
        </row>
        <row r="7402">
          <cell r="C7402" t="str">
            <v>212</v>
          </cell>
          <cell r="X7402">
            <v>1.6579999999999999</v>
          </cell>
        </row>
        <row r="7403">
          <cell r="C7403" t="str">
            <v>212</v>
          </cell>
          <cell r="X7403">
            <v>4.54</v>
          </cell>
        </row>
        <row r="7404">
          <cell r="C7404" t="str">
            <v>212</v>
          </cell>
          <cell r="X7404">
            <v>0</v>
          </cell>
        </row>
        <row r="7405">
          <cell r="C7405" t="str">
            <v>212</v>
          </cell>
          <cell r="X7405">
            <v>0</v>
          </cell>
        </row>
        <row r="7406">
          <cell r="C7406" t="str">
            <v>212</v>
          </cell>
          <cell r="X7406">
            <v>0</v>
          </cell>
        </row>
        <row r="7407">
          <cell r="C7407" t="str">
            <v>212</v>
          </cell>
          <cell r="X7407">
            <v>0</v>
          </cell>
        </row>
        <row r="7408">
          <cell r="C7408" t="str">
            <v>212</v>
          </cell>
          <cell r="X7408">
            <v>0</v>
          </cell>
        </row>
        <row r="7409">
          <cell r="C7409" t="str">
            <v>212</v>
          </cell>
          <cell r="X7409">
            <v>0</v>
          </cell>
        </row>
        <row r="7410">
          <cell r="C7410" t="str">
            <v>212</v>
          </cell>
          <cell r="X7410">
            <v>2</v>
          </cell>
        </row>
        <row r="7411">
          <cell r="C7411" t="str">
            <v>212</v>
          </cell>
          <cell r="X7411">
            <v>2</v>
          </cell>
        </row>
        <row r="7412">
          <cell r="C7412" t="str">
            <v>212</v>
          </cell>
          <cell r="X7412">
            <v>11</v>
          </cell>
        </row>
        <row r="7413">
          <cell r="C7413" t="str">
            <v>212</v>
          </cell>
          <cell r="X7413">
            <v>0</v>
          </cell>
        </row>
        <row r="7414">
          <cell r="C7414" t="str">
            <v>212</v>
          </cell>
          <cell r="X7414">
            <v>0</v>
          </cell>
        </row>
        <row r="7415">
          <cell r="C7415" t="str">
            <v>212</v>
          </cell>
          <cell r="X7415">
            <v>2</v>
          </cell>
        </row>
        <row r="7416">
          <cell r="C7416" t="str">
            <v>212</v>
          </cell>
          <cell r="X7416">
            <v>0</v>
          </cell>
        </row>
        <row r="7417">
          <cell r="C7417" t="str">
            <v>212</v>
          </cell>
          <cell r="X7417">
            <v>0</v>
          </cell>
        </row>
        <row r="7418">
          <cell r="C7418" t="str">
            <v>212</v>
          </cell>
          <cell r="X7418">
            <v>0.6</v>
          </cell>
        </row>
        <row r="7419">
          <cell r="C7419" t="str">
            <v>212</v>
          </cell>
          <cell r="X7419">
            <v>0.6</v>
          </cell>
        </row>
        <row r="7420">
          <cell r="C7420" t="str">
            <v>212</v>
          </cell>
          <cell r="X7420">
            <v>1</v>
          </cell>
        </row>
        <row r="7421">
          <cell r="C7421" t="str">
            <v>212</v>
          </cell>
          <cell r="X7421">
            <v>0</v>
          </cell>
        </row>
        <row r="7422">
          <cell r="C7422" t="str">
            <v>212</v>
          </cell>
          <cell r="X7422">
            <v>2.4</v>
          </cell>
        </row>
        <row r="7423">
          <cell r="C7423" t="str">
            <v>212</v>
          </cell>
          <cell r="X7423">
            <v>1.2</v>
          </cell>
        </row>
        <row r="7424">
          <cell r="C7424" t="str">
            <v>212</v>
          </cell>
          <cell r="X7424">
            <v>0</v>
          </cell>
        </row>
        <row r="7425">
          <cell r="C7425" t="str">
            <v>212</v>
          </cell>
          <cell r="X7425">
            <v>0</v>
          </cell>
        </row>
        <row r="7426">
          <cell r="C7426" t="str">
            <v>212</v>
          </cell>
          <cell r="X7426">
            <v>13.499999999999998</v>
          </cell>
        </row>
        <row r="7427">
          <cell r="C7427" t="str">
            <v>212</v>
          </cell>
          <cell r="X7427">
            <v>3.5399999999999996</v>
          </cell>
        </row>
        <row r="7428">
          <cell r="C7428" t="str">
            <v>212</v>
          </cell>
          <cell r="X7428">
            <v>22.689999999999998</v>
          </cell>
        </row>
        <row r="7429">
          <cell r="C7429" t="str">
            <v>212</v>
          </cell>
          <cell r="X7429">
            <v>4.25</v>
          </cell>
        </row>
        <row r="7430">
          <cell r="C7430" t="str">
            <v>212</v>
          </cell>
          <cell r="X7430">
            <v>2.3899999999999997</v>
          </cell>
        </row>
        <row r="7431">
          <cell r="C7431" t="str">
            <v>212</v>
          </cell>
          <cell r="X7431">
            <v>0</v>
          </cell>
        </row>
        <row r="7432">
          <cell r="C7432" t="str">
            <v>212</v>
          </cell>
          <cell r="X7432">
            <v>0</v>
          </cell>
        </row>
        <row r="7433">
          <cell r="C7433" t="str">
            <v>212</v>
          </cell>
          <cell r="X7433">
            <v>0</v>
          </cell>
        </row>
        <row r="7434">
          <cell r="C7434" t="str">
            <v>212</v>
          </cell>
          <cell r="X7434">
            <v>0</v>
          </cell>
        </row>
        <row r="7435">
          <cell r="C7435" t="str">
            <v>212</v>
          </cell>
          <cell r="X7435">
            <v>0</v>
          </cell>
        </row>
        <row r="7436">
          <cell r="C7436" t="str">
            <v>212</v>
          </cell>
          <cell r="X7436">
            <v>0</v>
          </cell>
        </row>
        <row r="7437">
          <cell r="C7437" t="str">
            <v>212</v>
          </cell>
          <cell r="X7437">
            <v>0</v>
          </cell>
        </row>
        <row r="7438">
          <cell r="C7438" t="str">
            <v>212</v>
          </cell>
          <cell r="X7438">
            <v>0</v>
          </cell>
        </row>
        <row r="7439">
          <cell r="C7439" t="str">
            <v>212</v>
          </cell>
          <cell r="X7439">
            <v>0</v>
          </cell>
        </row>
        <row r="7440">
          <cell r="C7440" t="str">
            <v>212</v>
          </cell>
          <cell r="X7440">
            <v>0</v>
          </cell>
        </row>
        <row r="7441">
          <cell r="C7441" t="str">
            <v>212</v>
          </cell>
          <cell r="X7441">
            <v>0</v>
          </cell>
        </row>
        <row r="7442">
          <cell r="C7442" t="str">
            <v>212</v>
          </cell>
          <cell r="X7442">
            <v>4.2</v>
          </cell>
        </row>
        <row r="7443">
          <cell r="C7443" t="str">
            <v>212</v>
          </cell>
          <cell r="X7443">
            <v>2.4</v>
          </cell>
        </row>
        <row r="7444">
          <cell r="C7444" t="str">
            <v>212</v>
          </cell>
          <cell r="X7444">
            <v>5.6779999999999999</v>
          </cell>
        </row>
        <row r="7445">
          <cell r="C7445" t="str">
            <v>212</v>
          </cell>
          <cell r="X7445">
            <v>0</v>
          </cell>
        </row>
        <row r="7446">
          <cell r="C7446" t="str">
            <v>212</v>
          </cell>
          <cell r="X7446">
            <v>7.1999999999999984</v>
          </cell>
        </row>
        <row r="7447">
          <cell r="C7447" t="str">
            <v>212</v>
          </cell>
          <cell r="X7447">
            <v>0</v>
          </cell>
        </row>
        <row r="7448">
          <cell r="C7448" t="str">
            <v>212</v>
          </cell>
          <cell r="X7448">
            <v>0</v>
          </cell>
        </row>
        <row r="7449">
          <cell r="C7449" t="str">
            <v>212</v>
          </cell>
          <cell r="X7449">
            <v>0</v>
          </cell>
        </row>
        <row r="7450">
          <cell r="C7450" t="str">
            <v>212</v>
          </cell>
          <cell r="X7450">
            <v>0</v>
          </cell>
        </row>
        <row r="7451">
          <cell r="C7451" t="str">
            <v>212</v>
          </cell>
          <cell r="X7451">
            <v>0</v>
          </cell>
        </row>
        <row r="7452">
          <cell r="C7452" t="str">
            <v>212</v>
          </cell>
          <cell r="X7452">
            <v>0</v>
          </cell>
        </row>
        <row r="7453">
          <cell r="C7453" t="str">
            <v>212</v>
          </cell>
          <cell r="X7453">
            <v>0</v>
          </cell>
        </row>
        <row r="7454">
          <cell r="C7454" t="str">
            <v>212</v>
          </cell>
          <cell r="X7454">
            <v>0</v>
          </cell>
        </row>
        <row r="7455">
          <cell r="C7455" t="str">
            <v>212</v>
          </cell>
          <cell r="X7455">
            <v>0</v>
          </cell>
        </row>
        <row r="7456">
          <cell r="C7456" t="str">
            <v>212</v>
          </cell>
          <cell r="X7456">
            <v>0</v>
          </cell>
        </row>
        <row r="7457">
          <cell r="C7457" t="str">
            <v>212</v>
          </cell>
          <cell r="X7457">
            <v>0</v>
          </cell>
        </row>
        <row r="7458">
          <cell r="C7458" t="str">
            <v>212</v>
          </cell>
          <cell r="X7458">
            <v>0</v>
          </cell>
        </row>
        <row r="7459">
          <cell r="C7459" t="str">
            <v>212</v>
          </cell>
          <cell r="X7459">
            <v>0</v>
          </cell>
        </row>
        <row r="7460">
          <cell r="C7460" t="str">
            <v>212</v>
          </cell>
          <cell r="X7460">
            <v>0</v>
          </cell>
        </row>
        <row r="7461">
          <cell r="C7461" t="str">
            <v>212</v>
          </cell>
          <cell r="X7461">
            <v>0</v>
          </cell>
        </row>
        <row r="7462">
          <cell r="C7462" t="str">
            <v>212</v>
          </cell>
          <cell r="X7462">
            <v>0</v>
          </cell>
        </row>
        <row r="7463">
          <cell r="C7463" t="str">
            <v>212</v>
          </cell>
          <cell r="X7463">
            <v>0</v>
          </cell>
        </row>
        <row r="7464">
          <cell r="C7464" t="str">
            <v>212</v>
          </cell>
          <cell r="X7464">
            <v>0</v>
          </cell>
        </row>
        <row r="7465">
          <cell r="C7465" t="str">
            <v>212</v>
          </cell>
          <cell r="X7465">
            <v>0</v>
          </cell>
        </row>
        <row r="7466">
          <cell r="C7466" t="str">
            <v>212</v>
          </cell>
          <cell r="X7466">
            <v>0</v>
          </cell>
        </row>
        <row r="7467">
          <cell r="C7467" t="str">
            <v>212</v>
          </cell>
          <cell r="X7467">
            <v>0</v>
          </cell>
        </row>
        <row r="7468">
          <cell r="C7468" t="str">
            <v>212</v>
          </cell>
          <cell r="X7468">
            <v>0</v>
          </cell>
        </row>
        <row r="7469">
          <cell r="C7469" t="str">
            <v>212</v>
          </cell>
          <cell r="X7469">
            <v>0</v>
          </cell>
        </row>
        <row r="7470">
          <cell r="C7470" t="str">
            <v>212</v>
          </cell>
          <cell r="X7470">
            <v>0</v>
          </cell>
        </row>
        <row r="7471">
          <cell r="C7471" t="str">
            <v>212</v>
          </cell>
          <cell r="X7471">
            <v>0</v>
          </cell>
        </row>
        <row r="7472">
          <cell r="C7472" t="str">
            <v>212</v>
          </cell>
          <cell r="X7472">
            <v>0</v>
          </cell>
        </row>
        <row r="7473">
          <cell r="C7473" t="str">
            <v>212</v>
          </cell>
          <cell r="X7473">
            <v>0</v>
          </cell>
        </row>
        <row r="7474">
          <cell r="C7474" t="str">
            <v>212</v>
          </cell>
          <cell r="X7474">
            <v>0</v>
          </cell>
        </row>
        <row r="7475">
          <cell r="C7475" t="str">
            <v>212</v>
          </cell>
          <cell r="X7475">
            <v>0</v>
          </cell>
        </row>
        <row r="7476">
          <cell r="C7476" t="str">
            <v>212</v>
          </cell>
          <cell r="X7476">
            <v>0</v>
          </cell>
        </row>
        <row r="7477">
          <cell r="C7477" t="str">
            <v>212</v>
          </cell>
          <cell r="X7477">
            <v>0</v>
          </cell>
        </row>
        <row r="7478">
          <cell r="C7478" t="str">
            <v>212</v>
          </cell>
          <cell r="X7478">
            <v>0</v>
          </cell>
        </row>
        <row r="7479">
          <cell r="C7479" t="str">
            <v>212</v>
          </cell>
          <cell r="X7479">
            <v>0</v>
          </cell>
        </row>
        <row r="7480">
          <cell r="C7480" t="str">
            <v>212</v>
          </cell>
          <cell r="X7480">
            <v>0</v>
          </cell>
        </row>
        <row r="7481">
          <cell r="C7481" t="str">
            <v>212</v>
          </cell>
          <cell r="X7481">
            <v>0</v>
          </cell>
        </row>
        <row r="7482">
          <cell r="C7482" t="str">
            <v>212</v>
          </cell>
          <cell r="X7482">
            <v>0.98599999999999999</v>
          </cell>
        </row>
        <row r="7483">
          <cell r="C7483" t="str">
            <v>212</v>
          </cell>
          <cell r="X7483">
            <v>0</v>
          </cell>
        </row>
        <row r="7484">
          <cell r="C7484" t="str">
            <v>212</v>
          </cell>
          <cell r="X7484">
            <v>0</v>
          </cell>
        </row>
        <row r="7485">
          <cell r="C7485" t="str">
            <v>212</v>
          </cell>
          <cell r="X7485">
            <v>0</v>
          </cell>
        </row>
        <row r="7486">
          <cell r="C7486" t="str">
            <v>212</v>
          </cell>
          <cell r="X7486">
            <v>2.9999999999999996</v>
          </cell>
        </row>
        <row r="7487">
          <cell r="C7487" t="str">
            <v>212</v>
          </cell>
          <cell r="X7487">
            <v>0</v>
          </cell>
        </row>
        <row r="7488">
          <cell r="C7488" t="str">
            <v>212</v>
          </cell>
          <cell r="X7488">
            <v>0</v>
          </cell>
        </row>
        <row r="7489">
          <cell r="C7489" t="str">
            <v>212</v>
          </cell>
          <cell r="X7489">
            <v>0</v>
          </cell>
        </row>
        <row r="7490">
          <cell r="C7490" t="str">
            <v>212</v>
          </cell>
          <cell r="X7490">
            <v>0.97799999999999998</v>
          </cell>
        </row>
        <row r="7491">
          <cell r="C7491" t="str">
            <v>212</v>
          </cell>
          <cell r="X7491">
            <v>1.419</v>
          </cell>
        </row>
        <row r="7492">
          <cell r="C7492" t="str">
            <v>212</v>
          </cell>
          <cell r="X7492">
            <v>0</v>
          </cell>
        </row>
        <row r="7493">
          <cell r="C7493" t="str">
            <v>212</v>
          </cell>
          <cell r="X7493">
            <v>0</v>
          </cell>
        </row>
        <row r="7494">
          <cell r="C7494" t="str">
            <v>212</v>
          </cell>
          <cell r="X7494">
            <v>0.79999999999999993</v>
          </cell>
        </row>
        <row r="7495">
          <cell r="C7495" t="str">
            <v>212</v>
          </cell>
          <cell r="X7495">
            <v>0</v>
          </cell>
        </row>
        <row r="7496">
          <cell r="C7496" t="str">
            <v>212</v>
          </cell>
          <cell r="X7496">
            <v>0</v>
          </cell>
        </row>
        <row r="7497">
          <cell r="C7497" t="str">
            <v>212</v>
          </cell>
          <cell r="X7497">
            <v>0</v>
          </cell>
        </row>
        <row r="7498">
          <cell r="C7498" t="str">
            <v>212</v>
          </cell>
          <cell r="X7498">
            <v>0.40599999999999997</v>
          </cell>
        </row>
        <row r="7499">
          <cell r="C7499" t="str">
            <v>212</v>
          </cell>
          <cell r="X7499">
            <v>0</v>
          </cell>
        </row>
        <row r="7500">
          <cell r="C7500" t="str">
            <v>212</v>
          </cell>
          <cell r="X7500">
            <v>0</v>
          </cell>
        </row>
        <row r="7501">
          <cell r="C7501" t="str">
            <v>212</v>
          </cell>
          <cell r="X7501">
            <v>0</v>
          </cell>
        </row>
        <row r="7502">
          <cell r="C7502" t="str">
            <v>212</v>
          </cell>
          <cell r="X7502">
            <v>0</v>
          </cell>
        </row>
        <row r="7503">
          <cell r="C7503" t="str">
            <v>212</v>
          </cell>
          <cell r="X7503">
            <v>0</v>
          </cell>
        </row>
        <row r="7504">
          <cell r="C7504" t="str">
            <v>212</v>
          </cell>
          <cell r="X7504">
            <v>0</v>
          </cell>
        </row>
        <row r="7505">
          <cell r="C7505" t="str">
            <v>212</v>
          </cell>
          <cell r="X7505">
            <v>0</v>
          </cell>
        </row>
        <row r="7506">
          <cell r="C7506" t="str">
            <v>212</v>
          </cell>
          <cell r="X7506">
            <v>0</v>
          </cell>
        </row>
        <row r="7507">
          <cell r="C7507" t="str">
            <v>212</v>
          </cell>
          <cell r="X7507">
            <v>0</v>
          </cell>
        </row>
        <row r="7508">
          <cell r="C7508" t="str">
            <v>212</v>
          </cell>
          <cell r="X7508">
            <v>0</v>
          </cell>
        </row>
        <row r="7509">
          <cell r="C7509" t="str">
            <v>212</v>
          </cell>
          <cell r="X7509">
            <v>0</v>
          </cell>
        </row>
        <row r="7510">
          <cell r="C7510" t="str">
            <v>212</v>
          </cell>
          <cell r="X7510">
            <v>0</v>
          </cell>
        </row>
        <row r="7511">
          <cell r="C7511" t="str">
            <v>212</v>
          </cell>
          <cell r="X7511">
            <v>0</v>
          </cell>
        </row>
        <row r="7512">
          <cell r="C7512" t="str">
            <v>212</v>
          </cell>
          <cell r="X7512">
            <v>0</v>
          </cell>
        </row>
        <row r="7513">
          <cell r="C7513" t="str">
            <v>212</v>
          </cell>
          <cell r="X7513">
            <v>0</v>
          </cell>
        </row>
        <row r="7514">
          <cell r="C7514" t="str">
            <v>212</v>
          </cell>
          <cell r="X7514">
            <v>0</v>
          </cell>
        </row>
        <row r="7515">
          <cell r="C7515" t="str">
            <v>212</v>
          </cell>
          <cell r="X7515">
            <v>0</v>
          </cell>
        </row>
        <row r="7516">
          <cell r="C7516" t="str">
            <v>212</v>
          </cell>
          <cell r="X7516">
            <v>0</v>
          </cell>
        </row>
        <row r="7517">
          <cell r="C7517" t="str">
            <v>212</v>
          </cell>
          <cell r="X7517">
            <v>0</v>
          </cell>
        </row>
        <row r="7518">
          <cell r="C7518" t="str">
            <v>212</v>
          </cell>
          <cell r="X7518">
            <v>0</v>
          </cell>
        </row>
        <row r="7519">
          <cell r="C7519" t="str">
            <v>212</v>
          </cell>
          <cell r="X7519">
            <v>0</v>
          </cell>
        </row>
        <row r="7520">
          <cell r="C7520" t="str">
            <v>212</v>
          </cell>
          <cell r="X7520">
            <v>0</v>
          </cell>
        </row>
        <row r="7521">
          <cell r="C7521" t="str">
            <v>212</v>
          </cell>
          <cell r="X7521">
            <v>0</v>
          </cell>
        </row>
        <row r="7522">
          <cell r="C7522" t="str">
            <v>212</v>
          </cell>
          <cell r="X7522">
            <v>0.90999999999999992</v>
          </cell>
        </row>
        <row r="7523">
          <cell r="C7523" t="str">
            <v>212</v>
          </cell>
          <cell r="X7523">
            <v>0</v>
          </cell>
        </row>
        <row r="7524">
          <cell r="C7524" t="str">
            <v>212</v>
          </cell>
          <cell r="X7524">
            <v>0</v>
          </cell>
        </row>
        <row r="7525">
          <cell r="C7525" t="str">
            <v>212</v>
          </cell>
          <cell r="X7525">
            <v>0</v>
          </cell>
        </row>
        <row r="7526">
          <cell r="C7526" t="str">
            <v>212</v>
          </cell>
          <cell r="X7526">
            <v>0</v>
          </cell>
        </row>
        <row r="7527">
          <cell r="C7527" t="str">
            <v>212</v>
          </cell>
          <cell r="X7527">
            <v>0</v>
          </cell>
        </row>
        <row r="7528">
          <cell r="C7528" t="str">
            <v>212</v>
          </cell>
          <cell r="X7528">
            <v>0</v>
          </cell>
        </row>
        <row r="7529">
          <cell r="C7529" t="str">
            <v>212</v>
          </cell>
          <cell r="X7529">
            <v>0</v>
          </cell>
        </row>
        <row r="7530">
          <cell r="C7530" t="str">
            <v>212</v>
          </cell>
          <cell r="X7530">
            <v>0</v>
          </cell>
        </row>
        <row r="7531">
          <cell r="C7531" t="str">
            <v>212</v>
          </cell>
          <cell r="X7531">
            <v>0</v>
          </cell>
        </row>
        <row r="7532">
          <cell r="C7532" t="str">
            <v>212</v>
          </cell>
          <cell r="X7532">
            <v>0</v>
          </cell>
        </row>
        <row r="7533">
          <cell r="C7533" t="str">
            <v>212</v>
          </cell>
          <cell r="X7533">
            <v>0</v>
          </cell>
        </row>
        <row r="7534">
          <cell r="C7534" t="str">
            <v>212</v>
          </cell>
          <cell r="X7534">
            <v>0</v>
          </cell>
        </row>
        <row r="7535">
          <cell r="C7535" t="str">
            <v>212</v>
          </cell>
          <cell r="X7535">
            <v>0</v>
          </cell>
        </row>
        <row r="7536">
          <cell r="C7536" t="str">
            <v>212</v>
          </cell>
          <cell r="X7536">
            <v>0</v>
          </cell>
        </row>
        <row r="7537">
          <cell r="C7537" t="str">
            <v>212</v>
          </cell>
          <cell r="X7537">
            <v>0</v>
          </cell>
        </row>
        <row r="7538">
          <cell r="C7538" t="str">
            <v>212</v>
          </cell>
          <cell r="X7538">
            <v>0</v>
          </cell>
        </row>
        <row r="7539">
          <cell r="C7539" t="str">
            <v>212</v>
          </cell>
          <cell r="X7539">
            <v>0</v>
          </cell>
        </row>
        <row r="7540">
          <cell r="C7540" t="str">
            <v>212</v>
          </cell>
          <cell r="X7540">
            <v>0</v>
          </cell>
        </row>
        <row r="7541">
          <cell r="C7541" t="str">
            <v>212</v>
          </cell>
          <cell r="X7541">
            <v>0</v>
          </cell>
        </row>
        <row r="7542">
          <cell r="C7542" t="str">
            <v>212</v>
          </cell>
          <cell r="X7542">
            <v>0</v>
          </cell>
        </row>
        <row r="7543">
          <cell r="C7543" t="str">
            <v>212</v>
          </cell>
          <cell r="X7543">
            <v>0</v>
          </cell>
        </row>
        <row r="7544">
          <cell r="C7544" t="str">
            <v>212</v>
          </cell>
          <cell r="X7544">
            <v>0</v>
          </cell>
        </row>
        <row r="7545">
          <cell r="C7545" t="str">
            <v>212</v>
          </cell>
          <cell r="X7545">
            <v>0</v>
          </cell>
        </row>
        <row r="7546">
          <cell r="C7546" t="str">
            <v>212</v>
          </cell>
          <cell r="X7546">
            <v>0</v>
          </cell>
        </row>
        <row r="7547">
          <cell r="C7547" t="str">
            <v>212</v>
          </cell>
          <cell r="X7547">
            <v>0</v>
          </cell>
        </row>
        <row r="7548">
          <cell r="C7548" t="str">
            <v>212</v>
          </cell>
          <cell r="X7548">
            <v>0</v>
          </cell>
        </row>
        <row r="7549">
          <cell r="C7549" t="str">
            <v>212</v>
          </cell>
          <cell r="X7549">
            <v>0</v>
          </cell>
        </row>
        <row r="7550">
          <cell r="C7550" t="str">
            <v>212</v>
          </cell>
          <cell r="X7550">
            <v>0</v>
          </cell>
        </row>
        <row r="7551">
          <cell r="C7551" t="str">
            <v>212</v>
          </cell>
          <cell r="X7551">
            <v>0</v>
          </cell>
        </row>
        <row r="7552">
          <cell r="C7552" t="str">
            <v>212</v>
          </cell>
          <cell r="X7552">
            <v>0</v>
          </cell>
        </row>
        <row r="7553">
          <cell r="C7553" t="str">
            <v>212</v>
          </cell>
          <cell r="X7553">
            <v>0</v>
          </cell>
        </row>
        <row r="7554">
          <cell r="C7554" t="str">
            <v>212</v>
          </cell>
          <cell r="X7554">
            <v>0</v>
          </cell>
        </row>
        <row r="7555">
          <cell r="C7555" t="str">
            <v>212</v>
          </cell>
          <cell r="X7555">
            <v>0</v>
          </cell>
        </row>
        <row r="7556">
          <cell r="C7556" t="str">
            <v>212</v>
          </cell>
          <cell r="X7556">
            <v>0</v>
          </cell>
        </row>
        <row r="7557">
          <cell r="C7557" t="str">
            <v>212</v>
          </cell>
          <cell r="X7557">
            <v>0</v>
          </cell>
        </row>
        <row r="7558">
          <cell r="C7558" t="str">
            <v>212</v>
          </cell>
          <cell r="X7558">
            <v>0</v>
          </cell>
        </row>
        <row r="7559">
          <cell r="C7559" t="str">
            <v>212</v>
          </cell>
          <cell r="X7559">
            <v>0</v>
          </cell>
        </row>
        <row r="7560">
          <cell r="C7560" t="str">
            <v>212</v>
          </cell>
          <cell r="X7560">
            <v>0</v>
          </cell>
        </row>
        <row r="7561">
          <cell r="C7561" t="str">
            <v>212</v>
          </cell>
          <cell r="X7561">
            <v>0</v>
          </cell>
        </row>
        <row r="7562">
          <cell r="C7562" t="str">
            <v>212</v>
          </cell>
          <cell r="X7562">
            <v>4.128000000000001</v>
          </cell>
        </row>
        <row r="7563">
          <cell r="C7563" t="str">
            <v>212</v>
          </cell>
          <cell r="X7563">
            <v>0</v>
          </cell>
        </row>
        <row r="7564">
          <cell r="C7564" t="str">
            <v>212</v>
          </cell>
          <cell r="X7564">
            <v>1.51</v>
          </cell>
        </row>
        <row r="7565">
          <cell r="C7565" t="str">
            <v>212</v>
          </cell>
          <cell r="X7565">
            <v>1.2</v>
          </cell>
        </row>
        <row r="7566">
          <cell r="C7566" t="str">
            <v>212</v>
          </cell>
          <cell r="X7566">
            <v>0</v>
          </cell>
        </row>
        <row r="7567">
          <cell r="C7567" t="str">
            <v>212</v>
          </cell>
          <cell r="X7567">
            <v>0</v>
          </cell>
        </row>
        <row r="7568">
          <cell r="C7568" t="str">
            <v>212</v>
          </cell>
          <cell r="X7568">
            <v>10.500000000000002</v>
          </cell>
        </row>
        <row r="7569">
          <cell r="C7569" t="str">
            <v>212</v>
          </cell>
          <cell r="X7569">
            <v>0</v>
          </cell>
        </row>
        <row r="7570">
          <cell r="C7570" t="str">
            <v>212</v>
          </cell>
          <cell r="X7570">
            <v>2.9130000000000003</v>
          </cell>
        </row>
        <row r="7571">
          <cell r="C7571" t="str">
            <v>212</v>
          </cell>
          <cell r="X7571">
            <v>1.3</v>
          </cell>
        </row>
        <row r="7572">
          <cell r="C7572" t="str">
            <v>212</v>
          </cell>
          <cell r="X7572">
            <v>0</v>
          </cell>
        </row>
        <row r="7573">
          <cell r="C7573" t="str">
            <v>212</v>
          </cell>
          <cell r="X7573">
            <v>0</v>
          </cell>
        </row>
        <row r="7574">
          <cell r="C7574" t="str">
            <v>212</v>
          </cell>
          <cell r="X7574">
            <v>0</v>
          </cell>
        </row>
        <row r="7575">
          <cell r="C7575" t="str">
            <v>212</v>
          </cell>
          <cell r="X7575">
            <v>0</v>
          </cell>
        </row>
        <row r="7576">
          <cell r="C7576" t="str">
            <v>212</v>
          </cell>
          <cell r="X7576">
            <v>0</v>
          </cell>
        </row>
        <row r="7577">
          <cell r="C7577" t="str">
            <v>212</v>
          </cell>
          <cell r="X7577">
            <v>6.3000000000000007</v>
          </cell>
        </row>
        <row r="7578">
          <cell r="C7578" t="str">
            <v>212</v>
          </cell>
          <cell r="X7578">
            <v>0</v>
          </cell>
        </row>
        <row r="7579">
          <cell r="C7579" t="str">
            <v>212</v>
          </cell>
          <cell r="X7579">
            <v>0</v>
          </cell>
        </row>
        <row r="7580">
          <cell r="C7580" t="str">
            <v>212</v>
          </cell>
          <cell r="X7580">
            <v>0</v>
          </cell>
        </row>
        <row r="7581">
          <cell r="C7581" t="str">
            <v>212</v>
          </cell>
          <cell r="X7581">
            <v>0</v>
          </cell>
        </row>
        <row r="7582">
          <cell r="C7582" t="str">
            <v>212</v>
          </cell>
          <cell r="X7582">
            <v>0</v>
          </cell>
        </row>
        <row r="7583">
          <cell r="C7583" t="str">
            <v>212</v>
          </cell>
          <cell r="X7583">
            <v>0</v>
          </cell>
        </row>
        <row r="7584">
          <cell r="C7584" t="str">
            <v>212</v>
          </cell>
          <cell r="X7584">
            <v>0</v>
          </cell>
        </row>
        <row r="7585">
          <cell r="C7585" t="str">
            <v>212</v>
          </cell>
          <cell r="X7585">
            <v>0</v>
          </cell>
        </row>
        <row r="7586">
          <cell r="C7586" t="str">
            <v>212</v>
          </cell>
          <cell r="X7586">
            <v>0</v>
          </cell>
        </row>
        <row r="7587">
          <cell r="C7587" t="str">
            <v>212</v>
          </cell>
          <cell r="X7587">
            <v>0</v>
          </cell>
        </row>
        <row r="7588">
          <cell r="C7588" t="str">
            <v>212</v>
          </cell>
          <cell r="X7588">
            <v>0</v>
          </cell>
        </row>
        <row r="7589">
          <cell r="C7589" t="str">
            <v>212</v>
          </cell>
          <cell r="X7589">
            <v>0</v>
          </cell>
        </row>
        <row r="7590">
          <cell r="C7590" t="str">
            <v>212</v>
          </cell>
          <cell r="X7590">
            <v>0</v>
          </cell>
        </row>
        <row r="7591">
          <cell r="C7591" t="str">
            <v>212</v>
          </cell>
          <cell r="X7591">
            <v>0</v>
          </cell>
        </row>
        <row r="7592">
          <cell r="C7592" t="str">
            <v>212</v>
          </cell>
          <cell r="X7592">
            <v>0</v>
          </cell>
        </row>
        <row r="7593">
          <cell r="C7593" t="str">
            <v>212</v>
          </cell>
          <cell r="X7593">
            <v>0</v>
          </cell>
        </row>
        <row r="7594">
          <cell r="C7594" t="str">
            <v>212</v>
          </cell>
          <cell r="X7594">
            <v>0</v>
          </cell>
        </row>
        <row r="7595">
          <cell r="C7595" t="str">
            <v>212</v>
          </cell>
          <cell r="X7595">
            <v>0</v>
          </cell>
        </row>
        <row r="7596">
          <cell r="C7596" t="str">
            <v>212</v>
          </cell>
          <cell r="X7596">
            <v>0</v>
          </cell>
        </row>
        <row r="7597">
          <cell r="C7597" t="str">
            <v>212</v>
          </cell>
          <cell r="X7597">
            <v>0</v>
          </cell>
        </row>
        <row r="7598">
          <cell r="C7598" t="str">
            <v>212</v>
          </cell>
          <cell r="X7598">
            <v>0</v>
          </cell>
        </row>
        <row r="7599">
          <cell r="C7599" t="str">
            <v>212</v>
          </cell>
          <cell r="X7599">
            <v>0</v>
          </cell>
        </row>
        <row r="7600">
          <cell r="C7600" t="str">
            <v>212</v>
          </cell>
          <cell r="X7600">
            <v>0</v>
          </cell>
        </row>
        <row r="7601">
          <cell r="C7601" t="str">
            <v>212</v>
          </cell>
          <cell r="X7601">
            <v>0</v>
          </cell>
        </row>
        <row r="7602">
          <cell r="C7602" t="str">
            <v>212</v>
          </cell>
          <cell r="X7602">
            <v>1.2</v>
          </cell>
        </row>
        <row r="7603">
          <cell r="C7603" t="str">
            <v>212</v>
          </cell>
          <cell r="X7603">
            <v>0.6</v>
          </cell>
        </row>
        <row r="7604">
          <cell r="C7604" t="str">
            <v>212</v>
          </cell>
          <cell r="X7604">
            <v>0</v>
          </cell>
        </row>
        <row r="7605">
          <cell r="C7605" t="str">
            <v>212</v>
          </cell>
          <cell r="X7605">
            <v>0</v>
          </cell>
        </row>
        <row r="7606">
          <cell r="C7606" t="str">
            <v>212</v>
          </cell>
          <cell r="X7606">
            <v>0</v>
          </cell>
        </row>
        <row r="7607">
          <cell r="C7607" t="str">
            <v>212</v>
          </cell>
          <cell r="X7607">
            <v>0</v>
          </cell>
        </row>
        <row r="7608">
          <cell r="C7608" t="str">
            <v>212</v>
          </cell>
          <cell r="X7608">
            <v>0</v>
          </cell>
        </row>
        <row r="7609">
          <cell r="C7609" t="str">
            <v>212</v>
          </cell>
          <cell r="X7609">
            <v>0</v>
          </cell>
        </row>
        <row r="7610">
          <cell r="C7610" t="str">
            <v>212</v>
          </cell>
          <cell r="X7610">
            <v>0</v>
          </cell>
        </row>
        <row r="7611">
          <cell r="C7611" t="str">
            <v>212</v>
          </cell>
          <cell r="X7611">
            <v>0</v>
          </cell>
        </row>
        <row r="7612">
          <cell r="C7612" t="str">
            <v>212</v>
          </cell>
          <cell r="X7612">
            <v>0</v>
          </cell>
        </row>
        <row r="7613">
          <cell r="C7613" t="str">
            <v>212</v>
          </cell>
          <cell r="X7613">
            <v>0</v>
          </cell>
        </row>
        <row r="7614">
          <cell r="C7614" t="str">
            <v>212</v>
          </cell>
          <cell r="X7614">
            <v>0</v>
          </cell>
        </row>
        <row r="7615">
          <cell r="C7615" t="str">
            <v>212</v>
          </cell>
          <cell r="X7615">
            <v>0</v>
          </cell>
        </row>
        <row r="7616">
          <cell r="C7616" t="str">
            <v>212</v>
          </cell>
          <cell r="X7616">
            <v>0</v>
          </cell>
        </row>
        <row r="7617">
          <cell r="C7617" t="str">
            <v>212</v>
          </cell>
          <cell r="X7617">
            <v>0</v>
          </cell>
        </row>
        <row r="7618">
          <cell r="C7618" t="str">
            <v>212</v>
          </cell>
          <cell r="X7618">
            <v>0</v>
          </cell>
        </row>
        <row r="7619">
          <cell r="C7619" t="str">
            <v>212</v>
          </cell>
          <cell r="X7619">
            <v>0</v>
          </cell>
        </row>
        <row r="7620">
          <cell r="C7620" t="str">
            <v>212</v>
          </cell>
          <cell r="X7620">
            <v>0</v>
          </cell>
        </row>
        <row r="7621">
          <cell r="C7621" t="str">
            <v>212</v>
          </cell>
          <cell r="X7621">
            <v>0</v>
          </cell>
        </row>
        <row r="7622">
          <cell r="C7622" t="str">
            <v>212</v>
          </cell>
          <cell r="X7622">
            <v>0</v>
          </cell>
        </row>
        <row r="7623">
          <cell r="C7623" t="str">
            <v>212</v>
          </cell>
          <cell r="X7623">
            <v>0</v>
          </cell>
        </row>
        <row r="7624">
          <cell r="C7624" t="str">
            <v>212</v>
          </cell>
          <cell r="X7624">
            <v>0</v>
          </cell>
        </row>
        <row r="7625">
          <cell r="C7625" t="str">
            <v>212</v>
          </cell>
          <cell r="X7625">
            <v>0</v>
          </cell>
        </row>
        <row r="7626">
          <cell r="C7626" t="str">
            <v>212</v>
          </cell>
          <cell r="X7626">
            <v>0</v>
          </cell>
        </row>
        <row r="7627">
          <cell r="C7627" t="str">
            <v>212</v>
          </cell>
          <cell r="X7627">
            <v>0</v>
          </cell>
        </row>
        <row r="7628">
          <cell r="C7628" t="str">
            <v>212</v>
          </cell>
          <cell r="X7628">
            <v>0</v>
          </cell>
        </row>
        <row r="7629">
          <cell r="C7629" t="str">
            <v>212</v>
          </cell>
          <cell r="X7629">
            <v>0</v>
          </cell>
        </row>
        <row r="7630">
          <cell r="C7630" t="str">
            <v>212</v>
          </cell>
          <cell r="X7630">
            <v>0</v>
          </cell>
        </row>
        <row r="7631">
          <cell r="C7631" t="str">
            <v>212</v>
          </cell>
          <cell r="X7631">
            <v>0</v>
          </cell>
        </row>
        <row r="7632">
          <cell r="C7632" t="str">
            <v>212</v>
          </cell>
          <cell r="X7632">
            <v>0</v>
          </cell>
        </row>
        <row r="7633">
          <cell r="C7633" t="str">
            <v>212</v>
          </cell>
          <cell r="X7633">
            <v>0</v>
          </cell>
        </row>
        <row r="7634">
          <cell r="C7634" t="str">
            <v>212</v>
          </cell>
          <cell r="X7634">
            <v>0</v>
          </cell>
        </row>
        <row r="7635">
          <cell r="C7635" t="str">
            <v>212</v>
          </cell>
          <cell r="X7635">
            <v>0</v>
          </cell>
        </row>
        <row r="7636">
          <cell r="C7636" t="str">
            <v>212</v>
          </cell>
          <cell r="X7636">
            <v>0</v>
          </cell>
        </row>
        <row r="7637">
          <cell r="C7637" t="str">
            <v>212</v>
          </cell>
          <cell r="X7637">
            <v>0</v>
          </cell>
        </row>
        <row r="7638">
          <cell r="C7638" t="str">
            <v>212</v>
          </cell>
          <cell r="X7638">
            <v>0</v>
          </cell>
        </row>
        <row r="7639">
          <cell r="C7639" t="str">
            <v>212</v>
          </cell>
          <cell r="X7639">
            <v>0</v>
          </cell>
        </row>
        <row r="7640">
          <cell r="C7640" t="str">
            <v>212</v>
          </cell>
          <cell r="X7640">
            <v>0</v>
          </cell>
        </row>
        <row r="7641">
          <cell r="C7641" t="str">
            <v>212</v>
          </cell>
          <cell r="X7641">
            <v>0</v>
          </cell>
        </row>
        <row r="7642">
          <cell r="C7642" t="str">
            <v>212</v>
          </cell>
          <cell r="X7642">
            <v>16.049999999999997</v>
          </cell>
        </row>
        <row r="7643">
          <cell r="C7643" t="str">
            <v>212</v>
          </cell>
          <cell r="X7643">
            <v>22.233000000000004</v>
          </cell>
        </row>
        <row r="7644">
          <cell r="C7644" t="str">
            <v>212</v>
          </cell>
          <cell r="X7644">
            <v>36</v>
          </cell>
        </row>
        <row r="7645">
          <cell r="C7645" t="str">
            <v>212</v>
          </cell>
          <cell r="X7645">
            <v>0</v>
          </cell>
        </row>
        <row r="7646">
          <cell r="C7646" t="str">
            <v>212</v>
          </cell>
          <cell r="X7646">
            <v>0.69</v>
          </cell>
        </row>
        <row r="7647">
          <cell r="C7647" t="str">
            <v>212</v>
          </cell>
          <cell r="X7647">
            <v>60</v>
          </cell>
        </row>
        <row r="7648">
          <cell r="C7648" t="str">
            <v>212</v>
          </cell>
          <cell r="X7648">
            <v>188.5</v>
          </cell>
        </row>
        <row r="7649">
          <cell r="C7649" t="str">
            <v>212</v>
          </cell>
          <cell r="X7649">
            <v>113.16000000000003</v>
          </cell>
        </row>
        <row r="7650">
          <cell r="C7650" t="str">
            <v>212</v>
          </cell>
          <cell r="X7650">
            <v>1.4400000000000004</v>
          </cell>
        </row>
        <row r="7651">
          <cell r="C7651" t="str">
            <v>212</v>
          </cell>
          <cell r="X7651">
            <v>1.7999999999999996</v>
          </cell>
        </row>
        <row r="7652">
          <cell r="C7652" t="str">
            <v>212</v>
          </cell>
          <cell r="X7652">
            <v>1.2</v>
          </cell>
        </row>
        <row r="7653">
          <cell r="C7653" t="str">
            <v>212</v>
          </cell>
          <cell r="X7653">
            <v>3</v>
          </cell>
        </row>
        <row r="7654">
          <cell r="C7654" t="str">
            <v>212</v>
          </cell>
          <cell r="X7654">
            <v>0</v>
          </cell>
        </row>
        <row r="7655">
          <cell r="C7655" t="str">
            <v>212</v>
          </cell>
          <cell r="X7655">
            <v>0</v>
          </cell>
        </row>
        <row r="7656">
          <cell r="C7656" t="str">
            <v>212</v>
          </cell>
          <cell r="X7656">
            <v>0</v>
          </cell>
        </row>
        <row r="7657">
          <cell r="C7657" t="str">
            <v>212</v>
          </cell>
          <cell r="X7657">
            <v>3.48</v>
          </cell>
        </row>
        <row r="7658">
          <cell r="C7658" t="str">
            <v>212</v>
          </cell>
          <cell r="X7658">
            <v>1.2</v>
          </cell>
        </row>
        <row r="7659">
          <cell r="C7659" t="str">
            <v>212</v>
          </cell>
          <cell r="X7659">
            <v>0</v>
          </cell>
        </row>
        <row r="7660">
          <cell r="C7660" t="str">
            <v>212</v>
          </cell>
          <cell r="X7660">
            <v>0</v>
          </cell>
        </row>
        <row r="7661">
          <cell r="C7661" t="str">
            <v>212</v>
          </cell>
          <cell r="X7661">
            <v>0</v>
          </cell>
        </row>
        <row r="7662">
          <cell r="C7662" t="str">
            <v>212</v>
          </cell>
          <cell r="X7662">
            <v>0</v>
          </cell>
        </row>
        <row r="7663">
          <cell r="C7663" t="str">
            <v>212</v>
          </cell>
          <cell r="X7663">
            <v>0</v>
          </cell>
        </row>
        <row r="7664">
          <cell r="C7664" t="str">
            <v>212</v>
          </cell>
          <cell r="X7664">
            <v>31.200000000000006</v>
          </cell>
        </row>
        <row r="7665">
          <cell r="C7665" t="str">
            <v>212</v>
          </cell>
          <cell r="X7665">
            <v>12</v>
          </cell>
        </row>
        <row r="7666">
          <cell r="C7666" t="str">
            <v>212</v>
          </cell>
          <cell r="X7666">
            <v>5.3800000000000008</v>
          </cell>
        </row>
        <row r="7667">
          <cell r="C7667" t="str">
            <v>212</v>
          </cell>
          <cell r="X7667">
            <v>0.48</v>
          </cell>
        </row>
        <row r="7668">
          <cell r="C7668" t="str">
            <v>212</v>
          </cell>
          <cell r="X7668">
            <v>26.5</v>
          </cell>
        </row>
        <row r="7669">
          <cell r="C7669" t="str">
            <v>212</v>
          </cell>
          <cell r="X7669">
            <v>61.390000000000008</v>
          </cell>
        </row>
        <row r="7670">
          <cell r="C7670" t="str">
            <v>212</v>
          </cell>
          <cell r="X7670">
            <v>287.95</v>
          </cell>
        </row>
        <row r="7671">
          <cell r="C7671" t="str">
            <v>212</v>
          </cell>
          <cell r="X7671">
            <v>0</v>
          </cell>
        </row>
        <row r="7672">
          <cell r="C7672" t="str">
            <v>212</v>
          </cell>
          <cell r="X7672">
            <v>0</v>
          </cell>
        </row>
        <row r="7673">
          <cell r="C7673" t="str">
            <v>212</v>
          </cell>
          <cell r="X7673">
            <v>0</v>
          </cell>
        </row>
        <row r="7674">
          <cell r="C7674" t="str">
            <v>212</v>
          </cell>
          <cell r="X7674">
            <v>3.38</v>
          </cell>
        </row>
        <row r="7675">
          <cell r="C7675" t="str">
            <v>212</v>
          </cell>
          <cell r="X7675">
            <v>12.68</v>
          </cell>
        </row>
        <row r="7676">
          <cell r="C7676" t="str">
            <v>212</v>
          </cell>
          <cell r="X7676">
            <v>16.950000000000003</v>
          </cell>
        </row>
        <row r="7677">
          <cell r="C7677" t="str">
            <v>212</v>
          </cell>
          <cell r="X7677">
            <v>31</v>
          </cell>
        </row>
        <row r="7678">
          <cell r="C7678" t="str">
            <v>212</v>
          </cell>
          <cell r="X7678">
            <v>1.44</v>
          </cell>
        </row>
        <row r="7679">
          <cell r="C7679" t="str">
            <v>212</v>
          </cell>
          <cell r="X7679">
            <v>0.56000000000000005</v>
          </cell>
        </row>
        <row r="7680">
          <cell r="C7680" t="str">
            <v>212</v>
          </cell>
          <cell r="X7680">
            <v>29</v>
          </cell>
        </row>
        <row r="7681">
          <cell r="C7681" t="str">
            <v>212</v>
          </cell>
          <cell r="X7681">
            <v>160.85</v>
          </cell>
        </row>
        <row r="7682">
          <cell r="C7682" t="str">
            <v>015</v>
          </cell>
          <cell r="X7682">
            <v>23.22</v>
          </cell>
        </row>
        <row r="7683">
          <cell r="C7683" t="str">
            <v>015</v>
          </cell>
          <cell r="X7683">
            <v>30</v>
          </cell>
        </row>
        <row r="7684">
          <cell r="C7684" t="str">
            <v>015</v>
          </cell>
          <cell r="X7684">
            <v>23.5</v>
          </cell>
        </row>
        <row r="7685">
          <cell r="C7685" t="str">
            <v>015</v>
          </cell>
          <cell r="X7685">
            <v>0</v>
          </cell>
        </row>
        <row r="7686">
          <cell r="C7686" t="str">
            <v>015</v>
          </cell>
          <cell r="X7686">
            <v>10.5</v>
          </cell>
        </row>
        <row r="7687">
          <cell r="C7687" t="str">
            <v>015</v>
          </cell>
          <cell r="X7687">
            <v>0</v>
          </cell>
        </row>
        <row r="7688">
          <cell r="C7688" t="str">
            <v>015</v>
          </cell>
          <cell r="X7688">
            <v>0</v>
          </cell>
        </row>
        <row r="7689">
          <cell r="C7689" t="str">
            <v>015</v>
          </cell>
          <cell r="X7689">
            <v>300</v>
          </cell>
        </row>
        <row r="7690">
          <cell r="C7690" t="str">
            <v>015</v>
          </cell>
          <cell r="X7690">
            <v>69</v>
          </cell>
        </row>
        <row r="7691">
          <cell r="C7691" t="str">
            <v>015</v>
          </cell>
          <cell r="X7691">
            <v>11</v>
          </cell>
        </row>
        <row r="7692">
          <cell r="C7692" t="str">
            <v>015</v>
          </cell>
          <cell r="X7692">
            <v>10</v>
          </cell>
        </row>
        <row r="7693">
          <cell r="C7693" t="str">
            <v>015</v>
          </cell>
          <cell r="X7693">
            <v>0</v>
          </cell>
        </row>
        <row r="7694">
          <cell r="C7694" t="str">
            <v>015</v>
          </cell>
          <cell r="X7694">
            <v>3</v>
          </cell>
        </row>
        <row r="7695">
          <cell r="C7695" t="str">
            <v>015</v>
          </cell>
          <cell r="X7695">
            <v>0</v>
          </cell>
        </row>
        <row r="7696">
          <cell r="C7696" t="str">
            <v>015</v>
          </cell>
          <cell r="X7696">
            <v>0</v>
          </cell>
        </row>
        <row r="7697">
          <cell r="C7697" t="str">
            <v>015</v>
          </cell>
        </row>
        <row r="7698">
          <cell r="C7698" t="str">
            <v>015</v>
          </cell>
        </row>
        <row r="7699">
          <cell r="C7699" t="str">
            <v>015</v>
          </cell>
        </row>
        <row r="7700">
          <cell r="C7700" t="str">
            <v>015</v>
          </cell>
        </row>
        <row r="7701">
          <cell r="C7701" t="str">
            <v>015</v>
          </cell>
        </row>
        <row r="7702">
          <cell r="C7702" t="str">
            <v>015</v>
          </cell>
        </row>
        <row r="7703">
          <cell r="C7703" t="str">
            <v>015</v>
          </cell>
        </row>
        <row r="7704">
          <cell r="C7704" t="str">
            <v>015</v>
          </cell>
        </row>
        <row r="7705">
          <cell r="C7705" t="str">
            <v>015</v>
          </cell>
        </row>
        <row r="7706">
          <cell r="C7706" t="str">
            <v>015</v>
          </cell>
        </row>
        <row r="7707">
          <cell r="C7707" t="str">
            <v>015</v>
          </cell>
        </row>
        <row r="7708">
          <cell r="C7708" t="str">
            <v>015</v>
          </cell>
        </row>
        <row r="7709">
          <cell r="C7709" t="str">
            <v>015</v>
          </cell>
        </row>
        <row r="7710">
          <cell r="C7710" t="str">
            <v>015</v>
          </cell>
        </row>
        <row r="7711">
          <cell r="C7711" t="str">
            <v>015</v>
          </cell>
        </row>
        <row r="7712">
          <cell r="C7712" t="str">
            <v>015</v>
          </cell>
        </row>
        <row r="7713">
          <cell r="C7713" t="str">
            <v>015</v>
          </cell>
        </row>
        <row r="7714">
          <cell r="C7714" t="str">
            <v>015</v>
          </cell>
        </row>
        <row r="7715">
          <cell r="C7715" t="str">
            <v>015</v>
          </cell>
        </row>
        <row r="7716">
          <cell r="C7716" t="str">
            <v>015</v>
          </cell>
        </row>
        <row r="7717">
          <cell r="C7717" t="str">
            <v>015</v>
          </cell>
        </row>
        <row r="7718">
          <cell r="C7718" t="str">
            <v>015</v>
          </cell>
        </row>
        <row r="7719">
          <cell r="C7719" t="str">
            <v>015</v>
          </cell>
        </row>
        <row r="7720">
          <cell r="C7720" t="str">
            <v>015</v>
          </cell>
        </row>
        <row r="7721">
          <cell r="C7721" t="str">
            <v>015</v>
          </cell>
        </row>
        <row r="7722">
          <cell r="C7722" t="str">
            <v>015</v>
          </cell>
        </row>
        <row r="7723">
          <cell r="C7723" t="str">
            <v>015</v>
          </cell>
        </row>
        <row r="7724">
          <cell r="C7724" t="str">
            <v>015</v>
          </cell>
        </row>
        <row r="7725">
          <cell r="C7725" t="str">
            <v>015</v>
          </cell>
        </row>
        <row r="7726">
          <cell r="C7726" t="str">
            <v>015</v>
          </cell>
        </row>
        <row r="7727">
          <cell r="C7727" t="str">
            <v>015</v>
          </cell>
        </row>
        <row r="7728">
          <cell r="C7728" t="str">
            <v>015</v>
          </cell>
        </row>
        <row r="7729">
          <cell r="C7729" t="str">
            <v>015</v>
          </cell>
        </row>
        <row r="7730">
          <cell r="C7730" t="str">
            <v>015</v>
          </cell>
        </row>
        <row r="7731">
          <cell r="C7731" t="str">
            <v>015</v>
          </cell>
        </row>
        <row r="7732">
          <cell r="C7732" t="str">
            <v>015</v>
          </cell>
        </row>
        <row r="7733">
          <cell r="C7733" t="str">
            <v>015</v>
          </cell>
        </row>
        <row r="7734">
          <cell r="C7734" t="str">
            <v>015</v>
          </cell>
        </row>
        <row r="7735">
          <cell r="C7735" t="str">
            <v>015</v>
          </cell>
        </row>
        <row r="7736">
          <cell r="C7736" t="str">
            <v>015</v>
          </cell>
        </row>
        <row r="7737">
          <cell r="C7737" t="str">
            <v>015</v>
          </cell>
        </row>
        <row r="7738">
          <cell r="C7738" t="str">
            <v>015</v>
          </cell>
        </row>
        <row r="7739">
          <cell r="C7739" t="str">
            <v>015</v>
          </cell>
        </row>
        <row r="7740">
          <cell r="C7740" t="str">
            <v>015</v>
          </cell>
        </row>
        <row r="7741">
          <cell r="C7741" t="str">
            <v>015</v>
          </cell>
        </row>
        <row r="7742">
          <cell r="C7742" t="str">
            <v>015</v>
          </cell>
        </row>
        <row r="7743">
          <cell r="C7743" t="str">
            <v>015</v>
          </cell>
        </row>
        <row r="7744">
          <cell r="C7744" t="str">
            <v>015</v>
          </cell>
        </row>
        <row r="7745">
          <cell r="C7745" t="str">
            <v>015</v>
          </cell>
        </row>
        <row r="7746">
          <cell r="C7746" t="str">
            <v>015</v>
          </cell>
        </row>
        <row r="7747">
          <cell r="C7747" t="str">
            <v>015</v>
          </cell>
        </row>
        <row r="7748">
          <cell r="C7748" t="str">
            <v>015</v>
          </cell>
        </row>
        <row r="7749">
          <cell r="C7749" t="str">
            <v>015</v>
          </cell>
        </row>
        <row r="7750">
          <cell r="C7750" t="str">
            <v>015</v>
          </cell>
        </row>
        <row r="7751">
          <cell r="C7751" t="str">
            <v>015</v>
          </cell>
        </row>
        <row r="7752">
          <cell r="C7752" t="str">
            <v>015</v>
          </cell>
        </row>
        <row r="7753">
          <cell r="C7753" t="str">
            <v>015</v>
          </cell>
        </row>
        <row r="7754">
          <cell r="C7754" t="str">
            <v>015</v>
          </cell>
        </row>
        <row r="7755">
          <cell r="C7755" t="str">
            <v>015</v>
          </cell>
        </row>
        <row r="7756">
          <cell r="C7756" t="str">
            <v>015</v>
          </cell>
        </row>
        <row r="7757">
          <cell r="C7757" t="str">
            <v>015</v>
          </cell>
        </row>
        <row r="7758">
          <cell r="C7758" t="str">
            <v>015</v>
          </cell>
        </row>
        <row r="7759">
          <cell r="C7759" t="str">
            <v>015</v>
          </cell>
        </row>
        <row r="7760">
          <cell r="C7760" t="str">
            <v>015</v>
          </cell>
        </row>
        <row r="7761">
          <cell r="C7761" t="str">
            <v>015</v>
          </cell>
        </row>
        <row r="7762">
          <cell r="C7762" t="str">
            <v>015</v>
          </cell>
        </row>
        <row r="7763">
          <cell r="C7763" t="str">
            <v>015</v>
          </cell>
        </row>
        <row r="7764">
          <cell r="C7764" t="str">
            <v>015</v>
          </cell>
        </row>
        <row r="7765">
          <cell r="C7765" t="str">
            <v>015</v>
          </cell>
        </row>
        <row r="7766">
          <cell r="C7766" t="str">
            <v>015</v>
          </cell>
        </row>
        <row r="7767">
          <cell r="C7767" t="str">
            <v>015</v>
          </cell>
        </row>
        <row r="7768">
          <cell r="C7768" t="str">
            <v>015</v>
          </cell>
        </row>
        <row r="7769">
          <cell r="C7769" t="str">
            <v>015</v>
          </cell>
        </row>
        <row r="7770">
          <cell r="C7770" t="str">
            <v>015</v>
          </cell>
        </row>
        <row r="7771">
          <cell r="C7771" t="str">
            <v>015</v>
          </cell>
        </row>
        <row r="7772">
          <cell r="C7772" t="str">
            <v>015</v>
          </cell>
        </row>
        <row r="7773">
          <cell r="C7773" t="str">
            <v>015</v>
          </cell>
        </row>
        <row r="7774">
          <cell r="C7774" t="str">
            <v>015</v>
          </cell>
        </row>
        <row r="7775">
          <cell r="C7775" t="str">
            <v>015</v>
          </cell>
        </row>
        <row r="7776">
          <cell r="C7776" t="str">
            <v>015</v>
          </cell>
        </row>
        <row r="7777">
          <cell r="C7777" t="str">
            <v>015</v>
          </cell>
        </row>
        <row r="7778">
          <cell r="C7778" t="str">
            <v>015</v>
          </cell>
        </row>
        <row r="7779">
          <cell r="C7779" t="str">
            <v>015</v>
          </cell>
        </row>
        <row r="7780">
          <cell r="C7780" t="str">
            <v>015</v>
          </cell>
        </row>
        <row r="7781">
          <cell r="C7781" t="str">
            <v>015</v>
          </cell>
        </row>
        <row r="7782">
          <cell r="C7782" t="str">
            <v>015</v>
          </cell>
        </row>
        <row r="7783">
          <cell r="C7783" t="str">
            <v>015</v>
          </cell>
        </row>
        <row r="7784">
          <cell r="C7784" t="str">
            <v>015</v>
          </cell>
        </row>
        <row r="7785">
          <cell r="C7785" t="str">
            <v>015</v>
          </cell>
        </row>
        <row r="7786">
          <cell r="C7786" t="str">
            <v>015</v>
          </cell>
        </row>
        <row r="7787">
          <cell r="C7787" t="str">
            <v>015</v>
          </cell>
        </row>
        <row r="7788">
          <cell r="C7788" t="str">
            <v>015</v>
          </cell>
        </row>
        <row r="7789">
          <cell r="C7789" t="str">
            <v>015</v>
          </cell>
        </row>
        <row r="7790">
          <cell r="C7790" t="str">
            <v>015</v>
          </cell>
        </row>
        <row r="7791">
          <cell r="C7791" t="str">
            <v>015</v>
          </cell>
        </row>
        <row r="7792">
          <cell r="C7792" t="str">
            <v>015</v>
          </cell>
        </row>
        <row r="7793">
          <cell r="C7793" t="str">
            <v>015</v>
          </cell>
        </row>
        <row r="7794">
          <cell r="C7794" t="str">
            <v>015</v>
          </cell>
        </row>
        <row r="7795">
          <cell r="C7795" t="str">
            <v>015</v>
          </cell>
        </row>
        <row r="7796">
          <cell r="C7796" t="str">
            <v>015</v>
          </cell>
        </row>
        <row r="7797">
          <cell r="C7797" t="str">
            <v>015</v>
          </cell>
        </row>
        <row r="7798">
          <cell r="C7798" t="str">
            <v>015</v>
          </cell>
        </row>
        <row r="7799">
          <cell r="C7799" t="str">
            <v>015</v>
          </cell>
        </row>
        <row r="7800">
          <cell r="C7800" t="str">
            <v>015</v>
          </cell>
        </row>
        <row r="7801">
          <cell r="C7801" t="str">
            <v>015</v>
          </cell>
        </row>
        <row r="7802">
          <cell r="C7802" t="str">
            <v>015</v>
          </cell>
        </row>
        <row r="7803">
          <cell r="C7803" t="str">
            <v>015</v>
          </cell>
        </row>
        <row r="7804">
          <cell r="C7804" t="str">
            <v>015</v>
          </cell>
        </row>
        <row r="7805">
          <cell r="C7805" t="str">
            <v>015</v>
          </cell>
        </row>
        <row r="7806">
          <cell r="C7806" t="str">
            <v>015</v>
          </cell>
        </row>
        <row r="7807">
          <cell r="C7807" t="str">
            <v>015</v>
          </cell>
        </row>
        <row r="7808">
          <cell r="C7808" t="str">
            <v>015</v>
          </cell>
        </row>
        <row r="7809">
          <cell r="C7809" t="str">
            <v>015</v>
          </cell>
        </row>
        <row r="7810">
          <cell r="C7810" t="str">
            <v>015</v>
          </cell>
        </row>
        <row r="7811">
          <cell r="C7811" t="str">
            <v>015</v>
          </cell>
        </row>
        <row r="7812">
          <cell r="C7812" t="str">
            <v>015</v>
          </cell>
        </row>
        <row r="7813">
          <cell r="C7813" t="str">
            <v>015</v>
          </cell>
        </row>
        <row r="7814">
          <cell r="C7814" t="str">
            <v>015</v>
          </cell>
        </row>
        <row r="7815">
          <cell r="C7815" t="str">
            <v>015</v>
          </cell>
        </row>
        <row r="7816">
          <cell r="C7816" t="str">
            <v>015</v>
          </cell>
        </row>
        <row r="7817">
          <cell r="C7817" t="str">
            <v>015</v>
          </cell>
        </row>
        <row r="7818">
          <cell r="C7818" t="str">
            <v>015</v>
          </cell>
        </row>
        <row r="7819">
          <cell r="C7819" t="str">
            <v>015</v>
          </cell>
        </row>
        <row r="7820">
          <cell r="C7820" t="str">
            <v>015</v>
          </cell>
        </row>
        <row r="7821">
          <cell r="C7821" t="str">
            <v>015</v>
          </cell>
        </row>
        <row r="7822">
          <cell r="C7822" t="str">
            <v>015</v>
          </cell>
        </row>
        <row r="7823">
          <cell r="C7823" t="str">
            <v>015</v>
          </cell>
        </row>
        <row r="7824">
          <cell r="C7824" t="str">
            <v>015</v>
          </cell>
        </row>
        <row r="7825">
          <cell r="C7825" t="str">
            <v>015</v>
          </cell>
        </row>
        <row r="7826">
          <cell r="C7826" t="str">
            <v>015</v>
          </cell>
        </row>
        <row r="7827">
          <cell r="C7827" t="str">
            <v>015</v>
          </cell>
        </row>
        <row r="7828">
          <cell r="C7828" t="str">
            <v>015</v>
          </cell>
        </row>
        <row r="7829">
          <cell r="C7829" t="str">
            <v>015</v>
          </cell>
        </row>
        <row r="7830">
          <cell r="C7830" t="str">
            <v>015</v>
          </cell>
        </row>
        <row r="7831">
          <cell r="C7831" t="str">
            <v>015</v>
          </cell>
        </row>
        <row r="7832">
          <cell r="C7832" t="str">
            <v>015</v>
          </cell>
        </row>
        <row r="7833">
          <cell r="C7833" t="str">
            <v>015</v>
          </cell>
        </row>
        <row r="7834">
          <cell r="C7834" t="str">
            <v>015</v>
          </cell>
        </row>
        <row r="7835">
          <cell r="C7835" t="str">
            <v>015</v>
          </cell>
        </row>
        <row r="7836">
          <cell r="C7836" t="str">
            <v>015</v>
          </cell>
        </row>
        <row r="7837">
          <cell r="C7837" t="str">
            <v>015</v>
          </cell>
        </row>
        <row r="7838">
          <cell r="C7838" t="str">
            <v>015</v>
          </cell>
        </row>
        <row r="7839">
          <cell r="C7839" t="str">
            <v>015</v>
          </cell>
        </row>
        <row r="7840">
          <cell r="C7840" t="str">
            <v>015</v>
          </cell>
        </row>
        <row r="7841">
          <cell r="C7841" t="str">
            <v>015</v>
          </cell>
        </row>
        <row r="7842">
          <cell r="C7842" t="str">
            <v>015</v>
          </cell>
        </row>
        <row r="7843">
          <cell r="C7843" t="str">
            <v>015</v>
          </cell>
        </row>
        <row r="7844">
          <cell r="C7844" t="str">
            <v>015</v>
          </cell>
        </row>
        <row r="7845">
          <cell r="C7845" t="str">
            <v>015</v>
          </cell>
        </row>
        <row r="7846">
          <cell r="C7846" t="str">
            <v>015</v>
          </cell>
        </row>
        <row r="7847">
          <cell r="C7847" t="str">
            <v>015</v>
          </cell>
        </row>
        <row r="7848">
          <cell r="C7848" t="str">
            <v>015</v>
          </cell>
        </row>
        <row r="7849">
          <cell r="C7849" t="str">
            <v>015</v>
          </cell>
        </row>
        <row r="7850">
          <cell r="C7850" t="str">
            <v>015</v>
          </cell>
        </row>
        <row r="7851">
          <cell r="C7851" t="str">
            <v>015</v>
          </cell>
        </row>
        <row r="7852">
          <cell r="C7852" t="str">
            <v>015</v>
          </cell>
        </row>
        <row r="7853">
          <cell r="C7853" t="str">
            <v>015</v>
          </cell>
        </row>
        <row r="7854">
          <cell r="C7854" t="str">
            <v>015</v>
          </cell>
        </row>
        <row r="7855">
          <cell r="C7855" t="str">
            <v>015</v>
          </cell>
        </row>
        <row r="7856">
          <cell r="C7856" t="str">
            <v>015</v>
          </cell>
        </row>
        <row r="7857">
          <cell r="C7857" t="str">
            <v>015</v>
          </cell>
        </row>
        <row r="7858">
          <cell r="C7858" t="str">
            <v>015</v>
          </cell>
        </row>
        <row r="7859">
          <cell r="C7859" t="str">
            <v>015</v>
          </cell>
        </row>
        <row r="7860">
          <cell r="C7860" t="str">
            <v>015</v>
          </cell>
        </row>
        <row r="7861">
          <cell r="C7861" t="str">
            <v>015</v>
          </cell>
        </row>
        <row r="7862">
          <cell r="C7862" t="str">
            <v>015</v>
          </cell>
        </row>
        <row r="7863">
          <cell r="C7863" t="str">
            <v>015</v>
          </cell>
        </row>
        <row r="7864">
          <cell r="C7864" t="str">
            <v>015</v>
          </cell>
        </row>
        <row r="7865">
          <cell r="C7865" t="str">
            <v>015</v>
          </cell>
        </row>
        <row r="7866">
          <cell r="C7866" t="str">
            <v>015</v>
          </cell>
        </row>
        <row r="7867">
          <cell r="C7867" t="str">
            <v>015</v>
          </cell>
        </row>
        <row r="7868">
          <cell r="C7868" t="str">
            <v>015</v>
          </cell>
        </row>
        <row r="7869">
          <cell r="C7869" t="str">
            <v>015</v>
          </cell>
        </row>
        <row r="7870">
          <cell r="C7870" t="str">
            <v>015</v>
          </cell>
        </row>
        <row r="7871">
          <cell r="C7871" t="str">
            <v>015</v>
          </cell>
        </row>
        <row r="7872">
          <cell r="C7872" t="str">
            <v>015</v>
          </cell>
        </row>
        <row r="7873">
          <cell r="C7873" t="str">
            <v>015</v>
          </cell>
        </row>
        <row r="7874">
          <cell r="C7874" t="str">
            <v>015</v>
          </cell>
        </row>
        <row r="7875">
          <cell r="C7875" t="str">
            <v>015</v>
          </cell>
        </row>
        <row r="7876">
          <cell r="C7876" t="str">
            <v>015</v>
          </cell>
        </row>
        <row r="7877">
          <cell r="C7877" t="str">
            <v>015</v>
          </cell>
        </row>
        <row r="7878">
          <cell r="C7878" t="str">
            <v>015</v>
          </cell>
        </row>
        <row r="7879">
          <cell r="C7879" t="str">
            <v>015</v>
          </cell>
        </row>
        <row r="7880">
          <cell r="C7880" t="str">
            <v>015</v>
          </cell>
        </row>
        <row r="7881">
          <cell r="C7881" t="str">
            <v>015</v>
          </cell>
        </row>
        <row r="7882">
          <cell r="C7882" t="str">
            <v>015</v>
          </cell>
        </row>
        <row r="7883">
          <cell r="C7883" t="str">
            <v>015</v>
          </cell>
        </row>
        <row r="7884">
          <cell r="C7884" t="str">
            <v>015</v>
          </cell>
        </row>
        <row r="7885">
          <cell r="C7885" t="str">
            <v>015</v>
          </cell>
        </row>
        <row r="7886">
          <cell r="C7886" t="str">
            <v>015</v>
          </cell>
        </row>
        <row r="7887">
          <cell r="C7887" t="str">
            <v>015</v>
          </cell>
        </row>
        <row r="7888">
          <cell r="C7888" t="str">
            <v>015</v>
          </cell>
        </row>
        <row r="7889">
          <cell r="C7889" t="str">
            <v>015</v>
          </cell>
        </row>
        <row r="7890">
          <cell r="C7890" t="str">
            <v>015</v>
          </cell>
        </row>
        <row r="7891">
          <cell r="C7891" t="str">
            <v>015</v>
          </cell>
        </row>
        <row r="7892">
          <cell r="C7892" t="str">
            <v>015</v>
          </cell>
        </row>
        <row r="7893">
          <cell r="C7893" t="str">
            <v>015</v>
          </cell>
        </row>
        <row r="7894">
          <cell r="C7894" t="str">
            <v>015</v>
          </cell>
        </row>
        <row r="7895">
          <cell r="C7895" t="str">
            <v>015</v>
          </cell>
        </row>
        <row r="7896">
          <cell r="C7896" t="str">
            <v>015</v>
          </cell>
        </row>
        <row r="7897">
          <cell r="C7897" t="str">
            <v>015</v>
          </cell>
        </row>
        <row r="7898">
          <cell r="C7898" t="str">
            <v>015</v>
          </cell>
        </row>
        <row r="7899">
          <cell r="C7899" t="str">
            <v>015</v>
          </cell>
        </row>
        <row r="7900">
          <cell r="C7900" t="str">
            <v>015</v>
          </cell>
        </row>
        <row r="7901">
          <cell r="C7901" t="str">
            <v>015</v>
          </cell>
        </row>
        <row r="7902">
          <cell r="C7902" t="str">
            <v>015</v>
          </cell>
        </row>
        <row r="7903">
          <cell r="C7903" t="str">
            <v>015</v>
          </cell>
        </row>
        <row r="7904">
          <cell r="C7904" t="str">
            <v>015</v>
          </cell>
        </row>
        <row r="7905">
          <cell r="C7905" t="str">
            <v>015</v>
          </cell>
        </row>
        <row r="7906">
          <cell r="C7906" t="str">
            <v>015</v>
          </cell>
        </row>
        <row r="7907">
          <cell r="C7907" t="str">
            <v>015</v>
          </cell>
        </row>
        <row r="7908">
          <cell r="C7908" t="str">
            <v>015</v>
          </cell>
        </row>
        <row r="7909">
          <cell r="C7909" t="str">
            <v>015</v>
          </cell>
        </row>
        <row r="7910">
          <cell r="C7910" t="str">
            <v>015</v>
          </cell>
        </row>
        <row r="7911">
          <cell r="C7911" t="str">
            <v>015</v>
          </cell>
        </row>
        <row r="7912">
          <cell r="C7912" t="str">
            <v>015</v>
          </cell>
        </row>
        <row r="7913">
          <cell r="C7913" t="str">
            <v>015</v>
          </cell>
        </row>
        <row r="7914">
          <cell r="C7914" t="str">
            <v>015</v>
          </cell>
        </row>
        <row r="7915">
          <cell r="C7915" t="str">
            <v>015</v>
          </cell>
        </row>
        <row r="7916">
          <cell r="C7916" t="str">
            <v>015</v>
          </cell>
        </row>
        <row r="7917">
          <cell r="C7917" t="str">
            <v>015</v>
          </cell>
        </row>
        <row r="7918">
          <cell r="C7918" t="str">
            <v>015</v>
          </cell>
        </row>
        <row r="7919">
          <cell r="C7919" t="str">
            <v>015</v>
          </cell>
        </row>
        <row r="7920">
          <cell r="C7920" t="str">
            <v>015</v>
          </cell>
        </row>
        <row r="7921">
          <cell r="C7921" t="str">
            <v>015</v>
          </cell>
        </row>
        <row r="7922">
          <cell r="C7922" t="str">
            <v>015</v>
          </cell>
        </row>
        <row r="7923">
          <cell r="C7923" t="str">
            <v>015</v>
          </cell>
        </row>
        <row r="7924">
          <cell r="C7924" t="str">
            <v>015</v>
          </cell>
        </row>
        <row r="7925">
          <cell r="C7925" t="str">
            <v>015</v>
          </cell>
        </row>
        <row r="7926">
          <cell r="C7926" t="str">
            <v>015</v>
          </cell>
        </row>
        <row r="7927">
          <cell r="C7927" t="str">
            <v>015</v>
          </cell>
        </row>
        <row r="7928">
          <cell r="C7928" t="str">
            <v>015</v>
          </cell>
        </row>
        <row r="7929">
          <cell r="C7929" t="str">
            <v>015</v>
          </cell>
        </row>
        <row r="7930">
          <cell r="C7930" t="str">
            <v>015</v>
          </cell>
        </row>
        <row r="7931">
          <cell r="C7931" t="str">
            <v>015</v>
          </cell>
        </row>
        <row r="7932">
          <cell r="C7932" t="str">
            <v>015</v>
          </cell>
        </row>
        <row r="7933">
          <cell r="C7933" t="str">
            <v>015</v>
          </cell>
        </row>
        <row r="7934">
          <cell r="C7934" t="str">
            <v>015</v>
          </cell>
        </row>
        <row r="7935">
          <cell r="C7935" t="str">
            <v>015</v>
          </cell>
        </row>
        <row r="7936">
          <cell r="C7936" t="str">
            <v>015</v>
          </cell>
        </row>
        <row r="7937">
          <cell r="C7937" t="str">
            <v>015</v>
          </cell>
        </row>
        <row r="7938">
          <cell r="C7938" t="str">
            <v>015</v>
          </cell>
        </row>
        <row r="7939">
          <cell r="C7939" t="str">
            <v>015</v>
          </cell>
        </row>
        <row r="7940">
          <cell r="C7940" t="str">
            <v>015</v>
          </cell>
        </row>
        <row r="7941">
          <cell r="C7941" t="str">
            <v>015</v>
          </cell>
        </row>
        <row r="7942">
          <cell r="C7942" t="str">
            <v>015</v>
          </cell>
        </row>
        <row r="7943">
          <cell r="C7943" t="str">
            <v>015</v>
          </cell>
        </row>
        <row r="7944">
          <cell r="C7944" t="str">
            <v>015</v>
          </cell>
        </row>
        <row r="7945">
          <cell r="C7945" t="str">
            <v>015</v>
          </cell>
        </row>
        <row r="7946">
          <cell r="C7946" t="str">
            <v>015</v>
          </cell>
        </row>
        <row r="7947">
          <cell r="C7947" t="str">
            <v>015</v>
          </cell>
        </row>
        <row r="7948">
          <cell r="C7948" t="str">
            <v>015</v>
          </cell>
        </row>
        <row r="7949">
          <cell r="C7949" t="str">
            <v>015</v>
          </cell>
        </row>
        <row r="7950">
          <cell r="C7950" t="str">
            <v>015</v>
          </cell>
        </row>
        <row r="7951">
          <cell r="C7951" t="str">
            <v>015</v>
          </cell>
        </row>
        <row r="7952">
          <cell r="C7952" t="str">
            <v>015</v>
          </cell>
        </row>
        <row r="7953">
          <cell r="C7953" t="str">
            <v>015</v>
          </cell>
        </row>
        <row r="7954">
          <cell r="C7954" t="str">
            <v>015</v>
          </cell>
        </row>
        <row r="7955">
          <cell r="C7955" t="str">
            <v>015</v>
          </cell>
        </row>
        <row r="7956">
          <cell r="C7956" t="str">
            <v>015</v>
          </cell>
        </row>
        <row r="7957">
          <cell r="C7957" t="str">
            <v>015</v>
          </cell>
        </row>
        <row r="7958">
          <cell r="C7958" t="str">
            <v>015</v>
          </cell>
        </row>
        <row r="7959">
          <cell r="C7959" t="str">
            <v>015</v>
          </cell>
        </row>
        <row r="7960">
          <cell r="C7960" t="str">
            <v>015</v>
          </cell>
        </row>
        <row r="7961">
          <cell r="C7961" t="str">
            <v>015</v>
          </cell>
        </row>
        <row r="7962">
          <cell r="C7962" t="str">
            <v>015</v>
          </cell>
        </row>
        <row r="7963">
          <cell r="C7963" t="str">
            <v>015</v>
          </cell>
        </row>
        <row r="7964">
          <cell r="C7964" t="str">
            <v>015</v>
          </cell>
        </row>
        <row r="7965">
          <cell r="C7965" t="str">
            <v>015</v>
          </cell>
        </row>
        <row r="7966">
          <cell r="C7966" t="str">
            <v>015</v>
          </cell>
        </row>
        <row r="7967">
          <cell r="C7967" t="str">
            <v>015</v>
          </cell>
        </row>
        <row r="7968">
          <cell r="C7968" t="str">
            <v>015</v>
          </cell>
        </row>
        <row r="7969">
          <cell r="C7969" t="str">
            <v>015</v>
          </cell>
        </row>
        <row r="7970">
          <cell r="C7970" t="str">
            <v>015</v>
          </cell>
        </row>
        <row r="7971">
          <cell r="C7971" t="str">
            <v>015</v>
          </cell>
        </row>
        <row r="7972">
          <cell r="C7972" t="str">
            <v>015</v>
          </cell>
        </row>
        <row r="7973">
          <cell r="C7973" t="str">
            <v>015</v>
          </cell>
        </row>
        <row r="7974">
          <cell r="C7974" t="str">
            <v>015</v>
          </cell>
        </row>
        <row r="7975">
          <cell r="C7975" t="str">
            <v>015</v>
          </cell>
        </row>
        <row r="7976">
          <cell r="C7976" t="str">
            <v>015</v>
          </cell>
        </row>
        <row r="7977">
          <cell r="C7977" t="str">
            <v>015</v>
          </cell>
        </row>
        <row r="7978">
          <cell r="C7978" t="str">
            <v>015</v>
          </cell>
        </row>
        <row r="7979">
          <cell r="C7979" t="str">
            <v>015</v>
          </cell>
        </row>
        <row r="7980">
          <cell r="C7980" t="str">
            <v>015</v>
          </cell>
        </row>
        <row r="7981">
          <cell r="C7981" t="str">
            <v>015</v>
          </cell>
        </row>
        <row r="7982">
          <cell r="C7982" t="str">
            <v>015</v>
          </cell>
        </row>
        <row r="7983">
          <cell r="C7983" t="str">
            <v>015</v>
          </cell>
        </row>
        <row r="7984">
          <cell r="C7984" t="str">
            <v>015</v>
          </cell>
        </row>
        <row r="7985">
          <cell r="C7985" t="str">
            <v>015</v>
          </cell>
        </row>
        <row r="7986">
          <cell r="C7986" t="str">
            <v>015</v>
          </cell>
        </row>
        <row r="7987">
          <cell r="C7987" t="str">
            <v>015</v>
          </cell>
        </row>
        <row r="7988">
          <cell r="C7988" t="str">
            <v>015</v>
          </cell>
        </row>
        <row r="7989">
          <cell r="C7989" t="str">
            <v>015</v>
          </cell>
        </row>
        <row r="7990">
          <cell r="C7990" t="str">
            <v>015</v>
          </cell>
        </row>
        <row r="7991">
          <cell r="C7991" t="str">
            <v>015</v>
          </cell>
        </row>
        <row r="7992">
          <cell r="C7992" t="str">
            <v>015</v>
          </cell>
        </row>
        <row r="7993">
          <cell r="C7993" t="str">
            <v>015</v>
          </cell>
        </row>
        <row r="7994">
          <cell r="C7994" t="str">
            <v>015</v>
          </cell>
        </row>
        <row r="7995">
          <cell r="C7995" t="str">
            <v>015</v>
          </cell>
        </row>
        <row r="7996">
          <cell r="C7996" t="str">
            <v>015</v>
          </cell>
        </row>
        <row r="7997">
          <cell r="C7997" t="str">
            <v>015</v>
          </cell>
        </row>
        <row r="7998">
          <cell r="C7998" t="str">
            <v>015</v>
          </cell>
        </row>
        <row r="7999">
          <cell r="C7999" t="str">
            <v>015</v>
          </cell>
        </row>
        <row r="8000">
          <cell r="C8000" t="str">
            <v>015</v>
          </cell>
        </row>
        <row r="8001">
          <cell r="C8001" t="str">
            <v>015</v>
          </cell>
        </row>
        <row r="8002">
          <cell r="C8002" t="str">
            <v>245</v>
          </cell>
        </row>
        <row r="8003">
          <cell r="C8003" t="str">
            <v>245</v>
          </cell>
        </row>
        <row r="8004">
          <cell r="C8004" t="str">
            <v>245</v>
          </cell>
        </row>
        <row r="8005">
          <cell r="C8005" t="str">
            <v>245</v>
          </cell>
        </row>
        <row r="8006">
          <cell r="C8006" t="str">
            <v>245</v>
          </cell>
        </row>
        <row r="8007">
          <cell r="C8007" t="str">
            <v>245</v>
          </cell>
        </row>
        <row r="8008">
          <cell r="C8008" t="str">
            <v>245</v>
          </cell>
        </row>
        <row r="8009">
          <cell r="C8009" t="str">
            <v>245</v>
          </cell>
        </row>
        <row r="8010">
          <cell r="C8010" t="str">
            <v>245</v>
          </cell>
        </row>
        <row r="8011">
          <cell r="C8011" t="str">
            <v>245</v>
          </cell>
        </row>
        <row r="8012">
          <cell r="C8012" t="str">
            <v>245</v>
          </cell>
        </row>
        <row r="8013">
          <cell r="C8013" t="str">
            <v>245</v>
          </cell>
        </row>
        <row r="8014">
          <cell r="C8014" t="str">
            <v>245</v>
          </cell>
        </row>
        <row r="8015">
          <cell r="C8015" t="str">
            <v>245</v>
          </cell>
        </row>
        <row r="8016">
          <cell r="C8016" t="str">
            <v>245</v>
          </cell>
        </row>
        <row r="8017">
          <cell r="C8017" t="str">
            <v>245</v>
          </cell>
        </row>
        <row r="8018">
          <cell r="C8018" t="str">
            <v>245</v>
          </cell>
        </row>
        <row r="8019">
          <cell r="C8019" t="str">
            <v>245</v>
          </cell>
        </row>
        <row r="8020">
          <cell r="C8020" t="str">
            <v>245</v>
          </cell>
        </row>
        <row r="8021">
          <cell r="C8021" t="str">
            <v>245</v>
          </cell>
        </row>
        <row r="8022">
          <cell r="C8022" t="str">
            <v>245</v>
          </cell>
        </row>
        <row r="8023">
          <cell r="C8023" t="str">
            <v>245</v>
          </cell>
        </row>
        <row r="8024">
          <cell r="C8024" t="str">
            <v>245</v>
          </cell>
        </row>
        <row r="8025">
          <cell r="C8025" t="str">
            <v>245</v>
          </cell>
        </row>
        <row r="8026">
          <cell r="C8026" t="str">
            <v>245</v>
          </cell>
        </row>
        <row r="8027">
          <cell r="C8027" t="str">
            <v>245</v>
          </cell>
        </row>
        <row r="8028">
          <cell r="C8028" t="str">
            <v>245</v>
          </cell>
        </row>
        <row r="8029">
          <cell r="C8029" t="str">
            <v>245</v>
          </cell>
        </row>
        <row r="8030">
          <cell r="C8030" t="str">
            <v>245</v>
          </cell>
        </row>
        <row r="8031">
          <cell r="C8031" t="str">
            <v>245</v>
          </cell>
        </row>
        <row r="8032">
          <cell r="C8032" t="str">
            <v>245</v>
          </cell>
        </row>
        <row r="8033">
          <cell r="C8033" t="str">
            <v>245</v>
          </cell>
        </row>
        <row r="8034">
          <cell r="C8034" t="str">
            <v>245</v>
          </cell>
        </row>
        <row r="8035">
          <cell r="C8035" t="str">
            <v>245</v>
          </cell>
        </row>
        <row r="8036">
          <cell r="C8036" t="str">
            <v>245</v>
          </cell>
        </row>
        <row r="8037">
          <cell r="C8037" t="str">
            <v>245</v>
          </cell>
        </row>
        <row r="8038">
          <cell r="C8038" t="str">
            <v>245</v>
          </cell>
        </row>
        <row r="8039">
          <cell r="C8039" t="str">
            <v>245</v>
          </cell>
        </row>
        <row r="8040">
          <cell r="C8040" t="str">
            <v>245</v>
          </cell>
        </row>
        <row r="8041">
          <cell r="C8041" t="str">
            <v>245</v>
          </cell>
        </row>
        <row r="8042">
          <cell r="C8042" t="str">
            <v>245</v>
          </cell>
        </row>
        <row r="8043">
          <cell r="C8043" t="str">
            <v>245</v>
          </cell>
        </row>
        <row r="8044">
          <cell r="C8044" t="str">
            <v>245</v>
          </cell>
        </row>
        <row r="8045">
          <cell r="C8045" t="str">
            <v>245</v>
          </cell>
        </row>
        <row r="8046">
          <cell r="C8046" t="str">
            <v>245</v>
          </cell>
        </row>
        <row r="8047">
          <cell r="C8047" t="str">
            <v>245</v>
          </cell>
        </row>
        <row r="8048">
          <cell r="C8048" t="str">
            <v>245</v>
          </cell>
        </row>
        <row r="8049">
          <cell r="C8049" t="str">
            <v>245</v>
          </cell>
        </row>
        <row r="8050">
          <cell r="C8050" t="str">
            <v>245</v>
          </cell>
        </row>
        <row r="8051">
          <cell r="C8051" t="str">
            <v>245</v>
          </cell>
        </row>
        <row r="8052">
          <cell r="C8052" t="str">
            <v>245</v>
          </cell>
        </row>
        <row r="8053">
          <cell r="C8053" t="str">
            <v>245</v>
          </cell>
        </row>
        <row r="8054">
          <cell r="C8054" t="str">
            <v>245</v>
          </cell>
        </row>
        <row r="8055">
          <cell r="C8055" t="str">
            <v>245</v>
          </cell>
        </row>
        <row r="8056">
          <cell r="C8056" t="str">
            <v>245</v>
          </cell>
        </row>
        <row r="8057">
          <cell r="C8057" t="str">
            <v>245</v>
          </cell>
        </row>
        <row r="8058">
          <cell r="C8058" t="str">
            <v>245</v>
          </cell>
        </row>
        <row r="8059">
          <cell r="C8059" t="str">
            <v>245</v>
          </cell>
        </row>
        <row r="8060">
          <cell r="C8060" t="str">
            <v>245</v>
          </cell>
        </row>
        <row r="8061">
          <cell r="C8061" t="str">
            <v>245</v>
          </cell>
        </row>
        <row r="8062">
          <cell r="C8062" t="str">
            <v>245</v>
          </cell>
        </row>
        <row r="8063">
          <cell r="C8063" t="str">
            <v>245</v>
          </cell>
        </row>
        <row r="8064">
          <cell r="C8064" t="str">
            <v>245</v>
          </cell>
        </row>
        <row r="8065">
          <cell r="C8065" t="str">
            <v>245</v>
          </cell>
        </row>
        <row r="8066">
          <cell r="C8066" t="str">
            <v>245</v>
          </cell>
        </row>
        <row r="8067">
          <cell r="C8067" t="str">
            <v>245</v>
          </cell>
        </row>
        <row r="8068">
          <cell r="C8068" t="str">
            <v>245</v>
          </cell>
        </row>
        <row r="8069">
          <cell r="C8069" t="str">
            <v>245</v>
          </cell>
        </row>
        <row r="8070">
          <cell r="C8070" t="str">
            <v>245</v>
          </cell>
        </row>
        <row r="8071">
          <cell r="C8071" t="str">
            <v>245</v>
          </cell>
        </row>
        <row r="8072">
          <cell r="C8072" t="str">
            <v>245</v>
          </cell>
        </row>
        <row r="8073">
          <cell r="C8073" t="str">
            <v>245</v>
          </cell>
        </row>
        <row r="8074">
          <cell r="C8074" t="str">
            <v>245</v>
          </cell>
        </row>
        <row r="8075">
          <cell r="C8075" t="str">
            <v>245</v>
          </cell>
        </row>
        <row r="8076">
          <cell r="C8076" t="str">
            <v>245</v>
          </cell>
        </row>
        <row r="8077">
          <cell r="C8077" t="str">
            <v>245</v>
          </cell>
        </row>
        <row r="8078">
          <cell r="C8078" t="str">
            <v>245</v>
          </cell>
        </row>
        <row r="8079">
          <cell r="C8079" t="str">
            <v>245</v>
          </cell>
        </row>
        <row r="8080">
          <cell r="C8080" t="str">
            <v>245</v>
          </cell>
        </row>
        <row r="8081">
          <cell r="C8081" t="str">
            <v>245</v>
          </cell>
        </row>
        <row r="8082">
          <cell r="C8082" t="str">
            <v>245</v>
          </cell>
        </row>
        <row r="8083">
          <cell r="C8083" t="str">
            <v>245</v>
          </cell>
        </row>
        <row r="8084">
          <cell r="C8084" t="str">
            <v>245</v>
          </cell>
        </row>
        <row r="8085">
          <cell r="C8085" t="str">
            <v>245</v>
          </cell>
        </row>
        <row r="8086">
          <cell r="C8086" t="str">
            <v>245</v>
          </cell>
        </row>
        <row r="8087">
          <cell r="C8087" t="str">
            <v>245</v>
          </cell>
        </row>
        <row r="8088">
          <cell r="C8088" t="str">
            <v>245</v>
          </cell>
        </row>
        <row r="8089">
          <cell r="C8089" t="str">
            <v>245</v>
          </cell>
        </row>
        <row r="8090">
          <cell r="C8090" t="str">
            <v>245</v>
          </cell>
        </row>
        <row r="8091">
          <cell r="C8091" t="str">
            <v>245</v>
          </cell>
        </row>
        <row r="8092">
          <cell r="C8092" t="str">
            <v>245</v>
          </cell>
        </row>
        <row r="8093">
          <cell r="C8093" t="str">
            <v>245</v>
          </cell>
        </row>
        <row r="8094">
          <cell r="C8094" t="str">
            <v>245</v>
          </cell>
        </row>
        <row r="8095">
          <cell r="C8095" t="str">
            <v>245</v>
          </cell>
        </row>
        <row r="8096">
          <cell r="C8096" t="str">
            <v>245</v>
          </cell>
        </row>
        <row r="8097">
          <cell r="C8097" t="str">
            <v>245</v>
          </cell>
        </row>
        <row r="8098">
          <cell r="C8098" t="str">
            <v>245</v>
          </cell>
        </row>
        <row r="8099">
          <cell r="C8099" t="str">
            <v>245</v>
          </cell>
        </row>
        <row r="8100">
          <cell r="C8100" t="str">
            <v>245</v>
          </cell>
        </row>
        <row r="8101">
          <cell r="C8101" t="str">
            <v>245</v>
          </cell>
        </row>
        <row r="8102">
          <cell r="C8102" t="str">
            <v>245</v>
          </cell>
        </row>
        <row r="8103">
          <cell r="C8103" t="str">
            <v>245</v>
          </cell>
        </row>
        <row r="8104">
          <cell r="C8104" t="str">
            <v>245</v>
          </cell>
        </row>
        <row r="8105">
          <cell r="C8105" t="str">
            <v>245</v>
          </cell>
        </row>
        <row r="8106">
          <cell r="C8106" t="str">
            <v>245</v>
          </cell>
        </row>
        <row r="8107">
          <cell r="C8107" t="str">
            <v>245</v>
          </cell>
        </row>
        <row r="8108">
          <cell r="C8108" t="str">
            <v>245</v>
          </cell>
        </row>
        <row r="8109">
          <cell r="C8109" t="str">
            <v>245</v>
          </cell>
        </row>
        <row r="8110">
          <cell r="C8110" t="str">
            <v>245</v>
          </cell>
        </row>
        <row r="8111">
          <cell r="C8111" t="str">
            <v>245</v>
          </cell>
        </row>
        <row r="8112">
          <cell r="C8112" t="str">
            <v>245</v>
          </cell>
        </row>
        <row r="8113">
          <cell r="C8113" t="str">
            <v>245</v>
          </cell>
        </row>
        <row r="8114">
          <cell r="C8114" t="str">
            <v>245</v>
          </cell>
        </row>
        <row r="8115">
          <cell r="C8115" t="str">
            <v>245</v>
          </cell>
        </row>
        <row r="8116">
          <cell r="C8116" t="str">
            <v>245</v>
          </cell>
        </row>
        <row r="8117">
          <cell r="C8117" t="str">
            <v>245</v>
          </cell>
        </row>
        <row r="8118">
          <cell r="C8118" t="str">
            <v>245</v>
          </cell>
        </row>
        <row r="8119">
          <cell r="C8119" t="str">
            <v>245</v>
          </cell>
        </row>
        <row r="8120">
          <cell r="C8120" t="str">
            <v>245</v>
          </cell>
        </row>
        <row r="8121">
          <cell r="C8121" t="str">
            <v>245</v>
          </cell>
        </row>
        <row r="8122">
          <cell r="C8122" t="str">
            <v>245</v>
          </cell>
        </row>
        <row r="8123">
          <cell r="C8123" t="str">
            <v>245</v>
          </cell>
        </row>
        <row r="8124">
          <cell r="C8124" t="str">
            <v>245</v>
          </cell>
        </row>
        <row r="8125">
          <cell r="C8125" t="str">
            <v>245</v>
          </cell>
        </row>
        <row r="8126">
          <cell r="C8126" t="str">
            <v>245</v>
          </cell>
        </row>
        <row r="8127">
          <cell r="C8127" t="str">
            <v>245</v>
          </cell>
        </row>
        <row r="8128">
          <cell r="C8128" t="str">
            <v>245</v>
          </cell>
        </row>
        <row r="8129">
          <cell r="C8129" t="str">
            <v>245</v>
          </cell>
        </row>
        <row r="8130">
          <cell r="C8130" t="str">
            <v>245</v>
          </cell>
        </row>
        <row r="8131">
          <cell r="C8131" t="str">
            <v>245</v>
          </cell>
        </row>
        <row r="8132">
          <cell r="C8132" t="str">
            <v>245</v>
          </cell>
        </row>
        <row r="8133">
          <cell r="C8133" t="str">
            <v>245</v>
          </cell>
        </row>
        <row r="8134">
          <cell r="C8134" t="str">
            <v>245</v>
          </cell>
        </row>
        <row r="8135">
          <cell r="C8135" t="str">
            <v>245</v>
          </cell>
        </row>
        <row r="8136">
          <cell r="C8136" t="str">
            <v>245</v>
          </cell>
        </row>
        <row r="8137">
          <cell r="C8137" t="str">
            <v>245</v>
          </cell>
        </row>
        <row r="8138">
          <cell r="C8138" t="str">
            <v>245</v>
          </cell>
        </row>
        <row r="8139">
          <cell r="C8139" t="str">
            <v>245</v>
          </cell>
        </row>
        <row r="8140">
          <cell r="C8140" t="str">
            <v>245</v>
          </cell>
        </row>
        <row r="8141">
          <cell r="C8141" t="str">
            <v>245</v>
          </cell>
        </row>
        <row r="8142">
          <cell r="C8142" t="str">
            <v>245</v>
          </cell>
        </row>
        <row r="8143">
          <cell r="C8143" t="str">
            <v>245</v>
          </cell>
        </row>
        <row r="8144">
          <cell r="C8144" t="str">
            <v>245</v>
          </cell>
        </row>
        <row r="8145">
          <cell r="C8145" t="str">
            <v>245</v>
          </cell>
        </row>
        <row r="8146">
          <cell r="C8146" t="str">
            <v>245</v>
          </cell>
        </row>
        <row r="8147">
          <cell r="C8147" t="str">
            <v>245</v>
          </cell>
        </row>
        <row r="8148">
          <cell r="C8148" t="str">
            <v>245</v>
          </cell>
        </row>
        <row r="8149">
          <cell r="C8149" t="str">
            <v>245</v>
          </cell>
        </row>
        <row r="8150">
          <cell r="C8150" t="str">
            <v>245</v>
          </cell>
        </row>
        <row r="8151">
          <cell r="C8151" t="str">
            <v>245</v>
          </cell>
        </row>
        <row r="8152">
          <cell r="C8152" t="str">
            <v>245</v>
          </cell>
        </row>
        <row r="8153">
          <cell r="C8153" t="str">
            <v>245</v>
          </cell>
        </row>
        <row r="8154">
          <cell r="C8154" t="str">
            <v>245</v>
          </cell>
        </row>
        <row r="8155">
          <cell r="C8155" t="str">
            <v>245</v>
          </cell>
        </row>
        <row r="8156">
          <cell r="C8156" t="str">
            <v>245</v>
          </cell>
        </row>
        <row r="8157">
          <cell r="C8157" t="str">
            <v>245</v>
          </cell>
        </row>
        <row r="8158">
          <cell r="C8158" t="str">
            <v>245</v>
          </cell>
        </row>
        <row r="8159">
          <cell r="C8159" t="str">
            <v>245</v>
          </cell>
        </row>
        <row r="8160">
          <cell r="C8160" t="str">
            <v>245</v>
          </cell>
        </row>
        <row r="8161">
          <cell r="C8161" t="str">
            <v>245</v>
          </cell>
        </row>
        <row r="8162">
          <cell r="C8162" t="str">
            <v>245</v>
          </cell>
        </row>
        <row r="8163">
          <cell r="C8163" t="str">
            <v>245</v>
          </cell>
        </row>
        <row r="8164">
          <cell r="C8164" t="str">
            <v>245</v>
          </cell>
        </row>
        <row r="8165">
          <cell r="C8165" t="str">
            <v>245</v>
          </cell>
        </row>
        <row r="8166">
          <cell r="C8166" t="str">
            <v>245</v>
          </cell>
        </row>
        <row r="8167">
          <cell r="C8167" t="str">
            <v>245</v>
          </cell>
        </row>
        <row r="8168">
          <cell r="C8168" t="str">
            <v>245</v>
          </cell>
        </row>
        <row r="8169">
          <cell r="C8169" t="str">
            <v>245</v>
          </cell>
        </row>
        <row r="8170">
          <cell r="C8170" t="str">
            <v>245</v>
          </cell>
        </row>
        <row r="8171">
          <cell r="C8171" t="str">
            <v>245</v>
          </cell>
        </row>
        <row r="8172">
          <cell r="C8172" t="str">
            <v>245</v>
          </cell>
        </row>
        <row r="8173">
          <cell r="C8173" t="str">
            <v>245</v>
          </cell>
        </row>
        <row r="8174">
          <cell r="C8174" t="str">
            <v>245</v>
          </cell>
        </row>
        <row r="8175">
          <cell r="C8175" t="str">
            <v>245</v>
          </cell>
        </row>
        <row r="8176">
          <cell r="C8176" t="str">
            <v>245</v>
          </cell>
        </row>
        <row r="8177">
          <cell r="C8177" t="str">
            <v>245</v>
          </cell>
        </row>
        <row r="8178">
          <cell r="C8178" t="str">
            <v>245</v>
          </cell>
        </row>
        <row r="8179">
          <cell r="C8179" t="str">
            <v>245</v>
          </cell>
        </row>
        <row r="8180">
          <cell r="C8180" t="str">
            <v>245</v>
          </cell>
        </row>
        <row r="8181">
          <cell r="C8181" t="str">
            <v>245</v>
          </cell>
        </row>
        <row r="8182">
          <cell r="C8182" t="str">
            <v>245</v>
          </cell>
        </row>
        <row r="8183">
          <cell r="C8183" t="str">
            <v>245</v>
          </cell>
        </row>
        <row r="8184">
          <cell r="C8184" t="str">
            <v>245</v>
          </cell>
        </row>
        <row r="8185">
          <cell r="C8185" t="str">
            <v>245</v>
          </cell>
        </row>
        <row r="8186">
          <cell r="C8186" t="str">
            <v>245</v>
          </cell>
        </row>
        <row r="8187">
          <cell r="C8187" t="str">
            <v>245</v>
          </cell>
        </row>
        <row r="8188">
          <cell r="C8188" t="str">
            <v>245</v>
          </cell>
        </row>
        <row r="8189">
          <cell r="C8189" t="str">
            <v>245</v>
          </cell>
        </row>
        <row r="8190">
          <cell r="C8190" t="str">
            <v>245</v>
          </cell>
        </row>
        <row r="8191">
          <cell r="C8191" t="str">
            <v>245</v>
          </cell>
        </row>
        <row r="8192">
          <cell r="C8192" t="str">
            <v>245</v>
          </cell>
        </row>
        <row r="8193">
          <cell r="C8193" t="str">
            <v>245</v>
          </cell>
        </row>
        <row r="8194">
          <cell r="C8194" t="str">
            <v>245</v>
          </cell>
        </row>
        <row r="8195">
          <cell r="C8195" t="str">
            <v>245</v>
          </cell>
        </row>
        <row r="8196">
          <cell r="C8196" t="str">
            <v>245</v>
          </cell>
        </row>
        <row r="8197">
          <cell r="C8197" t="str">
            <v>245</v>
          </cell>
        </row>
        <row r="8198">
          <cell r="C8198" t="str">
            <v>245</v>
          </cell>
        </row>
        <row r="8199">
          <cell r="C8199" t="str">
            <v>245</v>
          </cell>
        </row>
        <row r="8200">
          <cell r="C8200" t="str">
            <v>245</v>
          </cell>
        </row>
        <row r="8201">
          <cell r="C8201" t="str">
            <v>245</v>
          </cell>
        </row>
        <row r="8202">
          <cell r="C8202" t="str">
            <v>245</v>
          </cell>
        </row>
        <row r="8203">
          <cell r="C8203" t="str">
            <v>245</v>
          </cell>
        </row>
        <row r="8204">
          <cell r="C8204" t="str">
            <v>245</v>
          </cell>
        </row>
        <row r="8205">
          <cell r="C8205" t="str">
            <v>245</v>
          </cell>
        </row>
        <row r="8206">
          <cell r="C8206" t="str">
            <v>245</v>
          </cell>
        </row>
        <row r="8207">
          <cell r="C8207" t="str">
            <v>245</v>
          </cell>
        </row>
        <row r="8208">
          <cell r="C8208" t="str">
            <v>245</v>
          </cell>
        </row>
        <row r="8209">
          <cell r="C8209" t="str">
            <v>245</v>
          </cell>
        </row>
        <row r="8210">
          <cell r="C8210" t="str">
            <v>245</v>
          </cell>
        </row>
        <row r="8211">
          <cell r="C8211" t="str">
            <v>245</v>
          </cell>
        </row>
        <row r="8212">
          <cell r="C8212" t="str">
            <v>245</v>
          </cell>
        </row>
        <row r="8213">
          <cell r="C8213" t="str">
            <v>245</v>
          </cell>
        </row>
        <row r="8214">
          <cell r="C8214" t="str">
            <v>245</v>
          </cell>
        </row>
        <row r="8215">
          <cell r="C8215" t="str">
            <v>245</v>
          </cell>
        </row>
        <row r="8216">
          <cell r="C8216" t="str">
            <v>245</v>
          </cell>
        </row>
        <row r="8217">
          <cell r="C8217" t="str">
            <v>245</v>
          </cell>
        </row>
        <row r="8218">
          <cell r="C8218" t="str">
            <v>245</v>
          </cell>
        </row>
        <row r="8219">
          <cell r="C8219" t="str">
            <v>245</v>
          </cell>
        </row>
        <row r="8220">
          <cell r="C8220" t="str">
            <v>245</v>
          </cell>
        </row>
        <row r="8221">
          <cell r="C8221" t="str">
            <v>245</v>
          </cell>
        </row>
        <row r="8222">
          <cell r="C8222" t="str">
            <v>245</v>
          </cell>
        </row>
        <row r="8223">
          <cell r="C8223" t="str">
            <v>245</v>
          </cell>
        </row>
        <row r="8224">
          <cell r="C8224" t="str">
            <v>245</v>
          </cell>
        </row>
        <row r="8225">
          <cell r="C8225" t="str">
            <v>245</v>
          </cell>
        </row>
        <row r="8226">
          <cell r="C8226" t="str">
            <v>245</v>
          </cell>
        </row>
        <row r="8227">
          <cell r="C8227" t="str">
            <v>245</v>
          </cell>
        </row>
        <row r="8228">
          <cell r="C8228" t="str">
            <v>245</v>
          </cell>
        </row>
        <row r="8229">
          <cell r="C8229" t="str">
            <v>245</v>
          </cell>
        </row>
        <row r="8230">
          <cell r="C8230" t="str">
            <v>245</v>
          </cell>
        </row>
        <row r="8231">
          <cell r="C8231" t="str">
            <v>245</v>
          </cell>
        </row>
        <row r="8232">
          <cell r="C8232" t="str">
            <v>245</v>
          </cell>
        </row>
        <row r="8233">
          <cell r="C8233" t="str">
            <v>245</v>
          </cell>
        </row>
        <row r="8234">
          <cell r="C8234" t="str">
            <v>245</v>
          </cell>
        </row>
        <row r="8235">
          <cell r="C8235" t="str">
            <v>245</v>
          </cell>
        </row>
        <row r="8236">
          <cell r="C8236" t="str">
            <v>245</v>
          </cell>
        </row>
        <row r="8237">
          <cell r="C8237" t="str">
            <v>245</v>
          </cell>
        </row>
        <row r="8238">
          <cell r="C8238" t="str">
            <v>245</v>
          </cell>
        </row>
        <row r="8239">
          <cell r="C8239" t="str">
            <v>245</v>
          </cell>
        </row>
        <row r="8240">
          <cell r="C8240" t="str">
            <v>245</v>
          </cell>
        </row>
        <row r="8241">
          <cell r="C8241" t="str">
            <v>245</v>
          </cell>
        </row>
        <row r="8242">
          <cell r="C8242" t="str">
            <v>245</v>
          </cell>
        </row>
        <row r="8243">
          <cell r="C8243" t="str">
            <v>245</v>
          </cell>
        </row>
        <row r="8244">
          <cell r="C8244" t="str">
            <v>245</v>
          </cell>
        </row>
        <row r="8245">
          <cell r="C8245" t="str">
            <v>245</v>
          </cell>
        </row>
        <row r="8246">
          <cell r="C8246" t="str">
            <v>245</v>
          </cell>
        </row>
        <row r="8247">
          <cell r="C8247" t="str">
            <v>245</v>
          </cell>
        </row>
        <row r="8248">
          <cell r="C8248" t="str">
            <v>245</v>
          </cell>
        </row>
        <row r="8249">
          <cell r="C8249" t="str">
            <v>245</v>
          </cell>
        </row>
        <row r="8250">
          <cell r="C8250" t="str">
            <v>245</v>
          </cell>
        </row>
        <row r="8251">
          <cell r="C8251" t="str">
            <v>245</v>
          </cell>
        </row>
        <row r="8252">
          <cell r="C8252" t="str">
            <v>245</v>
          </cell>
        </row>
        <row r="8253">
          <cell r="C8253" t="str">
            <v>245</v>
          </cell>
        </row>
        <row r="8254">
          <cell r="C8254" t="str">
            <v>245</v>
          </cell>
        </row>
        <row r="8255">
          <cell r="C8255" t="str">
            <v>245</v>
          </cell>
        </row>
        <row r="8256">
          <cell r="C8256" t="str">
            <v>245</v>
          </cell>
        </row>
        <row r="8257">
          <cell r="C8257" t="str">
            <v>245</v>
          </cell>
        </row>
        <row r="8258">
          <cell r="C8258" t="str">
            <v>245</v>
          </cell>
        </row>
        <row r="8259">
          <cell r="C8259" t="str">
            <v>245</v>
          </cell>
        </row>
        <row r="8260">
          <cell r="C8260" t="str">
            <v>245</v>
          </cell>
        </row>
        <row r="8261">
          <cell r="C8261" t="str">
            <v>245</v>
          </cell>
        </row>
        <row r="8262">
          <cell r="C8262" t="str">
            <v>245</v>
          </cell>
        </row>
        <row r="8263">
          <cell r="C8263" t="str">
            <v>245</v>
          </cell>
        </row>
        <row r="8264">
          <cell r="C8264" t="str">
            <v>245</v>
          </cell>
        </row>
        <row r="8265">
          <cell r="C8265" t="str">
            <v>245</v>
          </cell>
        </row>
        <row r="8266">
          <cell r="C8266" t="str">
            <v>245</v>
          </cell>
        </row>
        <row r="8267">
          <cell r="C8267" t="str">
            <v>245</v>
          </cell>
        </row>
        <row r="8268">
          <cell r="C8268" t="str">
            <v>245</v>
          </cell>
        </row>
        <row r="8269">
          <cell r="C8269" t="str">
            <v>245</v>
          </cell>
        </row>
        <row r="8270">
          <cell r="C8270" t="str">
            <v>245</v>
          </cell>
        </row>
        <row r="8271">
          <cell r="C8271" t="str">
            <v>245</v>
          </cell>
        </row>
        <row r="8272">
          <cell r="C8272" t="str">
            <v>245</v>
          </cell>
        </row>
        <row r="8273">
          <cell r="C8273" t="str">
            <v>245</v>
          </cell>
        </row>
        <row r="8274">
          <cell r="C8274" t="str">
            <v>245</v>
          </cell>
        </row>
        <row r="8275">
          <cell r="C8275" t="str">
            <v>245</v>
          </cell>
        </row>
        <row r="8276">
          <cell r="C8276" t="str">
            <v>245</v>
          </cell>
        </row>
        <row r="8277">
          <cell r="C8277" t="str">
            <v>245</v>
          </cell>
        </row>
        <row r="8278">
          <cell r="C8278" t="str">
            <v>245</v>
          </cell>
        </row>
        <row r="8279">
          <cell r="C8279" t="str">
            <v>245</v>
          </cell>
        </row>
        <row r="8280">
          <cell r="C8280" t="str">
            <v>245</v>
          </cell>
        </row>
        <row r="8281">
          <cell r="C8281" t="str">
            <v>245</v>
          </cell>
        </row>
        <row r="8282">
          <cell r="C8282" t="str">
            <v>245</v>
          </cell>
        </row>
        <row r="8283">
          <cell r="C8283" t="str">
            <v>245</v>
          </cell>
        </row>
        <row r="8284">
          <cell r="C8284" t="str">
            <v>245</v>
          </cell>
        </row>
        <row r="8285">
          <cell r="C8285" t="str">
            <v>245</v>
          </cell>
        </row>
        <row r="8286">
          <cell r="C8286" t="str">
            <v>245</v>
          </cell>
        </row>
        <row r="8287">
          <cell r="C8287" t="str">
            <v>245</v>
          </cell>
        </row>
        <row r="8288">
          <cell r="C8288" t="str">
            <v>245</v>
          </cell>
        </row>
        <row r="8289">
          <cell r="C8289" t="str">
            <v>245</v>
          </cell>
        </row>
        <row r="8290">
          <cell r="C8290" t="str">
            <v>245</v>
          </cell>
        </row>
        <row r="8291">
          <cell r="C8291" t="str">
            <v>245</v>
          </cell>
        </row>
        <row r="8292">
          <cell r="C8292" t="str">
            <v>245</v>
          </cell>
        </row>
        <row r="8293">
          <cell r="C8293" t="str">
            <v>245</v>
          </cell>
        </row>
        <row r="8294">
          <cell r="C8294" t="str">
            <v>245</v>
          </cell>
        </row>
        <row r="8295">
          <cell r="C8295" t="str">
            <v>245</v>
          </cell>
        </row>
        <row r="8296">
          <cell r="C8296" t="str">
            <v>245</v>
          </cell>
        </row>
        <row r="8297">
          <cell r="C8297" t="str">
            <v>245</v>
          </cell>
        </row>
        <row r="8298">
          <cell r="C8298" t="str">
            <v>245</v>
          </cell>
        </row>
        <row r="8299">
          <cell r="C8299" t="str">
            <v>245</v>
          </cell>
        </row>
        <row r="8300">
          <cell r="C8300" t="str">
            <v>245</v>
          </cell>
        </row>
        <row r="8301">
          <cell r="C8301" t="str">
            <v>245</v>
          </cell>
        </row>
        <row r="8302">
          <cell r="C8302" t="str">
            <v>245</v>
          </cell>
        </row>
        <row r="8303">
          <cell r="C8303" t="str">
            <v>245</v>
          </cell>
        </row>
        <row r="8304">
          <cell r="C8304" t="str">
            <v>245</v>
          </cell>
        </row>
        <row r="8305">
          <cell r="C8305" t="str">
            <v>245</v>
          </cell>
        </row>
        <row r="8306">
          <cell r="C8306" t="str">
            <v>245</v>
          </cell>
        </row>
        <row r="8307">
          <cell r="C8307" t="str">
            <v>245</v>
          </cell>
        </row>
        <row r="8308">
          <cell r="C8308" t="str">
            <v>245</v>
          </cell>
        </row>
        <row r="8309">
          <cell r="C8309" t="str">
            <v>245</v>
          </cell>
        </row>
        <row r="8310">
          <cell r="C8310" t="str">
            <v>245</v>
          </cell>
        </row>
        <row r="8311">
          <cell r="C8311" t="str">
            <v>245</v>
          </cell>
        </row>
        <row r="8312">
          <cell r="C8312" t="str">
            <v>245</v>
          </cell>
        </row>
        <row r="8313">
          <cell r="C8313" t="str">
            <v>245</v>
          </cell>
        </row>
        <row r="8314">
          <cell r="C8314" t="str">
            <v>245</v>
          </cell>
        </row>
        <row r="8315">
          <cell r="C8315" t="str">
            <v>245</v>
          </cell>
        </row>
        <row r="8316">
          <cell r="C8316" t="str">
            <v>245</v>
          </cell>
        </row>
        <row r="8317">
          <cell r="C8317" t="str">
            <v>245</v>
          </cell>
        </row>
        <row r="8318">
          <cell r="C8318" t="str">
            <v>245</v>
          </cell>
        </row>
        <row r="8319">
          <cell r="C8319" t="str">
            <v>245</v>
          </cell>
        </row>
        <row r="8320">
          <cell r="C8320" t="str">
            <v>245</v>
          </cell>
        </row>
        <row r="8321">
          <cell r="C8321" t="str">
            <v>245</v>
          </cell>
        </row>
        <row r="8322">
          <cell r="C8322" t="str">
            <v>012</v>
          </cell>
        </row>
        <row r="8323">
          <cell r="C8323" t="str">
            <v>012</v>
          </cell>
        </row>
        <row r="8324">
          <cell r="C8324" t="str">
            <v>012</v>
          </cell>
        </row>
        <row r="8325">
          <cell r="C8325" t="str">
            <v>012</v>
          </cell>
        </row>
        <row r="8326">
          <cell r="C8326" t="str">
            <v>012</v>
          </cell>
        </row>
        <row r="8327">
          <cell r="C8327" t="str">
            <v>012</v>
          </cell>
        </row>
        <row r="8328">
          <cell r="C8328" t="str">
            <v>012</v>
          </cell>
        </row>
        <row r="8329">
          <cell r="C8329" t="str">
            <v>012</v>
          </cell>
        </row>
        <row r="8330">
          <cell r="C8330" t="str">
            <v>012</v>
          </cell>
        </row>
        <row r="8331">
          <cell r="C8331" t="str">
            <v>012</v>
          </cell>
        </row>
        <row r="8332">
          <cell r="C8332" t="str">
            <v>012</v>
          </cell>
        </row>
        <row r="8333">
          <cell r="C8333" t="str">
            <v>012</v>
          </cell>
        </row>
        <row r="8334">
          <cell r="C8334" t="str">
            <v>012</v>
          </cell>
        </row>
        <row r="8335">
          <cell r="C8335" t="str">
            <v>012</v>
          </cell>
        </row>
        <row r="8336">
          <cell r="C8336" t="str">
            <v>012</v>
          </cell>
        </row>
        <row r="8337">
          <cell r="C8337" t="str">
            <v>012</v>
          </cell>
        </row>
        <row r="8338">
          <cell r="C8338" t="str">
            <v>012</v>
          </cell>
        </row>
        <row r="8339">
          <cell r="C8339" t="str">
            <v>012</v>
          </cell>
        </row>
        <row r="8340">
          <cell r="C8340" t="str">
            <v>012</v>
          </cell>
        </row>
        <row r="8341">
          <cell r="C8341" t="str">
            <v>012</v>
          </cell>
        </row>
        <row r="8342">
          <cell r="C8342" t="str">
            <v>012</v>
          </cell>
        </row>
        <row r="8343">
          <cell r="C8343" t="str">
            <v>012</v>
          </cell>
        </row>
        <row r="8344">
          <cell r="C8344" t="str">
            <v>012</v>
          </cell>
        </row>
        <row r="8345">
          <cell r="C8345" t="str">
            <v>012</v>
          </cell>
        </row>
        <row r="8346">
          <cell r="C8346" t="str">
            <v>012</v>
          </cell>
        </row>
        <row r="8347">
          <cell r="C8347" t="str">
            <v>012</v>
          </cell>
        </row>
        <row r="8348">
          <cell r="C8348" t="str">
            <v>012</v>
          </cell>
        </row>
        <row r="8349">
          <cell r="C8349" t="str">
            <v>012</v>
          </cell>
        </row>
        <row r="8350">
          <cell r="C8350" t="str">
            <v>012</v>
          </cell>
        </row>
        <row r="8351">
          <cell r="C8351" t="str">
            <v>012</v>
          </cell>
        </row>
        <row r="8352">
          <cell r="C8352" t="str">
            <v>012</v>
          </cell>
        </row>
        <row r="8353">
          <cell r="C8353" t="str">
            <v>012</v>
          </cell>
        </row>
        <row r="8354">
          <cell r="C8354" t="str">
            <v>012</v>
          </cell>
        </row>
        <row r="8355">
          <cell r="C8355" t="str">
            <v>012</v>
          </cell>
        </row>
        <row r="8356">
          <cell r="C8356" t="str">
            <v>012</v>
          </cell>
        </row>
        <row r="8357">
          <cell r="C8357" t="str">
            <v>012</v>
          </cell>
        </row>
        <row r="8358">
          <cell r="C8358" t="str">
            <v>012</v>
          </cell>
        </row>
        <row r="8359">
          <cell r="C8359" t="str">
            <v>012</v>
          </cell>
        </row>
        <row r="8360">
          <cell r="C8360" t="str">
            <v>012</v>
          </cell>
        </row>
        <row r="8361">
          <cell r="C8361" t="str">
            <v>012</v>
          </cell>
        </row>
        <row r="8362">
          <cell r="C8362" t="str">
            <v>012</v>
          </cell>
        </row>
        <row r="8363">
          <cell r="C8363" t="str">
            <v>012</v>
          </cell>
        </row>
        <row r="8364">
          <cell r="C8364" t="str">
            <v>012</v>
          </cell>
        </row>
        <row r="8365">
          <cell r="C8365" t="str">
            <v>012</v>
          </cell>
        </row>
        <row r="8366">
          <cell r="C8366" t="str">
            <v>012</v>
          </cell>
        </row>
        <row r="8367">
          <cell r="C8367" t="str">
            <v>012</v>
          </cell>
        </row>
        <row r="8368">
          <cell r="C8368" t="str">
            <v>012</v>
          </cell>
        </row>
        <row r="8369">
          <cell r="C8369" t="str">
            <v>012</v>
          </cell>
        </row>
        <row r="8370">
          <cell r="C8370" t="str">
            <v>012</v>
          </cell>
        </row>
        <row r="8371">
          <cell r="C8371" t="str">
            <v>012</v>
          </cell>
        </row>
        <row r="8372">
          <cell r="C8372" t="str">
            <v>012</v>
          </cell>
        </row>
        <row r="8373">
          <cell r="C8373" t="str">
            <v>012</v>
          </cell>
        </row>
        <row r="8374">
          <cell r="C8374" t="str">
            <v>012</v>
          </cell>
        </row>
        <row r="8375">
          <cell r="C8375" t="str">
            <v>012</v>
          </cell>
        </row>
        <row r="8376">
          <cell r="C8376" t="str">
            <v>012</v>
          </cell>
        </row>
        <row r="8377">
          <cell r="C8377" t="str">
            <v>012</v>
          </cell>
        </row>
        <row r="8378">
          <cell r="C8378" t="str">
            <v>012</v>
          </cell>
        </row>
        <row r="8379">
          <cell r="C8379" t="str">
            <v>012</v>
          </cell>
        </row>
        <row r="8380">
          <cell r="C8380" t="str">
            <v>012</v>
          </cell>
        </row>
        <row r="8381">
          <cell r="C8381" t="str">
            <v>012</v>
          </cell>
        </row>
        <row r="8382">
          <cell r="C8382" t="str">
            <v>012</v>
          </cell>
        </row>
        <row r="8383">
          <cell r="C8383" t="str">
            <v>012</v>
          </cell>
        </row>
        <row r="8384">
          <cell r="C8384" t="str">
            <v>012</v>
          </cell>
        </row>
        <row r="8385">
          <cell r="C8385" t="str">
            <v>012</v>
          </cell>
        </row>
        <row r="8386">
          <cell r="C8386" t="str">
            <v>012</v>
          </cell>
        </row>
        <row r="8387">
          <cell r="C8387" t="str">
            <v>012</v>
          </cell>
        </row>
        <row r="8388">
          <cell r="C8388" t="str">
            <v>012</v>
          </cell>
        </row>
        <row r="8389">
          <cell r="C8389" t="str">
            <v>012</v>
          </cell>
        </row>
        <row r="8390">
          <cell r="C8390" t="str">
            <v>012</v>
          </cell>
        </row>
        <row r="8391">
          <cell r="C8391" t="str">
            <v>012</v>
          </cell>
        </row>
        <row r="8392">
          <cell r="C8392" t="str">
            <v>012</v>
          </cell>
        </row>
        <row r="8393">
          <cell r="C8393" t="str">
            <v>012</v>
          </cell>
        </row>
        <row r="8394">
          <cell r="C8394" t="str">
            <v>012</v>
          </cell>
        </row>
        <row r="8395">
          <cell r="C8395" t="str">
            <v>012</v>
          </cell>
        </row>
        <row r="8396">
          <cell r="C8396" t="str">
            <v>012</v>
          </cell>
        </row>
        <row r="8397">
          <cell r="C8397" t="str">
            <v>012</v>
          </cell>
        </row>
        <row r="8398">
          <cell r="C8398" t="str">
            <v>012</v>
          </cell>
        </row>
        <row r="8399">
          <cell r="C8399" t="str">
            <v>012</v>
          </cell>
        </row>
        <row r="8400">
          <cell r="C8400" t="str">
            <v>012</v>
          </cell>
        </row>
        <row r="8401">
          <cell r="C8401" t="str">
            <v>012</v>
          </cell>
        </row>
        <row r="8402">
          <cell r="C8402" t="str">
            <v>012</v>
          </cell>
        </row>
        <row r="8403">
          <cell r="C8403" t="str">
            <v>012</v>
          </cell>
        </row>
        <row r="8404">
          <cell r="C8404" t="str">
            <v>012</v>
          </cell>
        </row>
        <row r="8405">
          <cell r="C8405" t="str">
            <v>012</v>
          </cell>
        </row>
        <row r="8406">
          <cell r="C8406" t="str">
            <v>012</v>
          </cell>
        </row>
        <row r="8407">
          <cell r="C8407" t="str">
            <v>012</v>
          </cell>
        </row>
        <row r="8408">
          <cell r="C8408" t="str">
            <v>012</v>
          </cell>
        </row>
        <row r="8409">
          <cell r="C8409" t="str">
            <v>012</v>
          </cell>
        </row>
        <row r="8410">
          <cell r="C8410" t="str">
            <v>012</v>
          </cell>
        </row>
        <row r="8411">
          <cell r="C8411" t="str">
            <v>012</v>
          </cell>
        </row>
        <row r="8412">
          <cell r="C8412" t="str">
            <v>012</v>
          </cell>
        </row>
        <row r="8413">
          <cell r="C8413" t="str">
            <v>012</v>
          </cell>
        </row>
        <row r="8414">
          <cell r="C8414" t="str">
            <v>012</v>
          </cell>
        </row>
        <row r="8415">
          <cell r="C8415" t="str">
            <v>012</v>
          </cell>
        </row>
        <row r="8416">
          <cell r="C8416" t="str">
            <v>012</v>
          </cell>
        </row>
        <row r="8417">
          <cell r="C8417" t="str">
            <v>012</v>
          </cell>
        </row>
        <row r="8418">
          <cell r="C8418" t="str">
            <v>012</v>
          </cell>
        </row>
        <row r="8419">
          <cell r="C8419" t="str">
            <v>012</v>
          </cell>
        </row>
        <row r="8420">
          <cell r="C8420" t="str">
            <v>012</v>
          </cell>
        </row>
        <row r="8421">
          <cell r="C8421" t="str">
            <v>012</v>
          </cell>
        </row>
        <row r="8422">
          <cell r="C8422" t="str">
            <v>012</v>
          </cell>
        </row>
        <row r="8423">
          <cell r="C8423" t="str">
            <v>012</v>
          </cell>
        </row>
        <row r="8424">
          <cell r="C8424" t="str">
            <v>012</v>
          </cell>
        </row>
        <row r="8425">
          <cell r="C8425" t="str">
            <v>012</v>
          </cell>
        </row>
        <row r="8426">
          <cell r="C8426" t="str">
            <v>012</v>
          </cell>
        </row>
        <row r="8427">
          <cell r="C8427" t="str">
            <v>012</v>
          </cell>
        </row>
        <row r="8428">
          <cell r="C8428" t="str">
            <v>012</v>
          </cell>
        </row>
        <row r="8429">
          <cell r="C8429" t="str">
            <v>012</v>
          </cell>
        </row>
        <row r="8430">
          <cell r="C8430" t="str">
            <v>012</v>
          </cell>
        </row>
        <row r="8431">
          <cell r="C8431" t="str">
            <v>012</v>
          </cell>
        </row>
        <row r="8432">
          <cell r="C8432" t="str">
            <v>012</v>
          </cell>
        </row>
        <row r="8433">
          <cell r="C8433" t="str">
            <v>012</v>
          </cell>
        </row>
        <row r="8434">
          <cell r="C8434" t="str">
            <v>012</v>
          </cell>
        </row>
        <row r="8435">
          <cell r="C8435" t="str">
            <v>012</v>
          </cell>
        </row>
        <row r="8436">
          <cell r="C8436" t="str">
            <v>012</v>
          </cell>
        </row>
        <row r="8437">
          <cell r="C8437" t="str">
            <v>012</v>
          </cell>
        </row>
        <row r="8438">
          <cell r="C8438" t="str">
            <v>012</v>
          </cell>
        </row>
        <row r="8439">
          <cell r="C8439" t="str">
            <v>012</v>
          </cell>
        </row>
        <row r="8440">
          <cell r="C8440" t="str">
            <v>012</v>
          </cell>
        </row>
        <row r="8441">
          <cell r="C8441" t="str">
            <v>012</v>
          </cell>
        </row>
        <row r="8442">
          <cell r="C8442" t="str">
            <v>012</v>
          </cell>
        </row>
        <row r="8443">
          <cell r="C8443" t="str">
            <v>012</v>
          </cell>
        </row>
        <row r="8444">
          <cell r="C8444" t="str">
            <v>012</v>
          </cell>
        </row>
        <row r="8445">
          <cell r="C8445" t="str">
            <v>012</v>
          </cell>
        </row>
        <row r="8446">
          <cell r="C8446" t="str">
            <v>012</v>
          </cell>
        </row>
        <row r="8447">
          <cell r="C8447" t="str">
            <v>012</v>
          </cell>
        </row>
        <row r="8448">
          <cell r="C8448" t="str">
            <v>012</v>
          </cell>
        </row>
        <row r="8449">
          <cell r="C8449" t="str">
            <v>012</v>
          </cell>
        </row>
        <row r="8450">
          <cell r="C8450" t="str">
            <v>012</v>
          </cell>
        </row>
        <row r="8451">
          <cell r="C8451" t="str">
            <v>012</v>
          </cell>
        </row>
        <row r="8452">
          <cell r="C8452" t="str">
            <v>012</v>
          </cell>
        </row>
        <row r="8453">
          <cell r="C8453" t="str">
            <v>012</v>
          </cell>
        </row>
        <row r="8454">
          <cell r="C8454" t="str">
            <v>012</v>
          </cell>
        </row>
        <row r="8455">
          <cell r="C8455" t="str">
            <v>012</v>
          </cell>
        </row>
        <row r="8456">
          <cell r="C8456" t="str">
            <v>012</v>
          </cell>
        </row>
        <row r="8457">
          <cell r="C8457" t="str">
            <v>012</v>
          </cell>
        </row>
        <row r="8458">
          <cell r="C8458" t="str">
            <v>012</v>
          </cell>
        </row>
        <row r="8459">
          <cell r="C8459" t="str">
            <v>012</v>
          </cell>
        </row>
        <row r="8460">
          <cell r="C8460" t="str">
            <v>012</v>
          </cell>
        </row>
        <row r="8461">
          <cell r="C8461" t="str">
            <v>012</v>
          </cell>
        </row>
        <row r="8462">
          <cell r="C8462" t="str">
            <v>012</v>
          </cell>
        </row>
        <row r="8463">
          <cell r="C8463" t="str">
            <v>012</v>
          </cell>
        </row>
        <row r="8464">
          <cell r="C8464" t="str">
            <v>012</v>
          </cell>
        </row>
        <row r="8465">
          <cell r="C8465" t="str">
            <v>012</v>
          </cell>
        </row>
        <row r="8466">
          <cell r="C8466" t="str">
            <v>012</v>
          </cell>
        </row>
        <row r="8467">
          <cell r="C8467" t="str">
            <v>012</v>
          </cell>
        </row>
        <row r="8468">
          <cell r="C8468" t="str">
            <v>012</v>
          </cell>
        </row>
        <row r="8469">
          <cell r="C8469" t="str">
            <v>012</v>
          </cell>
        </row>
        <row r="8470">
          <cell r="C8470" t="str">
            <v>012</v>
          </cell>
        </row>
        <row r="8471">
          <cell r="C8471" t="str">
            <v>012</v>
          </cell>
        </row>
        <row r="8472">
          <cell r="C8472" t="str">
            <v>012</v>
          </cell>
        </row>
        <row r="8473">
          <cell r="C8473" t="str">
            <v>012</v>
          </cell>
        </row>
        <row r="8474">
          <cell r="C8474" t="str">
            <v>012</v>
          </cell>
        </row>
        <row r="8475">
          <cell r="C8475" t="str">
            <v>012</v>
          </cell>
        </row>
        <row r="8476">
          <cell r="C8476" t="str">
            <v>012</v>
          </cell>
        </row>
        <row r="8477">
          <cell r="C8477" t="str">
            <v>012</v>
          </cell>
        </row>
        <row r="8478">
          <cell r="C8478" t="str">
            <v>012</v>
          </cell>
        </row>
        <row r="8479">
          <cell r="C8479" t="str">
            <v>012</v>
          </cell>
        </row>
        <row r="8480">
          <cell r="C8480" t="str">
            <v>012</v>
          </cell>
        </row>
        <row r="8481">
          <cell r="C8481" t="str">
            <v>012</v>
          </cell>
        </row>
        <row r="8482">
          <cell r="C8482" t="str">
            <v>012</v>
          </cell>
        </row>
        <row r="8483">
          <cell r="C8483" t="str">
            <v>012</v>
          </cell>
        </row>
        <row r="8484">
          <cell r="C8484" t="str">
            <v>012</v>
          </cell>
        </row>
        <row r="8485">
          <cell r="C8485" t="str">
            <v>012</v>
          </cell>
        </row>
        <row r="8486">
          <cell r="C8486" t="str">
            <v>012</v>
          </cell>
        </row>
        <row r="8487">
          <cell r="C8487" t="str">
            <v>012</v>
          </cell>
        </row>
        <row r="8488">
          <cell r="C8488" t="str">
            <v>012</v>
          </cell>
        </row>
        <row r="8489">
          <cell r="C8489" t="str">
            <v>012</v>
          </cell>
        </row>
        <row r="8490">
          <cell r="C8490" t="str">
            <v>012</v>
          </cell>
        </row>
        <row r="8491">
          <cell r="C8491" t="str">
            <v>012</v>
          </cell>
        </row>
        <row r="8492">
          <cell r="C8492" t="str">
            <v>012</v>
          </cell>
        </row>
        <row r="8493">
          <cell r="C8493" t="str">
            <v>012</v>
          </cell>
        </row>
        <row r="8494">
          <cell r="C8494" t="str">
            <v>012</v>
          </cell>
        </row>
        <row r="8495">
          <cell r="C8495" t="str">
            <v>012</v>
          </cell>
        </row>
        <row r="8496">
          <cell r="C8496" t="str">
            <v>012</v>
          </cell>
        </row>
        <row r="8497">
          <cell r="C8497" t="str">
            <v>012</v>
          </cell>
        </row>
        <row r="8498">
          <cell r="C8498" t="str">
            <v>012</v>
          </cell>
        </row>
        <row r="8499">
          <cell r="C8499" t="str">
            <v>012</v>
          </cell>
        </row>
        <row r="8500">
          <cell r="C8500" t="str">
            <v>012</v>
          </cell>
        </row>
        <row r="8501">
          <cell r="C8501" t="str">
            <v>012</v>
          </cell>
        </row>
        <row r="8502">
          <cell r="C8502" t="str">
            <v>012</v>
          </cell>
        </row>
        <row r="8503">
          <cell r="C8503" t="str">
            <v>012</v>
          </cell>
        </row>
        <row r="8504">
          <cell r="C8504" t="str">
            <v>012</v>
          </cell>
        </row>
        <row r="8505">
          <cell r="C8505" t="str">
            <v>012</v>
          </cell>
        </row>
        <row r="8506">
          <cell r="C8506" t="str">
            <v>012</v>
          </cell>
        </row>
        <row r="8507">
          <cell r="C8507" t="str">
            <v>012</v>
          </cell>
        </row>
        <row r="8508">
          <cell r="C8508" t="str">
            <v>012</v>
          </cell>
        </row>
        <row r="8509">
          <cell r="C8509" t="str">
            <v>012</v>
          </cell>
        </row>
        <row r="8510">
          <cell r="C8510" t="str">
            <v>012</v>
          </cell>
        </row>
        <row r="8511">
          <cell r="C8511" t="str">
            <v>012</v>
          </cell>
        </row>
        <row r="8512">
          <cell r="C8512" t="str">
            <v>012</v>
          </cell>
        </row>
        <row r="8513">
          <cell r="C8513" t="str">
            <v>012</v>
          </cell>
        </row>
        <row r="8514">
          <cell r="C8514" t="str">
            <v>012</v>
          </cell>
        </row>
        <row r="8515">
          <cell r="C8515" t="str">
            <v>012</v>
          </cell>
        </row>
        <row r="8516">
          <cell r="C8516" t="str">
            <v>012</v>
          </cell>
        </row>
        <row r="8517">
          <cell r="C8517" t="str">
            <v>012</v>
          </cell>
        </row>
        <row r="8518">
          <cell r="C8518" t="str">
            <v>012</v>
          </cell>
        </row>
        <row r="8519">
          <cell r="C8519" t="str">
            <v>012</v>
          </cell>
        </row>
        <row r="8520">
          <cell r="C8520" t="str">
            <v>012</v>
          </cell>
        </row>
        <row r="8521">
          <cell r="C8521" t="str">
            <v>012</v>
          </cell>
        </row>
        <row r="8522">
          <cell r="C8522" t="str">
            <v>012</v>
          </cell>
        </row>
        <row r="8523">
          <cell r="C8523" t="str">
            <v>012</v>
          </cell>
        </row>
        <row r="8524">
          <cell r="C8524" t="str">
            <v>012</v>
          </cell>
        </row>
        <row r="8525">
          <cell r="C8525" t="str">
            <v>012</v>
          </cell>
        </row>
        <row r="8526">
          <cell r="C8526" t="str">
            <v>012</v>
          </cell>
        </row>
        <row r="8527">
          <cell r="C8527" t="str">
            <v>012</v>
          </cell>
        </row>
        <row r="8528">
          <cell r="C8528" t="str">
            <v>012</v>
          </cell>
        </row>
        <row r="8529">
          <cell r="C8529" t="str">
            <v>012</v>
          </cell>
        </row>
        <row r="8530">
          <cell r="C8530" t="str">
            <v>012</v>
          </cell>
        </row>
        <row r="8531">
          <cell r="C8531" t="str">
            <v>012</v>
          </cell>
        </row>
        <row r="8532">
          <cell r="C8532" t="str">
            <v>012</v>
          </cell>
        </row>
        <row r="8533">
          <cell r="C8533" t="str">
            <v>012</v>
          </cell>
        </row>
        <row r="8534">
          <cell r="C8534" t="str">
            <v>012</v>
          </cell>
        </row>
        <row r="8535">
          <cell r="C8535" t="str">
            <v>012</v>
          </cell>
        </row>
        <row r="8536">
          <cell r="C8536" t="str">
            <v>012</v>
          </cell>
        </row>
        <row r="8537">
          <cell r="C8537" t="str">
            <v>012</v>
          </cell>
        </row>
        <row r="8538">
          <cell r="C8538" t="str">
            <v>012</v>
          </cell>
        </row>
        <row r="8539">
          <cell r="C8539" t="str">
            <v>012</v>
          </cell>
        </row>
        <row r="8540">
          <cell r="C8540" t="str">
            <v>012</v>
          </cell>
        </row>
        <row r="8541">
          <cell r="C8541" t="str">
            <v>012</v>
          </cell>
        </row>
        <row r="8542">
          <cell r="C8542" t="str">
            <v>012</v>
          </cell>
        </row>
        <row r="8543">
          <cell r="C8543" t="str">
            <v>012</v>
          </cell>
        </row>
        <row r="8544">
          <cell r="C8544" t="str">
            <v>012</v>
          </cell>
        </row>
        <row r="8545">
          <cell r="C8545" t="str">
            <v>012</v>
          </cell>
        </row>
        <row r="8546">
          <cell r="C8546" t="str">
            <v>012</v>
          </cell>
        </row>
        <row r="8547">
          <cell r="C8547" t="str">
            <v>012</v>
          </cell>
        </row>
        <row r="8548">
          <cell r="C8548" t="str">
            <v>012</v>
          </cell>
        </row>
        <row r="8549">
          <cell r="C8549" t="str">
            <v>012</v>
          </cell>
        </row>
        <row r="8550">
          <cell r="C8550" t="str">
            <v>012</v>
          </cell>
        </row>
        <row r="8551">
          <cell r="C8551" t="str">
            <v>012</v>
          </cell>
        </row>
        <row r="8552">
          <cell r="C8552" t="str">
            <v>012</v>
          </cell>
        </row>
        <row r="8553">
          <cell r="C8553" t="str">
            <v>012</v>
          </cell>
        </row>
        <row r="8554">
          <cell r="C8554" t="str">
            <v>012</v>
          </cell>
        </row>
        <row r="8555">
          <cell r="C8555" t="str">
            <v>012</v>
          </cell>
        </row>
        <row r="8556">
          <cell r="C8556" t="str">
            <v>012</v>
          </cell>
        </row>
        <row r="8557">
          <cell r="C8557" t="str">
            <v>012</v>
          </cell>
        </row>
        <row r="8558">
          <cell r="C8558" t="str">
            <v>012</v>
          </cell>
        </row>
        <row r="8559">
          <cell r="C8559" t="str">
            <v>012</v>
          </cell>
        </row>
        <row r="8560">
          <cell r="C8560" t="str">
            <v>012</v>
          </cell>
        </row>
        <row r="8561">
          <cell r="C8561" t="str">
            <v>012</v>
          </cell>
        </row>
        <row r="8562">
          <cell r="C8562" t="str">
            <v>012</v>
          </cell>
        </row>
        <row r="8563">
          <cell r="C8563" t="str">
            <v>012</v>
          </cell>
        </row>
        <row r="8564">
          <cell r="C8564" t="str">
            <v>012</v>
          </cell>
        </row>
        <row r="8565">
          <cell r="C8565" t="str">
            <v>012</v>
          </cell>
        </row>
        <row r="8566">
          <cell r="C8566" t="str">
            <v>012</v>
          </cell>
        </row>
        <row r="8567">
          <cell r="C8567" t="str">
            <v>012</v>
          </cell>
        </row>
        <row r="8568">
          <cell r="C8568" t="str">
            <v>012</v>
          </cell>
        </row>
        <row r="8569">
          <cell r="C8569" t="str">
            <v>012</v>
          </cell>
        </row>
        <row r="8570">
          <cell r="C8570" t="str">
            <v>012</v>
          </cell>
        </row>
        <row r="8571">
          <cell r="C8571" t="str">
            <v>012</v>
          </cell>
        </row>
        <row r="8572">
          <cell r="C8572" t="str">
            <v>012</v>
          </cell>
        </row>
        <row r="8573">
          <cell r="C8573" t="str">
            <v>012</v>
          </cell>
        </row>
        <row r="8574">
          <cell r="C8574" t="str">
            <v>012</v>
          </cell>
        </row>
        <row r="8575">
          <cell r="C8575" t="str">
            <v>012</v>
          </cell>
        </row>
        <row r="8576">
          <cell r="C8576" t="str">
            <v>012</v>
          </cell>
        </row>
        <row r="8577">
          <cell r="C8577" t="str">
            <v>012</v>
          </cell>
        </row>
        <row r="8578">
          <cell r="C8578" t="str">
            <v>012</v>
          </cell>
        </row>
        <row r="8579">
          <cell r="C8579" t="str">
            <v>012</v>
          </cell>
        </row>
        <row r="8580">
          <cell r="C8580" t="str">
            <v>012</v>
          </cell>
        </row>
        <row r="8581">
          <cell r="C8581" t="str">
            <v>012</v>
          </cell>
        </row>
        <row r="8582">
          <cell r="C8582" t="str">
            <v>012</v>
          </cell>
        </row>
        <row r="8583">
          <cell r="C8583" t="str">
            <v>012</v>
          </cell>
        </row>
        <row r="8584">
          <cell r="C8584" t="str">
            <v>012</v>
          </cell>
        </row>
        <row r="8585">
          <cell r="C8585" t="str">
            <v>012</v>
          </cell>
        </row>
        <row r="8586">
          <cell r="C8586" t="str">
            <v>012</v>
          </cell>
        </row>
        <row r="8587">
          <cell r="C8587" t="str">
            <v>012</v>
          </cell>
        </row>
        <row r="8588">
          <cell r="C8588" t="str">
            <v>012</v>
          </cell>
        </row>
        <row r="8589">
          <cell r="C8589" t="str">
            <v>012</v>
          </cell>
        </row>
        <row r="8590">
          <cell r="C8590" t="str">
            <v>012</v>
          </cell>
        </row>
        <row r="8591">
          <cell r="C8591" t="str">
            <v>012</v>
          </cell>
        </row>
        <row r="8592">
          <cell r="C8592" t="str">
            <v>012</v>
          </cell>
        </row>
        <row r="8593">
          <cell r="C8593" t="str">
            <v>012</v>
          </cell>
        </row>
        <row r="8594">
          <cell r="C8594" t="str">
            <v>012</v>
          </cell>
        </row>
        <row r="8595">
          <cell r="C8595" t="str">
            <v>012</v>
          </cell>
        </row>
        <row r="8596">
          <cell r="C8596" t="str">
            <v>012</v>
          </cell>
        </row>
        <row r="8597">
          <cell r="C8597" t="str">
            <v>012</v>
          </cell>
        </row>
        <row r="8598">
          <cell r="C8598" t="str">
            <v>012</v>
          </cell>
        </row>
        <row r="8599">
          <cell r="C8599" t="str">
            <v>012</v>
          </cell>
        </row>
        <row r="8600">
          <cell r="C8600" t="str">
            <v>012</v>
          </cell>
        </row>
        <row r="8601">
          <cell r="C8601" t="str">
            <v>012</v>
          </cell>
        </row>
        <row r="8602">
          <cell r="C8602" t="str">
            <v>012</v>
          </cell>
        </row>
        <row r="8603">
          <cell r="C8603" t="str">
            <v>012</v>
          </cell>
        </row>
        <row r="8604">
          <cell r="C8604" t="str">
            <v>012</v>
          </cell>
        </row>
        <row r="8605">
          <cell r="C8605" t="str">
            <v>012</v>
          </cell>
        </row>
        <row r="8606">
          <cell r="C8606" t="str">
            <v>012</v>
          </cell>
        </row>
        <row r="8607">
          <cell r="C8607" t="str">
            <v>012</v>
          </cell>
        </row>
        <row r="8608">
          <cell r="C8608" t="str">
            <v>012</v>
          </cell>
        </row>
        <row r="8609">
          <cell r="C8609" t="str">
            <v>012</v>
          </cell>
        </row>
        <row r="8610">
          <cell r="C8610" t="str">
            <v>012</v>
          </cell>
        </row>
        <row r="8611">
          <cell r="C8611" t="str">
            <v>012</v>
          </cell>
        </row>
        <row r="8612">
          <cell r="C8612" t="str">
            <v>012</v>
          </cell>
        </row>
        <row r="8613">
          <cell r="C8613" t="str">
            <v>012</v>
          </cell>
        </row>
        <row r="8614">
          <cell r="C8614" t="str">
            <v>012</v>
          </cell>
        </row>
        <row r="8615">
          <cell r="C8615" t="str">
            <v>012</v>
          </cell>
        </row>
        <row r="8616">
          <cell r="C8616" t="str">
            <v>012</v>
          </cell>
        </row>
        <row r="8617">
          <cell r="C8617" t="str">
            <v>012</v>
          </cell>
        </row>
        <row r="8618">
          <cell r="C8618" t="str">
            <v>012</v>
          </cell>
        </row>
        <row r="8619">
          <cell r="C8619" t="str">
            <v>012</v>
          </cell>
        </row>
        <row r="8620">
          <cell r="C8620" t="str">
            <v>012</v>
          </cell>
        </row>
        <row r="8621">
          <cell r="C8621" t="str">
            <v>012</v>
          </cell>
        </row>
        <row r="8622">
          <cell r="C8622" t="str">
            <v>012</v>
          </cell>
        </row>
        <row r="8623">
          <cell r="C8623" t="str">
            <v>012</v>
          </cell>
        </row>
        <row r="8624">
          <cell r="C8624" t="str">
            <v>012</v>
          </cell>
        </row>
        <row r="8625">
          <cell r="C8625" t="str">
            <v>012</v>
          </cell>
        </row>
        <row r="8626">
          <cell r="C8626" t="str">
            <v>012</v>
          </cell>
        </row>
        <row r="8627">
          <cell r="C8627" t="str">
            <v>012</v>
          </cell>
        </row>
        <row r="8628">
          <cell r="C8628" t="str">
            <v>012</v>
          </cell>
        </row>
        <row r="8629">
          <cell r="C8629" t="str">
            <v>012</v>
          </cell>
        </row>
        <row r="8630">
          <cell r="C8630" t="str">
            <v>012</v>
          </cell>
        </row>
        <row r="8631">
          <cell r="C8631" t="str">
            <v>012</v>
          </cell>
        </row>
        <row r="8632">
          <cell r="C8632" t="str">
            <v>012</v>
          </cell>
        </row>
        <row r="8633">
          <cell r="C8633" t="str">
            <v>012</v>
          </cell>
        </row>
        <row r="8634">
          <cell r="C8634" t="str">
            <v>012</v>
          </cell>
        </row>
        <row r="8635">
          <cell r="C8635" t="str">
            <v>012</v>
          </cell>
        </row>
        <row r="8636">
          <cell r="C8636" t="str">
            <v>012</v>
          </cell>
        </row>
        <row r="8637">
          <cell r="C8637" t="str">
            <v>012</v>
          </cell>
        </row>
        <row r="8638">
          <cell r="C8638" t="str">
            <v>012</v>
          </cell>
        </row>
        <row r="8639">
          <cell r="C8639" t="str">
            <v>012</v>
          </cell>
        </row>
        <row r="8640">
          <cell r="C8640" t="str">
            <v>012</v>
          </cell>
        </row>
        <row r="8641">
          <cell r="C8641" t="str">
            <v>012</v>
          </cell>
        </row>
        <row r="8642">
          <cell r="C8642">
            <v>540</v>
          </cell>
        </row>
        <row r="8643">
          <cell r="C8643">
            <v>540</v>
          </cell>
        </row>
        <row r="8644">
          <cell r="C8644">
            <v>540</v>
          </cell>
        </row>
        <row r="8645">
          <cell r="C8645">
            <v>540</v>
          </cell>
        </row>
        <row r="8646">
          <cell r="C8646">
            <v>540</v>
          </cell>
        </row>
        <row r="8647">
          <cell r="C8647">
            <v>540</v>
          </cell>
        </row>
        <row r="8648">
          <cell r="C8648">
            <v>540</v>
          </cell>
        </row>
        <row r="8649">
          <cell r="C8649">
            <v>540</v>
          </cell>
        </row>
        <row r="8650">
          <cell r="C8650">
            <v>540</v>
          </cell>
        </row>
        <row r="8651">
          <cell r="C8651">
            <v>540</v>
          </cell>
        </row>
        <row r="8652">
          <cell r="C8652">
            <v>540</v>
          </cell>
        </row>
        <row r="8653">
          <cell r="C8653">
            <v>540</v>
          </cell>
        </row>
        <row r="8654">
          <cell r="C8654">
            <v>540</v>
          </cell>
        </row>
        <row r="8655">
          <cell r="C8655">
            <v>540</v>
          </cell>
        </row>
        <row r="8656">
          <cell r="C8656">
            <v>540</v>
          </cell>
        </row>
        <row r="8657">
          <cell r="C8657">
            <v>540</v>
          </cell>
        </row>
        <row r="8658">
          <cell r="C8658">
            <v>540</v>
          </cell>
        </row>
        <row r="8659">
          <cell r="C8659">
            <v>540</v>
          </cell>
        </row>
        <row r="8660">
          <cell r="C8660">
            <v>540</v>
          </cell>
        </row>
        <row r="8661">
          <cell r="C8661">
            <v>540</v>
          </cell>
        </row>
        <row r="8662">
          <cell r="C8662">
            <v>540</v>
          </cell>
        </row>
        <row r="8663">
          <cell r="C8663">
            <v>540</v>
          </cell>
        </row>
        <row r="8664">
          <cell r="C8664">
            <v>540</v>
          </cell>
        </row>
        <row r="8665">
          <cell r="C8665">
            <v>540</v>
          </cell>
        </row>
        <row r="8666">
          <cell r="C8666">
            <v>540</v>
          </cell>
        </row>
        <row r="8667">
          <cell r="C8667">
            <v>540</v>
          </cell>
        </row>
        <row r="8668">
          <cell r="C8668">
            <v>540</v>
          </cell>
        </row>
        <row r="8669">
          <cell r="C8669">
            <v>540</v>
          </cell>
        </row>
        <row r="8670">
          <cell r="C8670">
            <v>540</v>
          </cell>
        </row>
        <row r="8671">
          <cell r="C8671">
            <v>540</v>
          </cell>
        </row>
        <row r="8672">
          <cell r="C8672">
            <v>540</v>
          </cell>
        </row>
        <row r="8673">
          <cell r="C8673">
            <v>540</v>
          </cell>
        </row>
        <row r="8674">
          <cell r="C8674">
            <v>540</v>
          </cell>
        </row>
        <row r="8675">
          <cell r="C8675">
            <v>540</v>
          </cell>
        </row>
        <row r="8676">
          <cell r="C8676">
            <v>540</v>
          </cell>
        </row>
        <row r="8677">
          <cell r="C8677">
            <v>540</v>
          </cell>
        </row>
        <row r="8678">
          <cell r="C8678">
            <v>540</v>
          </cell>
        </row>
        <row r="8679">
          <cell r="C8679">
            <v>540</v>
          </cell>
        </row>
        <row r="8680">
          <cell r="C8680">
            <v>540</v>
          </cell>
        </row>
        <row r="8681">
          <cell r="C8681">
            <v>540</v>
          </cell>
        </row>
      </sheetData>
      <sheetData sheetId="11" refreshError="1"/>
      <sheetData sheetId="12">
        <row r="2">
          <cell r="A2" t="str">
            <v>012</v>
          </cell>
          <cell r="O2">
            <v>655015</v>
          </cell>
        </row>
        <row r="3">
          <cell r="A3" t="str">
            <v>012</v>
          </cell>
          <cell r="O3">
            <v>0</v>
          </cell>
        </row>
        <row r="4">
          <cell r="A4" t="str">
            <v>012</v>
          </cell>
          <cell r="O4">
            <v>207900</v>
          </cell>
        </row>
        <row r="5">
          <cell r="A5" t="str">
            <v>012</v>
          </cell>
          <cell r="O5">
            <v>1139418</v>
          </cell>
        </row>
        <row r="6">
          <cell r="A6" t="str">
            <v>012</v>
          </cell>
          <cell r="O6">
            <v>76461</v>
          </cell>
        </row>
        <row r="7">
          <cell r="A7" t="str">
            <v>012</v>
          </cell>
          <cell r="O7">
            <v>21000</v>
          </cell>
        </row>
        <row r="8">
          <cell r="A8" t="str">
            <v>012</v>
          </cell>
          <cell r="O8">
            <v>6900</v>
          </cell>
        </row>
        <row r="9">
          <cell r="A9" t="str">
            <v>012</v>
          </cell>
          <cell r="O9">
            <v>0</v>
          </cell>
        </row>
        <row r="10">
          <cell r="A10" t="str">
            <v>012</v>
          </cell>
          <cell r="O10">
            <v>70147</v>
          </cell>
        </row>
        <row r="11">
          <cell r="A11" t="str">
            <v>012</v>
          </cell>
          <cell r="O11">
            <v>0</v>
          </cell>
        </row>
        <row r="12">
          <cell r="A12" t="str">
            <v>012</v>
          </cell>
          <cell r="O12">
            <v>0</v>
          </cell>
        </row>
        <row r="13">
          <cell r="A13" t="str">
            <v>012</v>
          </cell>
          <cell r="O13">
            <v>298856</v>
          </cell>
        </row>
        <row r="14">
          <cell r="A14" t="str">
            <v>012</v>
          </cell>
          <cell r="O14">
            <v>62856</v>
          </cell>
        </row>
        <row r="15">
          <cell r="A15" t="str">
            <v>012</v>
          </cell>
          <cell r="O15">
            <v>0</v>
          </cell>
        </row>
        <row r="16">
          <cell r="A16" t="str">
            <v>012</v>
          </cell>
          <cell r="O16">
            <v>0</v>
          </cell>
        </row>
        <row r="17">
          <cell r="A17" t="str">
            <v>012</v>
          </cell>
          <cell r="O17">
            <v>0</v>
          </cell>
        </row>
        <row r="18">
          <cell r="A18" t="str">
            <v>012</v>
          </cell>
          <cell r="O18">
            <v>0</v>
          </cell>
        </row>
        <row r="19">
          <cell r="A19" t="str">
            <v>012</v>
          </cell>
          <cell r="O19">
            <v>0</v>
          </cell>
        </row>
        <row r="20">
          <cell r="A20" t="str">
            <v>012</v>
          </cell>
          <cell r="O20">
            <v>21000</v>
          </cell>
        </row>
        <row r="21">
          <cell r="A21" t="str">
            <v>012</v>
          </cell>
          <cell r="O21">
            <v>3350</v>
          </cell>
        </row>
        <row r="22">
          <cell r="A22" t="str">
            <v>012</v>
          </cell>
          <cell r="O22">
            <v>0</v>
          </cell>
        </row>
        <row r="23">
          <cell r="A23" t="str">
            <v>012</v>
          </cell>
          <cell r="O23">
            <v>0</v>
          </cell>
        </row>
        <row r="24">
          <cell r="A24" t="str">
            <v>012</v>
          </cell>
          <cell r="O24">
            <v>0</v>
          </cell>
        </row>
        <row r="25">
          <cell r="A25" t="str">
            <v>012</v>
          </cell>
          <cell r="O25">
            <v>0</v>
          </cell>
        </row>
        <row r="26">
          <cell r="A26" t="str">
            <v>012</v>
          </cell>
          <cell r="O26">
            <v>84876</v>
          </cell>
        </row>
        <row r="27">
          <cell r="A27" t="str">
            <v>012</v>
          </cell>
          <cell r="O27">
            <v>0</v>
          </cell>
        </row>
        <row r="28">
          <cell r="A28" t="str">
            <v>012</v>
          </cell>
          <cell r="O28">
            <v>0</v>
          </cell>
        </row>
        <row r="29">
          <cell r="A29" t="str">
            <v>012</v>
          </cell>
          <cell r="O29">
            <v>0</v>
          </cell>
        </row>
        <row r="30">
          <cell r="A30" t="str">
            <v>012</v>
          </cell>
          <cell r="O30">
            <v>0</v>
          </cell>
        </row>
        <row r="31">
          <cell r="A31" t="str">
            <v>012</v>
          </cell>
          <cell r="O31">
            <v>199950</v>
          </cell>
        </row>
        <row r="32">
          <cell r="A32" t="str">
            <v>012</v>
          </cell>
          <cell r="O32">
            <v>0</v>
          </cell>
        </row>
        <row r="33">
          <cell r="A33" t="str">
            <v>012</v>
          </cell>
          <cell r="O33">
            <v>86300</v>
          </cell>
        </row>
        <row r="34">
          <cell r="A34" t="str">
            <v>012</v>
          </cell>
          <cell r="O34">
            <v>0</v>
          </cell>
        </row>
        <row r="35">
          <cell r="A35" t="str">
            <v>012</v>
          </cell>
          <cell r="O35">
            <v>0</v>
          </cell>
        </row>
        <row r="36">
          <cell r="A36" t="str">
            <v>012</v>
          </cell>
          <cell r="O36">
            <v>0</v>
          </cell>
        </row>
        <row r="37">
          <cell r="A37" t="str">
            <v>245</v>
          </cell>
          <cell r="O37">
            <v>1068538</v>
          </cell>
        </row>
        <row r="38">
          <cell r="A38" t="str">
            <v>245</v>
          </cell>
          <cell r="O38">
            <v>306</v>
          </cell>
        </row>
        <row r="39">
          <cell r="A39" t="str">
            <v>245</v>
          </cell>
          <cell r="O39">
            <v>124056</v>
          </cell>
        </row>
        <row r="40">
          <cell r="A40" t="str">
            <v>245</v>
          </cell>
          <cell r="O40">
            <v>0</v>
          </cell>
        </row>
        <row r="41">
          <cell r="A41" t="str">
            <v>245</v>
          </cell>
          <cell r="O41">
            <v>45308</v>
          </cell>
        </row>
        <row r="42">
          <cell r="A42" t="str">
            <v>245</v>
          </cell>
          <cell r="O42">
            <v>7400</v>
          </cell>
        </row>
        <row r="43">
          <cell r="A43" t="str">
            <v>245</v>
          </cell>
          <cell r="O43">
            <v>11313</v>
          </cell>
        </row>
        <row r="44">
          <cell r="A44" t="str">
            <v>245</v>
          </cell>
          <cell r="O44">
            <v>0</v>
          </cell>
        </row>
        <row r="45">
          <cell r="A45" t="str">
            <v>245</v>
          </cell>
          <cell r="O45">
            <v>3696</v>
          </cell>
        </row>
        <row r="46">
          <cell r="A46" t="str">
            <v>245</v>
          </cell>
          <cell r="O46">
            <v>0</v>
          </cell>
        </row>
        <row r="47">
          <cell r="A47" t="str">
            <v>245</v>
          </cell>
          <cell r="O47">
            <v>0</v>
          </cell>
        </row>
        <row r="48">
          <cell r="A48" t="str">
            <v>245</v>
          </cell>
          <cell r="O48">
            <v>68575</v>
          </cell>
        </row>
        <row r="49">
          <cell r="A49" t="str">
            <v>245</v>
          </cell>
          <cell r="O49">
            <v>0</v>
          </cell>
        </row>
        <row r="50">
          <cell r="A50" t="str">
            <v>245</v>
          </cell>
          <cell r="O50">
            <v>0</v>
          </cell>
        </row>
        <row r="51">
          <cell r="A51" t="str">
            <v>245</v>
          </cell>
          <cell r="O51">
            <v>0</v>
          </cell>
        </row>
        <row r="52">
          <cell r="A52" t="str">
            <v>245</v>
          </cell>
          <cell r="O52">
            <v>0</v>
          </cell>
        </row>
        <row r="53">
          <cell r="A53" t="str">
            <v>245</v>
          </cell>
          <cell r="O53">
            <v>0</v>
          </cell>
        </row>
        <row r="54">
          <cell r="A54" t="str">
            <v>245</v>
          </cell>
          <cell r="O54">
            <v>0</v>
          </cell>
        </row>
        <row r="55">
          <cell r="A55" t="str">
            <v>245</v>
          </cell>
          <cell r="O55">
            <v>24000</v>
          </cell>
        </row>
        <row r="56">
          <cell r="A56" t="str">
            <v>245</v>
          </cell>
          <cell r="O56">
            <v>14040</v>
          </cell>
        </row>
        <row r="57">
          <cell r="A57" t="str">
            <v>245</v>
          </cell>
          <cell r="O57">
            <v>0</v>
          </cell>
        </row>
        <row r="58">
          <cell r="A58" t="str">
            <v>245</v>
          </cell>
          <cell r="O58">
            <v>0</v>
          </cell>
        </row>
        <row r="59">
          <cell r="A59" t="str">
            <v>245</v>
          </cell>
          <cell r="O59">
            <v>0</v>
          </cell>
        </row>
        <row r="60">
          <cell r="A60" t="str">
            <v>245</v>
          </cell>
          <cell r="O60">
            <v>0</v>
          </cell>
        </row>
        <row r="61">
          <cell r="A61" t="str">
            <v>245</v>
          </cell>
          <cell r="O61">
            <v>61416</v>
          </cell>
        </row>
        <row r="62">
          <cell r="A62" t="str">
            <v>245</v>
          </cell>
          <cell r="O62">
            <v>0</v>
          </cell>
        </row>
        <row r="63">
          <cell r="A63" t="str">
            <v>245</v>
          </cell>
          <cell r="O63">
            <v>0</v>
          </cell>
        </row>
        <row r="64">
          <cell r="A64" t="str">
            <v>245</v>
          </cell>
          <cell r="O64">
            <v>0</v>
          </cell>
        </row>
        <row r="65">
          <cell r="A65" t="str">
            <v>245</v>
          </cell>
          <cell r="O65">
            <v>0</v>
          </cell>
        </row>
        <row r="66">
          <cell r="A66" t="str">
            <v>245</v>
          </cell>
          <cell r="O66">
            <v>152682</v>
          </cell>
        </row>
        <row r="67">
          <cell r="A67" t="str">
            <v>245</v>
          </cell>
          <cell r="O67">
            <v>45000</v>
          </cell>
        </row>
        <row r="68">
          <cell r="A68" t="str">
            <v>245</v>
          </cell>
          <cell r="O68">
            <v>0</v>
          </cell>
        </row>
        <row r="69">
          <cell r="A69" t="str">
            <v>245</v>
          </cell>
          <cell r="O69">
            <v>0</v>
          </cell>
        </row>
        <row r="70">
          <cell r="A70" t="str">
            <v>245</v>
          </cell>
          <cell r="O70">
            <v>0</v>
          </cell>
        </row>
        <row r="71">
          <cell r="A71" t="str">
            <v>245</v>
          </cell>
          <cell r="O71">
            <v>0</v>
          </cell>
        </row>
        <row r="72">
          <cell r="A72" t="str">
            <v>015</v>
          </cell>
          <cell r="O72">
            <v>1207560</v>
          </cell>
        </row>
        <row r="73">
          <cell r="A73" t="str">
            <v>015</v>
          </cell>
          <cell r="O73">
            <v>0</v>
          </cell>
        </row>
        <row r="74">
          <cell r="A74" t="str">
            <v>015</v>
          </cell>
          <cell r="O74">
            <v>193800</v>
          </cell>
        </row>
        <row r="75">
          <cell r="A75" t="str">
            <v>015</v>
          </cell>
          <cell r="O75">
            <v>0</v>
          </cell>
        </row>
        <row r="76">
          <cell r="A76" t="str">
            <v>015</v>
          </cell>
          <cell r="O76">
            <v>57400</v>
          </cell>
        </row>
        <row r="77">
          <cell r="A77" t="str">
            <v>015</v>
          </cell>
          <cell r="O77">
            <v>20000</v>
          </cell>
        </row>
        <row r="78">
          <cell r="A78" t="str">
            <v>015</v>
          </cell>
          <cell r="O78">
            <v>0</v>
          </cell>
        </row>
        <row r="79">
          <cell r="A79" t="str">
            <v>015</v>
          </cell>
          <cell r="O79">
            <v>0</v>
          </cell>
        </row>
        <row r="80">
          <cell r="A80" t="str">
            <v>015</v>
          </cell>
          <cell r="O80">
            <v>0</v>
          </cell>
        </row>
        <row r="81">
          <cell r="A81" t="str">
            <v>015</v>
          </cell>
          <cell r="O81">
            <v>0</v>
          </cell>
        </row>
        <row r="82">
          <cell r="A82" t="str">
            <v>015</v>
          </cell>
          <cell r="O82">
            <v>0</v>
          </cell>
        </row>
        <row r="83">
          <cell r="A83" t="str">
            <v>015</v>
          </cell>
          <cell r="O83">
            <v>112860</v>
          </cell>
        </row>
        <row r="84">
          <cell r="A84" t="str">
            <v>015</v>
          </cell>
          <cell r="O84">
            <v>0</v>
          </cell>
        </row>
        <row r="85">
          <cell r="A85" t="str">
            <v>015</v>
          </cell>
          <cell r="O85">
            <v>0</v>
          </cell>
        </row>
        <row r="86">
          <cell r="A86" t="str">
            <v>015</v>
          </cell>
          <cell r="O86">
            <v>0</v>
          </cell>
        </row>
        <row r="87">
          <cell r="A87" t="str">
            <v>015</v>
          </cell>
          <cell r="O87">
            <v>0</v>
          </cell>
        </row>
        <row r="88">
          <cell r="A88" t="str">
            <v>015</v>
          </cell>
          <cell r="O88">
            <v>0</v>
          </cell>
        </row>
        <row r="89">
          <cell r="A89" t="str">
            <v>015</v>
          </cell>
          <cell r="O89">
            <v>0</v>
          </cell>
        </row>
        <row r="90">
          <cell r="A90" t="str">
            <v>015</v>
          </cell>
          <cell r="O90">
            <v>24000</v>
          </cell>
        </row>
        <row r="91">
          <cell r="A91" t="str">
            <v>015</v>
          </cell>
          <cell r="O91">
            <v>11315</v>
          </cell>
        </row>
        <row r="92">
          <cell r="A92" t="str">
            <v>015</v>
          </cell>
          <cell r="O92">
            <v>12000</v>
          </cell>
        </row>
        <row r="93">
          <cell r="A93" t="str">
            <v>015</v>
          </cell>
          <cell r="O93">
            <v>0</v>
          </cell>
        </row>
        <row r="94">
          <cell r="A94" t="str">
            <v>015</v>
          </cell>
          <cell r="O94">
            <v>0</v>
          </cell>
        </row>
        <row r="95">
          <cell r="A95" t="str">
            <v>015</v>
          </cell>
          <cell r="O95">
            <v>0</v>
          </cell>
        </row>
        <row r="96">
          <cell r="A96" t="str">
            <v>015</v>
          </cell>
          <cell r="O96">
            <v>61644</v>
          </cell>
        </row>
        <row r="97">
          <cell r="A97" t="str">
            <v>015</v>
          </cell>
          <cell r="O97">
            <v>0</v>
          </cell>
        </row>
        <row r="98">
          <cell r="A98" t="str">
            <v>015</v>
          </cell>
          <cell r="O98">
            <v>0</v>
          </cell>
        </row>
        <row r="99">
          <cell r="A99" t="str">
            <v>015</v>
          </cell>
          <cell r="O99">
            <v>0</v>
          </cell>
        </row>
        <row r="100">
          <cell r="A100" t="str">
            <v>015</v>
          </cell>
          <cell r="O100">
            <v>0</v>
          </cell>
        </row>
        <row r="101">
          <cell r="A101" t="str">
            <v>015</v>
          </cell>
          <cell r="O101">
            <v>148750</v>
          </cell>
        </row>
        <row r="102">
          <cell r="A102" t="str">
            <v>015</v>
          </cell>
          <cell r="O102">
            <v>0</v>
          </cell>
        </row>
        <row r="103">
          <cell r="A103" t="str">
            <v>015</v>
          </cell>
          <cell r="O103">
            <v>96000</v>
          </cell>
        </row>
        <row r="104">
          <cell r="A104" t="str">
            <v>015</v>
          </cell>
          <cell r="O104">
            <v>0</v>
          </cell>
        </row>
        <row r="105">
          <cell r="A105" t="str">
            <v>015</v>
          </cell>
          <cell r="O105">
            <v>0</v>
          </cell>
        </row>
        <row r="106">
          <cell r="A106" t="str">
            <v>015</v>
          </cell>
          <cell r="O106">
            <v>840</v>
          </cell>
        </row>
        <row r="107">
          <cell r="A107" t="str">
            <v>212</v>
          </cell>
          <cell r="O107">
            <v>759072.6</v>
          </cell>
        </row>
        <row r="108">
          <cell r="A108" t="str">
            <v>212</v>
          </cell>
          <cell r="O108">
            <v>0</v>
          </cell>
        </row>
        <row r="109">
          <cell r="A109" t="str">
            <v>212</v>
          </cell>
          <cell r="O109">
            <v>110371.8</v>
          </cell>
        </row>
        <row r="110">
          <cell r="A110" t="str">
            <v>212</v>
          </cell>
          <cell r="O110">
            <v>0</v>
          </cell>
        </row>
        <row r="111">
          <cell r="A111" t="str">
            <v>212</v>
          </cell>
          <cell r="O111">
            <v>22150.3</v>
          </cell>
        </row>
        <row r="112">
          <cell r="A112" t="str">
            <v>212</v>
          </cell>
          <cell r="O112">
            <v>11695.2</v>
          </cell>
        </row>
        <row r="113">
          <cell r="A113" t="str">
            <v>212</v>
          </cell>
          <cell r="O113">
            <v>5507.6</v>
          </cell>
        </row>
        <row r="114">
          <cell r="A114" t="str">
            <v>212</v>
          </cell>
          <cell r="O114">
            <v>0</v>
          </cell>
        </row>
        <row r="115">
          <cell r="A115" t="str">
            <v>212</v>
          </cell>
          <cell r="O115">
            <v>1284.7</v>
          </cell>
        </row>
        <row r="116">
          <cell r="A116" t="str">
            <v>212</v>
          </cell>
          <cell r="O116">
            <v>0</v>
          </cell>
        </row>
        <row r="117">
          <cell r="A117" t="str">
            <v>212</v>
          </cell>
          <cell r="O117">
            <v>0</v>
          </cell>
        </row>
        <row r="118">
          <cell r="A118" t="str">
            <v>212</v>
          </cell>
          <cell r="O118">
            <v>481500</v>
          </cell>
        </row>
        <row r="119">
          <cell r="A119" t="str">
            <v>212</v>
          </cell>
          <cell r="O119">
            <v>0</v>
          </cell>
        </row>
        <row r="120">
          <cell r="A120" t="str">
            <v>212</v>
          </cell>
          <cell r="O120">
            <v>0</v>
          </cell>
        </row>
        <row r="121">
          <cell r="A121" t="str">
            <v>212</v>
          </cell>
          <cell r="O121">
            <v>0</v>
          </cell>
        </row>
        <row r="122">
          <cell r="A122" t="str">
            <v>212</v>
          </cell>
          <cell r="O122">
            <v>0</v>
          </cell>
        </row>
        <row r="123">
          <cell r="A123" t="str">
            <v>212</v>
          </cell>
          <cell r="O123">
            <v>0</v>
          </cell>
        </row>
        <row r="124">
          <cell r="A124" t="str">
            <v>212</v>
          </cell>
          <cell r="O124">
            <v>0</v>
          </cell>
        </row>
        <row r="125">
          <cell r="A125" t="str">
            <v>212</v>
          </cell>
          <cell r="O125">
            <v>24420</v>
          </cell>
        </row>
        <row r="126">
          <cell r="A126" t="str">
            <v>212</v>
          </cell>
          <cell r="O126">
            <v>8738.4</v>
          </cell>
        </row>
        <row r="127">
          <cell r="A127" t="str">
            <v>212</v>
          </cell>
          <cell r="O127">
            <v>17820</v>
          </cell>
        </row>
        <row r="128">
          <cell r="A128" t="str">
            <v>212</v>
          </cell>
          <cell r="O128">
            <v>0</v>
          </cell>
        </row>
        <row r="129">
          <cell r="A129" t="str">
            <v>212</v>
          </cell>
          <cell r="O129">
            <v>0</v>
          </cell>
        </row>
        <row r="130">
          <cell r="A130" t="str">
            <v>212</v>
          </cell>
          <cell r="O130">
            <v>0</v>
          </cell>
        </row>
        <row r="131">
          <cell r="A131" t="str">
            <v>212</v>
          </cell>
          <cell r="O131">
            <v>46514.6</v>
          </cell>
        </row>
        <row r="132">
          <cell r="A132" t="str">
            <v>212</v>
          </cell>
          <cell r="O132">
            <v>0</v>
          </cell>
        </row>
        <row r="133">
          <cell r="A133" t="str">
            <v>212</v>
          </cell>
          <cell r="O133">
            <v>0</v>
          </cell>
        </row>
        <row r="134">
          <cell r="A134" t="str">
            <v>212</v>
          </cell>
          <cell r="O134">
            <v>0</v>
          </cell>
        </row>
        <row r="135">
          <cell r="A135" t="str">
            <v>212</v>
          </cell>
          <cell r="O135">
            <v>0</v>
          </cell>
        </row>
        <row r="136">
          <cell r="A136" t="str">
            <v>212</v>
          </cell>
          <cell r="O136">
            <v>104963.1</v>
          </cell>
        </row>
        <row r="137">
          <cell r="A137" t="str">
            <v>212</v>
          </cell>
          <cell r="O137">
            <v>0</v>
          </cell>
        </row>
        <row r="138">
          <cell r="A138" t="str">
            <v>212</v>
          </cell>
          <cell r="O138">
            <v>0</v>
          </cell>
        </row>
        <row r="139">
          <cell r="A139" t="str">
            <v>212</v>
          </cell>
          <cell r="O139">
            <v>0</v>
          </cell>
        </row>
        <row r="140">
          <cell r="A140" t="str">
            <v>212</v>
          </cell>
          <cell r="O140">
            <v>0</v>
          </cell>
        </row>
        <row r="141">
          <cell r="A141" t="str">
            <v>212</v>
          </cell>
          <cell r="O141">
            <v>0</v>
          </cell>
        </row>
        <row r="142">
          <cell r="A142" t="str">
            <v>186</v>
          </cell>
          <cell r="O142">
            <v>0</v>
          </cell>
        </row>
        <row r="143">
          <cell r="A143" t="str">
            <v>186</v>
          </cell>
          <cell r="O143">
            <v>0</v>
          </cell>
        </row>
        <row r="144">
          <cell r="A144" t="str">
            <v>186</v>
          </cell>
          <cell r="O144">
            <v>234960</v>
          </cell>
        </row>
        <row r="145">
          <cell r="A145" t="str">
            <v>186</v>
          </cell>
          <cell r="O145">
            <v>1628611.8200000003</v>
          </cell>
        </row>
        <row r="146">
          <cell r="A146" t="str">
            <v>186</v>
          </cell>
          <cell r="O146">
            <v>94751.8</v>
          </cell>
        </row>
        <row r="147">
          <cell r="A147" t="str">
            <v>186</v>
          </cell>
          <cell r="O147">
            <v>0</v>
          </cell>
        </row>
        <row r="148">
          <cell r="A148" t="str">
            <v>186</v>
          </cell>
          <cell r="O148">
            <v>0</v>
          </cell>
        </row>
        <row r="149">
          <cell r="A149" t="str">
            <v>186</v>
          </cell>
          <cell r="O149">
            <v>62812.200000000004</v>
          </cell>
        </row>
        <row r="150">
          <cell r="A150" t="str">
            <v>186</v>
          </cell>
          <cell r="O150">
            <v>2147.2000000000003</v>
          </cell>
        </row>
        <row r="151">
          <cell r="A151" t="str">
            <v>186</v>
          </cell>
          <cell r="O151">
            <v>0</v>
          </cell>
        </row>
        <row r="152">
          <cell r="A152" t="str">
            <v>186</v>
          </cell>
          <cell r="O152">
            <v>0</v>
          </cell>
        </row>
        <row r="153">
          <cell r="A153" t="str">
            <v>186</v>
          </cell>
          <cell r="O153">
            <v>353000</v>
          </cell>
        </row>
        <row r="154">
          <cell r="A154" t="str">
            <v>186</v>
          </cell>
          <cell r="O154">
            <v>0</v>
          </cell>
        </row>
        <row r="155">
          <cell r="A155" t="str">
            <v>186</v>
          </cell>
          <cell r="O155">
            <v>0</v>
          </cell>
        </row>
        <row r="156">
          <cell r="A156" t="str">
            <v>186</v>
          </cell>
          <cell r="O156">
            <v>0</v>
          </cell>
        </row>
        <row r="157">
          <cell r="A157" t="str">
            <v>186</v>
          </cell>
          <cell r="O157">
            <v>0</v>
          </cell>
        </row>
        <row r="158">
          <cell r="A158" t="str">
            <v>186</v>
          </cell>
          <cell r="O158">
            <v>0</v>
          </cell>
        </row>
        <row r="159">
          <cell r="A159" t="str">
            <v>186</v>
          </cell>
          <cell r="O159">
            <v>0</v>
          </cell>
        </row>
        <row r="160">
          <cell r="A160" t="str">
            <v>186</v>
          </cell>
          <cell r="O160">
            <v>12000</v>
          </cell>
        </row>
        <row r="161">
          <cell r="A161" t="str">
            <v>186</v>
          </cell>
          <cell r="O161">
            <v>5330.6</v>
          </cell>
        </row>
        <row r="162">
          <cell r="A162" t="str">
            <v>186</v>
          </cell>
          <cell r="O162">
            <v>12000</v>
          </cell>
        </row>
        <row r="163">
          <cell r="A163" t="str">
            <v>186</v>
          </cell>
          <cell r="O163">
            <v>0</v>
          </cell>
        </row>
        <row r="164">
          <cell r="A164" t="str">
            <v>186</v>
          </cell>
          <cell r="O164">
            <v>0</v>
          </cell>
        </row>
        <row r="165">
          <cell r="A165" t="str">
            <v>186</v>
          </cell>
          <cell r="O165">
            <v>0</v>
          </cell>
        </row>
        <row r="166">
          <cell r="A166" t="str">
            <v>186</v>
          </cell>
          <cell r="O166">
            <v>77585.200000000012</v>
          </cell>
        </row>
        <row r="167">
          <cell r="A167" t="str">
            <v>186</v>
          </cell>
          <cell r="O167">
            <v>0</v>
          </cell>
        </row>
        <row r="168">
          <cell r="A168" t="str">
            <v>186</v>
          </cell>
          <cell r="O168">
            <v>0</v>
          </cell>
        </row>
        <row r="169">
          <cell r="A169" t="str">
            <v>186</v>
          </cell>
          <cell r="O169">
            <v>0</v>
          </cell>
        </row>
        <row r="170">
          <cell r="A170" t="str">
            <v>186</v>
          </cell>
          <cell r="O170">
            <v>0</v>
          </cell>
        </row>
        <row r="171">
          <cell r="A171" t="str">
            <v>186</v>
          </cell>
          <cell r="O171">
            <v>251728.40000000005</v>
          </cell>
        </row>
        <row r="172">
          <cell r="A172" t="str">
            <v>186</v>
          </cell>
          <cell r="O172">
            <v>0</v>
          </cell>
        </row>
        <row r="173">
          <cell r="A173" t="str">
            <v>186</v>
          </cell>
          <cell r="O173">
            <v>72000</v>
          </cell>
        </row>
        <row r="174">
          <cell r="A174" t="str">
            <v>186</v>
          </cell>
          <cell r="O174">
            <v>0</v>
          </cell>
        </row>
        <row r="175">
          <cell r="A175" t="str">
            <v>186</v>
          </cell>
          <cell r="O175">
            <v>0</v>
          </cell>
        </row>
        <row r="176">
          <cell r="A176" t="str">
            <v>186</v>
          </cell>
          <cell r="O176">
            <v>0</v>
          </cell>
        </row>
        <row r="177">
          <cell r="A177" t="str">
            <v>230</v>
          </cell>
          <cell r="O177">
            <v>1576892.2950000002</v>
          </cell>
        </row>
        <row r="178">
          <cell r="A178" t="str">
            <v>230</v>
          </cell>
          <cell r="O178">
            <v>0</v>
          </cell>
        </row>
        <row r="179">
          <cell r="A179" t="str">
            <v>230</v>
          </cell>
          <cell r="O179">
            <v>254271.59999999998</v>
          </cell>
        </row>
        <row r="180">
          <cell r="A180" t="str">
            <v>230</v>
          </cell>
          <cell r="O180">
            <v>0</v>
          </cell>
        </row>
        <row r="181">
          <cell r="A181" t="str">
            <v>230</v>
          </cell>
          <cell r="O181">
            <v>71846.06</v>
          </cell>
        </row>
        <row r="182">
          <cell r="A182" t="str">
            <v>230</v>
          </cell>
          <cell r="O182">
            <v>15950.000000000004</v>
          </cell>
        </row>
        <row r="183">
          <cell r="A183" t="str">
            <v>230</v>
          </cell>
          <cell r="O183">
            <v>18684.600000000002</v>
          </cell>
        </row>
        <row r="184">
          <cell r="A184" t="str">
            <v>230</v>
          </cell>
          <cell r="O184">
            <v>501.6</v>
          </cell>
        </row>
        <row r="185">
          <cell r="A185" t="str">
            <v>230</v>
          </cell>
          <cell r="O185">
            <v>0</v>
          </cell>
        </row>
        <row r="186">
          <cell r="A186" t="str">
            <v>230</v>
          </cell>
          <cell r="O186">
            <v>0</v>
          </cell>
        </row>
        <row r="187">
          <cell r="A187" t="str">
            <v>230</v>
          </cell>
          <cell r="O187">
            <v>0</v>
          </cell>
        </row>
        <row r="188">
          <cell r="A188" t="str">
            <v>230</v>
          </cell>
          <cell r="O188">
            <v>743600</v>
          </cell>
        </row>
        <row r="189">
          <cell r="A189" t="str">
            <v>230</v>
          </cell>
          <cell r="O189">
            <v>36231.360000000001</v>
          </cell>
        </row>
        <row r="190">
          <cell r="A190" t="str">
            <v>230</v>
          </cell>
          <cell r="O190">
            <v>0</v>
          </cell>
        </row>
        <row r="191">
          <cell r="A191" t="str">
            <v>230</v>
          </cell>
          <cell r="O191">
            <v>0</v>
          </cell>
        </row>
        <row r="192">
          <cell r="A192" t="str">
            <v>230</v>
          </cell>
          <cell r="O192">
            <v>0</v>
          </cell>
        </row>
        <row r="193">
          <cell r="A193" t="str">
            <v>230</v>
          </cell>
          <cell r="O193">
            <v>0</v>
          </cell>
        </row>
        <row r="194">
          <cell r="A194" t="str">
            <v>230</v>
          </cell>
          <cell r="O194">
            <v>0</v>
          </cell>
        </row>
        <row r="195">
          <cell r="A195" t="str">
            <v>230</v>
          </cell>
          <cell r="O195">
            <v>0</v>
          </cell>
        </row>
        <row r="196">
          <cell r="A196" t="str">
            <v>230</v>
          </cell>
          <cell r="O196">
            <v>13820.4</v>
          </cell>
        </row>
        <row r="197">
          <cell r="A197" t="str">
            <v>230</v>
          </cell>
          <cell r="O197">
            <v>220.00000000000003</v>
          </cell>
        </row>
        <row r="198">
          <cell r="A198" t="str">
            <v>230</v>
          </cell>
          <cell r="O198">
            <v>0</v>
          </cell>
        </row>
        <row r="199">
          <cell r="A199" t="str">
            <v>230</v>
          </cell>
          <cell r="O199">
            <v>0</v>
          </cell>
        </row>
        <row r="200">
          <cell r="A200" t="str">
            <v>230</v>
          </cell>
          <cell r="O200">
            <v>0</v>
          </cell>
        </row>
        <row r="201">
          <cell r="A201" t="str">
            <v>230</v>
          </cell>
          <cell r="O201">
            <v>78126.400000000009</v>
          </cell>
        </row>
        <row r="202">
          <cell r="A202" t="str">
            <v>230</v>
          </cell>
          <cell r="O202">
            <v>0</v>
          </cell>
        </row>
        <row r="203">
          <cell r="A203" t="str">
            <v>230</v>
          </cell>
          <cell r="O203">
            <v>0</v>
          </cell>
        </row>
        <row r="204">
          <cell r="A204" t="str">
            <v>230</v>
          </cell>
          <cell r="O204">
            <v>0</v>
          </cell>
        </row>
        <row r="205">
          <cell r="A205" t="str">
            <v>230</v>
          </cell>
          <cell r="O205">
            <v>0</v>
          </cell>
        </row>
        <row r="206">
          <cell r="A206" t="str">
            <v>230</v>
          </cell>
          <cell r="O206">
            <v>0</v>
          </cell>
        </row>
        <row r="207">
          <cell r="A207" t="str">
            <v>230</v>
          </cell>
          <cell r="O207">
            <v>0</v>
          </cell>
        </row>
        <row r="208">
          <cell r="A208" t="str">
            <v>230</v>
          </cell>
          <cell r="O208">
            <v>75837.751000000004</v>
          </cell>
        </row>
        <row r="209">
          <cell r="A209" t="str">
            <v>230</v>
          </cell>
          <cell r="O209">
            <v>0</v>
          </cell>
        </row>
        <row r="210">
          <cell r="A210" t="str">
            <v>230</v>
          </cell>
          <cell r="O210">
            <v>0</v>
          </cell>
        </row>
        <row r="211">
          <cell r="A211" t="str">
            <v>230</v>
          </cell>
          <cell r="O211">
            <v>0</v>
          </cell>
        </row>
        <row r="212">
          <cell r="A212" t="str">
            <v>002</v>
          </cell>
          <cell r="O212">
            <v>1073007</v>
          </cell>
        </row>
        <row r="213">
          <cell r="A213" t="str">
            <v>002</v>
          </cell>
          <cell r="O213">
            <v>402</v>
          </cell>
        </row>
        <row r="214">
          <cell r="A214" t="str">
            <v>002</v>
          </cell>
          <cell r="O214">
            <v>166516</v>
          </cell>
        </row>
        <row r="215">
          <cell r="A215" t="str">
            <v>002</v>
          </cell>
          <cell r="O215">
            <v>0</v>
          </cell>
        </row>
        <row r="216">
          <cell r="A216" t="str">
            <v>002</v>
          </cell>
          <cell r="O216">
            <v>80711</v>
          </cell>
        </row>
        <row r="217">
          <cell r="A217" t="str">
            <v>002</v>
          </cell>
          <cell r="O217">
            <v>0</v>
          </cell>
        </row>
        <row r="218">
          <cell r="A218" t="str">
            <v>002</v>
          </cell>
          <cell r="O218">
            <v>0</v>
          </cell>
        </row>
        <row r="219">
          <cell r="A219" t="str">
            <v>002</v>
          </cell>
          <cell r="O219">
            <v>0</v>
          </cell>
        </row>
        <row r="220">
          <cell r="A220" t="str">
            <v>002</v>
          </cell>
          <cell r="O220">
            <v>0</v>
          </cell>
        </row>
        <row r="221">
          <cell r="A221" t="str">
            <v>002</v>
          </cell>
          <cell r="O221">
            <v>0</v>
          </cell>
        </row>
        <row r="222">
          <cell r="A222" t="str">
            <v>002</v>
          </cell>
          <cell r="O222">
            <v>0</v>
          </cell>
        </row>
        <row r="223">
          <cell r="A223" t="str">
            <v>002</v>
          </cell>
          <cell r="O223">
            <v>1300000</v>
          </cell>
        </row>
        <row r="224">
          <cell r="A224" t="str">
            <v>002</v>
          </cell>
          <cell r="O224">
            <v>0</v>
          </cell>
        </row>
        <row r="225">
          <cell r="A225" t="str">
            <v>002</v>
          </cell>
          <cell r="O225">
            <v>0</v>
          </cell>
        </row>
        <row r="226">
          <cell r="A226" t="str">
            <v>002</v>
          </cell>
          <cell r="O226">
            <v>0</v>
          </cell>
        </row>
        <row r="227">
          <cell r="A227" t="str">
            <v>002</v>
          </cell>
          <cell r="O227">
            <v>0</v>
          </cell>
        </row>
        <row r="228">
          <cell r="A228" t="str">
            <v>002</v>
          </cell>
          <cell r="O228">
            <v>0</v>
          </cell>
        </row>
        <row r="229">
          <cell r="A229" t="str">
            <v>002</v>
          </cell>
          <cell r="O229">
            <v>0</v>
          </cell>
        </row>
        <row r="230">
          <cell r="A230" t="str">
            <v>002</v>
          </cell>
          <cell r="O230">
            <v>31250</v>
          </cell>
        </row>
        <row r="231">
          <cell r="A231" t="str">
            <v>002</v>
          </cell>
          <cell r="O231">
            <v>15911</v>
          </cell>
        </row>
        <row r="232">
          <cell r="A232" t="str">
            <v>002</v>
          </cell>
          <cell r="O232">
            <v>5000</v>
          </cell>
        </row>
        <row r="233">
          <cell r="A233" t="str">
            <v>002</v>
          </cell>
          <cell r="O233">
            <v>0</v>
          </cell>
        </row>
        <row r="234">
          <cell r="A234" t="str">
            <v>002</v>
          </cell>
          <cell r="O234">
            <v>0</v>
          </cell>
        </row>
        <row r="235">
          <cell r="A235" t="str">
            <v>002</v>
          </cell>
          <cell r="O235">
            <v>0</v>
          </cell>
        </row>
        <row r="236">
          <cell r="A236" t="str">
            <v>002</v>
          </cell>
          <cell r="O236">
            <v>56642</v>
          </cell>
        </row>
        <row r="237">
          <cell r="A237" t="str">
            <v>002</v>
          </cell>
          <cell r="O237">
            <v>0</v>
          </cell>
        </row>
        <row r="238">
          <cell r="A238" t="str">
            <v>002</v>
          </cell>
          <cell r="O238">
            <v>0</v>
          </cell>
        </row>
        <row r="239">
          <cell r="A239" t="str">
            <v>002</v>
          </cell>
          <cell r="O239">
            <v>0</v>
          </cell>
        </row>
        <row r="240">
          <cell r="A240" t="str">
            <v>002</v>
          </cell>
          <cell r="O240">
            <v>0</v>
          </cell>
        </row>
        <row r="241">
          <cell r="A241" t="str">
            <v>002</v>
          </cell>
          <cell r="O241">
            <v>144278</v>
          </cell>
        </row>
        <row r="242">
          <cell r="A242" t="str">
            <v>002</v>
          </cell>
          <cell r="O242">
            <v>0</v>
          </cell>
        </row>
        <row r="243">
          <cell r="A243" t="str">
            <v>002</v>
          </cell>
          <cell r="O243">
            <v>81560</v>
          </cell>
        </row>
        <row r="244">
          <cell r="A244" t="str">
            <v>002</v>
          </cell>
          <cell r="O244">
            <v>0</v>
          </cell>
        </row>
        <row r="245">
          <cell r="A245" t="str">
            <v>002</v>
          </cell>
          <cell r="O245">
            <v>0</v>
          </cell>
        </row>
        <row r="246">
          <cell r="A246" t="str">
            <v>002</v>
          </cell>
          <cell r="O246">
            <v>210700</v>
          </cell>
        </row>
        <row r="247">
          <cell r="A247" t="str">
            <v>166</v>
          </cell>
          <cell r="O247">
            <v>741751</v>
          </cell>
        </row>
        <row r="248">
          <cell r="A248" t="str">
            <v>166</v>
          </cell>
          <cell r="O248">
            <v>0</v>
          </cell>
        </row>
        <row r="249">
          <cell r="A249" t="str">
            <v>166</v>
          </cell>
          <cell r="O249">
            <v>11550</v>
          </cell>
        </row>
        <row r="250">
          <cell r="A250" t="str">
            <v>166</v>
          </cell>
          <cell r="O250">
            <v>0</v>
          </cell>
        </row>
        <row r="251">
          <cell r="A251" t="str">
            <v>166</v>
          </cell>
          <cell r="O251">
            <v>22761</v>
          </cell>
        </row>
        <row r="252">
          <cell r="A252" t="str">
            <v>166</v>
          </cell>
          <cell r="O252">
            <v>0</v>
          </cell>
        </row>
        <row r="253">
          <cell r="A253" t="str">
            <v>166</v>
          </cell>
          <cell r="O253">
            <v>0</v>
          </cell>
        </row>
        <row r="254">
          <cell r="A254" t="str">
            <v>166</v>
          </cell>
          <cell r="O254">
            <v>6600</v>
          </cell>
        </row>
        <row r="255">
          <cell r="A255" t="str">
            <v>166</v>
          </cell>
          <cell r="O255">
            <v>0</v>
          </cell>
        </row>
        <row r="256">
          <cell r="A256" t="str">
            <v>166</v>
          </cell>
          <cell r="O256">
            <v>0</v>
          </cell>
        </row>
        <row r="257">
          <cell r="A257" t="str">
            <v>166</v>
          </cell>
          <cell r="O257">
            <v>0</v>
          </cell>
        </row>
        <row r="258">
          <cell r="A258" t="str">
            <v>166</v>
          </cell>
          <cell r="O258">
            <v>170000</v>
          </cell>
        </row>
        <row r="259">
          <cell r="A259" t="str">
            <v>166</v>
          </cell>
          <cell r="O259">
            <v>0</v>
          </cell>
        </row>
        <row r="260">
          <cell r="A260" t="str">
            <v>166</v>
          </cell>
          <cell r="O260">
            <v>0</v>
          </cell>
        </row>
        <row r="261">
          <cell r="A261" t="str">
            <v>166</v>
          </cell>
          <cell r="O261">
            <v>0</v>
          </cell>
        </row>
        <row r="262">
          <cell r="A262" t="str">
            <v>166</v>
          </cell>
          <cell r="O262">
            <v>0</v>
          </cell>
        </row>
        <row r="263">
          <cell r="A263" t="str">
            <v>166</v>
          </cell>
          <cell r="O263">
            <v>0</v>
          </cell>
        </row>
        <row r="264">
          <cell r="A264" t="str">
            <v>166</v>
          </cell>
          <cell r="O264">
            <v>0</v>
          </cell>
        </row>
        <row r="265">
          <cell r="A265" t="str">
            <v>166</v>
          </cell>
          <cell r="O265">
            <v>12000</v>
          </cell>
        </row>
        <row r="266">
          <cell r="A266" t="str">
            <v>166</v>
          </cell>
          <cell r="O266">
            <v>17043</v>
          </cell>
        </row>
        <row r="267">
          <cell r="A267" t="str">
            <v>166</v>
          </cell>
          <cell r="O267">
            <v>9000</v>
          </cell>
        </row>
        <row r="268">
          <cell r="A268" t="str">
            <v>166</v>
          </cell>
          <cell r="O268">
            <v>0</v>
          </cell>
        </row>
        <row r="269">
          <cell r="A269" t="str">
            <v>166</v>
          </cell>
          <cell r="O269">
            <v>0</v>
          </cell>
        </row>
        <row r="270">
          <cell r="A270" t="str">
            <v>166</v>
          </cell>
          <cell r="O270">
            <v>0</v>
          </cell>
        </row>
        <row r="271">
          <cell r="A271" t="str">
            <v>166</v>
          </cell>
          <cell r="O271">
            <v>28908</v>
          </cell>
        </row>
        <row r="272">
          <cell r="A272" t="str">
            <v>166</v>
          </cell>
          <cell r="O272">
            <v>0</v>
          </cell>
        </row>
        <row r="273">
          <cell r="A273" t="str">
            <v>166</v>
          </cell>
          <cell r="O273">
            <v>0</v>
          </cell>
        </row>
        <row r="274">
          <cell r="A274" t="str">
            <v>166</v>
          </cell>
          <cell r="O274">
            <v>0</v>
          </cell>
        </row>
        <row r="275">
          <cell r="A275" t="str">
            <v>166</v>
          </cell>
          <cell r="O275">
            <v>9600</v>
          </cell>
        </row>
        <row r="276">
          <cell r="A276" t="str">
            <v>166</v>
          </cell>
          <cell r="O276">
            <v>109648</v>
          </cell>
        </row>
        <row r="277">
          <cell r="A277" t="str">
            <v>166</v>
          </cell>
          <cell r="O277">
            <v>0</v>
          </cell>
        </row>
        <row r="278">
          <cell r="A278" t="str">
            <v>166</v>
          </cell>
          <cell r="O278">
            <v>0</v>
          </cell>
        </row>
        <row r="279">
          <cell r="A279" t="str">
            <v>166</v>
          </cell>
          <cell r="O279">
            <v>0</v>
          </cell>
        </row>
        <row r="280">
          <cell r="A280" t="str">
            <v>166</v>
          </cell>
          <cell r="O280">
            <v>0</v>
          </cell>
        </row>
        <row r="281">
          <cell r="A281" t="str">
            <v>166</v>
          </cell>
          <cell r="O281">
            <v>0</v>
          </cell>
        </row>
        <row r="282">
          <cell r="A282" t="str">
            <v>267</v>
          </cell>
          <cell r="O282">
            <v>1020000</v>
          </cell>
        </row>
        <row r="283">
          <cell r="A283" t="str">
            <v>267</v>
          </cell>
          <cell r="O283">
            <v>0</v>
          </cell>
        </row>
        <row r="284">
          <cell r="A284" t="str">
            <v>267</v>
          </cell>
          <cell r="O284">
            <v>117000</v>
          </cell>
        </row>
        <row r="285">
          <cell r="A285" t="str">
            <v>267</v>
          </cell>
          <cell r="O285">
            <v>0</v>
          </cell>
        </row>
        <row r="286">
          <cell r="A286" t="str">
            <v>267</v>
          </cell>
          <cell r="O286">
            <v>60000</v>
          </cell>
        </row>
        <row r="287">
          <cell r="A287" t="str">
            <v>267</v>
          </cell>
          <cell r="O287">
            <v>0</v>
          </cell>
        </row>
        <row r="288">
          <cell r="A288" t="str">
            <v>267</v>
          </cell>
          <cell r="O288">
            <v>0</v>
          </cell>
        </row>
        <row r="289">
          <cell r="A289" t="str">
            <v>267</v>
          </cell>
          <cell r="O289">
            <v>0</v>
          </cell>
        </row>
        <row r="290">
          <cell r="A290" t="str">
            <v>267</v>
          </cell>
          <cell r="O290">
            <v>0</v>
          </cell>
        </row>
        <row r="291">
          <cell r="A291" t="str">
            <v>267</v>
          </cell>
          <cell r="O291">
            <v>0</v>
          </cell>
        </row>
        <row r="292">
          <cell r="A292" t="str">
            <v>267</v>
          </cell>
          <cell r="O292">
            <v>0</v>
          </cell>
        </row>
        <row r="293">
          <cell r="A293" t="str">
            <v>267</v>
          </cell>
          <cell r="O293">
            <v>63300</v>
          </cell>
        </row>
        <row r="294">
          <cell r="A294" t="str">
            <v>267</v>
          </cell>
          <cell r="O294">
            <v>0</v>
          </cell>
        </row>
        <row r="295">
          <cell r="A295" t="str">
            <v>267</v>
          </cell>
          <cell r="O295">
            <v>0</v>
          </cell>
        </row>
        <row r="296">
          <cell r="A296" t="str">
            <v>267</v>
          </cell>
          <cell r="O296">
            <v>0</v>
          </cell>
        </row>
        <row r="297">
          <cell r="A297" t="str">
            <v>267</v>
          </cell>
          <cell r="O297">
            <v>0</v>
          </cell>
        </row>
        <row r="298">
          <cell r="A298" t="str">
            <v>267</v>
          </cell>
          <cell r="O298">
            <v>0</v>
          </cell>
        </row>
        <row r="299">
          <cell r="A299" t="str">
            <v>267</v>
          </cell>
          <cell r="O299">
            <v>0</v>
          </cell>
        </row>
        <row r="300">
          <cell r="A300" t="str">
            <v>267</v>
          </cell>
          <cell r="O300">
            <v>16800</v>
          </cell>
        </row>
        <row r="301">
          <cell r="A301" t="str">
            <v>267</v>
          </cell>
          <cell r="O301">
            <v>2210</v>
          </cell>
        </row>
        <row r="302">
          <cell r="A302" t="str">
            <v>267</v>
          </cell>
          <cell r="O302">
            <v>8400</v>
          </cell>
        </row>
        <row r="303">
          <cell r="A303" t="str">
            <v>267</v>
          </cell>
          <cell r="O303">
            <v>0</v>
          </cell>
        </row>
        <row r="304">
          <cell r="A304" t="str">
            <v>267</v>
          </cell>
          <cell r="O304">
            <v>0</v>
          </cell>
        </row>
        <row r="305">
          <cell r="A305" t="str">
            <v>267</v>
          </cell>
          <cell r="O305">
            <v>0</v>
          </cell>
        </row>
        <row r="306">
          <cell r="A306" t="str">
            <v>267</v>
          </cell>
          <cell r="O306">
            <v>56000</v>
          </cell>
        </row>
        <row r="307">
          <cell r="A307" t="str">
            <v>267</v>
          </cell>
          <cell r="O307">
            <v>0</v>
          </cell>
        </row>
        <row r="308">
          <cell r="A308" t="str">
            <v>267</v>
          </cell>
          <cell r="O308">
            <v>0</v>
          </cell>
        </row>
        <row r="309">
          <cell r="A309" t="str">
            <v>267</v>
          </cell>
          <cell r="O309">
            <v>0</v>
          </cell>
        </row>
        <row r="310">
          <cell r="A310" t="str">
            <v>267</v>
          </cell>
          <cell r="O310">
            <v>0</v>
          </cell>
        </row>
        <row r="311">
          <cell r="A311" t="str">
            <v>267</v>
          </cell>
          <cell r="O311">
            <v>167000</v>
          </cell>
        </row>
        <row r="312">
          <cell r="A312" t="str">
            <v>267</v>
          </cell>
          <cell r="O312">
            <v>0</v>
          </cell>
        </row>
        <row r="313">
          <cell r="A313" t="str">
            <v>267</v>
          </cell>
          <cell r="O313">
            <v>0</v>
          </cell>
        </row>
        <row r="314">
          <cell r="A314" t="str">
            <v>267</v>
          </cell>
          <cell r="O314">
            <v>0</v>
          </cell>
        </row>
        <row r="315">
          <cell r="A315" t="str">
            <v>267</v>
          </cell>
          <cell r="O315">
            <v>0</v>
          </cell>
        </row>
        <row r="316">
          <cell r="A316" t="str">
            <v>267</v>
          </cell>
          <cell r="O316">
            <v>0</v>
          </cell>
        </row>
        <row r="317">
          <cell r="A317" t="str">
            <v>227</v>
          </cell>
          <cell r="O317">
            <v>1156576.7</v>
          </cell>
        </row>
        <row r="318">
          <cell r="A318" t="str">
            <v>227</v>
          </cell>
          <cell r="O318">
            <v>0</v>
          </cell>
        </row>
        <row r="319">
          <cell r="A319" t="str">
            <v>227</v>
          </cell>
          <cell r="O319">
            <v>0</v>
          </cell>
        </row>
        <row r="320">
          <cell r="A320" t="str">
            <v>227</v>
          </cell>
          <cell r="O320">
            <v>0</v>
          </cell>
        </row>
        <row r="321">
          <cell r="A321" t="str">
            <v>227</v>
          </cell>
          <cell r="O321">
            <v>45357</v>
          </cell>
        </row>
        <row r="322">
          <cell r="A322" t="str">
            <v>227</v>
          </cell>
          <cell r="O322">
            <v>12400</v>
          </cell>
        </row>
        <row r="323">
          <cell r="A323" t="str">
            <v>227</v>
          </cell>
          <cell r="O323">
            <v>5167</v>
          </cell>
        </row>
        <row r="324">
          <cell r="A324" t="str">
            <v>227</v>
          </cell>
          <cell r="O324">
            <v>152134.29999999999</v>
          </cell>
        </row>
        <row r="325">
          <cell r="A325" t="str">
            <v>227</v>
          </cell>
          <cell r="O325">
            <v>7884</v>
          </cell>
        </row>
        <row r="326">
          <cell r="A326" t="str">
            <v>227</v>
          </cell>
          <cell r="O326">
            <v>0</v>
          </cell>
        </row>
        <row r="327">
          <cell r="A327" t="str">
            <v>227</v>
          </cell>
          <cell r="O327">
            <v>0</v>
          </cell>
        </row>
        <row r="328">
          <cell r="A328" t="str">
            <v>227</v>
          </cell>
          <cell r="O328">
            <v>200450</v>
          </cell>
        </row>
        <row r="329">
          <cell r="A329" t="str">
            <v>227</v>
          </cell>
          <cell r="O329">
            <v>0</v>
          </cell>
        </row>
        <row r="330">
          <cell r="A330" t="str">
            <v>227</v>
          </cell>
          <cell r="O330">
            <v>0</v>
          </cell>
        </row>
        <row r="331">
          <cell r="A331" t="str">
            <v>227</v>
          </cell>
          <cell r="O331">
            <v>0</v>
          </cell>
        </row>
        <row r="332">
          <cell r="A332" t="str">
            <v>227</v>
          </cell>
          <cell r="O332">
            <v>0</v>
          </cell>
        </row>
        <row r="333">
          <cell r="A333" t="str">
            <v>227</v>
          </cell>
          <cell r="O333">
            <v>0</v>
          </cell>
        </row>
        <row r="334">
          <cell r="A334" t="str">
            <v>227</v>
          </cell>
          <cell r="O334">
            <v>0</v>
          </cell>
        </row>
        <row r="335">
          <cell r="A335" t="str">
            <v>227</v>
          </cell>
          <cell r="O335">
            <v>10800</v>
          </cell>
        </row>
        <row r="336">
          <cell r="A336" t="str">
            <v>227</v>
          </cell>
          <cell r="O336">
            <v>11364</v>
          </cell>
        </row>
        <row r="337">
          <cell r="A337" t="str">
            <v>227</v>
          </cell>
          <cell r="O337">
            <v>0</v>
          </cell>
        </row>
        <row r="338">
          <cell r="A338" t="str">
            <v>227</v>
          </cell>
          <cell r="O338">
            <v>0</v>
          </cell>
        </row>
        <row r="339">
          <cell r="A339" t="str">
            <v>227</v>
          </cell>
          <cell r="O339">
            <v>0</v>
          </cell>
        </row>
        <row r="340">
          <cell r="A340" t="str">
            <v>227</v>
          </cell>
          <cell r="O340">
            <v>0</v>
          </cell>
        </row>
        <row r="341">
          <cell r="A341" t="str">
            <v>227</v>
          </cell>
          <cell r="O341">
            <v>64106</v>
          </cell>
        </row>
        <row r="342">
          <cell r="A342" t="str">
            <v>227</v>
          </cell>
          <cell r="O342">
            <v>0</v>
          </cell>
        </row>
        <row r="343">
          <cell r="A343" t="str">
            <v>227</v>
          </cell>
          <cell r="O343">
            <v>0</v>
          </cell>
        </row>
        <row r="344">
          <cell r="A344" t="str">
            <v>227</v>
          </cell>
          <cell r="O344">
            <v>0</v>
          </cell>
        </row>
        <row r="345">
          <cell r="A345" t="str">
            <v>227</v>
          </cell>
          <cell r="O345">
            <v>0</v>
          </cell>
        </row>
        <row r="346">
          <cell r="A346" t="str">
            <v>227</v>
          </cell>
          <cell r="O346">
            <v>0</v>
          </cell>
        </row>
        <row r="347">
          <cell r="A347" t="str">
            <v>227</v>
          </cell>
          <cell r="O347">
            <v>0</v>
          </cell>
        </row>
        <row r="348">
          <cell r="A348" t="str">
            <v>227</v>
          </cell>
          <cell r="O348">
            <v>0</v>
          </cell>
        </row>
        <row r="349">
          <cell r="A349" t="str">
            <v>227</v>
          </cell>
          <cell r="O349">
            <v>0</v>
          </cell>
        </row>
        <row r="350">
          <cell r="A350" t="str">
            <v>227</v>
          </cell>
          <cell r="O350">
            <v>0</v>
          </cell>
        </row>
        <row r="351">
          <cell r="A351" t="str">
            <v>227</v>
          </cell>
          <cell r="O351">
            <v>0</v>
          </cell>
        </row>
        <row r="352">
          <cell r="A352" t="str">
            <v>209</v>
          </cell>
          <cell r="O352">
            <v>1649994.3075000001</v>
          </cell>
        </row>
        <row r="353">
          <cell r="A353" t="str">
            <v>209</v>
          </cell>
          <cell r="O353">
            <v>7955.85</v>
          </cell>
        </row>
        <row r="354">
          <cell r="A354" t="str">
            <v>209</v>
          </cell>
          <cell r="O354">
            <v>194347.65000000002</v>
          </cell>
        </row>
        <row r="355">
          <cell r="A355" t="str">
            <v>209</v>
          </cell>
          <cell r="O355">
            <v>0</v>
          </cell>
        </row>
        <row r="356">
          <cell r="A356" t="str">
            <v>209</v>
          </cell>
          <cell r="O356">
            <v>59548.65</v>
          </cell>
        </row>
        <row r="357">
          <cell r="A357" t="str">
            <v>209</v>
          </cell>
          <cell r="O357">
            <v>0</v>
          </cell>
        </row>
        <row r="358">
          <cell r="A358" t="str">
            <v>209</v>
          </cell>
          <cell r="O358">
            <v>0</v>
          </cell>
        </row>
        <row r="359">
          <cell r="A359" t="str">
            <v>209</v>
          </cell>
          <cell r="O359">
            <v>152246.84999999998</v>
          </cell>
        </row>
        <row r="360">
          <cell r="A360" t="str">
            <v>209</v>
          </cell>
          <cell r="O360">
            <v>0</v>
          </cell>
        </row>
        <row r="361">
          <cell r="A361" t="str">
            <v>209</v>
          </cell>
          <cell r="O361">
            <v>0</v>
          </cell>
        </row>
        <row r="362">
          <cell r="A362" t="str">
            <v>209</v>
          </cell>
          <cell r="O362">
            <v>0</v>
          </cell>
        </row>
        <row r="363">
          <cell r="A363" t="str">
            <v>209</v>
          </cell>
          <cell r="O363">
            <v>278201.00000000006</v>
          </cell>
        </row>
        <row r="364">
          <cell r="A364" t="str">
            <v>209</v>
          </cell>
          <cell r="O364">
            <v>0</v>
          </cell>
        </row>
        <row r="365">
          <cell r="A365" t="str">
            <v>209</v>
          </cell>
          <cell r="O365">
            <v>0</v>
          </cell>
        </row>
        <row r="366">
          <cell r="A366" t="str">
            <v>209</v>
          </cell>
          <cell r="O366">
            <v>0</v>
          </cell>
        </row>
        <row r="367">
          <cell r="A367" t="str">
            <v>209</v>
          </cell>
          <cell r="O367">
            <v>0</v>
          </cell>
        </row>
        <row r="368">
          <cell r="A368" t="str">
            <v>209</v>
          </cell>
          <cell r="O368">
            <v>0</v>
          </cell>
        </row>
        <row r="369">
          <cell r="A369" t="str">
            <v>209</v>
          </cell>
          <cell r="O369">
            <v>0</v>
          </cell>
        </row>
        <row r="370">
          <cell r="A370" t="str">
            <v>209</v>
          </cell>
          <cell r="O370">
            <v>13615</v>
          </cell>
        </row>
        <row r="371">
          <cell r="A371" t="str">
            <v>209</v>
          </cell>
          <cell r="O371">
            <v>22351</v>
          </cell>
        </row>
        <row r="372">
          <cell r="A372" t="str">
            <v>209</v>
          </cell>
          <cell r="O372">
            <v>5482</v>
          </cell>
        </row>
        <row r="373">
          <cell r="A373" t="str">
            <v>209</v>
          </cell>
          <cell r="O373">
            <v>0</v>
          </cell>
        </row>
        <row r="374">
          <cell r="A374" t="str">
            <v>209</v>
          </cell>
          <cell r="O374">
            <v>0</v>
          </cell>
        </row>
        <row r="375">
          <cell r="A375" t="str">
            <v>209</v>
          </cell>
          <cell r="O375">
            <v>0</v>
          </cell>
        </row>
        <row r="376">
          <cell r="A376" t="str">
            <v>209</v>
          </cell>
          <cell r="O376">
            <v>82235.999999999985</v>
          </cell>
        </row>
        <row r="377">
          <cell r="A377" t="str">
            <v>209</v>
          </cell>
          <cell r="O377">
            <v>0</v>
          </cell>
        </row>
        <row r="378">
          <cell r="A378" t="str">
            <v>209</v>
          </cell>
          <cell r="O378">
            <v>0</v>
          </cell>
        </row>
        <row r="379">
          <cell r="A379" t="str">
            <v>209</v>
          </cell>
          <cell r="O379">
            <v>0</v>
          </cell>
        </row>
        <row r="380">
          <cell r="A380" t="str">
            <v>209</v>
          </cell>
          <cell r="O380">
            <v>0</v>
          </cell>
        </row>
        <row r="381">
          <cell r="A381" t="str">
            <v>209</v>
          </cell>
          <cell r="O381">
            <v>257344.50000000003</v>
          </cell>
        </row>
        <row r="382">
          <cell r="A382" t="str">
            <v>209</v>
          </cell>
          <cell r="O382">
            <v>0</v>
          </cell>
        </row>
        <row r="383">
          <cell r="A383" t="str">
            <v>209</v>
          </cell>
          <cell r="O383">
            <v>0</v>
          </cell>
        </row>
        <row r="384">
          <cell r="A384" t="str">
            <v>209</v>
          </cell>
          <cell r="O384">
            <v>0</v>
          </cell>
        </row>
        <row r="385">
          <cell r="A385" t="str">
            <v>209</v>
          </cell>
          <cell r="O385">
            <v>0</v>
          </cell>
        </row>
        <row r="386">
          <cell r="A386" t="str">
            <v>209</v>
          </cell>
          <cell r="O386">
            <v>0</v>
          </cell>
        </row>
        <row r="387">
          <cell r="A387" t="str">
            <v>225</v>
          </cell>
          <cell r="O387">
            <v>699511</v>
          </cell>
        </row>
        <row r="388">
          <cell r="A388" t="str">
            <v>225</v>
          </cell>
          <cell r="O388">
            <v>0</v>
          </cell>
        </row>
        <row r="389">
          <cell r="A389" t="str">
            <v>225</v>
          </cell>
          <cell r="O389">
            <v>71235</v>
          </cell>
        </row>
        <row r="390">
          <cell r="A390" t="str">
            <v>225</v>
          </cell>
          <cell r="O390">
            <v>0</v>
          </cell>
        </row>
        <row r="391">
          <cell r="A391" t="str">
            <v>225</v>
          </cell>
          <cell r="O391">
            <v>45942</v>
          </cell>
        </row>
        <row r="392">
          <cell r="A392" t="str">
            <v>225</v>
          </cell>
          <cell r="O392">
            <v>0</v>
          </cell>
        </row>
        <row r="393">
          <cell r="A393" t="str">
            <v>225</v>
          </cell>
          <cell r="O393">
            <v>0</v>
          </cell>
        </row>
        <row r="394">
          <cell r="A394" t="str">
            <v>225</v>
          </cell>
          <cell r="O394">
            <v>9547</v>
          </cell>
        </row>
        <row r="395">
          <cell r="A395" t="str">
            <v>225</v>
          </cell>
          <cell r="O395">
            <v>5045</v>
          </cell>
        </row>
        <row r="396">
          <cell r="A396" t="str">
            <v>225</v>
          </cell>
          <cell r="O396">
            <v>0</v>
          </cell>
        </row>
        <row r="397">
          <cell r="A397" t="str">
            <v>225</v>
          </cell>
          <cell r="O397">
            <v>0</v>
          </cell>
        </row>
        <row r="398">
          <cell r="A398" t="str">
            <v>225</v>
          </cell>
          <cell r="O398">
            <v>1559649.5</v>
          </cell>
        </row>
        <row r="399">
          <cell r="A399" t="str">
            <v>225</v>
          </cell>
          <cell r="O399">
            <v>0</v>
          </cell>
        </row>
        <row r="400">
          <cell r="A400" t="str">
            <v>225</v>
          </cell>
          <cell r="O400">
            <v>0</v>
          </cell>
        </row>
        <row r="401">
          <cell r="A401" t="str">
            <v>225</v>
          </cell>
          <cell r="O401">
            <v>0</v>
          </cell>
        </row>
        <row r="402">
          <cell r="A402" t="str">
            <v>225</v>
          </cell>
          <cell r="O402">
            <v>0</v>
          </cell>
        </row>
        <row r="403">
          <cell r="A403" t="str">
            <v>225</v>
          </cell>
          <cell r="O403">
            <v>0</v>
          </cell>
        </row>
        <row r="404">
          <cell r="A404" t="str">
            <v>225</v>
          </cell>
          <cell r="O404">
            <v>0</v>
          </cell>
        </row>
        <row r="405">
          <cell r="A405" t="str">
            <v>225</v>
          </cell>
          <cell r="O405">
            <v>26364</v>
          </cell>
        </row>
        <row r="406">
          <cell r="A406" t="str">
            <v>225</v>
          </cell>
          <cell r="O406">
            <v>13554</v>
          </cell>
        </row>
        <row r="407">
          <cell r="A407" t="str">
            <v>225</v>
          </cell>
          <cell r="O407">
            <v>6432</v>
          </cell>
        </row>
        <row r="408">
          <cell r="A408" t="str">
            <v>225</v>
          </cell>
          <cell r="O408">
            <v>0</v>
          </cell>
        </row>
        <row r="409">
          <cell r="A409" t="str">
            <v>225</v>
          </cell>
          <cell r="O409">
            <v>0</v>
          </cell>
        </row>
        <row r="410">
          <cell r="A410" t="str">
            <v>225</v>
          </cell>
          <cell r="O410">
            <v>0</v>
          </cell>
        </row>
        <row r="411">
          <cell r="A411" t="str">
            <v>225</v>
          </cell>
          <cell r="O411">
            <v>38980</v>
          </cell>
        </row>
        <row r="412">
          <cell r="A412" t="str">
            <v>225</v>
          </cell>
          <cell r="O412">
            <v>0</v>
          </cell>
        </row>
        <row r="413">
          <cell r="A413" t="str">
            <v>225</v>
          </cell>
          <cell r="O413">
            <v>0</v>
          </cell>
        </row>
        <row r="414">
          <cell r="A414" t="str">
            <v>225</v>
          </cell>
          <cell r="O414">
            <v>0</v>
          </cell>
        </row>
        <row r="415">
          <cell r="A415" t="str">
            <v>225</v>
          </cell>
          <cell r="O415">
            <v>0</v>
          </cell>
        </row>
        <row r="416">
          <cell r="A416" t="str">
            <v>225</v>
          </cell>
          <cell r="O416">
            <v>103995</v>
          </cell>
        </row>
        <row r="417">
          <cell r="A417" t="str">
            <v>225</v>
          </cell>
          <cell r="O417">
            <v>0</v>
          </cell>
        </row>
        <row r="418">
          <cell r="A418" t="str">
            <v>225</v>
          </cell>
          <cell r="O418">
            <v>0</v>
          </cell>
        </row>
        <row r="419">
          <cell r="A419" t="str">
            <v>225</v>
          </cell>
          <cell r="O419">
            <v>0</v>
          </cell>
        </row>
        <row r="420">
          <cell r="A420" t="str">
            <v>225</v>
          </cell>
          <cell r="O420">
            <v>0</v>
          </cell>
        </row>
        <row r="421">
          <cell r="A421" t="str">
            <v>225</v>
          </cell>
          <cell r="O421">
            <v>0</v>
          </cell>
        </row>
        <row r="422">
          <cell r="A422" t="str">
            <v>226</v>
          </cell>
          <cell r="O422">
            <v>1069400</v>
          </cell>
        </row>
        <row r="423">
          <cell r="A423" t="str">
            <v>226</v>
          </cell>
          <cell r="O423">
            <v>0</v>
          </cell>
        </row>
        <row r="424">
          <cell r="A424" t="str">
            <v>226</v>
          </cell>
          <cell r="O424">
            <v>249800</v>
          </cell>
        </row>
        <row r="425">
          <cell r="A425" t="str">
            <v>226</v>
          </cell>
          <cell r="O425">
            <v>0</v>
          </cell>
        </row>
        <row r="426">
          <cell r="A426" t="str">
            <v>226</v>
          </cell>
          <cell r="O426">
            <v>50000</v>
          </cell>
        </row>
        <row r="427">
          <cell r="A427" t="str">
            <v>226</v>
          </cell>
          <cell r="O427">
            <v>7000</v>
          </cell>
        </row>
        <row r="428">
          <cell r="A428" t="str">
            <v>226</v>
          </cell>
          <cell r="O428">
            <v>9000</v>
          </cell>
        </row>
        <row r="429">
          <cell r="A429" t="str">
            <v>226</v>
          </cell>
          <cell r="O429">
            <v>0</v>
          </cell>
        </row>
        <row r="430">
          <cell r="A430" t="str">
            <v>226</v>
          </cell>
          <cell r="O430">
            <v>0</v>
          </cell>
        </row>
        <row r="431">
          <cell r="A431" t="str">
            <v>226</v>
          </cell>
          <cell r="O431">
            <v>0</v>
          </cell>
        </row>
        <row r="432">
          <cell r="A432" t="str">
            <v>226</v>
          </cell>
          <cell r="O432">
            <v>0</v>
          </cell>
        </row>
        <row r="433">
          <cell r="A433" t="str">
            <v>226</v>
          </cell>
          <cell r="O433">
            <v>168800</v>
          </cell>
        </row>
        <row r="434">
          <cell r="A434" t="str">
            <v>226</v>
          </cell>
          <cell r="O434">
            <v>0</v>
          </cell>
        </row>
        <row r="435">
          <cell r="A435" t="str">
            <v>226</v>
          </cell>
          <cell r="O435">
            <v>0</v>
          </cell>
        </row>
        <row r="436">
          <cell r="A436" t="str">
            <v>226</v>
          </cell>
          <cell r="O436">
            <v>0</v>
          </cell>
        </row>
        <row r="437">
          <cell r="A437" t="str">
            <v>226</v>
          </cell>
          <cell r="O437">
            <v>0</v>
          </cell>
        </row>
        <row r="438">
          <cell r="A438" t="str">
            <v>226</v>
          </cell>
          <cell r="O438">
            <v>0</v>
          </cell>
        </row>
        <row r="439">
          <cell r="A439" t="str">
            <v>226</v>
          </cell>
          <cell r="O439">
            <v>0</v>
          </cell>
        </row>
        <row r="440">
          <cell r="A440" t="str">
            <v>226</v>
          </cell>
          <cell r="O440">
            <v>18000</v>
          </cell>
        </row>
        <row r="441">
          <cell r="A441" t="str">
            <v>226</v>
          </cell>
          <cell r="O441">
            <v>8900</v>
          </cell>
        </row>
        <row r="442">
          <cell r="A442" t="str">
            <v>226</v>
          </cell>
          <cell r="O442">
            <v>6000</v>
          </cell>
        </row>
        <row r="443">
          <cell r="A443" t="str">
            <v>226</v>
          </cell>
          <cell r="O443">
            <v>0</v>
          </cell>
        </row>
        <row r="444">
          <cell r="A444" t="str">
            <v>226</v>
          </cell>
          <cell r="O444">
            <v>0</v>
          </cell>
        </row>
        <row r="445">
          <cell r="A445" t="str">
            <v>226</v>
          </cell>
          <cell r="O445">
            <v>0</v>
          </cell>
        </row>
        <row r="446">
          <cell r="A446" t="str">
            <v>226</v>
          </cell>
          <cell r="O446">
            <v>55000</v>
          </cell>
        </row>
        <row r="447">
          <cell r="A447" t="str">
            <v>226</v>
          </cell>
          <cell r="O447">
            <v>0</v>
          </cell>
        </row>
        <row r="448">
          <cell r="A448" t="str">
            <v>226</v>
          </cell>
          <cell r="O448">
            <v>0</v>
          </cell>
        </row>
        <row r="449">
          <cell r="A449" t="str">
            <v>226</v>
          </cell>
          <cell r="O449">
            <v>0</v>
          </cell>
        </row>
        <row r="450">
          <cell r="A450" t="str">
            <v>226</v>
          </cell>
          <cell r="O450">
            <v>0</v>
          </cell>
        </row>
        <row r="451">
          <cell r="A451" t="str">
            <v>226</v>
          </cell>
          <cell r="O451">
            <v>163000</v>
          </cell>
        </row>
        <row r="452">
          <cell r="A452" t="str">
            <v>226</v>
          </cell>
          <cell r="O452">
            <v>0</v>
          </cell>
        </row>
        <row r="453">
          <cell r="A453" t="str">
            <v>226</v>
          </cell>
          <cell r="O453">
            <v>0</v>
          </cell>
        </row>
        <row r="454">
          <cell r="A454" t="str">
            <v>226</v>
          </cell>
          <cell r="O454">
            <v>0</v>
          </cell>
        </row>
        <row r="455">
          <cell r="A455" t="str">
            <v>226</v>
          </cell>
          <cell r="O455">
            <v>0</v>
          </cell>
        </row>
        <row r="456">
          <cell r="A456" t="str">
            <v>226</v>
          </cell>
          <cell r="O456">
            <v>0</v>
          </cell>
        </row>
        <row r="457">
          <cell r="A457" t="str">
            <v>196</v>
          </cell>
          <cell r="O457">
            <v>958178</v>
          </cell>
        </row>
        <row r="458">
          <cell r="A458" t="str">
            <v>196</v>
          </cell>
          <cell r="O458">
            <v>0</v>
          </cell>
        </row>
        <row r="459">
          <cell r="A459" t="str">
            <v>196</v>
          </cell>
          <cell r="O459">
            <v>102985</v>
          </cell>
        </row>
        <row r="460">
          <cell r="A460" t="str">
            <v>196</v>
          </cell>
          <cell r="O460">
            <v>0</v>
          </cell>
        </row>
        <row r="461">
          <cell r="A461" t="str">
            <v>196</v>
          </cell>
          <cell r="O461">
            <v>48058</v>
          </cell>
        </row>
        <row r="462">
          <cell r="A462" t="str">
            <v>196</v>
          </cell>
          <cell r="O462">
            <v>0</v>
          </cell>
        </row>
        <row r="463">
          <cell r="A463" t="str">
            <v>196</v>
          </cell>
          <cell r="O463">
            <v>0</v>
          </cell>
        </row>
        <row r="464">
          <cell r="A464" t="str">
            <v>196</v>
          </cell>
          <cell r="O464">
            <v>17955</v>
          </cell>
        </row>
        <row r="465">
          <cell r="A465" t="str">
            <v>196</v>
          </cell>
          <cell r="O465">
            <v>0</v>
          </cell>
        </row>
        <row r="466">
          <cell r="A466" t="str">
            <v>196</v>
          </cell>
          <cell r="O466">
            <v>0</v>
          </cell>
        </row>
        <row r="467">
          <cell r="A467" t="str">
            <v>196</v>
          </cell>
          <cell r="O467">
            <v>0</v>
          </cell>
        </row>
        <row r="468">
          <cell r="A468" t="str">
            <v>196</v>
          </cell>
          <cell r="O468">
            <v>396000</v>
          </cell>
        </row>
        <row r="469">
          <cell r="A469" t="str">
            <v>196</v>
          </cell>
          <cell r="O469">
            <v>0</v>
          </cell>
        </row>
        <row r="470">
          <cell r="A470" t="str">
            <v>196</v>
          </cell>
          <cell r="O470">
            <v>0</v>
          </cell>
        </row>
        <row r="471">
          <cell r="A471" t="str">
            <v>196</v>
          </cell>
          <cell r="O471">
            <v>0</v>
          </cell>
        </row>
        <row r="472">
          <cell r="A472" t="str">
            <v>196</v>
          </cell>
          <cell r="O472">
            <v>0</v>
          </cell>
        </row>
        <row r="473">
          <cell r="A473" t="str">
            <v>196</v>
          </cell>
          <cell r="O473">
            <v>0</v>
          </cell>
        </row>
        <row r="474">
          <cell r="A474" t="str">
            <v>196</v>
          </cell>
          <cell r="O474">
            <v>18000</v>
          </cell>
        </row>
        <row r="475">
          <cell r="A475" t="str">
            <v>196</v>
          </cell>
          <cell r="O475">
            <v>24000</v>
          </cell>
        </row>
        <row r="476">
          <cell r="A476" t="str">
            <v>196</v>
          </cell>
          <cell r="O476">
            <v>12000</v>
          </cell>
        </row>
        <row r="477">
          <cell r="A477" t="str">
            <v>196</v>
          </cell>
          <cell r="O477">
            <v>12000</v>
          </cell>
        </row>
        <row r="478">
          <cell r="A478" t="str">
            <v>196</v>
          </cell>
          <cell r="O478">
            <v>0</v>
          </cell>
        </row>
        <row r="479">
          <cell r="A479" t="str">
            <v>196</v>
          </cell>
          <cell r="O479">
            <v>0</v>
          </cell>
        </row>
        <row r="480">
          <cell r="A480" t="str">
            <v>196</v>
          </cell>
          <cell r="O480">
            <v>0</v>
          </cell>
        </row>
        <row r="481">
          <cell r="A481" t="str">
            <v>196</v>
          </cell>
          <cell r="O481">
            <v>54604</v>
          </cell>
        </row>
        <row r="482">
          <cell r="A482" t="str">
            <v>196</v>
          </cell>
          <cell r="O482">
            <v>0</v>
          </cell>
        </row>
        <row r="483">
          <cell r="A483" t="str">
            <v>196</v>
          </cell>
          <cell r="O483">
            <v>0</v>
          </cell>
        </row>
        <row r="484">
          <cell r="A484" t="str">
            <v>196</v>
          </cell>
          <cell r="O484">
            <v>0</v>
          </cell>
        </row>
        <row r="485">
          <cell r="A485" t="str">
            <v>196</v>
          </cell>
          <cell r="O485">
            <v>0</v>
          </cell>
        </row>
        <row r="486">
          <cell r="A486" t="str">
            <v>196</v>
          </cell>
          <cell r="O486">
            <v>147332</v>
          </cell>
        </row>
        <row r="487">
          <cell r="A487" t="str">
            <v>196</v>
          </cell>
          <cell r="O487">
            <v>0</v>
          </cell>
        </row>
        <row r="488">
          <cell r="A488" t="str">
            <v>196</v>
          </cell>
          <cell r="O488">
            <v>0</v>
          </cell>
        </row>
        <row r="489">
          <cell r="A489" t="str">
            <v>196</v>
          </cell>
          <cell r="O489">
            <v>0</v>
          </cell>
        </row>
        <row r="490">
          <cell r="A490" t="str">
            <v>196</v>
          </cell>
          <cell r="O490">
            <v>0</v>
          </cell>
        </row>
        <row r="491">
          <cell r="A491" t="str">
            <v>196</v>
          </cell>
          <cell r="O491">
            <v>0</v>
          </cell>
        </row>
        <row r="492">
          <cell r="A492" t="str">
            <v>003</v>
          </cell>
          <cell r="O492">
            <v>324039</v>
          </cell>
        </row>
        <row r="493">
          <cell r="A493" t="str">
            <v>003</v>
          </cell>
          <cell r="O493">
            <v>0</v>
          </cell>
        </row>
        <row r="494">
          <cell r="A494" t="str">
            <v>003</v>
          </cell>
          <cell r="O494">
            <v>197585</v>
          </cell>
        </row>
        <row r="495">
          <cell r="A495" t="str">
            <v>003</v>
          </cell>
          <cell r="O495">
            <v>679705</v>
          </cell>
        </row>
        <row r="496">
          <cell r="A496" t="str">
            <v>003</v>
          </cell>
          <cell r="O496">
            <v>68783</v>
          </cell>
        </row>
        <row r="497">
          <cell r="A497" t="str">
            <v>003</v>
          </cell>
          <cell r="O497">
            <v>32960</v>
          </cell>
        </row>
        <row r="498">
          <cell r="A498" t="str">
            <v>003</v>
          </cell>
          <cell r="O498">
            <v>300</v>
          </cell>
        </row>
        <row r="499">
          <cell r="A499" t="str">
            <v>003</v>
          </cell>
          <cell r="O499">
            <v>18654</v>
          </cell>
        </row>
        <row r="500">
          <cell r="A500" t="str">
            <v>003</v>
          </cell>
          <cell r="O500">
            <v>0</v>
          </cell>
        </row>
        <row r="501">
          <cell r="A501" t="str">
            <v>003</v>
          </cell>
          <cell r="O501">
            <v>0</v>
          </cell>
        </row>
        <row r="502">
          <cell r="A502" t="str">
            <v>003</v>
          </cell>
          <cell r="O502">
            <v>0</v>
          </cell>
        </row>
        <row r="503">
          <cell r="A503" t="str">
            <v>003</v>
          </cell>
          <cell r="O503">
            <v>422696</v>
          </cell>
        </row>
        <row r="504">
          <cell r="A504" t="str">
            <v>003</v>
          </cell>
          <cell r="O504">
            <v>211361</v>
          </cell>
        </row>
        <row r="505">
          <cell r="A505" t="str">
            <v>003</v>
          </cell>
          <cell r="O505">
            <v>0</v>
          </cell>
        </row>
        <row r="506">
          <cell r="A506" t="str">
            <v>003</v>
          </cell>
          <cell r="O506">
            <v>0</v>
          </cell>
        </row>
        <row r="507">
          <cell r="A507" t="str">
            <v>003</v>
          </cell>
          <cell r="O507">
            <v>0</v>
          </cell>
        </row>
        <row r="508">
          <cell r="A508" t="str">
            <v>003</v>
          </cell>
          <cell r="O508">
            <v>0</v>
          </cell>
        </row>
        <row r="509">
          <cell r="A509" t="str">
            <v>003</v>
          </cell>
          <cell r="O509">
            <v>0</v>
          </cell>
        </row>
        <row r="510">
          <cell r="A510" t="str">
            <v>003</v>
          </cell>
          <cell r="O510">
            <v>20400</v>
          </cell>
        </row>
        <row r="511">
          <cell r="A511" t="str">
            <v>003</v>
          </cell>
          <cell r="O511">
            <v>12095</v>
          </cell>
        </row>
        <row r="512">
          <cell r="A512" t="str">
            <v>003</v>
          </cell>
          <cell r="O512">
            <v>0</v>
          </cell>
        </row>
        <row r="513">
          <cell r="A513" t="str">
            <v>003</v>
          </cell>
          <cell r="O513">
            <v>0</v>
          </cell>
        </row>
        <row r="514">
          <cell r="A514" t="str">
            <v>003</v>
          </cell>
          <cell r="O514">
            <v>0</v>
          </cell>
        </row>
        <row r="515">
          <cell r="A515" t="str">
            <v>003</v>
          </cell>
          <cell r="O515">
            <v>0</v>
          </cell>
        </row>
        <row r="516">
          <cell r="A516" t="str">
            <v>003</v>
          </cell>
          <cell r="O516">
            <v>56088</v>
          </cell>
        </row>
        <row r="517">
          <cell r="A517" t="str">
            <v>003</v>
          </cell>
          <cell r="O517">
            <v>0</v>
          </cell>
        </row>
        <row r="518">
          <cell r="A518" t="str">
            <v>003</v>
          </cell>
          <cell r="O518">
            <v>0</v>
          </cell>
        </row>
        <row r="519">
          <cell r="A519" t="str">
            <v>003</v>
          </cell>
          <cell r="O519">
            <v>0</v>
          </cell>
        </row>
        <row r="520">
          <cell r="A520" t="str">
            <v>003</v>
          </cell>
          <cell r="O520">
            <v>0</v>
          </cell>
        </row>
        <row r="521">
          <cell r="A521" t="str">
            <v>003</v>
          </cell>
          <cell r="O521">
            <v>171319</v>
          </cell>
        </row>
        <row r="522">
          <cell r="A522" t="str">
            <v>003</v>
          </cell>
          <cell r="O522">
            <v>0</v>
          </cell>
        </row>
        <row r="523">
          <cell r="A523" t="str">
            <v>003</v>
          </cell>
          <cell r="O523">
            <v>0</v>
          </cell>
        </row>
        <row r="524">
          <cell r="A524" t="str">
            <v>003</v>
          </cell>
          <cell r="O524">
            <v>0</v>
          </cell>
        </row>
        <row r="525">
          <cell r="A525" t="str">
            <v>003</v>
          </cell>
          <cell r="O525">
            <v>0</v>
          </cell>
        </row>
        <row r="526">
          <cell r="A526" t="str">
            <v>003</v>
          </cell>
          <cell r="O526">
            <v>0</v>
          </cell>
        </row>
        <row r="527">
          <cell r="A527" t="str">
            <v>211</v>
          </cell>
          <cell r="O527">
            <v>1332870</v>
          </cell>
        </row>
        <row r="528">
          <cell r="A528" t="str">
            <v>211</v>
          </cell>
          <cell r="O528">
            <v>192</v>
          </cell>
        </row>
        <row r="529">
          <cell r="A529" t="str">
            <v>211</v>
          </cell>
          <cell r="O529">
            <v>255750</v>
          </cell>
        </row>
        <row r="530">
          <cell r="A530" t="str">
            <v>211</v>
          </cell>
          <cell r="O530">
            <v>0</v>
          </cell>
        </row>
        <row r="531">
          <cell r="A531" t="str">
            <v>211</v>
          </cell>
          <cell r="O531">
            <v>80600</v>
          </cell>
        </row>
        <row r="532">
          <cell r="A532" t="str">
            <v>211</v>
          </cell>
          <cell r="O532">
            <v>0</v>
          </cell>
        </row>
        <row r="533">
          <cell r="A533" t="str">
            <v>211</v>
          </cell>
          <cell r="O533">
            <v>0</v>
          </cell>
        </row>
        <row r="534">
          <cell r="A534" t="str">
            <v>211</v>
          </cell>
          <cell r="O534">
            <v>0</v>
          </cell>
        </row>
        <row r="535">
          <cell r="A535" t="str">
            <v>211</v>
          </cell>
          <cell r="O535">
            <v>0</v>
          </cell>
        </row>
        <row r="536">
          <cell r="A536" t="str">
            <v>211</v>
          </cell>
          <cell r="O536">
            <v>0</v>
          </cell>
        </row>
        <row r="537">
          <cell r="A537" t="str">
            <v>211</v>
          </cell>
          <cell r="O537">
            <v>0</v>
          </cell>
        </row>
        <row r="538">
          <cell r="A538" t="str">
            <v>211</v>
          </cell>
          <cell r="O538">
            <v>495850</v>
          </cell>
        </row>
        <row r="539">
          <cell r="A539" t="str">
            <v>211</v>
          </cell>
          <cell r="O539">
            <v>0</v>
          </cell>
        </row>
        <row r="540">
          <cell r="A540" t="str">
            <v>211</v>
          </cell>
          <cell r="O540">
            <v>0</v>
          </cell>
        </row>
        <row r="541">
          <cell r="A541" t="str">
            <v>211</v>
          </cell>
          <cell r="O541">
            <v>0</v>
          </cell>
        </row>
        <row r="542">
          <cell r="A542" t="str">
            <v>211</v>
          </cell>
          <cell r="O542">
            <v>0</v>
          </cell>
        </row>
        <row r="543">
          <cell r="A543" t="str">
            <v>211</v>
          </cell>
          <cell r="O543">
            <v>0</v>
          </cell>
        </row>
        <row r="544">
          <cell r="A544" t="str">
            <v>211</v>
          </cell>
          <cell r="O544">
            <v>0</v>
          </cell>
        </row>
        <row r="545">
          <cell r="A545" t="str">
            <v>211</v>
          </cell>
          <cell r="O545">
            <v>21600</v>
          </cell>
        </row>
        <row r="546">
          <cell r="A546" t="str">
            <v>211</v>
          </cell>
          <cell r="O546">
            <v>18900</v>
          </cell>
        </row>
        <row r="547">
          <cell r="A547" t="str">
            <v>211</v>
          </cell>
          <cell r="O547">
            <v>7800</v>
          </cell>
        </row>
        <row r="548">
          <cell r="A548" t="str">
            <v>211</v>
          </cell>
          <cell r="O548">
            <v>0</v>
          </cell>
        </row>
        <row r="549">
          <cell r="A549" t="str">
            <v>211</v>
          </cell>
          <cell r="O549">
            <v>0</v>
          </cell>
        </row>
        <row r="550">
          <cell r="A550" t="str">
            <v>211</v>
          </cell>
          <cell r="O550">
            <v>0</v>
          </cell>
        </row>
        <row r="551">
          <cell r="A551" t="str">
            <v>211</v>
          </cell>
          <cell r="O551">
            <v>76200</v>
          </cell>
        </row>
        <row r="552">
          <cell r="A552" t="str">
            <v>211</v>
          </cell>
          <cell r="O552">
            <v>0</v>
          </cell>
        </row>
        <row r="553">
          <cell r="A553" t="str">
            <v>211</v>
          </cell>
          <cell r="O553">
            <v>0</v>
          </cell>
        </row>
        <row r="554">
          <cell r="A554" t="str">
            <v>211</v>
          </cell>
          <cell r="O554">
            <v>0</v>
          </cell>
        </row>
        <row r="555">
          <cell r="A555" t="str">
            <v>211</v>
          </cell>
          <cell r="O555">
            <v>0</v>
          </cell>
        </row>
        <row r="556">
          <cell r="A556" t="str">
            <v>211</v>
          </cell>
          <cell r="O556">
            <v>206400</v>
          </cell>
        </row>
        <row r="557">
          <cell r="A557" t="str">
            <v>211</v>
          </cell>
          <cell r="O557">
            <v>0</v>
          </cell>
        </row>
        <row r="558">
          <cell r="A558" t="str">
            <v>211</v>
          </cell>
          <cell r="O558">
            <v>0</v>
          </cell>
        </row>
        <row r="559">
          <cell r="A559" t="str">
            <v>211</v>
          </cell>
          <cell r="O559">
            <v>0</v>
          </cell>
        </row>
        <row r="560">
          <cell r="A560" t="str">
            <v>211</v>
          </cell>
          <cell r="O560">
            <v>0</v>
          </cell>
        </row>
        <row r="561">
          <cell r="A561" t="str">
            <v>211</v>
          </cell>
          <cell r="O561">
            <v>0</v>
          </cell>
        </row>
        <row r="562">
          <cell r="A562" t="str">
            <v>210</v>
          </cell>
          <cell r="O562">
            <v>1302649.4000000001</v>
          </cell>
        </row>
        <row r="563">
          <cell r="A563" t="str">
            <v>210</v>
          </cell>
          <cell r="O563">
            <v>7003</v>
          </cell>
        </row>
        <row r="564">
          <cell r="A564" t="str">
            <v>210</v>
          </cell>
          <cell r="O564">
            <v>200120</v>
          </cell>
        </row>
        <row r="565">
          <cell r="A565" t="str">
            <v>210</v>
          </cell>
          <cell r="O565">
            <v>0</v>
          </cell>
        </row>
        <row r="566">
          <cell r="A566" t="str">
            <v>210</v>
          </cell>
          <cell r="O566">
            <v>136183</v>
          </cell>
        </row>
        <row r="567">
          <cell r="A567" t="str">
            <v>210</v>
          </cell>
          <cell r="O567">
            <v>0</v>
          </cell>
        </row>
        <row r="568">
          <cell r="A568" t="str">
            <v>210</v>
          </cell>
          <cell r="O568">
            <v>0</v>
          </cell>
        </row>
        <row r="569">
          <cell r="A569" t="str">
            <v>210</v>
          </cell>
          <cell r="O569">
            <v>0</v>
          </cell>
        </row>
        <row r="570">
          <cell r="A570" t="str">
            <v>210</v>
          </cell>
          <cell r="O570">
            <v>0</v>
          </cell>
        </row>
        <row r="571">
          <cell r="A571" t="str">
            <v>210</v>
          </cell>
          <cell r="O571">
            <v>0</v>
          </cell>
        </row>
        <row r="572">
          <cell r="A572" t="str">
            <v>210</v>
          </cell>
          <cell r="O572">
            <v>0</v>
          </cell>
        </row>
        <row r="573">
          <cell r="A573" t="str">
            <v>210</v>
          </cell>
          <cell r="O573">
            <v>855000</v>
          </cell>
        </row>
        <row r="574">
          <cell r="A574" t="str">
            <v>210</v>
          </cell>
          <cell r="O574">
            <v>0</v>
          </cell>
        </row>
        <row r="575">
          <cell r="A575" t="str">
            <v>210</v>
          </cell>
          <cell r="O575">
            <v>0</v>
          </cell>
        </row>
        <row r="576">
          <cell r="A576" t="str">
            <v>210</v>
          </cell>
          <cell r="O576">
            <v>0</v>
          </cell>
        </row>
        <row r="577">
          <cell r="A577" t="str">
            <v>210</v>
          </cell>
          <cell r="O577">
            <v>0</v>
          </cell>
        </row>
        <row r="578">
          <cell r="A578" t="str">
            <v>210</v>
          </cell>
          <cell r="O578">
            <v>0</v>
          </cell>
        </row>
        <row r="579">
          <cell r="A579" t="str">
            <v>210</v>
          </cell>
          <cell r="O579">
            <v>0</v>
          </cell>
        </row>
        <row r="580">
          <cell r="A580" t="str">
            <v>210</v>
          </cell>
          <cell r="O580">
            <v>18000</v>
          </cell>
        </row>
        <row r="581">
          <cell r="A581" t="str">
            <v>210</v>
          </cell>
          <cell r="O581">
            <v>18135</v>
          </cell>
        </row>
        <row r="582">
          <cell r="A582" t="str">
            <v>210</v>
          </cell>
          <cell r="O582">
            <v>0</v>
          </cell>
        </row>
        <row r="583">
          <cell r="A583" t="str">
            <v>210</v>
          </cell>
          <cell r="O583">
            <v>0</v>
          </cell>
        </row>
        <row r="584">
          <cell r="A584" t="str">
            <v>210</v>
          </cell>
          <cell r="O584">
            <v>0</v>
          </cell>
        </row>
        <row r="585">
          <cell r="A585" t="str">
            <v>210</v>
          </cell>
          <cell r="O585">
            <v>0</v>
          </cell>
        </row>
        <row r="586">
          <cell r="A586" t="str">
            <v>210</v>
          </cell>
          <cell r="O586">
            <v>0</v>
          </cell>
        </row>
        <row r="587">
          <cell r="A587" t="str">
            <v>210</v>
          </cell>
          <cell r="O587">
            <v>0</v>
          </cell>
        </row>
        <row r="588">
          <cell r="A588" t="str">
            <v>210</v>
          </cell>
          <cell r="O588">
            <v>0</v>
          </cell>
        </row>
        <row r="589">
          <cell r="A589" t="str">
            <v>210</v>
          </cell>
          <cell r="O589">
            <v>0</v>
          </cell>
        </row>
        <row r="590">
          <cell r="A590" t="str">
            <v>210</v>
          </cell>
          <cell r="O590">
            <v>2208</v>
          </cell>
        </row>
        <row r="591">
          <cell r="A591" t="str">
            <v>210</v>
          </cell>
          <cell r="O591">
            <v>182286</v>
          </cell>
        </row>
        <row r="592">
          <cell r="A592" t="str">
            <v>210</v>
          </cell>
          <cell r="O592">
            <v>0</v>
          </cell>
        </row>
        <row r="593">
          <cell r="A593" t="str">
            <v>210</v>
          </cell>
          <cell r="O593">
            <v>104893</v>
          </cell>
        </row>
        <row r="594">
          <cell r="A594" t="str">
            <v>210</v>
          </cell>
          <cell r="O594">
            <v>0</v>
          </cell>
        </row>
        <row r="595">
          <cell r="A595" t="str">
            <v>210</v>
          </cell>
          <cell r="O595">
            <v>1608</v>
          </cell>
        </row>
        <row r="596">
          <cell r="A596" t="str">
            <v>210</v>
          </cell>
          <cell r="O596">
            <v>159759</v>
          </cell>
        </row>
        <row r="597">
          <cell r="A597" t="str">
            <v>224</v>
          </cell>
          <cell r="O597">
            <v>0</v>
          </cell>
        </row>
        <row r="598">
          <cell r="A598" t="str">
            <v>224</v>
          </cell>
          <cell r="O598">
            <v>360</v>
          </cell>
        </row>
        <row r="599">
          <cell r="A599" t="str">
            <v>224</v>
          </cell>
          <cell r="O599">
            <v>175550</v>
          </cell>
        </row>
        <row r="600">
          <cell r="A600" t="str">
            <v>224</v>
          </cell>
          <cell r="O600">
            <v>1416531</v>
          </cell>
        </row>
        <row r="601">
          <cell r="A601" t="str">
            <v>224</v>
          </cell>
          <cell r="O601">
            <v>63400</v>
          </cell>
        </row>
        <row r="602">
          <cell r="A602" t="str">
            <v>224</v>
          </cell>
          <cell r="O602">
            <v>21200</v>
          </cell>
        </row>
        <row r="603">
          <cell r="A603" t="str">
            <v>224</v>
          </cell>
          <cell r="O603">
            <v>15000</v>
          </cell>
        </row>
        <row r="604">
          <cell r="A604" t="str">
            <v>224</v>
          </cell>
          <cell r="O604">
            <v>0</v>
          </cell>
        </row>
        <row r="605">
          <cell r="A605" t="str">
            <v>224</v>
          </cell>
          <cell r="O605">
            <v>7900</v>
          </cell>
        </row>
        <row r="606">
          <cell r="A606" t="str">
            <v>224</v>
          </cell>
          <cell r="O606">
            <v>0</v>
          </cell>
        </row>
        <row r="607">
          <cell r="A607" t="str">
            <v>224</v>
          </cell>
          <cell r="O607">
            <v>0</v>
          </cell>
        </row>
        <row r="608">
          <cell r="A608" t="str">
            <v>224</v>
          </cell>
          <cell r="O608">
            <v>588800</v>
          </cell>
        </row>
        <row r="609">
          <cell r="A609" t="str">
            <v>224</v>
          </cell>
          <cell r="O609">
            <v>0</v>
          </cell>
        </row>
        <row r="610">
          <cell r="A610" t="str">
            <v>224</v>
          </cell>
          <cell r="O610">
            <v>0</v>
          </cell>
        </row>
        <row r="611">
          <cell r="A611" t="str">
            <v>224</v>
          </cell>
          <cell r="O611">
            <v>0</v>
          </cell>
        </row>
        <row r="612">
          <cell r="A612" t="str">
            <v>224</v>
          </cell>
          <cell r="O612">
            <v>0</v>
          </cell>
        </row>
        <row r="613">
          <cell r="A613" t="str">
            <v>224</v>
          </cell>
          <cell r="O613">
            <v>0</v>
          </cell>
        </row>
        <row r="614">
          <cell r="A614" t="str">
            <v>224</v>
          </cell>
          <cell r="O614">
            <v>0</v>
          </cell>
        </row>
        <row r="615">
          <cell r="A615" t="str">
            <v>224</v>
          </cell>
          <cell r="O615">
            <v>21600</v>
          </cell>
        </row>
        <row r="616">
          <cell r="A616" t="str">
            <v>224</v>
          </cell>
          <cell r="O616">
            <v>9655</v>
          </cell>
        </row>
        <row r="617">
          <cell r="A617" t="str">
            <v>224</v>
          </cell>
          <cell r="O617">
            <v>15000</v>
          </cell>
        </row>
        <row r="618">
          <cell r="A618" t="str">
            <v>224</v>
          </cell>
          <cell r="O618">
            <v>0</v>
          </cell>
        </row>
        <row r="619">
          <cell r="A619" t="str">
            <v>224</v>
          </cell>
          <cell r="O619">
            <v>0</v>
          </cell>
        </row>
        <row r="620">
          <cell r="A620" t="str">
            <v>224</v>
          </cell>
          <cell r="O620">
            <v>0</v>
          </cell>
        </row>
        <row r="621">
          <cell r="A621" t="str">
            <v>224</v>
          </cell>
          <cell r="O621">
            <v>80300</v>
          </cell>
        </row>
        <row r="622">
          <cell r="A622" t="str">
            <v>224</v>
          </cell>
          <cell r="O622">
            <v>0</v>
          </cell>
        </row>
        <row r="623">
          <cell r="A623" t="str">
            <v>224</v>
          </cell>
          <cell r="O623">
            <v>0</v>
          </cell>
        </row>
        <row r="624">
          <cell r="A624" t="str">
            <v>224</v>
          </cell>
          <cell r="O624">
            <v>0</v>
          </cell>
        </row>
        <row r="625">
          <cell r="A625" t="str">
            <v>224</v>
          </cell>
          <cell r="O625">
            <v>1599</v>
          </cell>
        </row>
        <row r="626">
          <cell r="A626" t="str">
            <v>224</v>
          </cell>
          <cell r="O626">
            <v>215968</v>
          </cell>
        </row>
        <row r="627">
          <cell r="A627" t="str">
            <v>224</v>
          </cell>
          <cell r="O627">
            <v>0</v>
          </cell>
        </row>
        <row r="628">
          <cell r="A628" t="str">
            <v>224</v>
          </cell>
          <cell r="O628">
            <v>0</v>
          </cell>
        </row>
        <row r="629">
          <cell r="A629" t="str">
            <v>224</v>
          </cell>
          <cell r="O629">
            <v>0</v>
          </cell>
        </row>
        <row r="630">
          <cell r="A630" t="str">
            <v>224</v>
          </cell>
          <cell r="O630">
            <v>13200</v>
          </cell>
        </row>
        <row r="631">
          <cell r="A631" t="str">
            <v>224</v>
          </cell>
          <cell r="O631">
            <v>0</v>
          </cell>
        </row>
        <row r="632">
          <cell r="A632" t="str">
            <v>195</v>
          </cell>
          <cell r="O632">
            <v>1080258</v>
          </cell>
        </row>
        <row r="633">
          <cell r="A633" t="str">
            <v>195</v>
          </cell>
          <cell r="O633">
            <v>0</v>
          </cell>
        </row>
        <row r="634">
          <cell r="A634" t="str">
            <v>195</v>
          </cell>
          <cell r="O634">
            <v>154970</v>
          </cell>
        </row>
        <row r="635">
          <cell r="A635" t="str">
            <v>195</v>
          </cell>
          <cell r="O635">
            <v>0</v>
          </cell>
        </row>
        <row r="636">
          <cell r="A636" t="str">
            <v>195</v>
          </cell>
          <cell r="O636">
            <v>98517</v>
          </cell>
        </row>
        <row r="637">
          <cell r="A637" t="str">
            <v>195</v>
          </cell>
          <cell r="O637">
            <v>0</v>
          </cell>
        </row>
        <row r="638">
          <cell r="A638" t="str">
            <v>195</v>
          </cell>
          <cell r="O638">
            <v>0</v>
          </cell>
        </row>
        <row r="639">
          <cell r="A639" t="str">
            <v>195</v>
          </cell>
          <cell r="O639">
            <v>0</v>
          </cell>
        </row>
        <row r="640">
          <cell r="A640" t="str">
            <v>195</v>
          </cell>
          <cell r="O640">
            <v>0</v>
          </cell>
        </row>
        <row r="641">
          <cell r="A641" t="str">
            <v>195</v>
          </cell>
          <cell r="O641">
            <v>0</v>
          </cell>
        </row>
        <row r="642">
          <cell r="A642" t="str">
            <v>195</v>
          </cell>
          <cell r="O642">
            <v>0</v>
          </cell>
        </row>
        <row r="643">
          <cell r="A643" t="str">
            <v>195</v>
          </cell>
          <cell r="O643">
            <v>98115</v>
          </cell>
        </row>
        <row r="644">
          <cell r="A644" t="str">
            <v>195</v>
          </cell>
          <cell r="O644">
            <v>9000</v>
          </cell>
        </row>
        <row r="645">
          <cell r="A645" t="str">
            <v>195</v>
          </cell>
          <cell r="O645">
            <v>0</v>
          </cell>
        </row>
        <row r="646">
          <cell r="A646" t="str">
            <v>195</v>
          </cell>
          <cell r="O646">
            <v>0</v>
          </cell>
        </row>
        <row r="647">
          <cell r="A647" t="str">
            <v>195</v>
          </cell>
          <cell r="O647">
            <v>0</v>
          </cell>
        </row>
        <row r="648">
          <cell r="A648" t="str">
            <v>195</v>
          </cell>
          <cell r="O648">
            <v>0</v>
          </cell>
        </row>
        <row r="649">
          <cell r="A649" t="str">
            <v>195</v>
          </cell>
          <cell r="O649">
            <v>0</v>
          </cell>
        </row>
        <row r="650">
          <cell r="A650" t="str">
            <v>195</v>
          </cell>
          <cell r="O650">
            <v>3600</v>
          </cell>
        </row>
        <row r="651">
          <cell r="A651" t="str">
            <v>195</v>
          </cell>
          <cell r="O651">
            <v>390</v>
          </cell>
        </row>
        <row r="652">
          <cell r="A652" t="str">
            <v>195</v>
          </cell>
          <cell r="O652">
            <v>2400</v>
          </cell>
        </row>
        <row r="653">
          <cell r="A653" t="str">
            <v>195</v>
          </cell>
          <cell r="O653">
            <v>0</v>
          </cell>
        </row>
        <row r="654">
          <cell r="A654" t="str">
            <v>195</v>
          </cell>
          <cell r="O654">
            <v>0</v>
          </cell>
        </row>
        <row r="655">
          <cell r="A655" t="str">
            <v>195</v>
          </cell>
          <cell r="O655">
            <v>0</v>
          </cell>
        </row>
        <row r="656">
          <cell r="A656" t="str">
            <v>195</v>
          </cell>
          <cell r="O656">
            <v>61424</v>
          </cell>
        </row>
        <row r="657">
          <cell r="A657" t="str">
            <v>195</v>
          </cell>
          <cell r="O657">
            <v>0</v>
          </cell>
        </row>
        <row r="658">
          <cell r="A658" t="str">
            <v>195</v>
          </cell>
          <cell r="O658">
            <v>0</v>
          </cell>
        </row>
        <row r="659">
          <cell r="A659" t="str">
            <v>195</v>
          </cell>
          <cell r="O659">
            <v>0</v>
          </cell>
        </row>
        <row r="660">
          <cell r="A660" t="str">
            <v>195</v>
          </cell>
          <cell r="O660">
            <v>0</v>
          </cell>
        </row>
        <row r="661">
          <cell r="A661" t="str">
            <v>195</v>
          </cell>
          <cell r="O661">
            <v>0</v>
          </cell>
        </row>
        <row r="662">
          <cell r="A662" t="str">
            <v>195</v>
          </cell>
          <cell r="O662">
            <v>0</v>
          </cell>
        </row>
        <row r="663">
          <cell r="A663" t="str">
            <v>195</v>
          </cell>
          <cell r="O663">
            <v>1234567.8</v>
          </cell>
        </row>
        <row r="664">
          <cell r="A664" t="str">
            <v>195</v>
          </cell>
          <cell r="O664">
            <v>0</v>
          </cell>
        </row>
        <row r="665">
          <cell r="A665" t="str">
            <v>195</v>
          </cell>
          <cell r="O665">
            <v>0</v>
          </cell>
        </row>
        <row r="666">
          <cell r="A666" t="str">
            <v>195</v>
          </cell>
          <cell r="O666">
            <v>0</v>
          </cell>
        </row>
        <row r="667">
          <cell r="A667" t="str">
            <v>189</v>
          </cell>
          <cell r="O667">
            <v>1540507</v>
          </cell>
        </row>
        <row r="668">
          <cell r="A668" t="str">
            <v>189</v>
          </cell>
          <cell r="O668">
            <v>173</v>
          </cell>
        </row>
        <row r="669">
          <cell r="A669" t="str">
            <v>189</v>
          </cell>
          <cell r="O669">
            <v>200592</v>
          </cell>
        </row>
        <row r="670">
          <cell r="A670" t="str">
            <v>189</v>
          </cell>
          <cell r="O670">
            <v>0</v>
          </cell>
        </row>
        <row r="671">
          <cell r="A671" t="str">
            <v>189</v>
          </cell>
          <cell r="O671">
            <v>31708</v>
          </cell>
        </row>
        <row r="672">
          <cell r="A672" t="str">
            <v>189</v>
          </cell>
          <cell r="O672">
            <v>13000</v>
          </cell>
        </row>
        <row r="673">
          <cell r="A673" t="str">
            <v>189</v>
          </cell>
          <cell r="O673">
            <v>0</v>
          </cell>
        </row>
        <row r="674">
          <cell r="A674" t="str">
            <v>189</v>
          </cell>
          <cell r="O674">
            <v>15287</v>
          </cell>
        </row>
        <row r="675">
          <cell r="A675" t="str">
            <v>189</v>
          </cell>
          <cell r="O675">
            <v>0</v>
          </cell>
        </row>
        <row r="676">
          <cell r="A676" t="str">
            <v>189</v>
          </cell>
          <cell r="O676">
            <v>0</v>
          </cell>
        </row>
        <row r="677">
          <cell r="A677" t="str">
            <v>189</v>
          </cell>
          <cell r="O677">
            <v>0</v>
          </cell>
        </row>
        <row r="678">
          <cell r="A678" t="str">
            <v>189</v>
          </cell>
          <cell r="O678">
            <v>1630000</v>
          </cell>
        </row>
        <row r="679">
          <cell r="A679" t="str">
            <v>189</v>
          </cell>
          <cell r="O679">
            <v>300000</v>
          </cell>
        </row>
        <row r="680">
          <cell r="A680" t="str">
            <v>189</v>
          </cell>
          <cell r="O680">
            <v>0</v>
          </cell>
        </row>
        <row r="681">
          <cell r="A681" t="str">
            <v>189</v>
          </cell>
          <cell r="O681">
            <v>0</v>
          </cell>
        </row>
        <row r="682">
          <cell r="A682" t="str">
            <v>189</v>
          </cell>
          <cell r="O682">
            <v>0</v>
          </cell>
        </row>
        <row r="683">
          <cell r="A683" t="str">
            <v>189</v>
          </cell>
          <cell r="O683">
            <v>0</v>
          </cell>
        </row>
        <row r="684">
          <cell r="A684" t="str">
            <v>189</v>
          </cell>
          <cell r="O684">
            <v>0</v>
          </cell>
        </row>
        <row r="685">
          <cell r="A685" t="str">
            <v>189</v>
          </cell>
          <cell r="O685">
            <v>12000</v>
          </cell>
        </row>
        <row r="686">
          <cell r="A686" t="str">
            <v>189</v>
          </cell>
          <cell r="O686">
            <v>17704</v>
          </cell>
        </row>
        <row r="687">
          <cell r="A687" t="str">
            <v>189</v>
          </cell>
          <cell r="O687">
            <v>4800</v>
          </cell>
        </row>
        <row r="688">
          <cell r="A688" t="str">
            <v>189</v>
          </cell>
          <cell r="O688">
            <v>0</v>
          </cell>
        </row>
        <row r="689">
          <cell r="A689" t="str">
            <v>189</v>
          </cell>
          <cell r="O689">
            <v>0</v>
          </cell>
        </row>
        <row r="690">
          <cell r="A690" t="str">
            <v>189</v>
          </cell>
          <cell r="O690">
            <v>0</v>
          </cell>
        </row>
        <row r="691">
          <cell r="A691" t="str">
            <v>189</v>
          </cell>
          <cell r="O691">
            <v>81268</v>
          </cell>
        </row>
        <row r="692">
          <cell r="A692" t="str">
            <v>189</v>
          </cell>
          <cell r="O692">
            <v>0</v>
          </cell>
        </row>
        <row r="693">
          <cell r="A693" t="str">
            <v>189</v>
          </cell>
          <cell r="O693">
            <v>0</v>
          </cell>
        </row>
        <row r="694">
          <cell r="A694" t="str">
            <v>189</v>
          </cell>
          <cell r="O694">
            <v>0</v>
          </cell>
        </row>
        <row r="695">
          <cell r="A695" t="str">
            <v>189</v>
          </cell>
          <cell r="O695">
            <v>0</v>
          </cell>
        </row>
        <row r="696">
          <cell r="A696" t="str">
            <v>189</v>
          </cell>
          <cell r="O696">
            <v>249067</v>
          </cell>
        </row>
        <row r="697">
          <cell r="A697" t="str">
            <v>189</v>
          </cell>
          <cell r="O697">
            <v>0</v>
          </cell>
        </row>
        <row r="698">
          <cell r="A698" t="str">
            <v>189</v>
          </cell>
          <cell r="O698">
            <v>0</v>
          </cell>
        </row>
        <row r="699">
          <cell r="A699" t="str">
            <v>189</v>
          </cell>
          <cell r="O699">
            <v>0</v>
          </cell>
        </row>
        <row r="700">
          <cell r="A700" t="str">
            <v>189</v>
          </cell>
          <cell r="O700">
            <v>0</v>
          </cell>
        </row>
        <row r="701">
          <cell r="A701" t="str">
            <v>189</v>
          </cell>
          <cell r="O701">
            <v>0</v>
          </cell>
        </row>
        <row r="702">
          <cell r="A702" t="str">
            <v>209</v>
          </cell>
          <cell r="O702">
            <v>1649994.3075000001</v>
          </cell>
        </row>
        <row r="703">
          <cell r="A703" t="str">
            <v>209</v>
          </cell>
          <cell r="O703">
            <v>7955.85</v>
          </cell>
        </row>
        <row r="704">
          <cell r="A704" t="str">
            <v>209</v>
          </cell>
          <cell r="O704">
            <v>194347.65000000002</v>
          </cell>
        </row>
        <row r="705">
          <cell r="A705" t="str">
            <v>209</v>
          </cell>
          <cell r="O705">
            <v>0</v>
          </cell>
        </row>
        <row r="706">
          <cell r="A706" t="str">
            <v>209</v>
          </cell>
          <cell r="O706">
            <v>59548.65</v>
          </cell>
        </row>
        <row r="707">
          <cell r="A707" t="str">
            <v>209</v>
          </cell>
          <cell r="O707">
            <v>0</v>
          </cell>
        </row>
        <row r="708">
          <cell r="A708" t="str">
            <v>209</v>
          </cell>
          <cell r="O708">
            <v>0</v>
          </cell>
        </row>
        <row r="709">
          <cell r="A709" t="str">
            <v>209</v>
          </cell>
          <cell r="O709">
            <v>152246.84999999998</v>
          </cell>
        </row>
        <row r="710">
          <cell r="A710" t="str">
            <v>209</v>
          </cell>
          <cell r="O710">
            <v>0</v>
          </cell>
        </row>
        <row r="711">
          <cell r="A711" t="str">
            <v>209</v>
          </cell>
          <cell r="O711">
            <v>0</v>
          </cell>
        </row>
        <row r="712">
          <cell r="A712" t="str">
            <v>209</v>
          </cell>
          <cell r="O712">
            <v>0</v>
          </cell>
        </row>
        <row r="713">
          <cell r="A713" t="str">
            <v>209</v>
          </cell>
          <cell r="O713">
            <v>278201.00000000006</v>
          </cell>
        </row>
        <row r="714">
          <cell r="A714" t="str">
            <v>209</v>
          </cell>
          <cell r="O714">
            <v>0</v>
          </cell>
        </row>
        <row r="715">
          <cell r="A715" t="str">
            <v>209</v>
          </cell>
          <cell r="O715">
            <v>0</v>
          </cell>
        </row>
        <row r="716">
          <cell r="A716" t="str">
            <v>209</v>
          </cell>
          <cell r="O716">
            <v>0</v>
          </cell>
        </row>
        <row r="717">
          <cell r="A717" t="str">
            <v>209</v>
          </cell>
          <cell r="O717">
            <v>0</v>
          </cell>
        </row>
        <row r="718">
          <cell r="A718" t="str">
            <v>209</v>
          </cell>
          <cell r="O718">
            <v>0</v>
          </cell>
        </row>
        <row r="719">
          <cell r="A719" t="str">
            <v>209</v>
          </cell>
          <cell r="O719">
            <v>0</v>
          </cell>
        </row>
        <row r="720">
          <cell r="A720" t="str">
            <v>209</v>
          </cell>
          <cell r="O720">
            <v>13615</v>
          </cell>
        </row>
        <row r="721">
          <cell r="A721" t="str">
            <v>209</v>
          </cell>
          <cell r="O721">
            <v>22351</v>
          </cell>
        </row>
        <row r="722">
          <cell r="A722" t="str">
            <v>209</v>
          </cell>
          <cell r="O722">
            <v>5482</v>
          </cell>
        </row>
        <row r="723">
          <cell r="A723" t="str">
            <v>209</v>
          </cell>
          <cell r="O723">
            <v>0</v>
          </cell>
        </row>
        <row r="724">
          <cell r="A724" t="str">
            <v>209</v>
          </cell>
          <cell r="O724">
            <v>0</v>
          </cell>
        </row>
        <row r="725">
          <cell r="A725" t="str">
            <v>209</v>
          </cell>
          <cell r="O725">
            <v>0</v>
          </cell>
        </row>
        <row r="726">
          <cell r="A726" t="str">
            <v>209</v>
          </cell>
          <cell r="O726">
            <v>82235.999999999985</v>
          </cell>
        </row>
        <row r="727">
          <cell r="A727" t="str">
            <v>209</v>
          </cell>
          <cell r="O727">
            <v>0</v>
          </cell>
        </row>
        <row r="728">
          <cell r="A728" t="str">
            <v>209</v>
          </cell>
          <cell r="O728">
            <v>0</v>
          </cell>
        </row>
        <row r="729">
          <cell r="A729" t="str">
            <v>209</v>
          </cell>
          <cell r="O729">
            <v>0</v>
          </cell>
        </row>
        <row r="730">
          <cell r="A730" t="str">
            <v>209</v>
          </cell>
          <cell r="O730">
            <v>0</v>
          </cell>
        </row>
        <row r="731">
          <cell r="A731" t="str">
            <v>209</v>
          </cell>
          <cell r="O731">
            <v>257344.50000000003</v>
          </cell>
        </row>
        <row r="732">
          <cell r="A732" t="str">
            <v>209</v>
          </cell>
          <cell r="O732">
            <v>0</v>
          </cell>
        </row>
        <row r="733">
          <cell r="A733" t="str">
            <v>209</v>
          </cell>
          <cell r="O733">
            <v>0</v>
          </cell>
        </row>
        <row r="734">
          <cell r="A734" t="str">
            <v>209</v>
          </cell>
          <cell r="O734">
            <v>0</v>
          </cell>
        </row>
        <row r="735">
          <cell r="A735" t="str">
            <v>209</v>
          </cell>
          <cell r="O735">
            <v>0</v>
          </cell>
        </row>
        <row r="736">
          <cell r="A736" t="str">
            <v>209</v>
          </cell>
          <cell r="O736">
            <v>0</v>
          </cell>
        </row>
        <row r="737">
          <cell r="A737" t="str">
            <v>161</v>
          </cell>
          <cell r="O737">
            <v>1072390</v>
          </cell>
        </row>
        <row r="738">
          <cell r="A738" t="str">
            <v>161</v>
          </cell>
          <cell r="O738">
            <v>0</v>
          </cell>
        </row>
        <row r="739">
          <cell r="A739" t="str">
            <v>161</v>
          </cell>
          <cell r="O739">
            <v>0</v>
          </cell>
        </row>
        <row r="740">
          <cell r="A740" t="str">
            <v>161</v>
          </cell>
          <cell r="O740">
            <v>0</v>
          </cell>
        </row>
        <row r="741">
          <cell r="A741" t="str">
            <v>161</v>
          </cell>
          <cell r="O741">
            <v>0</v>
          </cell>
        </row>
        <row r="742">
          <cell r="A742" t="str">
            <v>161</v>
          </cell>
          <cell r="O742">
            <v>0</v>
          </cell>
        </row>
        <row r="743">
          <cell r="A743" t="str">
            <v>161</v>
          </cell>
          <cell r="O743">
            <v>12000</v>
          </cell>
        </row>
        <row r="744">
          <cell r="A744" t="str">
            <v>161</v>
          </cell>
          <cell r="O744">
            <v>599225</v>
          </cell>
        </row>
        <row r="745">
          <cell r="A745" t="str">
            <v>161</v>
          </cell>
          <cell r="O745">
            <v>0</v>
          </cell>
        </row>
        <row r="746">
          <cell r="A746" t="str">
            <v>161</v>
          </cell>
          <cell r="O746">
            <v>0</v>
          </cell>
        </row>
        <row r="747">
          <cell r="A747" t="str">
            <v>161</v>
          </cell>
          <cell r="O747">
            <v>0</v>
          </cell>
        </row>
        <row r="748">
          <cell r="A748" t="str">
            <v>161</v>
          </cell>
          <cell r="O748">
            <v>473000</v>
          </cell>
        </row>
        <row r="749">
          <cell r="A749" t="str">
            <v>161</v>
          </cell>
          <cell r="O749">
            <v>0</v>
          </cell>
        </row>
        <row r="750">
          <cell r="A750" t="str">
            <v>161</v>
          </cell>
          <cell r="O750">
            <v>0</v>
          </cell>
        </row>
        <row r="751">
          <cell r="A751" t="str">
            <v>161</v>
          </cell>
          <cell r="O751">
            <v>0</v>
          </cell>
        </row>
        <row r="752">
          <cell r="A752" t="str">
            <v>161</v>
          </cell>
          <cell r="O752">
            <v>0</v>
          </cell>
        </row>
        <row r="753">
          <cell r="A753" t="str">
            <v>161</v>
          </cell>
          <cell r="O753">
            <v>0</v>
          </cell>
        </row>
        <row r="754">
          <cell r="A754" t="str">
            <v>161</v>
          </cell>
          <cell r="O754">
            <v>0</v>
          </cell>
        </row>
        <row r="755">
          <cell r="A755" t="str">
            <v>161</v>
          </cell>
          <cell r="O755">
            <v>30000</v>
          </cell>
        </row>
        <row r="756">
          <cell r="A756" t="str">
            <v>161</v>
          </cell>
          <cell r="O756">
            <v>5000</v>
          </cell>
        </row>
        <row r="757">
          <cell r="A757" t="str">
            <v>161</v>
          </cell>
          <cell r="O757">
            <v>0</v>
          </cell>
        </row>
        <row r="758">
          <cell r="A758" t="str">
            <v>161</v>
          </cell>
          <cell r="O758">
            <v>0</v>
          </cell>
        </row>
        <row r="759">
          <cell r="A759" t="str">
            <v>161</v>
          </cell>
          <cell r="O759">
            <v>0</v>
          </cell>
        </row>
        <row r="760">
          <cell r="A760" t="str">
            <v>161</v>
          </cell>
          <cell r="O760">
            <v>0</v>
          </cell>
        </row>
        <row r="761">
          <cell r="A761" t="str">
            <v>161</v>
          </cell>
          <cell r="O761">
            <v>102432</v>
          </cell>
        </row>
        <row r="762">
          <cell r="A762" t="str">
            <v>161</v>
          </cell>
          <cell r="O762">
            <v>0</v>
          </cell>
        </row>
        <row r="763">
          <cell r="A763" t="str">
            <v>161</v>
          </cell>
          <cell r="O763">
            <v>0</v>
          </cell>
        </row>
        <row r="764">
          <cell r="A764" t="str">
            <v>161</v>
          </cell>
          <cell r="O764">
            <v>0</v>
          </cell>
        </row>
        <row r="765">
          <cell r="A765" t="str">
            <v>161</v>
          </cell>
          <cell r="O765">
            <v>0</v>
          </cell>
        </row>
        <row r="766">
          <cell r="A766" t="str">
            <v>161</v>
          </cell>
          <cell r="O766">
            <v>134458</v>
          </cell>
        </row>
        <row r="767">
          <cell r="A767" t="str">
            <v>161</v>
          </cell>
          <cell r="O767">
            <v>168</v>
          </cell>
        </row>
        <row r="768">
          <cell r="A768" t="str">
            <v>161</v>
          </cell>
          <cell r="O768">
            <v>0</v>
          </cell>
        </row>
        <row r="769">
          <cell r="A769" t="str">
            <v>161</v>
          </cell>
          <cell r="O769">
            <v>0</v>
          </cell>
        </row>
        <row r="770">
          <cell r="A770" t="str">
            <v>161</v>
          </cell>
          <cell r="O770">
            <v>0</v>
          </cell>
        </row>
        <row r="771">
          <cell r="A771" t="str">
            <v>161</v>
          </cell>
          <cell r="O771">
            <v>72</v>
          </cell>
        </row>
        <row r="772">
          <cell r="A772" t="str">
            <v>011</v>
          </cell>
          <cell r="O772">
            <v>0</v>
          </cell>
        </row>
        <row r="773">
          <cell r="A773" t="str">
            <v>011</v>
          </cell>
          <cell r="O773">
            <v>0</v>
          </cell>
        </row>
        <row r="774">
          <cell r="A774" t="str">
            <v>011</v>
          </cell>
          <cell r="O774">
            <v>133752</v>
          </cell>
        </row>
        <row r="775">
          <cell r="A775" t="str">
            <v>011</v>
          </cell>
          <cell r="O775">
            <v>1538600</v>
          </cell>
        </row>
        <row r="776">
          <cell r="A776" t="str">
            <v>011</v>
          </cell>
          <cell r="O776">
            <v>55117</v>
          </cell>
        </row>
        <row r="777">
          <cell r="A777" t="str">
            <v>011</v>
          </cell>
          <cell r="O777">
            <v>0</v>
          </cell>
        </row>
        <row r="778">
          <cell r="A778" t="str">
            <v>011</v>
          </cell>
          <cell r="O778">
            <v>0</v>
          </cell>
        </row>
        <row r="779">
          <cell r="A779" t="str">
            <v>011</v>
          </cell>
          <cell r="O779">
            <v>10818</v>
          </cell>
        </row>
        <row r="780">
          <cell r="A780" t="str">
            <v>011</v>
          </cell>
          <cell r="O780">
            <v>0</v>
          </cell>
        </row>
        <row r="781">
          <cell r="A781" t="str">
            <v>011</v>
          </cell>
          <cell r="O781">
            <v>0</v>
          </cell>
        </row>
        <row r="782">
          <cell r="A782" t="str">
            <v>011</v>
          </cell>
          <cell r="O782">
            <v>0</v>
          </cell>
        </row>
        <row r="783">
          <cell r="A783" t="str">
            <v>011</v>
          </cell>
          <cell r="O783">
            <v>221550</v>
          </cell>
        </row>
        <row r="784">
          <cell r="A784" t="str">
            <v>011</v>
          </cell>
          <cell r="O784">
            <v>565000</v>
          </cell>
        </row>
        <row r="785">
          <cell r="A785" t="str">
            <v>011</v>
          </cell>
          <cell r="O785">
            <v>0</v>
          </cell>
        </row>
        <row r="786">
          <cell r="A786" t="str">
            <v>011</v>
          </cell>
          <cell r="O786">
            <v>0</v>
          </cell>
        </row>
        <row r="787">
          <cell r="A787" t="str">
            <v>011</v>
          </cell>
          <cell r="O787">
            <v>0</v>
          </cell>
        </row>
        <row r="788">
          <cell r="A788" t="str">
            <v>011</v>
          </cell>
          <cell r="O788">
            <v>0</v>
          </cell>
        </row>
        <row r="789">
          <cell r="A789" t="str">
            <v>011</v>
          </cell>
          <cell r="O789">
            <v>0</v>
          </cell>
        </row>
        <row r="790">
          <cell r="A790" t="str">
            <v>011</v>
          </cell>
          <cell r="O790">
            <v>15600</v>
          </cell>
        </row>
        <row r="791">
          <cell r="A791" t="str">
            <v>011</v>
          </cell>
          <cell r="O791">
            <v>9980</v>
          </cell>
        </row>
        <row r="792">
          <cell r="A792" t="str">
            <v>011</v>
          </cell>
          <cell r="O792">
            <v>10800</v>
          </cell>
        </row>
        <row r="793">
          <cell r="A793" t="str">
            <v>011</v>
          </cell>
          <cell r="O793">
            <v>0</v>
          </cell>
        </row>
        <row r="794">
          <cell r="A794" t="str">
            <v>011</v>
          </cell>
          <cell r="O794">
            <v>0</v>
          </cell>
        </row>
        <row r="795">
          <cell r="A795" t="str">
            <v>011</v>
          </cell>
          <cell r="O795">
            <v>0</v>
          </cell>
        </row>
        <row r="796">
          <cell r="A796" t="str">
            <v>011</v>
          </cell>
          <cell r="O796">
            <v>48400</v>
          </cell>
        </row>
        <row r="797">
          <cell r="A797" t="str">
            <v>011</v>
          </cell>
          <cell r="O797">
            <v>0</v>
          </cell>
        </row>
        <row r="798">
          <cell r="A798" t="str">
            <v>011</v>
          </cell>
          <cell r="O798">
            <v>0</v>
          </cell>
        </row>
        <row r="799">
          <cell r="A799" t="str">
            <v>011</v>
          </cell>
          <cell r="O799">
            <v>0</v>
          </cell>
        </row>
        <row r="800">
          <cell r="A800" t="str">
            <v>011</v>
          </cell>
          <cell r="O800">
            <v>0</v>
          </cell>
        </row>
        <row r="801">
          <cell r="A801" t="str">
            <v>011</v>
          </cell>
          <cell r="O801">
            <v>131190</v>
          </cell>
        </row>
        <row r="802">
          <cell r="A802" t="str">
            <v>011</v>
          </cell>
          <cell r="O802">
            <v>0</v>
          </cell>
        </row>
        <row r="803">
          <cell r="A803" t="str">
            <v>011</v>
          </cell>
          <cell r="O803">
            <v>0</v>
          </cell>
        </row>
        <row r="804">
          <cell r="A804" t="str">
            <v>011</v>
          </cell>
          <cell r="O804">
            <v>0</v>
          </cell>
        </row>
        <row r="805">
          <cell r="A805" t="str">
            <v>011</v>
          </cell>
          <cell r="O805">
            <v>0</v>
          </cell>
        </row>
        <row r="806">
          <cell r="A806" t="str">
            <v>011</v>
          </cell>
          <cell r="O806">
            <v>0</v>
          </cell>
        </row>
        <row r="807">
          <cell r="A807" t="str">
            <v>106</v>
          </cell>
          <cell r="O807">
            <v>918477.02</v>
          </cell>
        </row>
        <row r="808">
          <cell r="A808" t="str">
            <v>106</v>
          </cell>
          <cell r="O808">
            <v>0</v>
          </cell>
        </row>
        <row r="809">
          <cell r="A809" t="str">
            <v>106</v>
          </cell>
          <cell r="O809">
            <v>0</v>
          </cell>
        </row>
        <row r="810">
          <cell r="A810" t="str">
            <v>106</v>
          </cell>
          <cell r="O810">
            <v>0</v>
          </cell>
        </row>
        <row r="811">
          <cell r="A811" t="str">
            <v>106</v>
          </cell>
          <cell r="O811">
            <v>50578</v>
          </cell>
        </row>
        <row r="812">
          <cell r="A812" t="str">
            <v>106</v>
          </cell>
          <cell r="O812">
            <v>20900</v>
          </cell>
        </row>
        <row r="813">
          <cell r="A813" t="str">
            <v>106</v>
          </cell>
          <cell r="O813">
            <v>0</v>
          </cell>
        </row>
        <row r="814">
          <cell r="A814" t="str">
            <v>106</v>
          </cell>
          <cell r="O814">
            <v>8912.2000000000007</v>
          </cell>
        </row>
        <row r="815">
          <cell r="A815" t="str">
            <v>106</v>
          </cell>
          <cell r="O815">
            <v>0</v>
          </cell>
        </row>
        <row r="816">
          <cell r="A816" t="str">
            <v>106</v>
          </cell>
          <cell r="O816">
            <v>0</v>
          </cell>
        </row>
        <row r="817">
          <cell r="A817" t="str">
            <v>106</v>
          </cell>
          <cell r="O817">
            <v>0</v>
          </cell>
        </row>
        <row r="818">
          <cell r="A818" t="str">
            <v>106</v>
          </cell>
          <cell r="O818">
            <v>55000</v>
          </cell>
        </row>
        <row r="819">
          <cell r="A819" t="str">
            <v>106</v>
          </cell>
          <cell r="O819">
            <v>0</v>
          </cell>
        </row>
        <row r="820">
          <cell r="A820" t="str">
            <v>106</v>
          </cell>
          <cell r="O820">
            <v>0</v>
          </cell>
        </row>
        <row r="821">
          <cell r="A821" t="str">
            <v>106</v>
          </cell>
          <cell r="O821">
            <v>0</v>
          </cell>
        </row>
        <row r="822">
          <cell r="A822" t="str">
            <v>106</v>
          </cell>
          <cell r="O822">
            <v>0</v>
          </cell>
        </row>
        <row r="823">
          <cell r="A823" t="str">
            <v>106</v>
          </cell>
          <cell r="O823">
            <v>0</v>
          </cell>
        </row>
        <row r="824">
          <cell r="A824" t="str">
            <v>106</v>
          </cell>
          <cell r="O824">
            <v>0</v>
          </cell>
        </row>
        <row r="825">
          <cell r="A825" t="str">
            <v>106</v>
          </cell>
          <cell r="O825">
            <v>15000</v>
          </cell>
        </row>
        <row r="826">
          <cell r="A826" t="str">
            <v>106</v>
          </cell>
          <cell r="O826">
            <v>21883</v>
          </cell>
        </row>
        <row r="827">
          <cell r="A827" t="str">
            <v>106</v>
          </cell>
          <cell r="O827">
            <v>20400</v>
          </cell>
        </row>
        <row r="828">
          <cell r="A828" t="str">
            <v>106</v>
          </cell>
          <cell r="O828">
            <v>0</v>
          </cell>
        </row>
        <row r="829">
          <cell r="A829" t="str">
            <v>106</v>
          </cell>
          <cell r="O829">
            <v>0</v>
          </cell>
        </row>
        <row r="830">
          <cell r="A830" t="str">
            <v>106</v>
          </cell>
          <cell r="O830">
            <v>0</v>
          </cell>
        </row>
        <row r="831">
          <cell r="A831" t="str">
            <v>106</v>
          </cell>
          <cell r="O831">
            <v>67080</v>
          </cell>
        </row>
        <row r="832">
          <cell r="A832" t="str">
            <v>106</v>
          </cell>
          <cell r="O832">
            <v>0</v>
          </cell>
        </row>
        <row r="833">
          <cell r="A833" t="str">
            <v>106</v>
          </cell>
          <cell r="O833">
            <v>0</v>
          </cell>
        </row>
        <row r="834">
          <cell r="A834" t="str">
            <v>106</v>
          </cell>
          <cell r="O834">
            <v>0</v>
          </cell>
        </row>
        <row r="835">
          <cell r="A835" t="str">
            <v>106</v>
          </cell>
          <cell r="O835">
            <v>0</v>
          </cell>
        </row>
        <row r="836">
          <cell r="A836" t="str">
            <v>106</v>
          </cell>
          <cell r="O836">
            <v>141236.20000000001</v>
          </cell>
        </row>
        <row r="837">
          <cell r="A837" t="str">
            <v>106</v>
          </cell>
          <cell r="O837">
            <v>0</v>
          </cell>
        </row>
        <row r="838">
          <cell r="A838" t="str">
            <v>106</v>
          </cell>
          <cell r="O838">
            <v>35000</v>
          </cell>
        </row>
        <row r="839">
          <cell r="A839" t="str">
            <v>106</v>
          </cell>
          <cell r="O839">
            <v>0</v>
          </cell>
        </row>
        <row r="840">
          <cell r="A840" t="str">
            <v>106</v>
          </cell>
          <cell r="O840">
            <v>0</v>
          </cell>
        </row>
        <row r="841">
          <cell r="A841" t="str">
            <v>106</v>
          </cell>
          <cell r="O841">
            <v>0</v>
          </cell>
        </row>
        <row r="842">
          <cell r="A842" t="str">
            <v>004</v>
          </cell>
          <cell r="O842">
            <v>1136700</v>
          </cell>
        </row>
        <row r="843">
          <cell r="A843" t="str">
            <v>004</v>
          </cell>
          <cell r="O843">
            <v>0</v>
          </cell>
        </row>
        <row r="844">
          <cell r="A844" t="str">
            <v>004</v>
          </cell>
          <cell r="O844">
            <v>146500</v>
          </cell>
        </row>
        <row r="845">
          <cell r="A845" t="str">
            <v>004</v>
          </cell>
          <cell r="O845">
            <v>0</v>
          </cell>
        </row>
        <row r="846">
          <cell r="A846" t="str">
            <v>004</v>
          </cell>
          <cell r="O846">
            <v>76000</v>
          </cell>
        </row>
        <row r="847">
          <cell r="A847" t="str">
            <v>004</v>
          </cell>
          <cell r="O847">
            <v>0</v>
          </cell>
        </row>
        <row r="848">
          <cell r="A848" t="str">
            <v>004</v>
          </cell>
          <cell r="O848">
            <v>0</v>
          </cell>
        </row>
        <row r="849">
          <cell r="A849" t="str">
            <v>004</v>
          </cell>
          <cell r="O849">
            <v>0</v>
          </cell>
        </row>
        <row r="850">
          <cell r="A850" t="str">
            <v>004</v>
          </cell>
          <cell r="O850">
            <v>0</v>
          </cell>
        </row>
        <row r="851">
          <cell r="A851" t="str">
            <v>004</v>
          </cell>
          <cell r="O851">
            <v>0</v>
          </cell>
        </row>
        <row r="852">
          <cell r="A852" t="str">
            <v>004</v>
          </cell>
          <cell r="O852">
            <v>0</v>
          </cell>
        </row>
        <row r="853">
          <cell r="A853" t="str">
            <v>004</v>
          </cell>
          <cell r="O853">
            <v>211000</v>
          </cell>
        </row>
        <row r="854">
          <cell r="A854" t="str">
            <v>004</v>
          </cell>
          <cell r="O854">
            <v>0</v>
          </cell>
        </row>
        <row r="855">
          <cell r="A855" t="str">
            <v>004</v>
          </cell>
          <cell r="O855">
            <v>0</v>
          </cell>
        </row>
        <row r="856">
          <cell r="A856" t="str">
            <v>004</v>
          </cell>
          <cell r="O856">
            <v>0</v>
          </cell>
        </row>
        <row r="857">
          <cell r="A857" t="str">
            <v>004</v>
          </cell>
          <cell r="O857">
            <v>0</v>
          </cell>
        </row>
        <row r="858">
          <cell r="A858" t="str">
            <v>004</v>
          </cell>
          <cell r="O858">
            <v>0</v>
          </cell>
        </row>
        <row r="859">
          <cell r="A859" t="str">
            <v>004</v>
          </cell>
          <cell r="O859">
            <v>0</v>
          </cell>
        </row>
        <row r="860">
          <cell r="A860" t="str">
            <v>004</v>
          </cell>
          <cell r="O860">
            <v>18000</v>
          </cell>
        </row>
        <row r="861">
          <cell r="A861" t="str">
            <v>004</v>
          </cell>
          <cell r="O861">
            <v>12000</v>
          </cell>
        </row>
        <row r="862">
          <cell r="A862" t="str">
            <v>004</v>
          </cell>
          <cell r="O862">
            <v>0</v>
          </cell>
        </row>
        <row r="863">
          <cell r="A863" t="str">
            <v>004</v>
          </cell>
          <cell r="O863">
            <v>0</v>
          </cell>
        </row>
        <row r="864">
          <cell r="A864" t="str">
            <v>004</v>
          </cell>
          <cell r="O864">
            <v>0</v>
          </cell>
        </row>
        <row r="865">
          <cell r="A865" t="str">
            <v>004</v>
          </cell>
          <cell r="O865">
            <v>0</v>
          </cell>
        </row>
        <row r="866">
          <cell r="A866" t="str">
            <v>004</v>
          </cell>
          <cell r="O866">
            <v>65000</v>
          </cell>
        </row>
        <row r="867">
          <cell r="A867" t="str">
            <v>004</v>
          </cell>
          <cell r="O867">
            <v>0</v>
          </cell>
        </row>
        <row r="868">
          <cell r="A868" t="str">
            <v>004</v>
          </cell>
          <cell r="O868">
            <v>0</v>
          </cell>
        </row>
        <row r="869">
          <cell r="A869" t="str">
            <v>004</v>
          </cell>
          <cell r="O869">
            <v>0</v>
          </cell>
        </row>
        <row r="870">
          <cell r="A870" t="str">
            <v>004</v>
          </cell>
          <cell r="O870">
            <v>0</v>
          </cell>
        </row>
        <row r="871">
          <cell r="A871" t="str">
            <v>004</v>
          </cell>
          <cell r="O871">
            <v>167000</v>
          </cell>
        </row>
        <row r="872">
          <cell r="A872" t="str">
            <v>004</v>
          </cell>
          <cell r="O872">
            <v>0</v>
          </cell>
        </row>
        <row r="873">
          <cell r="A873" t="str">
            <v>004</v>
          </cell>
          <cell r="O873">
            <v>0</v>
          </cell>
        </row>
        <row r="874">
          <cell r="A874" t="str">
            <v>004</v>
          </cell>
          <cell r="O874">
            <v>0</v>
          </cell>
        </row>
        <row r="875">
          <cell r="A875" t="str">
            <v>004</v>
          </cell>
          <cell r="O875">
            <v>0</v>
          </cell>
        </row>
        <row r="876">
          <cell r="A876" t="str">
            <v>004</v>
          </cell>
          <cell r="O876">
            <v>0</v>
          </cell>
        </row>
        <row r="877">
          <cell r="A877" t="str">
            <v>221</v>
          </cell>
          <cell r="O877">
            <v>1402433</v>
          </cell>
        </row>
        <row r="878">
          <cell r="A878" t="str">
            <v>221</v>
          </cell>
          <cell r="O878">
            <v>3052</v>
          </cell>
        </row>
        <row r="879">
          <cell r="A879" t="str">
            <v>221</v>
          </cell>
          <cell r="O879">
            <v>259980</v>
          </cell>
        </row>
        <row r="880">
          <cell r="A880" t="str">
            <v>221</v>
          </cell>
          <cell r="O880">
            <v>0</v>
          </cell>
        </row>
        <row r="881">
          <cell r="A881" t="str">
            <v>221</v>
          </cell>
          <cell r="O881">
            <v>97268</v>
          </cell>
        </row>
        <row r="882">
          <cell r="A882" t="str">
            <v>221</v>
          </cell>
          <cell r="O882">
            <v>0</v>
          </cell>
        </row>
        <row r="883">
          <cell r="A883" t="str">
            <v>221</v>
          </cell>
          <cell r="O883">
            <v>0</v>
          </cell>
        </row>
        <row r="884">
          <cell r="A884" t="str">
            <v>221</v>
          </cell>
          <cell r="O884">
            <v>0</v>
          </cell>
        </row>
        <row r="885">
          <cell r="A885" t="str">
            <v>221</v>
          </cell>
          <cell r="O885">
            <v>0</v>
          </cell>
        </row>
        <row r="886">
          <cell r="A886" t="str">
            <v>221</v>
          </cell>
          <cell r="O886">
            <v>0</v>
          </cell>
        </row>
        <row r="887">
          <cell r="A887" t="str">
            <v>221</v>
          </cell>
          <cell r="O887">
            <v>0</v>
          </cell>
        </row>
        <row r="888">
          <cell r="A888" t="str">
            <v>221</v>
          </cell>
          <cell r="O888">
            <v>820760</v>
          </cell>
        </row>
        <row r="889">
          <cell r="A889" t="str">
            <v>221</v>
          </cell>
          <cell r="O889">
            <v>0</v>
          </cell>
        </row>
        <row r="890">
          <cell r="A890" t="str">
            <v>221</v>
          </cell>
          <cell r="O890">
            <v>0</v>
          </cell>
        </row>
        <row r="891">
          <cell r="A891" t="str">
            <v>221</v>
          </cell>
          <cell r="O891">
            <v>0</v>
          </cell>
        </row>
        <row r="892">
          <cell r="A892" t="str">
            <v>221</v>
          </cell>
          <cell r="O892">
            <v>0</v>
          </cell>
        </row>
        <row r="893">
          <cell r="A893" t="str">
            <v>221</v>
          </cell>
          <cell r="O893">
            <v>0</v>
          </cell>
        </row>
        <row r="894">
          <cell r="A894" t="str">
            <v>221</v>
          </cell>
          <cell r="O894">
            <v>0</v>
          </cell>
        </row>
        <row r="895">
          <cell r="A895" t="str">
            <v>221</v>
          </cell>
          <cell r="O895">
            <v>18600</v>
          </cell>
        </row>
        <row r="896">
          <cell r="A896" t="str">
            <v>221</v>
          </cell>
          <cell r="O896">
            <v>13781</v>
          </cell>
        </row>
        <row r="897">
          <cell r="A897" t="str">
            <v>221</v>
          </cell>
          <cell r="O897">
            <v>10560</v>
          </cell>
        </row>
        <row r="898">
          <cell r="A898" t="str">
            <v>221</v>
          </cell>
          <cell r="O898">
            <v>0</v>
          </cell>
        </row>
        <row r="899">
          <cell r="A899" t="str">
            <v>221</v>
          </cell>
          <cell r="O899">
            <v>0</v>
          </cell>
        </row>
        <row r="900">
          <cell r="A900" t="str">
            <v>221</v>
          </cell>
          <cell r="O900">
            <v>0</v>
          </cell>
        </row>
        <row r="901">
          <cell r="A901" t="str">
            <v>221</v>
          </cell>
          <cell r="O901">
            <v>74104</v>
          </cell>
        </row>
        <row r="902">
          <cell r="A902" t="str">
            <v>221</v>
          </cell>
          <cell r="O902">
            <v>0</v>
          </cell>
        </row>
        <row r="903">
          <cell r="A903" t="str">
            <v>221</v>
          </cell>
          <cell r="O903">
            <v>0</v>
          </cell>
        </row>
        <row r="904">
          <cell r="A904" t="str">
            <v>221</v>
          </cell>
          <cell r="O904">
            <v>0</v>
          </cell>
        </row>
        <row r="905">
          <cell r="A905" t="str">
            <v>221</v>
          </cell>
          <cell r="O905">
            <v>0</v>
          </cell>
        </row>
        <row r="906">
          <cell r="A906" t="str">
            <v>221</v>
          </cell>
          <cell r="O906">
            <v>218717</v>
          </cell>
        </row>
        <row r="907">
          <cell r="A907" t="str">
            <v>221</v>
          </cell>
          <cell r="O907">
            <v>0</v>
          </cell>
        </row>
        <row r="908">
          <cell r="A908" t="str">
            <v>221</v>
          </cell>
          <cell r="O908">
            <v>138027</v>
          </cell>
        </row>
        <row r="909">
          <cell r="A909" t="str">
            <v>221</v>
          </cell>
          <cell r="O909">
            <v>0</v>
          </cell>
        </row>
        <row r="910">
          <cell r="A910" t="str">
            <v>221</v>
          </cell>
          <cell r="O910">
            <v>0</v>
          </cell>
        </row>
        <row r="911">
          <cell r="A911" t="str">
            <v>221</v>
          </cell>
          <cell r="O911">
            <v>0</v>
          </cell>
        </row>
        <row r="912">
          <cell r="A912" t="str">
            <v>220</v>
          </cell>
          <cell r="O912">
            <v>585526</v>
          </cell>
        </row>
        <row r="913">
          <cell r="A913" t="str">
            <v>220</v>
          </cell>
          <cell r="O913">
            <v>0</v>
          </cell>
        </row>
        <row r="914">
          <cell r="A914" t="str">
            <v>220</v>
          </cell>
          <cell r="O914">
            <v>100380</v>
          </cell>
        </row>
        <row r="915">
          <cell r="A915" t="str">
            <v>220</v>
          </cell>
          <cell r="O915">
            <v>0</v>
          </cell>
        </row>
        <row r="916">
          <cell r="A916" t="str">
            <v>220</v>
          </cell>
          <cell r="O916">
            <v>3432</v>
          </cell>
        </row>
        <row r="917">
          <cell r="A917" t="str">
            <v>220</v>
          </cell>
          <cell r="O917">
            <v>0</v>
          </cell>
        </row>
        <row r="918">
          <cell r="A918" t="str">
            <v>220</v>
          </cell>
          <cell r="O918">
            <v>0</v>
          </cell>
        </row>
        <row r="919">
          <cell r="A919" t="str">
            <v>220</v>
          </cell>
          <cell r="O919">
            <v>0</v>
          </cell>
        </row>
        <row r="920">
          <cell r="A920" t="str">
            <v>220</v>
          </cell>
          <cell r="O920">
            <v>0</v>
          </cell>
        </row>
        <row r="921">
          <cell r="A921" t="str">
            <v>220</v>
          </cell>
          <cell r="O921">
            <v>0</v>
          </cell>
        </row>
        <row r="922">
          <cell r="A922" t="str">
            <v>220</v>
          </cell>
          <cell r="O922">
            <v>0</v>
          </cell>
        </row>
        <row r="923">
          <cell r="A923" t="str">
            <v>220</v>
          </cell>
          <cell r="O923">
            <v>520000</v>
          </cell>
        </row>
        <row r="924">
          <cell r="A924" t="str">
            <v>220</v>
          </cell>
          <cell r="O924">
            <v>0</v>
          </cell>
        </row>
        <row r="925">
          <cell r="A925" t="str">
            <v>220</v>
          </cell>
          <cell r="O925">
            <v>0</v>
          </cell>
        </row>
        <row r="926">
          <cell r="A926" t="str">
            <v>220</v>
          </cell>
          <cell r="O926">
            <v>0</v>
          </cell>
        </row>
        <row r="927">
          <cell r="A927" t="str">
            <v>220</v>
          </cell>
          <cell r="O927">
            <v>0</v>
          </cell>
        </row>
        <row r="928">
          <cell r="A928" t="str">
            <v>220</v>
          </cell>
          <cell r="O928">
            <v>0</v>
          </cell>
        </row>
        <row r="929">
          <cell r="A929" t="str">
            <v>220</v>
          </cell>
          <cell r="O929">
            <v>0</v>
          </cell>
        </row>
        <row r="930">
          <cell r="A930" t="str">
            <v>220</v>
          </cell>
          <cell r="O930">
            <v>15600</v>
          </cell>
        </row>
        <row r="931">
          <cell r="A931" t="str">
            <v>220</v>
          </cell>
          <cell r="O931">
            <v>12753</v>
          </cell>
        </row>
        <row r="932">
          <cell r="A932" t="str">
            <v>220</v>
          </cell>
          <cell r="O932">
            <v>6000</v>
          </cell>
        </row>
        <row r="933">
          <cell r="A933" t="str">
            <v>220</v>
          </cell>
          <cell r="O933">
            <v>1200</v>
          </cell>
        </row>
        <row r="934">
          <cell r="A934" t="str">
            <v>220</v>
          </cell>
          <cell r="O934">
            <v>0</v>
          </cell>
        </row>
        <row r="935">
          <cell r="A935" t="str">
            <v>220</v>
          </cell>
          <cell r="O935">
            <v>0</v>
          </cell>
        </row>
        <row r="936">
          <cell r="A936" t="str">
            <v>220</v>
          </cell>
          <cell r="O936">
            <v>41844</v>
          </cell>
        </row>
        <row r="937">
          <cell r="A937" t="str">
            <v>220</v>
          </cell>
          <cell r="O937">
            <v>0</v>
          </cell>
        </row>
        <row r="938">
          <cell r="A938" t="str">
            <v>220</v>
          </cell>
          <cell r="O938">
            <v>0</v>
          </cell>
        </row>
        <row r="939">
          <cell r="A939" t="str">
            <v>220</v>
          </cell>
          <cell r="O939">
            <v>0</v>
          </cell>
        </row>
        <row r="940">
          <cell r="A940" t="str">
            <v>220</v>
          </cell>
          <cell r="O940">
            <v>0</v>
          </cell>
        </row>
        <row r="941">
          <cell r="A941" t="str">
            <v>220</v>
          </cell>
          <cell r="O941">
            <v>93438</v>
          </cell>
        </row>
        <row r="942">
          <cell r="A942" t="str">
            <v>220</v>
          </cell>
          <cell r="O942">
            <v>0</v>
          </cell>
        </row>
        <row r="943">
          <cell r="A943" t="str">
            <v>220</v>
          </cell>
          <cell r="O943">
            <v>0</v>
          </cell>
        </row>
        <row r="944">
          <cell r="A944" t="str">
            <v>220</v>
          </cell>
          <cell r="O944">
            <v>0</v>
          </cell>
        </row>
        <row r="945">
          <cell r="A945" t="str">
            <v>220</v>
          </cell>
          <cell r="O945">
            <v>0</v>
          </cell>
        </row>
        <row r="946">
          <cell r="A946" t="str">
            <v>220</v>
          </cell>
          <cell r="O946">
            <v>0</v>
          </cell>
        </row>
        <row r="947">
          <cell r="A947" t="str">
            <v>132</v>
          </cell>
          <cell r="O947">
            <v>1255735</v>
          </cell>
        </row>
        <row r="948">
          <cell r="A948" t="str">
            <v>132</v>
          </cell>
          <cell r="O948">
            <v>139</v>
          </cell>
        </row>
        <row r="949">
          <cell r="A949" t="str">
            <v>132</v>
          </cell>
          <cell r="O949">
            <v>209904</v>
          </cell>
        </row>
        <row r="950">
          <cell r="A950" t="str">
            <v>132</v>
          </cell>
          <cell r="O950">
            <v>0</v>
          </cell>
        </row>
        <row r="951">
          <cell r="A951" t="str">
            <v>132</v>
          </cell>
          <cell r="O951">
            <v>59269</v>
          </cell>
        </row>
        <row r="952">
          <cell r="A952" t="str">
            <v>132</v>
          </cell>
          <cell r="O952">
            <v>9030</v>
          </cell>
        </row>
        <row r="953">
          <cell r="A953" t="str">
            <v>132</v>
          </cell>
          <cell r="O953">
            <v>14446</v>
          </cell>
        </row>
        <row r="954">
          <cell r="A954" t="str">
            <v>132</v>
          </cell>
          <cell r="O954">
            <v>0</v>
          </cell>
        </row>
        <row r="955">
          <cell r="A955" t="str">
            <v>132</v>
          </cell>
          <cell r="O955">
            <v>1226</v>
          </cell>
        </row>
        <row r="956">
          <cell r="A956" t="str">
            <v>132</v>
          </cell>
          <cell r="O956">
            <v>0</v>
          </cell>
        </row>
        <row r="957">
          <cell r="A957" t="str">
            <v>132</v>
          </cell>
          <cell r="O957">
            <v>400400</v>
          </cell>
        </row>
        <row r="958">
          <cell r="A958" t="str">
            <v>132</v>
          </cell>
          <cell r="O958">
            <v>519719</v>
          </cell>
        </row>
        <row r="959">
          <cell r="A959" t="str">
            <v>132</v>
          </cell>
          <cell r="O959">
            <v>0</v>
          </cell>
        </row>
        <row r="960">
          <cell r="A960" t="str">
            <v>132</v>
          </cell>
          <cell r="O960">
            <v>0</v>
          </cell>
        </row>
        <row r="961">
          <cell r="A961" t="str">
            <v>132</v>
          </cell>
          <cell r="O961">
            <v>0</v>
          </cell>
        </row>
        <row r="962">
          <cell r="A962" t="str">
            <v>132</v>
          </cell>
          <cell r="O962">
            <v>0</v>
          </cell>
        </row>
        <row r="963">
          <cell r="A963" t="str">
            <v>132</v>
          </cell>
          <cell r="O963">
            <v>0</v>
          </cell>
        </row>
        <row r="964">
          <cell r="A964" t="str">
            <v>132</v>
          </cell>
          <cell r="O964">
            <v>0</v>
          </cell>
        </row>
        <row r="965">
          <cell r="A965" t="str">
            <v>132</v>
          </cell>
          <cell r="O965">
            <v>31122</v>
          </cell>
        </row>
        <row r="966">
          <cell r="A966" t="str">
            <v>132</v>
          </cell>
          <cell r="O966">
            <v>0</v>
          </cell>
        </row>
        <row r="967">
          <cell r="A967" t="str">
            <v>132</v>
          </cell>
          <cell r="O967">
            <v>15120</v>
          </cell>
        </row>
        <row r="968">
          <cell r="A968" t="str">
            <v>132</v>
          </cell>
          <cell r="O968">
            <v>0</v>
          </cell>
        </row>
        <row r="969">
          <cell r="A969" t="str">
            <v>132</v>
          </cell>
          <cell r="O969">
            <v>0</v>
          </cell>
        </row>
        <row r="970">
          <cell r="A970" t="str">
            <v>132</v>
          </cell>
          <cell r="O970">
            <v>0</v>
          </cell>
        </row>
        <row r="971">
          <cell r="A971" t="str">
            <v>132</v>
          </cell>
          <cell r="O971">
            <v>68882</v>
          </cell>
        </row>
        <row r="972">
          <cell r="A972" t="str">
            <v>132</v>
          </cell>
          <cell r="O972">
            <v>0</v>
          </cell>
        </row>
        <row r="973">
          <cell r="A973" t="str">
            <v>132</v>
          </cell>
          <cell r="O973">
            <v>0</v>
          </cell>
        </row>
        <row r="974">
          <cell r="A974" t="str">
            <v>132</v>
          </cell>
          <cell r="O974">
            <v>0</v>
          </cell>
        </row>
        <row r="975">
          <cell r="A975" t="str">
            <v>132</v>
          </cell>
          <cell r="O975">
            <v>0</v>
          </cell>
        </row>
        <row r="976">
          <cell r="A976" t="str">
            <v>132</v>
          </cell>
          <cell r="O976">
            <v>189541</v>
          </cell>
        </row>
        <row r="977">
          <cell r="A977" t="str">
            <v>132</v>
          </cell>
          <cell r="O977">
            <v>14500</v>
          </cell>
        </row>
        <row r="978">
          <cell r="A978" t="str">
            <v>132</v>
          </cell>
          <cell r="O978">
            <v>127200</v>
          </cell>
        </row>
        <row r="979">
          <cell r="A979" t="str">
            <v>132</v>
          </cell>
          <cell r="O979">
            <v>0</v>
          </cell>
        </row>
        <row r="980">
          <cell r="A980" t="str">
            <v>132</v>
          </cell>
          <cell r="O980">
            <v>0</v>
          </cell>
        </row>
        <row r="981">
          <cell r="A981" t="str">
            <v>132</v>
          </cell>
          <cell r="O981">
            <v>317</v>
          </cell>
        </row>
        <row r="982">
          <cell r="A982">
            <v>540</v>
          </cell>
          <cell r="O982">
            <v>0</v>
          </cell>
        </row>
        <row r="983">
          <cell r="A983">
            <v>540</v>
          </cell>
          <cell r="O983">
            <v>0</v>
          </cell>
        </row>
        <row r="984">
          <cell r="A984">
            <v>540</v>
          </cell>
          <cell r="O984">
            <v>0</v>
          </cell>
        </row>
        <row r="985">
          <cell r="A985">
            <v>540</v>
          </cell>
          <cell r="O985">
            <v>0</v>
          </cell>
        </row>
        <row r="986">
          <cell r="A986">
            <v>540</v>
          </cell>
          <cell r="O986">
            <v>0</v>
          </cell>
        </row>
        <row r="987">
          <cell r="A987">
            <v>540</v>
          </cell>
          <cell r="O987">
            <v>0</v>
          </cell>
        </row>
        <row r="988">
          <cell r="A988">
            <v>540</v>
          </cell>
          <cell r="O988">
            <v>0</v>
          </cell>
        </row>
        <row r="989">
          <cell r="A989">
            <v>540</v>
          </cell>
          <cell r="O989">
            <v>0</v>
          </cell>
        </row>
        <row r="990">
          <cell r="A990">
            <v>540</v>
          </cell>
          <cell r="O990">
            <v>0</v>
          </cell>
        </row>
        <row r="991">
          <cell r="A991">
            <v>540</v>
          </cell>
          <cell r="O991">
            <v>0</v>
          </cell>
        </row>
        <row r="992">
          <cell r="A992">
            <v>540</v>
          </cell>
          <cell r="O992">
            <v>0</v>
          </cell>
        </row>
        <row r="993">
          <cell r="A993">
            <v>540</v>
          </cell>
          <cell r="O993">
            <v>2500000</v>
          </cell>
        </row>
        <row r="994">
          <cell r="A994">
            <v>540</v>
          </cell>
          <cell r="O994">
            <v>0</v>
          </cell>
        </row>
        <row r="995">
          <cell r="A995">
            <v>540</v>
          </cell>
          <cell r="O995">
            <v>0</v>
          </cell>
        </row>
        <row r="996">
          <cell r="A996">
            <v>540</v>
          </cell>
          <cell r="O996">
            <v>0</v>
          </cell>
        </row>
        <row r="997">
          <cell r="A997">
            <v>540</v>
          </cell>
          <cell r="O997">
            <v>0</v>
          </cell>
        </row>
        <row r="998">
          <cell r="A998">
            <v>540</v>
          </cell>
          <cell r="O998">
            <v>0</v>
          </cell>
        </row>
        <row r="999">
          <cell r="A999">
            <v>540</v>
          </cell>
          <cell r="O999">
            <v>0</v>
          </cell>
        </row>
        <row r="1000">
          <cell r="A1000">
            <v>540</v>
          </cell>
          <cell r="O1000">
            <v>0</v>
          </cell>
        </row>
        <row r="1001">
          <cell r="A1001">
            <v>540</v>
          </cell>
          <cell r="O1001">
            <v>0</v>
          </cell>
        </row>
        <row r="1002">
          <cell r="A1002">
            <v>540</v>
          </cell>
          <cell r="O1002">
            <v>0</v>
          </cell>
        </row>
        <row r="1003">
          <cell r="A1003">
            <v>540</v>
          </cell>
          <cell r="O1003">
            <v>0</v>
          </cell>
        </row>
        <row r="1004">
          <cell r="A1004">
            <v>540</v>
          </cell>
          <cell r="O1004">
            <v>0</v>
          </cell>
        </row>
        <row r="1005">
          <cell r="A1005">
            <v>540</v>
          </cell>
          <cell r="O1005">
            <v>0</v>
          </cell>
        </row>
        <row r="1006">
          <cell r="A1006">
            <v>540</v>
          </cell>
          <cell r="O1006">
            <v>0</v>
          </cell>
        </row>
        <row r="1007">
          <cell r="A1007">
            <v>540</v>
          </cell>
          <cell r="O1007">
            <v>0</v>
          </cell>
        </row>
        <row r="1008">
          <cell r="A1008">
            <v>540</v>
          </cell>
          <cell r="O1008">
            <v>0</v>
          </cell>
        </row>
        <row r="1009">
          <cell r="A1009">
            <v>540</v>
          </cell>
          <cell r="O1009">
            <v>0</v>
          </cell>
        </row>
        <row r="1010">
          <cell r="A1010">
            <v>540</v>
          </cell>
          <cell r="O1010">
            <v>0</v>
          </cell>
        </row>
        <row r="1011">
          <cell r="A1011">
            <v>540</v>
          </cell>
          <cell r="O1011">
            <v>0</v>
          </cell>
        </row>
        <row r="1012">
          <cell r="A1012">
            <v>540</v>
          </cell>
          <cell r="O1012">
            <v>0</v>
          </cell>
        </row>
        <row r="1013">
          <cell r="A1013">
            <v>540</v>
          </cell>
          <cell r="O1013">
            <v>0</v>
          </cell>
        </row>
        <row r="1014">
          <cell r="A1014">
            <v>540</v>
          </cell>
          <cell r="O1014">
            <v>0</v>
          </cell>
        </row>
        <row r="1015">
          <cell r="A1015">
            <v>540</v>
          </cell>
          <cell r="O1015">
            <v>0</v>
          </cell>
        </row>
        <row r="1016">
          <cell r="A1016">
            <v>540</v>
          </cell>
          <cell r="O1016">
            <v>0</v>
          </cell>
        </row>
      </sheetData>
      <sheetData sheetId="13" refreshError="1"/>
      <sheetData sheetId="14"/>
      <sheetData sheetId="15"/>
      <sheetData sheetId="16"/>
      <sheetData sheetId="17"/>
      <sheetData sheetId="18">
        <row r="2">
          <cell r="A2" t="str">
            <v>012</v>
          </cell>
        </row>
      </sheetData>
      <sheetData sheetId="19"/>
      <sheetData sheetId="20"/>
      <sheetData sheetId="21"/>
      <sheetData sheetId="22"/>
      <sheetData sheetId="23">
        <row r="2">
          <cell r="A2" t="str">
            <v>012</v>
          </cell>
          <cell r="O2">
            <v>655015</v>
          </cell>
        </row>
        <row r="3">
          <cell r="A3" t="str">
            <v>012</v>
          </cell>
          <cell r="O3">
            <v>0</v>
          </cell>
        </row>
        <row r="4">
          <cell r="A4" t="str">
            <v>012</v>
          </cell>
          <cell r="O4">
            <v>207900</v>
          </cell>
        </row>
        <row r="5">
          <cell r="A5" t="str">
            <v>012</v>
          </cell>
          <cell r="O5">
            <v>1139418</v>
          </cell>
        </row>
        <row r="6">
          <cell r="A6" t="str">
            <v>012</v>
          </cell>
          <cell r="O6">
            <v>76461</v>
          </cell>
        </row>
        <row r="7">
          <cell r="A7" t="str">
            <v>012</v>
          </cell>
          <cell r="O7">
            <v>21000</v>
          </cell>
        </row>
        <row r="8">
          <cell r="A8" t="str">
            <v>012</v>
          </cell>
          <cell r="O8">
            <v>6900</v>
          </cell>
        </row>
        <row r="9">
          <cell r="A9" t="str">
            <v>012</v>
          </cell>
          <cell r="O9">
            <v>0</v>
          </cell>
        </row>
        <row r="10">
          <cell r="A10" t="str">
            <v>012</v>
          </cell>
          <cell r="O10">
            <v>70147</v>
          </cell>
        </row>
        <row r="11">
          <cell r="A11" t="str">
            <v>012</v>
          </cell>
          <cell r="O11">
            <v>0</v>
          </cell>
        </row>
        <row r="12">
          <cell r="A12" t="str">
            <v>012</v>
          </cell>
          <cell r="O12">
            <v>0</v>
          </cell>
        </row>
        <row r="13">
          <cell r="A13" t="str">
            <v>012</v>
          </cell>
          <cell r="O13">
            <v>298856</v>
          </cell>
        </row>
        <row r="14">
          <cell r="A14" t="str">
            <v>012</v>
          </cell>
          <cell r="O14">
            <v>62856</v>
          </cell>
        </row>
        <row r="15">
          <cell r="A15" t="str">
            <v>012</v>
          </cell>
          <cell r="O15">
            <v>0</v>
          </cell>
        </row>
        <row r="16">
          <cell r="A16" t="str">
            <v>012</v>
          </cell>
          <cell r="O16">
            <v>0</v>
          </cell>
        </row>
        <row r="17">
          <cell r="A17" t="str">
            <v>012</v>
          </cell>
          <cell r="O17">
            <v>0</v>
          </cell>
        </row>
        <row r="18">
          <cell r="A18" t="str">
            <v>012</v>
          </cell>
          <cell r="O18">
            <v>0</v>
          </cell>
        </row>
        <row r="19">
          <cell r="A19" t="str">
            <v>012</v>
          </cell>
          <cell r="O19">
            <v>0</v>
          </cell>
        </row>
        <row r="20">
          <cell r="A20" t="str">
            <v>012</v>
          </cell>
          <cell r="O20">
            <v>21000</v>
          </cell>
        </row>
        <row r="21">
          <cell r="A21" t="str">
            <v>012</v>
          </cell>
          <cell r="O21">
            <v>3350</v>
          </cell>
        </row>
        <row r="22">
          <cell r="A22" t="str">
            <v>012</v>
          </cell>
          <cell r="O22">
            <v>0</v>
          </cell>
        </row>
        <row r="23">
          <cell r="A23" t="str">
            <v>012</v>
          </cell>
          <cell r="O23">
            <v>0</v>
          </cell>
        </row>
        <row r="24">
          <cell r="A24" t="str">
            <v>012</v>
          </cell>
          <cell r="O24">
            <v>0</v>
          </cell>
        </row>
        <row r="25">
          <cell r="A25" t="str">
            <v>012</v>
          </cell>
          <cell r="O25">
            <v>0</v>
          </cell>
        </row>
        <row r="26">
          <cell r="A26" t="str">
            <v>012</v>
          </cell>
          <cell r="O26">
            <v>84876</v>
          </cell>
        </row>
        <row r="27">
          <cell r="A27" t="str">
            <v>012</v>
          </cell>
          <cell r="O27">
            <v>0</v>
          </cell>
        </row>
        <row r="28">
          <cell r="A28" t="str">
            <v>012</v>
          </cell>
          <cell r="O28">
            <v>0</v>
          </cell>
        </row>
        <row r="29">
          <cell r="A29" t="str">
            <v>012</v>
          </cell>
          <cell r="O29">
            <v>0</v>
          </cell>
        </row>
        <row r="30">
          <cell r="A30" t="str">
            <v>012</v>
          </cell>
          <cell r="O30">
            <v>0</v>
          </cell>
        </row>
        <row r="31">
          <cell r="A31" t="str">
            <v>012</v>
          </cell>
          <cell r="O31">
            <v>199950</v>
          </cell>
        </row>
        <row r="32">
          <cell r="A32" t="str">
            <v>012</v>
          </cell>
          <cell r="O32">
            <v>0</v>
          </cell>
        </row>
        <row r="33">
          <cell r="A33" t="str">
            <v>012</v>
          </cell>
          <cell r="O33">
            <v>86300</v>
          </cell>
        </row>
        <row r="34">
          <cell r="A34" t="str">
            <v>012</v>
          </cell>
          <cell r="O34">
            <v>0</v>
          </cell>
        </row>
        <row r="35">
          <cell r="A35" t="str">
            <v>012</v>
          </cell>
          <cell r="O35">
            <v>0</v>
          </cell>
        </row>
        <row r="36">
          <cell r="A36" t="str">
            <v>012</v>
          </cell>
          <cell r="O36">
            <v>0</v>
          </cell>
        </row>
        <row r="37">
          <cell r="A37" t="str">
            <v>245</v>
          </cell>
          <cell r="O37">
            <v>1068538</v>
          </cell>
        </row>
        <row r="38">
          <cell r="A38" t="str">
            <v>245</v>
          </cell>
          <cell r="O38">
            <v>306</v>
          </cell>
        </row>
        <row r="39">
          <cell r="A39" t="str">
            <v>245</v>
          </cell>
          <cell r="O39">
            <v>124056</v>
          </cell>
        </row>
        <row r="40">
          <cell r="A40" t="str">
            <v>245</v>
          </cell>
          <cell r="O40">
            <v>0</v>
          </cell>
        </row>
        <row r="41">
          <cell r="A41" t="str">
            <v>245</v>
          </cell>
          <cell r="O41">
            <v>45308</v>
          </cell>
        </row>
        <row r="42">
          <cell r="A42" t="str">
            <v>245</v>
          </cell>
          <cell r="O42">
            <v>7400</v>
          </cell>
        </row>
        <row r="43">
          <cell r="A43" t="str">
            <v>245</v>
          </cell>
          <cell r="O43">
            <v>11313</v>
          </cell>
        </row>
        <row r="44">
          <cell r="A44" t="str">
            <v>245</v>
          </cell>
          <cell r="O44">
            <v>0</v>
          </cell>
        </row>
        <row r="45">
          <cell r="A45" t="str">
            <v>245</v>
          </cell>
          <cell r="O45">
            <v>3696</v>
          </cell>
        </row>
        <row r="46">
          <cell r="A46" t="str">
            <v>245</v>
          </cell>
          <cell r="O46">
            <v>0</v>
          </cell>
        </row>
        <row r="47">
          <cell r="A47" t="str">
            <v>245</v>
          </cell>
          <cell r="O47">
            <v>0</v>
          </cell>
        </row>
        <row r="48">
          <cell r="A48" t="str">
            <v>245</v>
          </cell>
          <cell r="O48">
            <v>68575</v>
          </cell>
        </row>
        <row r="49">
          <cell r="A49" t="str">
            <v>245</v>
          </cell>
          <cell r="O49">
            <v>0</v>
          </cell>
        </row>
        <row r="50">
          <cell r="A50" t="str">
            <v>245</v>
          </cell>
          <cell r="O50">
            <v>0</v>
          </cell>
        </row>
        <row r="51">
          <cell r="A51" t="str">
            <v>245</v>
          </cell>
          <cell r="O51">
            <v>0</v>
          </cell>
        </row>
        <row r="52">
          <cell r="A52" t="str">
            <v>245</v>
          </cell>
          <cell r="O52">
            <v>0</v>
          </cell>
        </row>
        <row r="53">
          <cell r="A53" t="str">
            <v>245</v>
          </cell>
          <cell r="O53">
            <v>0</v>
          </cell>
        </row>
        <row r="54">
          <cell r="A54" t="str">
            <v>245</v>
          </cell>
          <cell r="O54">
            <v>0</v>
          </cell>
        </row>
        <row r="55">
          <cell r="A55" t="str">
            <v>245</v>
          </cell>
          <cell r="O55">
            <v>24000</v>
          </cell>
        </row>
        <row r="56">
          <cell r="A56" t="str">
            <v>245</v>
          </cell>
          <cell r="O56">
            <v>14040</v>
          </cell>
        </row>
        <row r="57">
          <cell r="A57" t="str">
            <v>245</v>
          </cell>
          <cell r="O57">
            <v>0</v>
          </cell>
        </row>
        <row r="58">
          <cell r="A58" t="str">
            <v>245</v>
          </cell>
          <cell r="O58">
            <v>0</v>
          </cell>
        </row>
        <row r="59">
          <cell r="A59" t="str">
            <v>245</v>
          </cell>
          <cell r="O59">
            <v>0</v>
          </cell>
        </row>
        <row r="60">
          <cell r="A60" t="str">
            <v>245</v>
          </cell>
          <cell r="O60">
            <v>0</v>
          </cell>
        </row>
        <row r="61">
          <cell r="A61" t="str">
            <v>245</v>
          </cell>
          <cell r="O61">
            <v>61416</v>
          </cell>
        </row>
        <row r="62">
          <cell r="A62" t="str">
            <v>245</v>
          </cell>
          <cell r="O62">
            <v>0</v>
          </cell>
        </row>
        <row r="63">
          <cell r="A63" t="str">
            <v>245</v>
          </cell>
          <cell r="O63">
            <v>0</v>
          </cell>
        </row>
        <row r="64">
          <cell r="A64" t="str">
            <v>245</v>
          </cell>
          <cell r="O64">
            <v>0</v>
          </cell>
        </row>
        <row r="65">
          <cell r="A65" t="str">
            <v>245</v>
          </cell>
          <cell r="O65">
            <v>0</v>
          </cell>
        </row>
        <row r="66">
          <cell r="A66" t="str">
            <v>245</v>
          </cell>
          <cell r="O66">
            <v>152682</v>
          </cell>
        </row>
        <row r="67">
          <cell r="A67" t="str">
            <v>245</v>
          </cell>
          <cell r="O67">
            <v>45000</v>
          </cell>
        </row>
        <row r="68">
          <cell r="A68" t="str">
            <v>245</v>
          </cell>
          <cell r="O68">
            <v>0</v>
          </cell>
        </row>
        <row r="69">
          <cell r="A69" t="str">
            <v>245</v>
          </cell>
          <cell r="O69">
            <v>0</v>
          </cell>
        </row>
        <row r="70">
          <cell r="A70" t="str">
            <v>245</v>
          </cell>
          <cell r="O70">
            <v>0</v>
          </cell>
        </row>
        <row r="71">
          <cell r="A71" t="str">
            <v>245</v>
          </cell>
          <cell r="O71">
            <v>0</v>
          </cell>
        </row>
        <row r="72">
          <cell r="A72" t="str">
            <v>015</v>
          </cell>
          <cell r="O72">
            <v>1207560</v>
          </cell>
        </row>
        <row r="73">
          <cell r="A73" t="str">
            <v>015</v>
          </cell>
          <cell r="O73">
            <v>0</v>
          </cell>
        </row>
        <row r="74">
          <cell r="A74" t="str">
            <v>015</v>
          </cell>
          <cell r="O74">
            <v>193800</v>
          </cell>
        </row>
        <row r="75">
          <cell r="A75" t="str">
            <v>015</v>
          </cell>
          <cell r="O75">
            <v>0</v>
          </cell>
        </row>
        <row r="76">
          <cell r="A76" t="str">
            <v>015</v>
          </cell>
          <cell r="O76">
            <v>57400</v>
          </cell>
        </row>
        <row r="77">
          <cell r="A77" t="str">
            <v>015</v>
          </cell>
          <cell r="O77">
            <v>20000</v>
          </cell>
        </row>
        <row r="78">
          <cell r="A78" t="str">
            <v>015</v>
          </cell>
          <cell r="O78">
            <v>0</v>
          </cell>
        </row>
        <row r="79">
          <cell r="A79" t="str">
            <v>015</v>
          </cell>
          <cell r="O79">
            <v>0</v>
          </cell>
        </row>
        <row r="80">
          <cell r="A80" t="str">
            <v>015</v>
          </cell>
          <cell r="O80">
            <v>0</v>
          </cell>
        </row>
        <row r="81">
          <cell r="A81" t="str">
            <v>015</v>
          </cell>
          <cell r="O81">
            <v>0</v>
          </cell>
        </row>
        <row r="82">
          <cell r="A82" t="str">
            <v>015</v>
          </cell>
          <cell r="O82">
            <v>0</v>
          </cell>
        </row>
        <row r="83">
          <cell r="A83" t="str">
            <v>015</v>
          </cell>
          <cell r="O83">
            <v>112860</v>
          </cell>
        </row>
        <row r="84">
          <cell r="A84" t="str">
            <v>015</v>
          </cell>
          <cell r="O84">
            <v>0</v>
          </cell>
        </row>
        <row r="85">
          <cell r="A85" t="str">
            <v>015</v>
          </cell>
          <cell r="O85">
            <v>0</v>
          </cell>
        </row>
        <row r="86">
          <cell r="A86" t="str">
            <v>015</v>
          </cell>
          <cell r="O86">
            <v>0</v>
          </cell>
        </row>
        <row r="87">
          <cell r="A87" t="str">
            <v>015</v>
          </cell>
          <cell r="O87">
            <v>0</v>
          </cell>
        </row>
        <row r="88">
          <cell r="A88" t="str">
            <v>015</v>
          </cell>
          <cell r="O88">
            <v>0</v>
          </cell>
        </row>
        <row r="89">
          <cell r="A89" t="str">
            <v>015</v>
          </cell>
          <cell r="O89">
            <v>0</v>
          </cell>
        </row>
        <row r="90">
          <cell r="A90" t="str">
            <v>015</v>
          </cell>
          <cell r="O90">
            <v>24000</v>
          </cell>
        </row>
        <row r="91">
          <cell r="A91" t="str">
            <v>015</v>
          </cell>
          <cell r="O91">
            <v>11315</v>
          </cell>
        </row>
        <row r="92">
          <cell r="A92" t="str">
            <v>015</v>
          </cell>
          <cell r="O92">
            <v>12000</v>
          </cell>
        </row>
        <row r="93">
          <cell r="A93" t="str">
            <v>015</v>
          </cell>
          <cell r="O93">
            <v>0</v>
          </cell>
        </row>
        <row r="94">
          <cell r="A94" t="str">
            <v>015</v>
          </cell>
          <cell r="O94">
            <v>0</v>
          </cell>
        </row>
        <row r="95">
          <cell r="A95" t="str">
            <v>015</v>
          </cell>
          <cell r="O95">
            <v>0</v>
          </cell>
        </row>
        <row r="96">
          <cell r="A96" t="str">
            <v>015</v>
          </cell>
          <cell r="O96">
            <v>61644</v>
          </cell>
        </row>
        <row r="97">
          <cell r="A97" t="str">
            <v>015</v>
          </cell>
          <cell r="O97">
            <v>0</v>
          </cell>
        </row>
        <row r="98">
          <cell r="A98" t="str">
            <v>015</v>
          </cell>
          <cell r="O98">
            <v>0</v>
          </cell>
        </row>
        <row r="99">
          <cell r="A99" t="str">
            <v>015</v>
          </cell>
          <cell r="O99">
            <v>0</v>
          </cell>
        </row>
        <row r="100">
          <cell r="A100" t="str">
            <v>015</v>
          </cell>
          <cell r="O100">
            <v>0</v>
          </cell>
        </row>
        <row r="101">
          <cell r="A101" t="str">
            <v>015</v>
          </cell>
          <cell r="O101">
            <v>148750</v>
          </cell>
        </row>
        <row r="102">
          <cell r="A102" t="str">
            <v>015</v>
          </cell>
          <cell r="O102">
            <v>0</v>
          </cell>
        </row>
        <row r="103">
          <cell r="A103" t="str">
            <v>015</v>
          </cell>
          <cell r="O103">
            <v>96000</v>
          </cell>
        </row>
        <row r="104">
          <cell r="A104" t="str">
            <v>015</v>
          </cell>
          <cell r="O104">
            <v>0</v>
          </cell>
        </row>
        <row r="105">
          <cell r="A105" t="str">
            <v>015</v>
          </cell>
          <cell r="O105">
            <v>0</v>
          </cell>
        </row>
        <row r="106">
          <cell r="A106" t="str">
            <v>015</v>
          </cell>
          <cell r="O106">
            <v>840</v>
          </cell>
        </row>
        <row r="107">
          <cell r="A107" t="str">
            <v>212</v>
          </cell>
          <cell r="O107">
            <v>759072.6</v>
          </cell>
        </row>
        <row r="108">
          <cell r="A108" t="str">
            <v>212</v>
          </cell>
          <cell r="O108">
            <v>0</v>
          </cell>
        </row>
        <row r="109">
          <cell r="A109" t="str">
            <v>212</v>
          </cell>
          <cell r="O109">
            <v>110371.8</v>
          </cell>
        </row>
        <row r="110">
          <cell r="A110" t="str">
            <v>212</v>
          </cell>
          <cell r="O110">
            <v>0</v>
          </cell>
        </row>
        <row r="111">
          <cell r="A111" t="str">
            <v>212</v>
          </cell>
          <cell r="O111">
            <v>22150.3</v>
          </cell>
        </row>
        <row r="112">
          <cell r="A112" t="str">
            <v>212</v>
          </cell>
          <cell r="O112">
            <v>11695.2</v>
          </cell>
        </row>
        <row r="113">
          <cell r="A113" t="str">
            <v>212</v>
          </cell>
          <cell r="O113">
            <v>5507.6</v>
          </cell>
        </row>
        <row r="114">
          <cell r="A114" t="str">
            <v>212</v>
          </cell>
          <cell r="O114">
            <v>0</v>
          </cell>
        </row>
        <row r="115">
          <cell r="A115" t="str">
            <v>212</v>
          </cell>
          <cell r="O115">
            <v>1284.7</v>
          </cell>
        </row>
        <row r="116">
          <cell r="A116" t="str">
            <v>212</v>
          </cell>
          <cell r="O116">
            <v>0</v>
          </cell>
        </row>
        <row r="117">
          <cell r="A117" t="str">
            <v>212</v>
          </cell>
          <cell r="O117">
            <v>0</v>
          </cell>
        </row>
        <row r="118">
          <cell r="A118" t="str">
            <v>212</v>
          </cell>
          <cell r="O118">
            <v>481500</v>
          </cell>
        </row>
        <row r="119">
          <cell r="A119" t="str">
            <v>212</v>
          </cell>
          <cell r="O119">
            <v>0</v>
          </cell>
        </row>
        <row r="120">
          <cell r="A120" t="str">
            <v>212</v>
          </cell>
          <cell r="O120">
            <v>0</v>
          </cell>
        </row>
        <row r="121">
          <cell r="A121" t="str">
            <v>212</v>
          </cell>
          <cell r="O121">
            <v>0</v>
          </cell>
        </row>
        <row r="122">
          <cell r="A122" t="str">
            <v>212</v>
          </cell>
          <cell r="O122">
            <v>0</v>
          </cell>
        </row>
        <row r="123">
          <cell r="A123" t="str">
            <v>212</v>
          </cell>
          <cell r="O123">
            <v>0</v>
          </cell>
        </row>
        <row r="124">
          <cell r="A124" t="str">
            <v>212</v>
          </cell>
          <cell r="O124">
            <v>0</v>
          </cell>
        </row>
        <row r="125">
          <cell r="A125" t="str">
            <v>212</v>
          </cell>
          <cell r="O125">
            <v>24420</v>
          </cell>
        </row>
        <row r="126">
          <cell r="A126" t="str">
            <v>212</v>
          </cell>
          <cell r="O126">
            <v>8738.4</v>
          </cell>
        </row>
        <row r="127">
          <cell r="A127" t="str">
            <v>212</v>
          </cell>
          <cell r="O127">
            <v>17820</v>
          </cell>
        </row>
        <row r="128">
          <cell r="A128" t="str">
            <v>212</v>
          </cell>
          <cell r="O128">
            <v>0</v>
          </cell>
        </row>
        <row r="129">
          <cell r="A129" t="str">
            <v>212</v>
          </cell>
          <cell r="O129">
            <v>0</v>
          </cell>
        </row>
        <row r="130">
          <cell r="A130" t="str">
            <v>212</v>
          </cell>
          <cell r="O130">
            <v>0</v>
          </cell>
        </row>
        <row r="131">
          <cell r="A131" t="str">
            <v>212</v>
          </cell>
          <cell r="O131">
            <v>46514.6</v>
          </cell>
        </row>
        <row r="132">
          <cell r="A132" t="str">
            <v>212</v>
          </cell>
          <cell r="O132">
            <v>0</v>
          </cell>
        </row>
        <row r="133">
          <cell r="A133" t="str">
            <v>212</v>
          </cell>
          <cell r="O133">
            <v>0</v>
          </cell>
        </row>
        <row r="134">
          <cell r="A134" t="str">
            <v>212</v>
          </cell>
          <cell r="O134">
            <v>0</v>
          </cell>
        </row>
        <row r="135">
          <cell r="A135" t="str">
            <v>212</v>
          </cell>
          <cell r="O135">
            <v>0</v>
          </cell>
        </row>
        <row r="136">
          <cell r="A136" t="str">
            <v>212</v>
          </cell>
          <cell r="O136">
            <v>104963.1</v>
          </cell>
        </row>
        <row r="137">
          <cell r="A137" t="str">
            <v>212</v>
          </cell>
          <cell r="O137">
            <v>0</v>
          </cell>
        </row>
        <row r="138">
          <cell r="A138" t="str">
            <v>212</v>
          </cell>
          <cell r="O138">
            <v>0</v>
          </cell>
        </row>
        <row r="139">
          <cell r="A139" t="str">
            <v>212</v>
          </cell>
          <cell r="O139">
            <v>0</v>
          </cell>
        </row>
        <row r="140">
          <cell r="A140" t="str">
            <v>212</v>
          </cell>
          <cell r="O140">
            <v>0</v>
          </cell>
        </row>
        <row r="141">
          <cell r="A141" t="str">
            <v>212</v>
          </cell>
          <cell r="O141">
            <v>0</v>
          </cell>
        </row>
        <row r="142">
          <cell r="A142" t="str">
            <v>186</v>
          </cell>
          <cell r="O142">
            <v>0</v>
          </cell>
        </row>
        <row r="143">
          <cell r="A143" t="str">
            <v>186</v>
          </cell>
          <cell r="O143">
            <v>0</v>
          </cell>
        </row>
        <row r="144">
          <cell r="A144" t="str">
            <v>186</v>
          </cell>
          <cell r="O144">
            <v>234960</v>
          </cell>
        </row>
        <row r="145">
          <cell r="A145" t="str">
            <v>186</v>
          </cell>
          <cell r="O145">
            <v>1628611.8200000003</v>
          </cell>
        </row>
        <row r="146">
          <cell r="A146" t="str">
            <v>186</v>
          </cell>
          <cell r="O146">
            <v>94751.8</v>
          </cell>
        </row>
        <row r="147">
          <cell r="A147" t="str">
            <v>186</v>
          </cell>
          <cell r="O147">
            <v>0</v>
          </cell>
        </row>
        <row r="148">
          <cell r="A148" t="str">
            <v>186</v>
          </cell>
          <cell r="O148">
            <v>0</v>
          </cell>
        </row>
        <row r="149">
          <cell r="A149" t="str">
            <v>186</v>
          </cell>
          <cell r="O149">
            <v>62812.200000000004</v>
          </cell>
        </row>
        <row r="150">
          <cell r="A150" t="str">
            <v>186</v>
          </cell>
          <cell r="O150">
            <v>2147.2000000000003</v>
          </cell>
        </row>
        <row r="151">
          <cell r="A151" t="str">
            <v>186</v>
          </cell>
          <cell r="O151">
            <v>0</v>
          </cell>
        </row>
        <row r="152">
          <cell r="A152" t="str">
            <v>186</v>
          </cell>
          <cell r="O152">
            <v>0</v>
          </cell>
        </row>
        <row r="153">
          <cell r="A153" t="str">
            <v>186</v>
          </cell>
          <cell r="O153">
            <v>353000</v>
          </cell>
        </row>
        <row r="154">
          <cell r="A154" t="str">
            <v>186</v>
          </cell>
          <cell r="O154">
            <v>0</v>
          </cell>
        </row>
        <row r="155">
          <cell r="A155" t="str">
            <v>186</v>
          </cell>
          <cell r="O155">
            <v>0</v>
          </cell>
        </row>
        <row r="156">
          <cell r="A156" t="str">
            <v>186</v>
          </cell>
          <cell r="O156">
            <v>0</v>
          </cell>
        </row>
        <row r="157">
          <cell r="A157" t="str">
            <v>186</v>
          </cell>
          <cell r="O157">
            <v>0</v>
          </cell>
        </row>
        <row r="158">
          <cell r="A158" t="str">
            <v>186</v>
          </cell>
          <cell r="O158">
            <v>0</v>
          </cell>
        </row>
        <row r="159">
          <cell r="A159" t="str">
            <v>186</v>
          </cell>
          <cell r="O159">
            <v>0</v>
          </cell>
        </row>
        <row r="160">
          <cell r="A160" t="str">
            <v>186</v>
          </cell>
          <cell r="O160">
            <v>12000</v>
          </cell>
        </row>
        <row r="161">
          <cell r="A161" t="str">
            <v>186</v>
          </cell>
          <cell r="O161">
            <v>5330.6</v>
          </cell>
        </row>
        <row r="162">
          <cell r="A162" t="str">
            <v>186</v>
          </cell>
          <cell r="O162">
            <v>12000</v>
          </cell>
        </row>
        <row r="163">
          <cell r="A163" t="str">
            <v>186</v>
          </cell>
          <cell r="O163">
            <v>0</v>
          </cell>
        </row>
        <row r="164">
          <cell r="A164" t="str">
            <v>186</v>
          </cell>
          <cell r="O164">
            <v>0</v>
          </cell>
        </row>
        <row r="165">
          <cell r="A165" t="str">
            <v>186</v>
          </cell>
          <cell r="O165">
            <v>0</v>
          </cell>
        </row>
        <row r="166">
          <cell r="A166" t="str">
            <v>186</v>
          </cell>
          <cell r="O166">
            <v>77585.200000000012</v>
          </cell>
        </row>
        <row r="167">
          <cell r="A167" t="str">
            <v>186</v>
          </cell>
          <cell r="O167">
            <v>0</v>
          </cell>
        </row>
        <row r="168">
          <cell r="A168" t="str">
            <v>186</v>
          </cell>
          <cell r="O168">
            <v>0</v>
          </cell>
        </row>
        <row r="169">
          <cell r="A169" t="str">
            <v>186</v>
          </cell>
          <cell r="O169">
            <v>0</v>
          </cell>
        </row>
        <row r="170">
          <cell r="A170" t="str">
            <v>186</v>
          </cell>
          <cell r="O170">
            <v>0</v>
          </cell>
        </row>
        <row r="171">
          <cell r="A171" t="str">
            <v>186</v>
          </cell>
          <cell r="O171">
            <v>251728.40000000005</v>
          </cell>
        </row>
        <row r="172">
          <cell r="A172" t="str">
            <v>186</v>
          </cell>
          <cell r="O172">
            <v>0</v>
          </cell>
        </row>
        <row r="173">
          <cell r="A173" t="str">
            <v>186</v>
          </cell>
          <cell r="O173">
            <v>72000</v>
          </cell>
        </row>
        <row r="174">
          <cell r="A174" t="str">
            <v>186</v>
          </cell>
          <cell r="O174">
            <v>0</v>
          </cell>
        </row>
        <row r="175">
          <cell r="A175" t="str">
            <v>186</v>
          </cell>
          <cell r="O175">
            <v>0</v>
          </cell>
        </row>
        <row r="176">
          <cell r="A176" t="str">
            <v>186</v>
          </cell>
          <cell r="O176">
            <v>0</v>
          </cell>
        </row>
        <row r="177">
          <cell r="A177" t="str">
            <v>230</v>
          </cell>
          <cell r="O177">
            <v>1576892.2950000002</v>
          </cell>
        </row>
        <row r="178">
          <cell r="A178" t="str">
            <v>230</v>
          </cell>
          <cell r="O178">
            <v>0</v>
          </cell>
        </row>
        <row r="179">
          <cell r="A179" t="str">
            <v>230</v>
          </cell>
          <cell r="O179">
            <v>254271.59999999998</v>
          </cell>
        </row>
        <row r="180">
          <cell r="A180" t="str">
            <v>230</v>
          </cell>
          <cell r="O180">
            <v>0</v>
          </cell>
        </row>
        <row r="181">
          <cell r="A181" t="str">
            <v>230</v>
          </cell>
          <cell r="O181">
            <v>71846.06</v>
          </cell>
        </row>
        <row r="182">
          <cell r="A182" t="str">
            <v>230</v>
          </cell>
          <cell r="O182">
            <v>15950.000000000004</v>
          </cell>
        </row>
        <row r="183">
          <cell r="A183" t="str">
            <v>230</v>
          </cell>
          <cell r="O183">
            <v>18684.600000000002</v>
          </cell>
        </row>
        <row r="184">
          <cell r="A184" t="str">
            <v>230</v>
          </cell>
          <cell r="O184">
            <v>501.6</v>
          </cell>
        </row>
        <row r="185">
          <cell r="A185" t="str">
            <v>230</v>
          </cell>
          <cell r="O185">
            <v>0</v>
          </cell>
        </row>
        <row r="186">
          <cell r="A186" t="str">
            <v>230</v>
          </cell>
          <cell r="O186">
            <v>0</v>
          </cell>
        </row>
        <row r="187">
          <cell r="A187" t="str">
            <v>230</v>
          </cell>
          <cell r="O187">
            <v>0</v>
          </cell>
        </row>
        <row r="188">
          <cell r="A188" t="str">
            <v>230</v>
          </cell>
          <cell r="O188">
            <v>743600</v>
          </cell>
        </row>
        <row r="189">
          <cell r="A189" t="str">
            <v>230</v>
          </cell>
          <cell r="O189">
            <v>36231.360000000001</v>
          </cell>
        </row>
        <row r="190">
          <cell r="A190" t="str">
            <v>230</v>
          </cell>
          <cell r="O190">
            <v>0</v>
          </cell>
        </row>
        <row r="191">
          <cell r="A191" t="str">
            <v>230</v>
          </cell>
          <cell r="O191">
            <v>0</v>
          </cell>
        </row>
        <row r="192">
          <cell r="A192" t="str">
            <v>230</v>
          </cell>
          <cell r="O192">
            <v>0</v>
          </cell>
        </row>
        <row r="193">
          <cell r="A193" t="str">
            <v>230</v>
          </cell>
          <cell r="O193">
            <v>0</v>
          </cell>
        </row>
        <row r="194">
          <cell r="A194" t="str">
            <v>230</v>
          </cell>
          <cell r="O194">
            <v>0</v>
          </cell>
        </row>
        <row r="195">
          <cell r="A195" t="str">
            <v>230</v>
          </cell>
          <cell r="O195">
            <v>0</v>
          </cell>
        </row>
        <row r="196">
          <cell r="A196" t="str">
            <v>230</v>
          </cell>
          <cell r="O196">
            <v>13820.4</v>
          </cell>
        </row>
        <row r="197">
          <cell r="A197" t="str">
            <v>230</v>
          </cell>
          <cell r="O197">
            <v>220.00000000000003</v>
          </cell>
        </row>
        <row r="198">
          <cell r="A198" t="str">
            <v>230</v>
          </cell>
          <cell r="O198">
            <v>0</v>
          </cell>
        </row>
        <row r="199">
          <cell r="A199" t="str">
            <v>230</v>
          </cell>
          <cell r="O199">
            <v>0</v>
          </cell>
        </row>
        <row r="200">
          <cell r="A200" t="str">
            <v>230</v>
          </cell>
          <cell r="O200">
            <v>0</v>
          </cell>
        </row>
        <row r="201">
          <cell r="A201" t="str">
            <v>230</v>
          </cell>
          <cell r="O201">
            <v>78126.400000000009</v>
          </cell>
        </row>
        <row r="202">
          <cell r="A202" t="str">
            <v>230</v>
          </cell>
          <cell r="O202">
            <v>0</v>
          </cell>
        </row>
        <row r="203">
          <cell r="A203" t="str">
            <v>230</v>
          </cell>
          <cell r="O203">
            <v>0</v>
          </cell>
        </row>
        <row r="204">
          <cell r="A204" t="str">
            <v>230</v>
          </cell>
          <cell r="O204">
            <v>0</v>
          </cell>
        </row>
        <row r="205">
          <cell r="A205" t="str">
            <v>230</v>
          </cell>
          <cell r="O205">
            <v>0</v>
          </cell>
        </row>
        <row r="206">
          <cell r="A206" t="str">
            <v>230</v>
          </cell>
          <cell r="O206">
            <v>0</v>
          </cell>
        </row>
        <row r="207">
          <cell r="A207" t="str">
            <v>230</v>
          </cell>
          <cell r="O207">
            <v>0</v>
          </cell>
        </row>
        <row r="208">
          <cell r="A208" t="str">
            <v>230</v>
          </cell>
          <cell r="O208">
            <v>75837.751000000004</v>
          </cell>
        </row>
        <row r="209">
          <cell r="A209" t="str">
            <v>230</v>
          </cell>
          <cell r="O209">
            <v>0</v>
          </cell>
        </row>
        <row r="210">
          <cell r="A210" t="str">
            <v>230</v>
          </cell>
          <cell r="O210">
            <v>0</v>
          </cell>
        </row>
        <row r="211">
          <cell r="A211" t="str">
            <v>230</v>
          </cell>
          <cell r="O211">
            <v>0</v>
          </cell>
        </row>
        <row r="212">
          <cell r="A212" t="str">
            <v>002</v>
          </cell>
          <cell r="O212">
            <v>1073007</v>
          </cell>
        </row>
        <row r="213">
          <cell r="A213" t="str">
            <v>002</v>
          </cell>
          <cell r="O213">
            <v>402</v>
          </cell>
        </row>
        <row r="214">
          <cell r="A214" t="str">
            <v>002</v>
          </cell>
          <cell r="O214">
            <v>166516</v>
          </cell>
        </row>
        <row r="215">
          <cell r="A215" t="str">
            <v>002</v>
          </cell>
          <cell r="O215">
            <v>0</v>
          </cell>
        </row>
        <row r="216">
          <cell r="A216" t="str">
            <v>002</v>
          </cell>
          <cell r="O216">
            <v>80711</v>
          </cell>
        </row>
        <row r="217">
          <cell r="A217" t="str">
            <v>002</v>
          </cell>
          <cell r="O217">
            <v>0</v>
          </cell>
        </row>
        <row r="218">
          <cell r="A218" t="str">
            <v>002</v>
          </cell>
          <cell r="O218">
            <v>0</v>
          </cell>
        </row>
        <row r="219">
          <cell r="A219" t="str">
            <v>002</v>
          </cell>
          <cell r="O219">
            <v>0</v>
          </cell>
        </row>
        <row r="220">
          <cell r="A220" t="str">
            <v>002</v>
          </cell>
          <cell r="O220">
            <v>0</v>
          </cell>
        </row>
        <row r="221">
          <cell r="A221" t="str">
            <v>002</v>
          </cell>
          <cell r="O221">
            <v>0</v>
          </cell>
        </row>
        <row r="222">
          <cell r="A222" t="str">
            <v>002</v>
          </cell>
          <cell r="O222">
            <v>0</v>
          </cell>
        </row>
        <row r="223">
          <cell r="A223" t="str">
            <v>002</v>
          </cell>
          <cell r="O223">
            <v>1300000</v>
          </cell>
        </row>
        <row r="224">
          <cell r="A224" t="str">
            <v>002</v>
          </cell>
          <cell r="O224">
            <v>0</v>
          </cell>
        </row>
        <row r="225">
          <cell r="A225" t="str">
            <v>002</v>
          </cell>
          <cell r="O225">
            <v>0</v>
          </cell>
        </row>
        <row r="226">
          <cell r="A226" t="str">
            <v>002</v>
          </cell>
          <cell r="O226">
            <v>0</v>
          </cell>
        </row>
        <row r="227">
          <cell r="A227" t="str">
            <v>002</v>
          </cell>
          <cell r="O227">
            <v>0</v>
          </cell>
        </row>
        <row r="228">
          <cell r="A228" t="str">
            <v>002</v>
          </cell>
          <cell r="O228">
            <v>0</v>
          </cell>
        </row>
        <row r="229">
          <cell r="A229" t="str">
            <v>002</v>
          </cell>
          <cell r="O229">
            <v>0</v>
          </cell>
        </row>
        <row r="230">
          <cell r="A230" t="str">
            <v>002</v>
          </cell>
          <cell r="O230">
            <v>31250</v>
          </cell>
        </row>
        <row r="231">
          <cell r="A231" t="str">
            <v>002</v>
          </cell>
          <cell r="O231">
            <v>15911</v>
          </cell>
        </row>
        <row r="232">
          <cell r="A232" t="str">
            <v>002</v>
          </cell>
          <cell r="O232">
            <v>5000</v>
          </cell>
        </row>
        <row r="233">
          <cell r="A233" t="str">
            <v>002</v>
          </cell>
          <cell r="O233">
            <v>0</v>
          </cell>
        </row>
        <row r="234">
          <cell r="A234" t="str">
            <v>002</v>
          </cell>
          <cell r="O234">
            <v>0</v>
          </cell>
        </row>
        <row r="235">
          <cell r="A235" t="str">
            <v>002</v>
          </cell>
          <cell r="O235">
            <v>0</v>
          </cell>
        </row>
        <row r="236">
          <cell r="A236" t="str">
            <v>002</v>
          </cell>
          <cell r="O236">
            <v>56642</v>
          </cell>
        </row>
        <row r="237">
          <cell r="A237" t="str">
            <v>002</v>
          </cell>
          <cell r="O237">
            <v>0</v>
          </cell>
        </row>
        <row r="238">
          <cell r="A238" t="str">
            <v>002</v>
          </cell>
          <cell r="O238">
            <v>0</v>
          </cell>
        </row>
        <row r="239">
          <cell r="A239" t="str">
            <v>002</v>
          </cell>
          <cell r="O239">
            <v>0</v>
          </cell>
        </row>
        <row r="240">
          <cell r="A240" t="str">
            <v>002</v>
          </cell>
          <cell r="O240">
            <v>0</v>
          </cell>
        </row>
        <row r="241">
          <cell r="A241" t="str">
            <v>002</v>
          </cell>
          <cell r="O241">
            <v>144278</v>
          </cell>
        </row>
        <row r="242">
          <cell r="A242" t="str">
            <v>002</v>
          </cell>
          <cell r="O242">
            <v>0</v>
          </cell>
        </row>
        <row r="243">
          <cell r="A243" t="str">
            <v>002</v>
          </cell>
          <cell r="O243">
            <v>81560</v>
          </cell>
        </row>
        <row r="244">
          <cell r="A244" t="str">
            <v>002</v>
          </cell>
          <cell r="O244">
            <v>0</v>
          </cell>
        </row>
        <row r="245">
          <cell r="A245" t="str">
            <v>002</v>
          </cell>
          <cell r="O245">
            <v>0</v>
          </cell>
        </row>
        <row r="246">
          <cell r="A246" t="str">
            <v>002</v>
          </cell>
          <cell r="O246">
            <v>210700</v>
          </cell>
        </row>
        <row r="247">
          <cell r="A247" t="str">
            <v>166</v>
          </cell>
          <cell r="O247">
            <v>741751</v>
          </cell>
        </row>
        <row r="248">
          <cell r="A248" t="str">
            <v>166</v>
          </cell>
          <cell r="O248">
            <v>0</v>
          </cell>
        </row>
        <row r="249">
          <cell r="A249" t="str">
            <v>166</v>
          </cell>
          <cell r="O249">
            <v>11550</v>
          </cell>
        </row>
        <row r="250">
          <cell r="A250" t="str">
            <v>166</v>
          </cell>
          <cell r="O250">
            <v>0</v>
          </cell>
        </row>
        <row r="251">
          <cell r="A251" t="str">
            <v>166</v>
          </cell>
          <cell r="O251">
            <v>22761</v>
          </cell>
        </row>
        <row r="252">
          <cell r="A252" t="str">
            <v>166</v>
          </cell>
          <cell r="O252">
            <v>0</v>
          </cell>
        </row>
        <row r="253">
          <cell r="A253" t="str">
            <v>166</v>
          </cell>
          <cell r="O253">
            <v>0</v>
          </cell>
        </row>
        <row r="254">
          <cell r="A254" t="str">
            <v>166</v>
          </cell>
          <cell r="O254">
            <v>6600</v>
          </cell>
        </row>
        <row r="255">
          <cell r="A255" t="str">
            <v>166</v>
          </cell>
          <cell r="O255">
            <v>0</v>
          </cell>
        </row>
        <row r="256">
          <cell r="A256" t="str">
            <v>166</v>
          </cell>
          <cell r="O256">
            <v>0</v>
          </cell>
        </row>
        <row r="257">
          <cell r="A257" t="str">
            <v>166</v>
          </cell>
          <cell r="O257">
            <v>0</v>
          </cell>
        </row>
        <row r="258">
          <cell r="A258" t="str">
            <v>166</v>
          </cell>
          <cell r="O258">
            <v>170000</v>
          </cell>
        </row>
        <row r="259">
          <cell r="A259" t="str">
            <v>166</v>
          </cell>
          <cell r="O259">
            <v>0</v>
          </cell>
        </row>
        <row r="260">
          <cell r="A260" t="str">
            <v>166</v>
          </cell>
          <cell r="O260">
            <v>0</v>
          </cell>
        </row>
        <row r="261">
          <cell r="A261" t="str">
            <v>166</v>
          </cell>
          <cell r="O261">
            <v>0</v>
          </cell>
        </row>
        <row r="262">
          <cell r="A262" t="str">
            <v>166</v>
          </cell>
          <cell r="O262">
            <v>0</v>
          </cell>
        </row>
        <row r="263">
          <cell r="A263" t="str">
            <v>166</v>
          </cell>
          <cell r="O263">
            <v>0</v>
          </cell>
        </row>
        <row r="264">
          <cell r="A264" t="str">
            <v>166</v>
          </cell>
          <cell r="O264">
            <v>0</v>
          </cell>
        </row>
        <row r="265">
          <cell r="A265" t="str">
            <v>166</v>
          </cell>
          <cell r="O265">
            <v>12000</v>
          </cell>
        </row>
        <row r="266">
          <cell r="A266" t="str">
            <v>166</v>
          </cell>
          <cell r="O266">
            <v>17043</v>
          </cell>
        </row>
        <row r="267">
          <cell r="A267" t="str">
            <v>166</v>
          </cell>
          <cell r="O267">
            <v>9000</v>
          </cell>
        </row>
        <row r="268">
          <cell r="A268" t="str">
            <v>166</v>
          </cell>
          <cell r="O268">
            <v>0</v>
          </cell>
        </row>
        <row r="269">
          <cell r="A269" t="str">
            <v>166</v>
          </cell>
          <cell r="O269">
            <v>0</v>
          </cell>
        </row>
        <row r="270">
          <cell r="A270" t="str">
            <v>166</v>
          </cell>
          <cell r="O270">
            <v>0</v>
          </cell>
        </row>
        <row r="271">
          <cell r="A271" t="str">
            <v>166</v>
          </cell>
          <cell r="O271">
            <v>28908</v>
          </cell>
        </row>
        <row r="272">
          <cell r="A272" t="str">
            <v>166</v>
          </cell>
          <cell r="O272">
            <v>0</v>
          </cell>
        </row>
        <row r="273">
          <cell r="A273" t="str">
            <v>166</v>
          </cell>
          <cell r="O273">
            <v>0</v>
          </cell>
        </row>
        <row r="274">
          <cell r="A274" t="str">
            <v>166</v>
          </cell>
          <cell r="O274">
            <v>0</v>
          </cell>
        </row>
        <row r="275">
          <cell r="A275" t="str">
            <v>166</v>
          </cell>
          <cell r="O275">
            <v>9600</v>
          </cell>
        </row>
        <row r="276">
          <cell r="A276" t="str">
            <v>166</v>
          </cell>
          <cell r="O276">
            <v>109648</v>
          </cell>
        </row>
        <row r="277">
          <cell r="A277" t="str">
            <v>166</v>
          </cell>
          <cell r="O277">
            <v>0</v>
          </cell>
        </row>
        <row r="278">
          <cell r="A278" t="str">
            <v>166</v>
          </cell>
          <cell r="O278">
            <v>0</v>
          </cell>
        </row>
        <row r="279">
          <cell r="A279" t="str">
            <v>166</v>
          </cell>
          <cell r="O279">
            <v>0</v>
          </cell>
        </row>
        <row r="280">
          <cell r="A280" t="str">
            <v>166</v>
          </cell>
          <cell r="O280">
            <v>0</v>
          </cell>
        </row>
        <row r="281">
          <cell r="A281" t="str">
            <v>166</v>
          </cell>
          <cell r="O281">
            <v>0</v>
          </cell>
        </row>
        <row r="282">
          <cell r="A282" t="str">
            <v>267</v>
          </cell>
          <cell r="O282">
            <v>1020000</v>
          </cell>
        </row>
        <row r="283">
          <cell r="A283" t="str">
            <v>267</v>
          </cell>
          <cell r="O283">
            <v>0</v>
          </cell>
        </row>
        <row r="284">
          <cell r="A284" t="str">
            <v>267</v>
          </cell>
          <cell r="O284">
            <v>117000</v>
          </cell>
        </row>
        <row r="285">
          <cell r="A285" t="str">
            <v>267</v>
          </cell>
          <cell r="O285">
            <v>0</v>
          </cell>
        </row>
        <row r="286">
          <cell r="A286" t="str">
            <v>267</v>
          </cell>
          <cell r="O286">
            <v>60000</v>
          </cell>
        </row>
        <row r="287">
          <cell r="A287" t="str">
            <v>267</v>
          </cell>
          <cell r="O287">
            <v>0</v>
          </cell>
        </row>
        <row r="288">
          <cell r="A288" t="str">
            <v>267</v>
          </cell>
          <cell r="O288">
            <v>0</v>
          </cell>
        </row>
        <row r="289">
          <cell r="A289" t="str">
            <v>267</v>
          </cell>
          <cell r="O289">
            <v>0</v>
          </cell>
        </row>
        <row r="290">
          <cell r="A290" t="str">
            <v>267</v>
          </cell>
          <cell r="O290">
            <v>0</v>
          </cell>
        </row>
        <row r="291">
          <cell r="A291" t="str">
            <v>267</v>
          </cell>
          <cell r="O291">
            <v>0</v>
          </cell>
        </row>
        <row r="292">
          <cell r="A292" t="str">
            <v>267</v>
          </cell>
          <cell r="O292">
            <v>0</v>
          </cell>
        </row>
        <row r="293">
          <cell r="A293" t="str">
            <v>267</v>
          </cell>
          <cell r="O293">
            <v>63300</v>
          </cell>
        </row>
        <row r="294">
          <cell r="A294" t="str">
            <v>267</v>
          </cell>
          <cell r="O294">
            <v>0</v>
          </cell>
        </row>
        <row r="295">
          <cell r="A295" t="str">
            <v>267</v>
          </cell>
          <cell r="O295">
            <v>0</v>
          </cell>
        </row>
        <row r="296">
          <cell r="A296" t="str">
            <v>267</v>
          </cell>
          <cell r="O296">
            <v>0</v>
          </cell>
        </row>
        <row r="297">
          <cell r="A297" t="str">
            <v>267</v>
          </cell>
          <cell r="O297">
            <v>0</v>
          </cell>
        </row>
        <row r="298">
          <cell r="A298" t="str">
            <v>267</v>
          </cell>
          <cell r="O298">
            <v>0</v>
          </cell>
        </row>
        <row r="299">
          <cell r="A299" t="str">
            <v>267</v>
          </cell>
          <cell r="O299">
            <v>0</v>
          </cell>
        </row>
        <row r="300">
          <cell r="A300" t="str">
            <v>267</v>
          </cell>
          <cell r="O300">
            <v>16800</v>
          </cell>
        </row>
        <row r="301">
          <cell r="A301" t="str">
            <v>267</v>
          </cell>
          <cell r="O301">
            <v>2210</v>
          </cell>
        </row>
        <row r="302">
          <cell r="A302" t="str">
            <v>267</v>
          </cell>
          <cell r="O302">
            <v>8400</v>
          </cell>
        </row>
        <row r="303">
          <cell r="A303" t="str">
            <v>267</v>
          </cell>
          <cell r="O303">
            <v>0</v>
          </cell>
        </row>
        <row r="304">
          <cell r="A304" t="str">
            <v>267</v>
          </cell>
          <cell r="O304">
            <v>0</v>
          </cell>
        </row>
        <row r="305">
          <cell r="A305" t="str">
            <v>267</v>
          </cell>
          <cell r="O305">
            <v>0</v>
          </cell>
        </row>
        <row r="306">
          <cell r="A306" t="str">
            <v>267</v>
          </cell>
          <cell r="O306">
            <v>56000</v>
          </cell>
        </row>
        <row r="307">
          <cell r="A307" t="str">
            <v>267</v>
          </cell>
          <cell r="O307">
            <v>0</v>
          </cell>
        </row>
        <row r="308">
          <cell r="A308" t="str">
            <v>267</v>
          </cell>
          <cell r="O308">
            <v>0</v>
          </cell>
        </row>
        <row r="309">
          <cell r="A309" t="str">
            <v>267</v>
          </cell>
          <cell r="O309">
            <v>0</v>
          </cell>
        </row>
        <row r="310">
          <cell r="A310" t="str">
            <v>267</v>
          </cell>
          <cell r="O310">
            <v>0</v>
          </cell>
        </row>
        <row r="311">
          <cell r="A311" t="str">
            <v>267</v>
          </cell>
          <cell r="O311">
            <v>167000</v>
          </cell>
        </row>
        <row r="312">
          <cell r="A312" t="str">
            <v>267</v>
          </cell>
          <cell r="O312">
            <v>0</v>
          </cell>
        </row>
        <row r="313">
          <cell r="A313" t="str">
            <v>267</v>
          </cell>
          <cell r="O313">
            <v>0</v>
          </cell>
        </row>
        <row r="314">
          <cell r="A314" t="str">
            <v>267</v>
          </cell>
          <cell r="O314">
            <v>0</v>
          </cell>
        </row>
        <row r="315">
          <cell r="A315" t="str">
            <v>267</v>
          </cell>
          <cell r="O315">
            <v>0</v>
          </cell>
        </row>
        <row r="316">
          <cell r="A316" t="str">
            <v>267</v>
          </cell>
          <cell r="O316">
            <v>0</v>
          </cell>
        </row>
        <row r="317">
          <cell r="A317" t="str">
            <v>227</v>
          </cell>
          <cell r="O317">
            <v>1156576.7</v>
          </cell>
        </row>
        <row r="318">
          <cell r="A318" t="str">
            <v>227</v>
          </cell>
          <cell r="O318">
            <v>0</v>
          </cell>
        </row>
        <row r="319">
          <cell r="A319" t="str">
            <v>227</v>
          </cell>
          <cell r="O319">
            <v>0</v>
          </cell>
        </row>
        <row r="320">
          <cell r="A320" t="str">
            <v>227</v>
          </cell>
          <cell r="O320">
            <v>0</v>
          </cell>
        </row>
        <row r="321">
          <cell r="A321" t="str">
            <v>227</v>
          </cell>
          <cell r="O321">
            <v>45357</v>
          </cell>
        </row>
        <row r="322">
          <cell r="A322" t="str">
            <v>227</v>
          </cell>
          <cell r="O322">
            <v>12400</v>
          </cell>
        </row>
        <row r="323">
          <cell r="A323" t="str">
            <v>227</v>
          </cell>
          <cell r="O323">
            <v>5167</v>
          </cell>
        </row>
        <row r="324">
          <cell r="A324" t="str">
            <v>227</v>
          </cell>
          <cell r="O324">
            <v>152134.29999999999</v>
          </cell>
        </row>
        <row r="325">
          <cell r="A325" t="str">
            <v>227</v>
          </cell>
          <cell r="O325">
            <v>7884</v>
          </cell>
        </row>
        <row r="326">
          <cell r="A326" t="str">
            <v>227</v>
          </cell>
          <cell r="O326">
            <v>0</v>
          </cell>
        </row>
        <row r="327">
          <cell r="A327" t="str">
            <v>227</v>
          </cell>
          <cell r="O327">
            <v>0</v>
          </cell>
        </row>
        <row r="328">
          <cell r="A328" t="str">
            <v>227</v>
          </cell>
          <cell r="O328">
            <v>200450</v>
          </cell>
        </row>
        <row r="329">
          <cell r="A329" t="str">
            <v>227</v>
          </cell>
          <cell r="O329">
            <v>0</v>
          </cell>
        </row>
        <row r="330">
          <cell r="A330" t="str">
            <v>227</v>
          </cell>
          <cell r="O330">
            <v>0</v>
          </cell>
        </row>
        <row r="331">
          <cell r="A331" t="str">
            <v>227</v>
          </cell>
          <cell r="O331">
            <v>0</v>
          </cell>
        </row>
        <row r="332">
          <cell r="A332" t="str">
            <v>227</v>
          </cell>
          <cell r="O332">
            <v>0</v>
          </cell>
        </row>
        <row r="333">
          <cell r="A333" t="str">
            <v>227</v>
          </cell>
          <cell r="O333">
            <v>0</v>
          </cell>
        </row>
        <row r="334">
          <cell r="A334" t="str">
            <v>227</v>
          </cell>
          <cell r="O334">
            <v>0</v>
          </cell>
        </row>
        <row r="335">
          <cell r="A335" t="str">
            <v>227</v>
          </cell>
          <cell r="O335">
            <v>10800</v>
          </cell>
        </row>
        <row r="336">
          <cell r="A336" t="str">
            <v>227</v>
          </cell>
          <cell r="O336">
            <v>11364</v>
          </cell>
        </row>
        <row r="337">
          <cell r="A337" t="str">
            <v>227</v>
          </cell>
          <cell r="O337">
            <v>0</v>
          </cell>
        </row>
        <row r="338">
          <cell r="A338" t="str">
            <v>227</v>
          </cell>
          <cell r="O338">
            <v>0</v>
          </cell>
        </row>
        <row r="339">
          <cell r="A339" t="str">
            <v>227</v>
          </cell>
          <cell r="O339">
            <v>0</v>
          </cell>
        </row>
        <row r="340">
          <cell r="A340" t="str">
            <v>227</v>
          </cell>
          <cell r="O340">
            <v>0</v>
          </cell>
        </row>
        <row r="341">
          <cell r="A341" t="str">
            <v>227</v>
          </cell>
          <cell r="O341">
            <v>64106</v>
          </cell>
        </row>
        <row r="342">
          <cell r="A342" t="str">
            <v>227</v>
          </cell>
          <cell r="O342">
            <v>0</v>
          </cell>
        </row>
        <row r="343">
          <cell r="A343" t="str">
            <v>227</v>
          </cell>
          <cell r="O343">
            <v>0</v>
          </cell>
        </row>
        <row r="344">
          <cell r="A344" t="str">
            <v>227</v>
          </cell>
          <cell r="O344">
            <v>0</v>
          </cell>
        </row>
        <row r="345">
          <cell r="A345" t="str">
            <v>227</v>
          </cell>
          <cell r="O345">
            <v>0</v>
          </cell>
        </row>
        <row r="346">
          <cell r="A346" t="str">
            <v>227</v>
          </cell>
          <cell r="O346">
            <v>0</v>
          </cell>
        </row>
        <row r="347">
          <cell r="A347" t="str">
            <v>227</v>
          </cell>
          <cell r="O347">
            <v>0</v>
          </cell>
        </row>
        <row r="348">
          <cell r="A348" t="str">
            <v>227</v>
          </cell>
          <cell r="O348">
            <v>0</v>
          </cell>
        </row>
        <row r="349">
          <cell r="A349" t="str">
            <v>227</v>
          </cell>
          <cell r="O349">
            <v>0</v>
          </cell>
        </row>
        <row r="350">
          <cell r="A350" t="str">
            <v>227</v>
          </cell>
          <cell r="O350">
            <v>0</v>
          </cell>
        </row>
        <row r="351">
          <cell r="A351" t="str">
            <v>227</v>
          </cell>
          <cell r="O351">
            <v>0</v>
          </cell>
        </row>
        <row r="352">
          <cell r="A352" t="str">
            <v>209</v>
          </cell>
          <cell r="O352">
            <v>1649994.3075000001</v>
          </cell>
        </row>
        <row r="353">
          <cell r="A353" t="str">
            <v>209</v>
          </cell>
          <cell r="O353">
            <v>7955.85</v>
          </cell>
        </row>
        <row r="354">
          <cell r="A354" t="str">
            <v>209</v>
          </cell>
          <cell r="O354">
            <v>194347.65000000002</v>
          </cell>
        </row>
        <row r="355">
          <cell r="A355" t="str">
            <v>209</v>
          </cell>
          <cell r="O355">
            <v>0</v>
          </cell>
        </row>
        <row r="356">
          <cell r="A356" t="str">
            <v>209</v>
          </cell>
          <cell r="O356">
            <v>59548.65</v>
          </cell>
        </row>
        <row r="357">
          <cell r="A357" t="str">
            <v>209</v>
          </cell>
          <cell r="O357">
            <v>0</v>
          </cell>
        </row>
        <row r="358">
          <cell r="A358" t="str">
            <v>209</v>
          </cell>
          <cell r="O358">
            <v>0</v>
          </cell>
        </row>
        <row r="359">
          <cell r="A359" t="str">
            <v>209</v>
          </cell>
          <cell r="O359">
            <v>152246.84999999998</v>
          </cell>
        </row>
        <row r="360">
          <cell r="A360" t="str">
            <v>209</v>
          </cell>
          <cell r="O360">
            <v>0</v>
          </cell>
        </row>
        <row r="361">
          <cell r="A361" t="str">
            <v>209</v>
          </cell>
          <cell r="O361">
            <v>0</v>
          </cell>
        </row>
        <row r="362">
          <cell r="A362" t="str">
            <v>209</v>
          </cell>
          <cell r="O362">
            <v>0</v>
          </cell>
        </row>
        <row r="363">
          <cell r="A363" t="str">
            <v>209</v>
          </cell>
          <cell r="O363">
            <v>278201.00000000006</v>
          </cell>
        </row>
        <row r="364">
          <cell r="A364" t="str">
            <v>209</v>
          </cell>
          <cell r="O364">
            <v>0</v>
          </cell>
        </row>
        <row r="365">
          <cell r="A365" t="str">
            <v>209</v>
          </cell>
          <cell r="O365">
            <v>0</v>
          </cell>
        </row>
        <row r="366">
          <cell r="A366" t="str">
            <v>209</v>
          </cell>
          <cell r="O366">
            <v>0</v>
          </cell>
        </row>
        <row r="367">
          <cell r="A367" t="str">
            <v>209</v>
          </cell>
          <cell r="O367">
            <v>0</v>
          </cell>
        </row>
        <row r="368">
          <cell r="A368" t="str">
            <v>209</v>
          </cell>
          <cell r="O368">
            <v>0</v>
          </cell>
        </row>
        <row r="369">
          <cell r="A369" t="str">
            <v>209</v>
          </cell>
          <cell r="O369">
            <v>0</v>
          </cell>
        </row>
        <row r="370">
          <cell r="A370" t="str">
            <v>209</v>
          </cell>
          <cell r="O370">
            <v>13615</v>
          </cell>
        </row>
        <row r="371">
          <cell r="A371" t="str">
            <v>209</v>
          </cell>
          <cell r="O371">
            <v>22351</v>
          </cell>
        </row>
        <row r="372">
          <cell r="A372" t="str">
            <v>209</v>
          </cell>
          <cell r="O372">
            <v>5482</v>
          </cell>
        </row>
        <row r="373">
          <cell r="A373" t="str">
            <v>209</v>
          </cell>
          <cell r="O373">
            <v>0</v>
          </cell>
        </row>
        <row r="374">
          <cell r="A374" t="str">
            <v>209</v>
          </cell>
          <cell r="O374">
            <v>0</v>
          </cell>
        </row>
        <row r="375">
          <cell r="A375" t="str">
            <v>209</v>
          </cell>
          <cell r="O375">
            <v>0</v>
          </cell>
        </row>
        <row r="376">
          <cell r="A376" t="str">
            <v>209</v>
          </cell>
          <cell r="O376">
            <v>82235.999999999985</v>
          </cell>
        </row>
        <row r="377">
          <cell r="A377" t="str">
            <v>209</v>
          </cell>
          <cell r="O377">
            <v>0</v>
          </cell>
        </row>
        <row r="378">
          <cell r="A378" t="str">
            <v>209</v>
          </cell>
          <cell r="O378">
            <v>0</v>
          </cell>
        </row>
        <row r="379">
          <cell r="A379" t="str">
            <v>209</v>
          </cell>
          <cell r="O379">
            <v>0</v>
          </cell>
        </row>
        <row r="380">
          <cell r="A380" t="str">
            <v>209</v>
          </cell>
          <cell r="O380">
            <v>0</v>
          </cell>
        </row>
        <row r="381">
          <cell r="A381" t="str">
            <v>209</v>
          </cell>
          <cell r="O381">
            <v>257344.50000000003</v>
          </cell>
        </row>
        <row r="382">
          <cell r="A382" t="str">
            <v>209</v>
          </cell>
          <cell r="O382">
            <v>0</v>
          </cell>
        </row>
        <row r="383">
          <cell r="A383" t="str">
            <v>209</v>
          </cell>
          <cell r="O383">
            <v>0</v>
          </cell>
        </row>
        <row r="384">
          <cell r="A384" t="str">
            <v>209</v>
          </cell>
          <cell r="O384">
            <v>0</v>
          </cell>
        </row>
        <row r="385">
          <cell r="A385" t="str">
            <v>209</v>
          </cell>
          <cell r="O385">
            <v>0</v>
          </cell>
        </row>
        <row r="386">
          <cell r="A386" t="str">
            <v>209</v>
          </cell>
          <cell r="O386">
            <v>0</v>
          </cell>
        </row>
        <row r="387">
          <cell r="A387" t="str">
            <v>225</v>
          </cell>
          <cell r="O387">
            <v>699511</v>
          </cell>
        </row>
        <row r="388">
          <cell r="A388" t="str">
            <v>225</v>
          </cell>
          <cell r="O388">
            <v>0</v>
          </cell>
        </row>
        <row r="389">
          <cell r="A389" t="str">
            <v>225</v>
          </cell>
          <cell r="O389">
            <v>71235</v>
          </cell>
        </row>
        <row r="390">
          <cell r="A390" t="str">
            <v>225</v>
          </cell>
          <cell r="O390">
            <v>0</v>
          </cell>
        </row>
        <row r="391">
          <cell r="A391" t="str">
            <v>225</v>
          </cell>
          <cell r="O391">
            <v>45942</v>
          </cell>
        </row>
        <row r="392">
          <cell r="A392" t="str">
            <v>225</v>
          </cell>
          <cell r="O392">
            <v>0</v>
          </cell>
        </row>
        <row r="393">
          <cell r="A393" t="str">
            <v>225</v>
          </cell>
          <cell r="O393">
            <v>0</v>
          </cell>
        </row>
        <row r="394">
          <cell r="A394" t="str">
            <v>225</v>
          </cell>
          <cell r="O394">
            <v>9547</v>
          </cell>
        </row>
        <row r="395">
          <cell r="A395" t="str">
            <v>225</v>
          </cell>
          <cell r="O395">
            <v>5045</v>
          </cell>
        </row>
        <row r="396">
          <cell r="A396" t="str">
            <v>225</v>
          </cell>
          <cell r="O396">
            <v>0</v>
          </cell>
        </row>
        <row r="397">
          <cell r="A397" t="str">
            <v>225</v>
          </cell>
          <cell r="O397">
            <v>0</v>
          </cell>
        </row>
        <row r="398">
          <cell r="A398" t="str">
            <v>225</v>
          </cell>
          <cell r="O398">
            <v>1559649.5</v>
          </cell>
        </row>
        <row r="399">
          <cell r="A399" t="str">
            <v>225</v>
          </cell>
          <cell r="O399">
            <v>0</v>
          </cell>
        </row>
        <row r="400">
          <cell r="A400" t="str">
            <v>225</v>
          </cell>
          <cell r="O400">
            <v>0</v>
          </cell>
        </row>
        <row r="401">
          <cell r="A401" t="str">
            <v>225</v>
          </cell>
          <cell r="O401">
            <v>0</v>
          </cell>
        </row>
        <row r="402">
          <cell r="A402" t="str">
            <v>225</v>
          </cell>
          <cell r="O402">
            <v>0</v>
          </cell>
        </row>
        <row r="403">
          <cell r="A403" t="str">
            <v>225</v>
          </cell>
          <cell r="O403">
            <v>0</v>
          </cell>
        </row>
        <row r="404">
          <cell r="A404" t="str">
            <v>225</v>
          </cell>
          <cell r="O404">
            <v>0</v>
          </cell>
        </row>
        <row r="405">
          <cell r="A405" t="str">
            <v>225</v>
          </cell>
          <cell r="O405">
            <v>26364</v>
          </cell>
        </row>
        <row r="406">
          <cell r="A406" t="str">
            <v>225</v>
          </cell>
          <cell r="O406">
            <v>13554</v>
          </cell>
        </row>
        <row r="407">
          <cell r="A407" t="str">
            <v>225</v>
          </cell>
          <cell r="O407">
            <v>6432</v>
          </cell>
        </row>
        <row r="408">
          <cell r="A408" t="str">
            <v>225</v>
          </cell>
          <cell r="O408">
            <v>0</v>
          </cell>
        </row>
        <row r="409">
          <cell r="A409" t="str">
            <v>225</v>
          </cell>
          <cell r="O409">
            <v>0</v>
          </cell>
        </row>
        <row r="410">
          <cell r="A410" t="str">
            <v>225</v>
          </cell>
          <cell r="O410">
            <v>0</v>
          </cell>
        </row>
        <row r="411">
          <cell r="A411" t="str">
            <v>225</v>
          </cell>
          <cell r="O411">
            <v>38980</v>
          </cell>
        </row>
        <row r="412">
          <cell r="A412" t="str">
            <v>225</v>
          </cell>
          <cell r="O412">
            <v>0</v>
          </cell>
        </row>
        <row r="413">
          <cell r="A413" t="str">
            <v>225</v>
          </cell>
          <cell r="O413">
            <v>0</v>
          </cell>
        </row>
        <row r="414">
          <cell r="A414" t="str">
            <v>225</v>
          </cell>
          <cell r="O414">
            <v>0</v>
          </cell>
        </row>
        <row r="415">
          <cell r="A415" t="str">
            <v>225</v>
          </cell>
          <cell r="O415">
            <v>0</v>
          </cell>
        </row>
        <row r="416">
          <cell r="A416" t="str">
            <v>225</v>
          </cell>
          <cell r="O416">
            <v>103995</v>
          </cell>
        </row>
        <row r="417">
          <cell r="A417" t="str">
            <v>225</v>
          </cell>
          <cell r="O417">
            <v>0</v>
          </cell>
        </row>
        <row r="418">
          <cell r="A418" t="str">
            <v>225</v>
          </cell>
          <cell r="O418">
            <v>0</v>
          </cell>
        </row>
        <row r="419">
          <cell r="A419" t="str">
            <v>225</v>
          </cell>
          <cell r="O419">
            <v>0</v>
          </cell>
        </row>
        <row r="420">
          <cell r="A420" t="str">
            <v>225</v>
          </cell>
          <cell r="O420">
            <v>0</v>
          </cell>
        </row>
        <row r="421">
          <cell r="A421" t="str">
            <v>225</v>
          </cell>
          <cell r="O421">
            <v>0</v>
          </cell>
        </row>
        <row r="422">
          <cell r="A422" t="str">
            <v>226</v>
          </cell>
          <cell r="O422">
            <v>1069400</v>
          </cell>
        </row>
        <row r="423">
          <cell r="A423" t="str">
            <v>226</v>
          </cell>
          <cell r="O423">
            <v>0</v>
          </cell>
        </row>
        <row r="424">
          <cell r="A424" t="str">
            <v>226</v>
          </cell>
          <cell r="O424">
            <v>249800</v>
          </cell>
        </row>
        <row r="425">
          <cell r="A425" t="str">
            <v>226</v>
          </cell>
          <cell r="O425">
            <v>0</v>
          </cell>
        </row>
        <row r="426">
          <cell r="A426" t="str">
            <v>226</v>
          </cell>
          <cell r="O426">
            <v>50000</v>
          </cell>
        </row>
        <row r="427">
          <cell r="A427" t="str">
            <v>226</v>
          </cell>
          <cell r="O427">
            <v>7000</v>
          </cell>
        </row>
        <row r="428">
          <cell r="A428" t="str">
            <v>226</v>
          </cell>
          <cell r="O428">
            <v>9000</v>
          </cell>
        </row>
        <row r="429">
          <cell r="A429" t="str">
            <v>226</v>
          </cell>
          <cell r="O429">
            <v>0</v>
          </cell>
        </row>
        <row r="430">
          <cell r="A430" t="str">
            <v>226</v>
          </cell>
          <cell r="O430">
            <v>0</v>
          </cell>
        </row>
        <row r="431">
          <cell r="A431" t="str">
            <v>226</v>
          </cell>
          <cell r="O431">
            <v>0</v>
          </cell>
        </row>
        <row r="432">
          <cell r="A432" t="str">
            <v>226</v>
          </cell>
          <cell r="O432">
            <v>0</v>
          </cell>
        </row>
        <row r="433">
          <cell r="A433" t="str">
            <v>226</v>
          </cell>
          <cell r="O433">
            <v>168800</v>
          </cell>
        </row>
        <row r="434">
          <cell r="A434" t="str">
            <v>226</v>
          </cell>
          <cell r="O434">
            <v>0</v>
          </cell>
        </row>
        <row r="435">
          <cell r="A435" t="str">
            <v>226</v>
          </cell>
          <cell r="O435">
            <v>0</v>
          </cell>
        </row>
        <row r="436">
          <cell r="A436" t="str">
            <v>226</v>
          </cell>
          <cell r="O436">
            <v>0</v>
          </cell>
        </row>
        <row r="437">
          <cell r="A437" t="str">
            <v>226</v>
          </cell>
          <cell r="O437">
            <v>0</v>
          </cell>
        </row>
        <row r="438">
          <cell r="A438" t="str">
            <v>226</v>
          </cell>
          <cell r="O438">
            <v>0</v>
          </cell>
        </row>
        <row r="439">
          <cell r="A439" t="str">
            <v>226</v>
          </cell>
          <cell r="O439">
            <v>0</v>
          </cell>
        </row>
        <row r="440">
          <cell r="A440" t="str">
            <v>226</v>
          </cell>
          <cell r="O440">
            <v>18000</v>
          </cell>
        </row>
        <row r="441">
          <cell r="A441" t="str">
            <v>226</v>
          </cell>
          <cell r="O441">
            <v>8900</v>
          </cell>
        </row>
        <row r="442">
          <cell r="A442" t="str">
            <v>226</v>
          </cell>
          <cell r="O442">
            <v>6000</v>
          </cell>
        </row>
        <row r="443">
          <cell r="A443" t="str">
            <v>226</v>
          </cell>
          <cell r="O443">
            <v>0</v>
          </cell>
        </row>
        <row r="444">
          <cell r="A444" t="str">
            <v>226</v>
          </cell>
          <cell r="O444">
            <v>0</v>
          </cell>
        </row>
        <row r="445">
          <cell r="A445" t="str">
            <v>226</v>
          </cell>
          <cell r="O445">
            <v>0</v>
          </cell>
        </row>
        <row r="446">
          <cell r="A446" t="str">
            <v>226</v>
          </cell>
          <cell r="O446">
            <v>55000</v>
          </cell>
        </row>
        <row r="447">
          <cell r="A447" t="str">
            <v>226</v>
          </cell>
          <cell r="O447">
            <v>0</v>
          </cell>
        </row>
        <row r="448">
          <cell r="A448" t="str">
            <v>226</v>
          </cell>
          <cell r="O448">
            <v>0</v>
          </cell>
        </row>
        <row r="449">
          <cell r="A449" t="str">
            <v>226</v>
          </cell>
          <cell r="O449">
            <v>0</v>
          </cell>
        </row>
        <row r="450">
          <cell r="A450" t="str">
            <v>226</v>
          </cell>
          <cell r="O450">
            <v>0</v>
          </cell>
        </row>
        <row r="451">
          <cell r="A451" t="str">
            <v>226</v>
          </cell>
          <cell r="O451">
            <v>163000</v>
          </cell>
        </row>
        <row r="452">
          <cell r="A452" t="str">
            <v>226</v>
          </cell>
          <cell r="O452">
            <v>0</v>
          </cell>
        </row>
        <row r="453">
          <cell r="A453" t="str">
            <v>226</v>
          </cell>
          <cell r="O453">
            <v>0</v>
          </cell>
        </row>
        <row r="454">
          <cell r="A454" t="str">
            <v>226</v>
          </cell>
          <cell r="O454">
            <v>0</v>
          </cell>
        </row>
        <row r="455">
          <cell r="A455" t="str">
            <v>226</v>
          </cell>
          <cell r="O455">
            <v>0</v>
          </cell>
        </row>
        <row r="456">
          <cell r="A456" t="str">
            <v>226</v>
          </cell>
          <cell r="O456">
            <v>0</v>
          </cell>
        </row>
        <row r="457">
          <cell r="A457" t="str">
            <v>196</v>
          </cell>
          <cell r="O457">
            <v>958178</v>
          </cell>
        </row>
        <row r="458">
          <cell r="A458" t="str">
            <v>196</v>
          </cell>
          <cell r="O458">
            <v>0</v>
          </cell>
        </row>
        <row r="459">
          <cell r="A459" t="str">
            <v>196</v>
          </cell>
          <cell r="O459">
            <v>102985</v>
          </cell>
        </row>
        <row r="460">
          <cell r="A460" t="str">
            <v>196</v>
          </cell>
          <cell r="O460">
            <v>0</v>
          </cell>
        </row>
        <row r="461">
          <cell r="A461" t="str">
            <v>196</v>
          </cell>
          <cell r="O461">
            <v>48058</v>
          </cell>
        </row>
        <row r="462">
          <cell r="A462" t="str">
            <v>196</v>
          </cell>
          <cell r="O462">
            <v>0</v>
          </cell>
        </row>
        <row r="463">
          <cell r="A463" t="str">
            <v>196</v>
          </cell>
          <cell r="O463">
            <v>0</v>
          </cell>
        </row>
        <row r="464">
          <cell r="A464" t="str">
            <v>196</v>
          </cell>
          <cell r="O464">
            <v>17955</v>
          </cell>
        </row>
        <row r="465">
          <cell r="A465" t="str">
            <v>196</v>
          </cell>
          <cell r="O465">
            <v>0</v>
          </cell>
        </row>
        <row r="466">
          <cell r="A466" t="str">
            <v>196</v>
          </cell>
          <cell r="O466">
            <v>0</v>
          </cell>
        </row>
        <row r="467">
          <cell r="A467" t="str">
            <v>196</v>
          </cell>
          <cell r="O467">
            <v>0</v>
          </cell>
        </row>
        <row r="468">
          <cell r="A468" t="str">
            <v>196</v>
          </cell>
          <cell r="O468">
            <v>396000</v>
          </cell>
        </row>
        <row r="469">
          <cell r="A469" t="str">
            <v>196</v>
          </cell>
          <cell r="O469">
            <v>0</v>
          </cell>
        </row>
        <row r="470">
          <cell r="A470" t="str">
            <v>196</v>
          </cell>
          <cell r="O470">
            <v>0</v>
          </cell>
        </row>
        <row r="471">
          <cell r="A471" t="str">
            <v>196</v>
          </cell>
          <cell r="O471">
            <v>0</v>
          </cell>
        </row>
        <row r="472">
          <cell r="A472" t="str">
            <v>196</v>
          </cell>
          <cell r="O472">
            <v>0</v>
          </cell>
        </row>
        <row r="473">
          <cell r="A473" t="str">
            <v>196</v>
          </cell>
          <cell r="O473">
            <v>0</v>
          </cell>
        </row>
        <row r="474">
          <cell r="A474" t="str">
            <v>196</v>
          </cell>
          <cell r="O474">
            <v>18000</v>
          </cell>
        </row>
        <row r="475">
          <cell r="A475" t="str">
            <v>196</v>
          </cell>
          <cell r="O475">
            <v>24000</v>
          </cell>
        </row>
        <row r="476">
          <cell r="A476" t="str">
            <v>196</v>
          </cell>
          <cell r="O476">
            <v>12000</v>
          </cell>
        </row>
        <row r="477">
          <cell r="A477" t="str">
            <v>196</v>
          </cell>
          <cell r="O477">
            <v>12000</v>
          </cell>
        </row>
        <row r="478">
          <cell r="A478" t="str">
            <v>196</v>
          </cell>
          <cell r="O478">
            <v>0</v>
          </cell>
        </row>
        <row r="479">
          <cell r="A479" t="str">
            <v>196</v>
          </cell>
          <cell r="O479">
            <v>0</v>
          </cell>
        </row>
        <row r="480">
          <cell r="A480" t="str">
            <v>196</v>
          </cell>
          <cell r="O480">
            <v>0</v>
          </cell>
        </row>
        <row r="481">
          <cell r="A481" t="str">
            <v>196</v>
          </cell>
          <cell r="O481">
            <v>54604</v>
          </cell>
        </row>
        <row r="482">
          <cell r="A482" t="str">
            <v>196</v>
          </cell>
          <cell r="O482">
            <v>0</v>
          </cell>
        </row>
        <row r="483">
          <cell r="A483" t="str">
            <v>196</v>
          </cell>
          <cell r="O483">
            <v>0</v>
          </cell>
        </row>
        <row r="484">
          <cell r="A484" t="str">
            <v>196</v>
          </cell>
          <cell r="O484">
            <v>0</v>
          </cell>
        </row>
        <row r="485">
          <cell r="A485" t="str">
            <v>196</v>
          </cell>
          <cell r="O485">
            <v>0</v>
          </cell>
        </row>
        <row r="486">
          <cell r="A486" t="str">
            <v>196</v>
          </cell>
          <cell r="O486">
            <v>147332</v>
          </cell>
        </row>
        <row r="487">
          <cell r="A487" t="str">
            <v>196</v>
          </cell>
          <cell r="O487">
            <v>0</v>
          </cell>
        </row>
        <row r="488">
          <cell r="A488" t="str">
            <v>196</v>
          </cell>
          <cell r="O488">
            <v>0</v>
          </cell>
        </row>
        <row r="489">
          <cell r="A489" t="str">
            <v>196</v>
          </cell>
          <cell r="O489">
            <v>0</v>
          </cell>
        </row>
        <row r="490">
          <cell r="A490" t="str">
            <v>196</v>
          </cell>
          <cell r="O490">
            <v>0</v>
          </cell>
        </row>
        <row r="491">
          <cell r="A491" t="str">
            <v>196</v>
          </cell>
          <cell r="O491">
            <v>0</v>
          </cell>
        </row>
        <row r="492">
          <cell r="A492" t="str">
            <v>003</v>
          </cell>
          <cell r="O492">
            <v>324039</v>
          </cell>
        </row>
        <row r="493">
          <cell r="A493" t="str">
            <v>003</v>
          </cell>
          <cell r="O493">
            <v>0</v>
          </cell>
        </row>
        <row r="494">
          <cell r="A494" t="str">
            <v>003</v>
          </cell>
          <cell r="O494">
            <v>197585</v>
          </cell>
        </row>
        <row r="495">
          <cell r="A495" t="str">
            <v>003</v>
          </cell>
          <cell r="O495">
            <v>679705</v>
          </cell>
        </row>
        <row r="496">
          <cell r="A496" t="str">
            <v>003</v>
          </cell>
          <cell r="O496">
            <v>68783</v>
          </cell>
        </row>
        <row r="497">
          <cell r="A497" t="str">
            <v>003</v>
          </cell>
          <cell r="O497">
            <v>32960</v>
          </cell>
        </row>
        <row r="498">
          <cell r="A498" t="str">
            <v>003</v>
          </cell>
          <cell r="O498">
            <v>300</v>
          </cell>
        </row>
        <row r="499">
          <cell r="A499" t="str">
            <v>003</v>
          </cell>
          <cell r="O499">
            <v>18654</v>
          </cell>
        </row>
        <row r="500">
          <cell r="A500" t="str">
            <v>003</v>
          </cell>
          <cell r="O500">
            <v>0</v>
          </cell>
        </row>
        <row r="501">
          <cell r="A501" t="str">
            <v>003</v>
          </cell>
          <cell r="O501">
            <v>0</v>
          </cell>
        </row>
        <row r="502">
          <cell r="A502" t="str">
            <v>003</v>
          </cell>
          <cell r="O502">
            <v>0</v>
          </cell>
        </row>
        <row r="503">
          <cell r="A503" t="str">
            <v>003</v>
          </cell>
          <cell r="O503">
            <v>422696</v>
          </cell>
        </row>
        <row r="504">
          <cell r="A504" t="str">
            <v>003</v>
          </cell>
          <cell r="O504">
            <v>211361</v>
          </cell>
        </row>
        <row r="505">
          <cell r="A505" t="str">
            <v>003</v>
          </cell>
          <cell r="O505">
            <v>0</v>
          </cell>
        </row>
        <row r="506">
          <cell r="A506" t="str">
            <v>003</v>
          </cell>
          <cell r="O506">
            <v>0</v>
          </cell>
        </row>
        <row r="507">
          <cell r="A507" t="str">
            <v>003</v>
          </cell>
          <cell r="O507">
            <v>0</v>
          </cell>
        </row>
        <row r="508">
          <cell r="A508" t="str">
            <v>003</v>
          </cell>
          <cell r="O508">
            <v>0</v>
          </cell>
        </row>
        <row r="509">
          <cell r="A509" t="str">
            <v>003</v>
          </cell>
          <cell r="O509">
            <v>0</v>
          </cell>
        </row>
        <row r="510">
          <cell r="A510" t="str">
            <v>003</v>
          </cell>
          <cell r="O510">
            <v>20400</v>
          </cell>
        </row>
        <row r="511">
          <cell r="A511" t="str">
            <v>003</v>
          </cell>
          <cell r="O511">
            <v>12095</v>
          </cell>
        </row>
        <row r="512">
          <cell r="A512" t="str">
            <v>003</v>
          </cell>
          <cell r="O512">
            <v>0</v>
          </cell>
        </row>
        <row r="513">
          <cell r="A513" t="str">
            <v>003</v>
          </cell>
          <cell r="O513">
            <v>0</v>
          </cell>
        </row>
        <row r="514">
          <cell r="A514" t="str">
            <v>003</v>
          </cell>
          <cell r="O514">
            <v>0</v>
          </cell>
        </row>
        <row r="515">
          <cell r="A515" t="str">
            <v>003</v>
          </cell>
          <cell r="O515">
            <v>0</v>
          </cell>
        </row>
        <row r="516">
          <cell r="A516" t="str">
            <v>003</v>
          </cell>
          <cell r="O516">
            <v>56088</v>
          </cell>
        </row>
        <row r="517">
          <cell r="A517" t="str">
            <v>003</v>
          </cell>
          <cell r="O517">
            <v>0</v>
          </cell>
        </row>
        <row r="518">
          <cell r="A518" t="str">
            <v>003</v>
          </cell>
          <cell r="O518">
            <v>0</v>
          </cell>
        </row>
        <row r="519">
          <cell r="A519" t="str">
            <v>003</v>
          </cell>
          <cell r="O519">
            <v>0</v>
          </cell>
        </row>
        <row r="520">
          <cell r="A520" t="str">
            <v>003</v>
          </cell>
          <cell r="O520">
            <v>0</v>
          </cell>
        </row>
        <row r="521">
          <cell r="A521" t="str">
            <v>003</v>
          </cell>
          <cell r="O521">
            <v>171319</v>
          </cell>
        </row>
        <row r="522">
          <cell r="A522" t="str">
            <v>003</v>
          </cell>
          <cell r="O522">
            <v>0</v>
          </cell>
        </row>
        <row r="523">
          <cell r="A523" t="str">
            <v>003</v>
          </cell>
          <cell r="O523">
            <v>0</v>
          </cell>
        </row>
        <row r="524">
          <cell r="A524" t="str">
            <v>003</v>
          </cell>
          <cell r="O524">
            <v>0</v>
          </cell>
        </row>
        <row r="525">
          <cell r="A525" t="str">
            <v>003</v>
          </cell>
          <cell r="O525">
            <v>0</v>
          </cell>
        </row>
        <row r="526">
          <cell r="A526" t="str">
            <v>003</v>
          </cell>
          <cell r="O526">
            <v>0</v>
          </cell>
        </row>
        <row r="527">
          <cell r="A527" t="str">
            <v>211</v>
          </cell>
          <cell r="O527">
            <v>1332870</v>
          </cell>
        </row>
        <row r="528">
          <cell r="A528" t="str">
            <v>211</v>
          </cell>
          <cell r="O528">
            <v>192</v>
          </cell>
        </row>
        <row r="529">
          <cell r="A529" t="str">
            <v>211</v>
          </cell>
          <cell r="O529">
            <v>255750</v>
          </cell>
        </row>
        <row r="530">
          <cell r="A530" t="str">
            <v>211</v>
          </cell>
          <cell r="O530">
            <v>0</v>
          </cell>
        </row>
        <row r="531">
          <cell r="A531" t="str">
            <v>211</v>
          </cell>
          <cell r="O531">
            <v>80600</v>
          </cell>
        </row>
        <row r="532">
          <cell r="A532" t="str">
            <v>211</v>
          </cell>
          <cell r="O532">
            <v>0</v>
          </cell>
        </row>
        <row r="533">
          <cell r="A533" t="str">
            <v>211</v>
          </cell>
          <cell r="O533">
            <v>0</v>
          </cell>
        </row>
        <row r="534">
          <cell r="A534" t="str">
            <v>211</v>
          </cell>
          <cell r="O534">
            <v>0</v>
          </cell>
        </row>
        <row r="535">
          <cell r="A535" t="str">
            <v>211</v>
          </cell>
          <cell r="O535">
            <v>0</v>
          </cell>
        </row>
        <row r="536">
          <cell r="A536" t="str">
            <v>211</v>
          </cell>
          <cell r="O536">
            <v>0</v>
          </cell>
        </row>
        <row r="537">
          <cell r="A537" t="str">
            <v>211</v>
          </cell>
          <cell r="O537">
            <v>0</v>
          </cell>
        </row>
        <row r="538">
          <cell r="A538" t="str">
            <v>211</v>
          </cell>
          <cell r="O538">
            <v>495850</v>
          </cell>
        </row>
        <row r="539">
          <cell r="A539" t="str">
            <v>211</v>
          </cell>
          <cell r="O539">
            <v>0</v>
          </cell>
        </row>
        <row r="540">
          <cell r="A540" t="str">
            <v>211</v>
          </cell>
          <cell r="O540">
            <v>0</v>
          </cell>
        </row>
        <row r="541">
          <cell r="A541" t="str">
            <v>211</v>
          </cell>
          <cell r="O541">
            <v>0</v>
          </cell>
        </row>
        <row r="542">
          <cell r="A542" t="str">
            <v>211</v>
          </cell>
          <cell r="O542">
            <v>0</v>
          </cell>
        </row>
        <row r="543">
          <cell r="A543" t="str">
            <v>211</v>
          </cell>
          <cell r="O543">
            <v>0</v>
          </cell>
        </row>
        <row r="544">
          <cell r="A544" t="str">
            <v>211</v>
          </cell>
          <cell r="O544">
            <v>0</v>
          </cell>
        </row>
        <row r="545">
          <cell r="A545" t="str">
            <v>211</v>
          </cell>
          <cell r="O545">
            <v>21600</v>
          </cell>
        </row>
        <row r="546">
          <cell r="A546" t="str">
            <v>211</v>
          </cell>
          <cell r="O546">
            <v>18900</v>
          </cell>
        </row>
        <row r="547">
          <cell r="A547" t="str">
            <v>211</v>
          </cell>
          <cell r="O547">
            <v>7800</v>
          </cell>
        </row>
        <row r="548">
          <cell r="A548" t="str">
            <v>211</v>
          </cell>
          <cell r="O548">
            <v>0</v>
          </cell>
        </row>
        <row r="549">
          <cell r="A549" t="str">
            <v>211</v>
          </cell>
          <cell r="O549">
            <v>0</v>
          </cell>
        </row>
        <row r="550">
          <cell r="A550" t="str">
            <v>211</v>
          </cell>
          <cell r="O550">
            <v>0</v>
          </cell>
        </row>
        <row r="551">
          <cell r="A551" t="str">
            <v>211</v>
          </cell>
          <cell r="O551">
            <v>76200</v>
          </cell>
        </row>
        <row r="552">
          <cell r="A552" t="str">
            <v>211</v>
          </cell>
          <cell r="O552">
            <v>0</v>
          </cell>
        </row>
        <row r="553">
          <cell r="A553" t="str">
            <v>211</v>
          </cell>
          <cell r="O553">
            <v>0</v>
          </cell>
        </row>
        <row r="554">
          <cell r="A554" t="str">
            <v>211</v>
          </cell>
          <cell r="O554">
            <v>0</v>
          </cell>
        </row>
        <row r="555">
          <cell r="A555" t="str">
            <v>211</v>
          </cell>
          <cell r="O555">
            <v>0</v>
          </cell>
        </row>
        <row r="556">
          <cell r="A556" t="str">
            <v>211</v>
          </cell>
          <cell r="O556">
            <v>206400</v>
          </cell>
        </row>
        <row r="557">
          <cell r="A557" t="str">
            <v>211</v>
          </cell>
          <cell r="O557">
            <v>0</v>
          </cell>
        </row>
        <row r="558">
          <cell r="A558" t="str">
            <v>211</v>
          </cell>
          <cell r="O558">
            <v>0</v>
          </cell>
        </row>
        <row r="559">
          <cell r="A559" t="str">
            <v>211</v>
          </cell>
          <cell r="O559">
            <v>0</v>
          </cell>
        </row>
        <row r="560">
          <cell r="A560" t="str">
            <v>211</v>
          </cell>
          <cell r="O560">
            <v>0</v>
          </cell>
        </row>
        <row r="561">
          <cell r="A561" t="str">
            <v>211</v>
          </cell>
          <cell r="O561">
            <v>0</v>
          </cell>
        </row>
        <row r="562">
          <cell r="A562" t="str">
            <v>210</v>
          </cell>
          <cell r="O562">
            <v>1302649.4000000001</v>
          </cell>
        </row>
        <row r="563">
          <cell r="A563" t="str">
            <v>210</v>
          </cell>
          <cell r="O563">
            <v>7003</v>
          </cell>
        </row>
        <row r="564">
          <cell r="A564" t="str">
            <v>210</v>
          </cell>
          <cell r="O564">
            <v>200120</v>
          </cell>
        </row>
        <row r="565">
          <cell r="A565" t="str">
            <v>210</v>
          </cell>
          <cell r="O565">
            <v>0</v>
          </cell>
        </row>
        <row r="566">
          <cell r="A566" t="str">
            <v>210</v>
          </cell>
          <cell r="O566">
            <v>136183</v>
          </cell>
        </row>
        <row r="567">
          <cell r="A567" t="str">
            <v>210</v>
          </cell>
          <cell r="O567">
            <v>0</v>
          </cell>
        </row>
        <row r="568">
          <cell r="A568" t="str">
            <v>210</v>
          </cell>
          <cell r="O568">
            <v>0</v>
          </cell>
        </row>
        <row r="569">
          <cell r="A569" t="str">
            <v>210</v>
          </cell>
          <cell r="O569">
            <v>0</v>
          </cell>
        </row>
        <row r="570">
          <cell r="A570" t="str">
            <v>210</v>
          </cell>
          <cell r="O570">
            <v>0</v>
          </cell>
        </row>
        <row r="571">
          <cell r="A571" t="str">
            <v>210</v>
          </cell>
          <cell r="O571">
            <v>0</v>
          </cell>
        </row>
        <row r="572">
          <cell r="A572" t="str">
            <v>210</v>
          </cell>
          <cell r="O572">
            <v>0</v>
          </cell>
        </row>
        <row r="573">
          <cell r="A573" t="str">
            <v>210</v>
          </cell>
          <cell r="O573">
            <v>855000</v>
          </cell>
        </row>
        <row r="574">
          <cell r="A574" t="str">
            <v>210</v>
          </cell>
          <cell r="O574">
            <v>0</v>
          </cell>
        </row>
        <row r="575">
          <cell r="A575" t="str">
            <v>210</v>
          </cell>
          <cell r="O575">
            <v>0</v>
          </cell>
        </row>
        <row r="576">
          <cell r="A576" t="str">
            <v>210</v>
          </cell>
          <cell r="O576">
            <v>0</v>
          </cell>
        </row>
        <row r="577">
          <cell r="A577" t="str">
            <v>210</v>
          </cell>
          <cell r="O577">
            <v>0</v>
          </cell>
        </row>
        <row r="578">
          <cell r="A578" t="str">
            <v>210</v>
          </cell>
          <cell r="O578">
            <v>0</v>
          </cell>
        </row>
        <row r="579">
          <cell r="A579" t="str">
            <v>210</v>
          </cell>
          <cell r="O579">
            <v>0</v>
          </cell>
        </row>
        <row r="580">
          <cell r="A580" t="str">
            <v>210</v>
          </cell>
          <cell r="O580">
            <v>18000</v>
          </cell>
        </row>
        <row r="581">
          <cell r="A581" t="str">
            <v>210</v>
          </cell>
          <cell r="O581">
            <v>18135</v>
          </cell>
        </row>
        <row r="582">
          <cell r="A582" t="str">
            <v>210</v>
          </cell>
          <cell r="O582">
            <v>0</v>
          </cell>
        </row>
        <row r="583">
          <cell r="A583" t="str">
            <v>210</v>
          </cell>
          <cell r="O583">
            <v>0</v>
          </cell>
        </row>
        <row r="584">
          <cell r="A584" t="str">
            <v>210</v>
          </cell>
          <cell r="O584">
            <v>0</v>
          </cell>
        </row>
        <row r="585">
          <cell r="A585" t="str">
            <v>210</v>
          </cell>
          <cell r="O585">
            <v>0</v>
          </cell>
        </row>
        <row r="586">
          <cell r="A586" t="str">
            <v>210</v>
          </cell>
          <cell r="O586">
            <v>0</v>
          </cell>
        </row>
        <row r="587">
          <cell r="A587" t="str">
            <v>210</v>
          </cell>
          <cell r="O587">
            <v>0</v>
          </cell>
        </row>
        <row r="588">
          <cell r="A588" t="str">
            <v>210</v>
          </cell>
          <cell r="O588">
            <v>0</v>
          </cell>
        </row>
        <row r="589">
          <cell r="A589" t="str">
            <v>210</v>
          </cell>
          <cell r="O589">
            <v>0</v>
          </cell>
        </row>
        <row r="590">
          <cell r="A590" t="str">
            <v>210</v>
          </cell>
          <cell r="O590">
            <v>2208</v>
          </cell>
        </row>
        <row r="591">
          <cell r="A591" t="str">
            <v>210</v>
          </cell>
          <cell r="O591">
            <v>182286</v>
          </cell>
        </row>
        <row r="592">
          <cell r="A592" t="str">
            <v>210</v>
          </cell>
          <cell r="O592">
            <v>0</v>
          </cell>
        </row>
        <row r="593">
          <cell r="A593" t="str">
            <v>210</v>
          </cell>
          <cell r="O593">
            <v>104893</v>
          </cell>
        </row>
        <row r="594">
          <cell r="A594" t="str">
            <v>210</v>
          </cell>
          <cell r="O594">
            <v>0</v>
          </cell>
        </row>
        <row r="595">
          <cell r="A595" t="str">
            <v>210</v>
          </cell>
          <cell r="O595">
            <v>1608</v>
          </cell>
        </row>
        <row r="596">
          <cell r="A596" t="str">
            <v>210</v>
          </cell>
          <cell r="O596">
            <v>159759</v>
          </cell>
        </row>
        <row r="597">
          <cell r="A597" t="str">
            <v>224</v>
          </cell>
          <cell r="O597">
            <v>0</v>
          </cell>
        </row>
        <row r="598">
          <cell r="A598" t="str">
            <v>224</v>
          </cell>
          <cell r="O598">
            <v>360</v>
          </cell>
        </row>
        <row r="599">
          <cell r="A599" t="str">
            <v>224</v>
          </cell>
          <cell r="O599">
            <v>175550</v>
          </cell>
        </row>
        <row r="600">
          <cell r="A600" t="str">
            <v>224</v>
          </cell>
          <cell r="O600">
            <v>1416531</v>
          </cell>
        </row>
        <row r="601">
          <cell r="A601" t="str">
            <v>224</v>
          </cell>
          <cell r="O601">
            <v>63400</v>
          </cell>
        </row>
        <row r="602">
          <cell r="A602" t="str">
            <v>224</v>
          </cell>
          <cell r="O602">
            <v>21200</v>
          </cell>
        </row>
        <row r="603">
          <cell r="A603" t="str">
            <v>224</v>
          </cell>
          <cell r="O603">
            <v>15000</v>
          </cell>
        </row>
        <row r="604">
          <cell r="A604" t="str">
            <v>224</v>
          </cell>
          <cell r="O604">
            <v>0</v>
          </cell>
        </row>
        <row r="605">
          <cell r="A605" t="str">
            <v>224</v>
          </cell>
          <cell r="O605">
            <v>7900</v>
          </cell>
        </row>
        <row r="606">
          <cell r="A606" t="str">
            <v>224</v>
          </cell>
          <cell r="O606">
            <v>0</v>
          </cell>
        </row>
        <row r="607">
          <cell r="A607" t="str">
            <v>224</v>
          </cell>
          <cell r="O607">
            <v>0</v>
          </cell>
        </row>
        <row r="608">
          <cell r="A608" t="str">
            <v>224</v>
          </cell>
          <cell r="O608">
            <v>588800</v>
          </cell>
        </row>
        <row r="609">
          <cell r="A609" t="str">
            <v>224</v>
          </cell>
          <cell r="O609">
            <v>0</v>
          </cell>
        </row>
        <row r="610">
          <cell r="A610" t="str">
            <v>224</v>
          </cell>
          <cell r="O610">
            <v>0</v>
          </cell>
        </row>
        <row r="611">
          <cell r="A611" t="str">
            <v>224</v>
          </cell>
          <cell r="O611">
            <v>0</v>
          </cell>
        </row>
        <row r="612">
          <cell r="A612" t="str">
            <v>224</v>
          </cell>
          <cell r="O612">
            <v>0</v>
          </cell>
        </row>
        <row r="613">
          <cell r="A613" t="str">
            <v>224</v>
          </cell>
          <cell r="O613">
            <v>0</v>
          </cell>
        </row>
        <row r="614">
          <cell r="A614" t="str">
            <v>224</v>
          </cell>
          <cell r="O614">
            <v>0</v>
          </cell>
        </row>
        <row r="615">
          <cell r="A615" t="str">
            <v>224</v>
          </cell>
          <cell r="O615">
            <v>21600</v>
          </cell>
        </row>
        <row r="616">
          <cell r="A616" t="str">
            <v>224</v>
          </cell>
          <cell r="O616">
            <v>9655</v>
          </cell>
        </row>
        <row r="617">
          <cell r="A617" t="str">
            <v>224</v>
          </cell>
          <cell r="O617">
            <v>15000</v>
          </cell>
        </row>
        <row r="618">
          <cell r="A618" t="str">
            <v>224</v>
          </cell>
          <cell r="O618">
            <v>0</v>
          </cell>
        </row>
        <row r="619">
          <cell r="A619" t="str">
            <v>224</v>
          </cell>
          <cell r="O619">
            <v>0</v>
          </cell>
        </row>
        <row r="620">
          <cell r="A620" t="str">
            <v>224</v>
          </cell>
          <cell r="O620">
            <v>0</v>
          </cell>
        </row>
        <row r="621">
          <cell r="A621" t="str">
            <v>224</v>
          </cell>
          <cell r="O621">
            <v>80300</v>
          </cell>
        </row>
        <row r="622">
          <cell r="A622" t="str">
            <v>224</v>
          </cell>
          <cell r="O622">
            <v>0</v>
          </cell>
        </row>
        <row r="623">
          <cell r="A623" t="str">
            <v>224</v>
          </cell>
          <cell r="O623">
            <v>0</v>
          </cell>
        </row>
        <row r="624">
          <cell r="A624" t="str">
            <v>224</v>
          </cell>
          <cell r="O624">
            <v>0</v>
          </cell>
        </row>
        <row r="625">
          <cell r="A625" t="str">
            <v>224</v>
          </cell>
          <cell r="O625">
            <v>1599</v>
          </cell>
        </row>
        <row r="626">
          <cell r="A626" t="str">
            <v>224</v>
          </cell>
          <cell r="O626">
            <v>215968</v>
          </cell>
        </row>
        <row r="627">
          <cell r="A627" t="str">
            <v>224</v>
          </cell>
          <cell r="O627">
            <v>0</v>
          </cell>
        </row>
        <row r="628">
          <cell r="A628" t="str">
            <v>224</v>
          </cell>
          <cell r="O628">
            <v>0</v>
          </cell>
        </row>
        <row r="629">
          <cell r="A629" t="str">
            <v>224</v>
          </cell>
          <cell r="O629">
            <v>0</v>
          </cell>
        </row>
        <row r="630">
          <cell r="A630" t="str">
            <v>224</v>
          </cell>
          <cell r="O630">
            <v>13200</v>
          </cell>
        </row>
        <row r="631">
          <cell r="A631" t="str">
            <v>224</v>
          </cell>
          <cell r="O631">
            <v>0</v>
          </cell>
        </row>
        <row r="632">
          <cell r="A632" t="str">
            <v>195</v>
          </cell>
          <cell r="O632">
            <v>1080258</v>
          </cell>
        </row>
        <row r="633">
          <cell r="A633" t="str">
            <v>195</v>
          </cell>
          <cell r="O633">
            <v>0</v>
          </cell>
        </row>
        <row r="634">
          <cell r="A634" t="str">
            <v>195</v>
          </cell>
          <cell r="O634">
            <v>154970</v>
          </cell>
        </row>
        <row r="635">
          <cell r="A635" t="str">
            <v>195</v>
          </cell>
          <cell r="O635">
            <v>0</v>
          </cell>
        </row>
        <row r="636">
          <cell r="A636" t="str">
            <v>195</v>
          </cell>
          <cell r="O636">
            <v>98517</v>
          </cell>
        </row>
        <row r="637">
          <cell r="A637" t="str">
            <v>195</v>
          </cell>
          <cell r="O637">
            <v>0</v>
          </cell>
        </row>
        <row r="638">
          <cell r="A638" t="str">
            <v>195</v>
          </cell>
          <cell r="O638">
            <v>0</v>
          </cell>
        </row>
        <row r="639">
          <cell r="A639" t="str">
            <v>195</v>
          </cell>
          <cell r="O639">
            <v>0</v>
          </cell>
        </row>
        <row r="640">
          <cell r="A640" t="str">
            <v>195</v>
          </cell>
          <cell r="O640">
            <v>0</v>
          </cell>
        </row>
        <row r="641">
          <cell r="A641" t="str">
            <v>195</v>
          </cell>
          <cell r="O641">
            <v>0</v>
          </cell>
        </row>
        <row r="642">
          <cell r="A642" t="str">
            <v>195</v>
          </cell>
          <cell r="O642">
            <v>0</v>
          </cell>
        </row>
        <row r="643">
          <cell r="A643" t="str">
            <v>195</v>
          </cell>
          <cell r="O643">
            <v>98115</v>
          </cell>
        </row>
        <row r="644">
          <cell r="A644" t="str">
            <v>195</v>
          </cell>
          <cell r="O644">
            <v>9000</v>
          </cell>
        </row>
        <row r="645">
          <cell r="A645" t="str">
            <v>195</v>
          </cell>
          <cell r="O645">
            <v>0</v>
          </cell>
        </row>
        <row r="646">
          <cell r="A646" t="str">
            <v>195</v>
          </cell>
          <cell r="O646">
            <v>0</v>
          </cell>
        </row>
        <row r="647">
          <cell r="A647" t="str">
            <v>195</v>
          </cell>
          <cell r="O647">
            <v>0</v>
          </cell>
        </row>
        <row r="648">
          <cell r="A648" t="str">
            <v>195</v>
          </cell>
          <cell r="O648">
            <v>0</v>
          </cell>
        </row>
        <row r="649">
          <cell r="A649" t="str">
            <v>195</v>
          </cell>
          <cell r="O649">
            <v>0</v>
          </cell>
        </row>
        <row r="650">
          <cell r="A650" t="str">
            <v>195</v>
          </cell>
          <cell r="O650">
            <v>3600</v>
          </cell>
        </row>
        <row r="651">
          <cell r="A651" t="str">
            <v>195</v>
          </cell>
          <cell r="O651">
            <v>390</v>
          </cell>
        </row>
        <row r="652">
          <cell r="A652" t="str">
            <v>195</v>
          </cell>
          <cell r="O652">
            <v>2400</v>
          </cell>
        </row>
        <row r="653">
          <cell r="A653" t="str">
            <v>195</v>
          </cell>
          <cell r="O653">
            <v>0</v>
          </cell>
        </row>
        <row r="654">
          <cell r="A654" t="str">
            <v>195</v>
          </cell>
          <cell r="O654">
            <v>0</v>
          </cell>
        </row>
        <row r="655">
          <cell r="A655" t="str">
            <v>195</v>
          </cell>
          <cell r="O655">
            <v>0</v>
          </cell>
        </row>
        <row r="656">
          <cell r="A656" t="str">
            <v>195</v>
          </cell>
          <cell r="O656">
            <v>61424</v>
          </cell>
        </row>
        <row r="657">
          <cell r="A657" t="str">
            <v>195</v>
          </cell>
          <cell r="O657">
            <v>0</v>
          </cell>
        </row>
        <row r="658">
          <cell r="A658" t="str">
            <v>195</v>
          </cell>
          <cell r="O658">
            <v>0</v>
          </cell>
        </row>
        <row r="659">
          <cell r="A659" t="str">
            <v>195</v>
          </cell>
          <cell r="O659">
            <v>0</v>
          </cell>
        </row>
        <row r="660">
          <cell r="A660" t="str">
            <v>195</v>
          </cell>
          <cell r="O660">
            <v>0</v>
          </cell>
        </row>
        <row r="661">
          <cell r="A661" t="str">
            <v>195</v>
          </cell>
          <cell r="O661">
            <v>0</v>
          </cell>
        </row>
        <row r="662">
          <cell r="A662" t="str">
            <v>195</v>
          </cell>
          <cell r="O662">
            <v>0</v>
          </cell>
        </row>
        <row r="663">
          <cell r="A663" t="str">
            <v>195</v>
          </cell>
          <cell r="O663">
            <v>1234567.8</v>
          </cell>
        </row>
        <row r="664">
          <cell r="A664" t="str">
            <v>195</v>
          </cell>
          <cell r="O664">
            <v>0</v>
          </cell>
        </row>
        <row r="665">
          <cell r="A665" t="str">
            <v>195</v>
          </cell>
          <cell r="O665">
            <v>0</v>
          </cell>
        </row>
        <row r="666">
          <cell r="A666" t="str">
            <v>195</v>
          </cell>
          <cell r="O666">
            <v>0</v>
          </cell>
        </row>
        <row r="667">
          <cell r="A667" t="str">
            <v>189</v>
          </cell>
          <cell r="O667">
            <v>1540507</v>
          </cell>
        </row>
        <row r="668">
          <cell r="A668" t="str">
            <v>189</v>
          </cell>
          <cell r="O668">
            <v>173</v>
          </cell>
        </row>
        <row r="669">
          <cell r="A669" t="str">
            <v>189</v>
          </cell>
          <cell r="O669">
            <v>200592</v>
          </cell>
        </row>
        <row r="670">
          <cell r="A670" t="str">
            <v>189</v>
          </cell>
          <cell r="O670">
            <v>0</v>
          </cell>
        </row>
        <row r="671">
          <cell r="A671" t="str">
            <v>189</v>
          </cell>
          <cell r="O671">
            <v>31708</v>
          </cell>
        </row>
        <row r="672">
          <cell r="A672" t="str">
            <v>189</v>
          </cell>
          <cell r="O672">
            <v>13000</v>
          </cell>
        </row>
        <row r="673">
          <cell r="A673" t="str">
            <v>189</v>
          </cell>
          <cell r="O673">
            <v>0</v>
          </cell>
        </row>
        <row r="674">
          <cell r="A674" t="str">
            <v>189</v>
          </cell>
          <cell r="O674">
            <v>15287</v>
          </cell>
        </row>
        <row r="675">
          <cell r="A675" t="str">
            <v>189</v>
          </cell>
          <cell r="O675">
            <v>0</v>
          </cell>
        </row>
        <row r="676">
          <cell r="A676" t="str">
            <v>189</v>
          </cell>
          <cell r="O676">
            <v>0</v>
          </cell>
        </row>
        <row r="677">
          <cell r="A677" t="str">
            <v>189</v>
          </cell>
          <cell r="O677">
            <v>0</v>
          </cell>
        </row>
        <row r="678">
          <cell r="A678" t="str">
            <v>189</v>
          </cell>
          <cell r="O678">
            <v>1630000</v>
          </cell>
        </row>
        <row r="679">
          <cell r="A679" t="str">
            <v>189</v>
          </cell>
          <cell r="O679">
            <v>300000</v>
          </cell>
        </row>
        <row r="680">
          <cell r="A680" t="str">
            <v>189</v>
          </cell>
          <cell r="O680">
            <v>0</v>
          </cell>
        </row>
        <row r="681">
          <cell r="A681" t="str">
            <v>189</v>
          </cell>
          <cell r="O681">
            <v>0</v>
          </cell>
        </row>
        <row r="682">
          <cell r="A682" t="str">
            <v>189</v>
          </cell>
          <cell r="O682">
            <v>0</v>
          </cell>
        </row>
        <row r="683">
          <cell r="A683" t="str">
            <v>189</v>
          </cell>
          <cell r="O683">
            <v>0</v>
          </cell>
        </row>
        <row r="684">
          <cell r="A684" t="str">
            <v>189</v>
          </cell>
          <cell r="O684">
            <v>0</v>
          </cell>
        </row>
        <row r="685">
          <cell r="A685" t="str">
            <v>189</v>
          </cell>
          <cell r="O685">
            <v>12000</v>
          </cell>
        </row>
        <row r="686">
          <cell r="A686" t="str">
            <v>189</v>
          </cell>
          <cell r="O686">
            <v>17704</v>
          </cell>
        </row>
        <row r="687">
          <cell r="A687" t="str">
            <v>189</v>
          </cell>
          <cell r="O687">
            <v>4800</v>
          </cell>
        </row>
        <row r="688">
          <cell r="A688" t="str">
            <v>189</v>
          </cell>
          <cell r="O688">
            <v>0</v>
          </cell>
        </row>
        <row r="689">
          <cell r="A689" t="str">
            <v>189</v>
          </cell>
          <cell r="O689">
            <v>0</v>
          </cell>
        </row>
        <row r="690">
          <cell r="A690" t="str">
            <v>189</v>
          </cell>
          <cell r="O690">
            <v>0</v>
          </cell>
        </row>
        <row r="691">
          <cell r="A691" t="str">
            <v>189</v>
          </cell>
          <cell r="O691">
            <v>81268</v>
          </cell>
        </row>
        <row r="692">
          <cell r="A692" t="str">
            <v>189</v>
          </cell>
          <cell r="O692">
            <v>0</v>
          </cell>
        </row>
        <row r="693">
          <cell r="A693" t="str">
            <v>189</v>
          </cell>
          <cell r="O693">
            <v>0</v>
          </cell>
        </row>
        <row r="694">
          <cell r="A694" t="str">
            <v>189</v>
          </cell>
          <cell r="O694">
            <v>0</v>
          </cell>
        </row>
        <row r="695">
          <cell r="A695" t="str">
            <v>189</v>
          </cell>
          <cell r="O695">
            <v>0</v>
          </cell>
        </row>
        <row r="696">
          <cell r="A696" t="str">
            <v>189</v>
          </cell>
          <cell r="O696">
            <v>249067</v>
          </cell>
        </row>
        <row r="697">
          <cell r="A697" t="str">
            <v>189</v>
          </cell>
          <cell r="O697">
            <v>0</v>
          </cell>
        </row>
        <row r="698">
          <cell r="A698" t="str">
            <v>189</v>
          </cell>
          <cell r="O698">
            <v>0</v>
          </cell>
        </row>
        <row r="699">
          <cell r="A699" t="str">
            <v>189</v>
          </cell>
          <cell r="O699">
            <v>0</v>
          </cell>
        </row>
        <row r="700">
          <cell r="A700" t="str">
            <v>189</v>
          </cell>
          <cell r="O700">
            <v>0</v>
          </cell>
        </row>
        <row r="701">
          <cell r="A701" t="str">
            <v>189</v>
          </cell>
          <cell r="O701">
            <v>0</v>
          </cell>
        </row>
        <row r="702">
          <cell r="A702" t="str">
            <v>209</v>
          </cell>
          <cell r="O702">
            <v>1649994.3075000001</v>
          </cell>
        </row>
        <row r="703">
          <cell r="A703" t="str">
            <v>209</v>
          </cell>
          <cell r="O703">
            <v>7955.85</v>
          </cell>
        </row>
        <row r="704">
          <cell r="A704" t="str">
            <v>209</v>
          </cell>
          <cell r="O704">
            <v>194347.65000000002</v>
          </cell>
        </row>
        <row r="705">
          <cell r="A705" t="str">
            <v>209</v>
          </cell>
          <cell r="O705">
            <v>0</v>
          </cell>
        </row>
        <row r="706">
          <cell r="A706" t="str">
            <v>209</v>
          </cell>
          <cell r="O706">
            <v>59548.65</v>
          </cell>
        </row>
        <row r="707">
          <cell r="A707" t="str">
            <v>209</v>
          </cell>
          <cell r="O707">
            <v>0</v>
          </cell>
        </row>
        <row r="708">
          <cell r="A708" t="str">
            <v>209</v>
          </cell>
          <cell r="O708">
            <v>0</v>
          </cell>
        </row>
        <row r="709">
          <cell r="A709" t="str">
            <v>209</v>
          </cell>
          <cell r="O709">
            <v>152246.84999999998</v>
          </cell>
        </row>
        <row r="710">
          <cell r="A710" t="str">
            <v>209</v>
          </cell>
          <cell r="O710">
            <v>0</v>
          </cell>
        </row>
        <row r="711">
          <cell r="A711" t="str">
            <v>209</v>
          </cell>
          <cell r="O711">
            <v>0</v>
          </cell>
        </row>
        <row r="712">
          <cell r="A712" t="str">
            <v>209</v>
          </cell>
          <cell r="O712">
            <v>0</v>
          </cell>
        </row>
        <row r="713">
          <cell r="A713" t="str">
            <v>209</v>
          </cell>
          <cell r="O713">
            <v>278201.00000000006</v>
          </cell>
        </row>
        <row r="714">
          <cell r="A714" t="str">
            <v>209</v>
          </cell>
          <cell r="O714">
            <v>0</v>
          </cell>
        </row>
        <row r="715">
          <cell r="A715" t="str">
            <v>209</v>
          </cell>
          <cell r="O715">
            <v>0</v>
          </cell>
        </row>
        <row r="716">
          <cell r="A716" t="str">
            <v>209</v>
          </cell>
          <cell r="O716">
            <v>0</v>
          </cell>
        </row>
        <row r="717">
          <cell r="A717" t="str">
            <v>209</v>
          </cell>
          <cell r="O717">
            <v>0</v>
          </cell>
        </row>
        <row r="718">
          <cell r="A718" t="str">
            <v>209</v>
          </cell>
          <cell r="O718">
            <v>0</v>
          </cell>
        </row>
        <row r="719">
          <cell r="A719" t="str">
            <v>209</v>
          </cell>
          <cell r="O719">
            <v>0</v>
          </cell>
        </row>
        <row r="720">
          <cell r="A720" t="str">
            <v>209</v>
          </cell>
          <cell r="O720">
            <v>13615</v>
          </cell>
        </row>
        <row r="721">
          <cell r="A721" t="str">
            <v>209</v>
          </cell>
          <cell r="O721">
            <v>22351</v>
          </cell>
        </row>
        <row r="722">
          <cell r="A722" t="str">
            <v>209</v>
          </cell>
          <cell r="O722">
            <v>5482</v>
          </cell>
        </row>
        <row r="723">
          <cell r="A723" t="str">
            <v>209</v>
          </cell>
          <cell r="O723">
            <v>0</v>
          </cell>
        </row>
        <row r="724">
          <cell r="A724" t="str">
            <v>209</v>
          </cell>
          <cell r="O724">
            <v>0</v>
          </cell>
        </row>
        <row r="725">
          <cell r="A725" t="str">
            <v>209</v>
          </cell>
          <cell r="O725">
            <v>0</v>
          </cell>
        </row>
        <row r="726">
          <cell r="A726" t="str">
            <v>209</v>
          </cell>
          <cell r="O726">
            <v>82235.999999999985</v>
          </cell>
        </row>
        <row r="727">
          <cell r="A727" t="str">
            <v>209</v>
          </cell>
          <cell r="O727">
            <v>0</v>
          </cell>
        </row>
        <row r="728">
          <cell r="A728" t="str">
            <v>209</v>
          </cell>
          <cell r="O728">
            <v>0</v>
          </cell>
        </row>
        <row r="729">
          <cell r="A729" t="str">
            <v>209</v>
          </cell>
          <cell r="O729">
            <v>0</v>
          </cell>
        </row>
        <row r="730">
          <cell r="A730" t="str">
            <v>209</v>
          </cell>
          <cell r="O730">
            <v>0</v>
          </cell>
        </row>
        <row r="731">
          <cell r="A731" t="str">
            <v>209</v>
          </cell>
          <cell r="O731">
            <v>257344.50000000003</v>
          </cell>
        </row>
        <row r="732">
          <cell r="A732" t="str">
            <v>209</v>
          </cell>
          <cell r="O732">
            <v>0</v>
          </cell>
        </row>
        <row r="733">
          <cell r="A733" t="str">
            <v>209</v>
          </cell>
          <cell r="O733">
            <v>0</v>
          </cell>
        </row>
        <row r="734">
          <cell r="A734" t="str">
            <v>209</v>
          </cell>
          <cell r="O734">
            <v>0</v>
          </cell>
        </row>
        <row r="735">
          <cell r="A735" t="str">
            <v>209</v>
          </cell>
          <cell r="O735">
            <v>0</v>
          </cell>
        </row>
        <row r="736">
          <cell r="A736" t="str">
            <v>209</v>
          </cell>
          <cell r="O736">
            <v>0</v>
          </cell>
        </row>
        <row r="737">
          <cell r="A737" t="str">
            <v>161</v>
          </cell>
          <cell r="O737">
            <v>1072390</v>
          </cell>
        </row>
        <row r="738">
          <cell r="A738" t="str">
            <v>161</v>
          </cell>
          <cell r="O738">
            <v>0</v>
          </cell>
        </row>
        <row r="739">
          <cell r="A739" t="str">
            <v>161</v>
          </cell>
          <cell r="O739">
            <v>0</v>
          </cell>
        </row>
        <row r="740">
          <cell r="A740" t="str">
            <v>161</v>
          </cell>
          <cell r="O740">
            <v>0</v>
          </cell>
        </row>
        <row r="741">
          <cell r="A741" t="str">
            <v>161</v>
          </cell>
          <cell r="O741">
            <v>0</v>
          </cell>
        </row>
        <row r="742">
          <cell r="A742" t="str">
            <v>161</v>
          </cell>
          <cell r="O742">
            <v>0</v>
          </cell>
        </row>
        <row r="743">
          <cell r="A743" t="str">
            <v>161</v>
          </cell>
          <cell r="O743">
            <v>12000</v>
          </cell>
        </row>
        <row r="744">
          <cell r="A744" t="str">
            <v>161</v>
          </cell>
          <cell r="O744">
            <v>599225</v>
          </cell>
        </row>
        <row r="745">
          <cell r="A745" t="str">
            <v>161</v>
          </cell>
          <cell r="O745">
            <v>0</v>
          </cell>
        </row>
        <row r="746">
          <cell r="A746" t="str">
            <v>161</v>
          </cell>
          <cell r="O746">
            <v>0</v>
          </cell>
        </row>
        <row r="747">
          <cell r="A747" t="str">
            <v>161</v>
          </cell>
          <cell r="O747">
            <v>0</v>
          </cell>
        </row>
        <row r="748">
          <cell r="A748" t="str">
            <v>161</v>
          </cell>
          <cell r="O748">
            <v>473000</v>
          </cell>
        </row>
        <row r="749">
          <cell r="A749" t="str">
            <v>161</v>
          </cell>
          <cell r="O749">
            <v>0</v>
          </cell>
        </row>
        <row r="750">
          <cell r="A750" t="str">
            <v>161</v>
          </cell>
          <cell r="O750">
            <v>0</v>
          </cell>
        </row>
        <row r="751">
          <cell r="A751" t="str">
            <v>161</v>
          </cell>
          <cell r="O751">
            <v>0</v>
          </cell>
        </row>
        <row r="752">
          <cell r="A752" t="str">
            <v>161</v>
          </cell>
          <cell r="O752">
            <v>0</v>
          </cell>
        </row>
        <row r="753">
          <cell r="A753" t="str">
            <v>161</v>
          </cell>
          <cell r="O753">
            <v>0</v>
          </cell>
        </row>
        <row r="754">
          <cell r="A754" t="str">
            <v>161</v>
          </cell>
          <cell r="O754">
            <v>0</v>
          </cell>
        </row>
        <row r="755">
          <cell r="A755" t="str">
            <v>161</v>
          </cell>
          <cell r="O755">
            <v>30000</v>
          </cell>
        </row>
        <row r="756">
          <cell r="A756" t="str">
            <v>161</v>
          </cell>
          <cell r="O756">
            <v>5000</v>
          </cell>
        </row>
        <row r="757">
          <cell r="A757" t="str">
            <v>161</v>
          </cell>
          <cell r="O757">
            <v>0</v>
          </cell>
        </row>
        <row r="758">
          <cell r="A758" t="str">
            <v>161</v>
          </cell>
          <cell r="O758">
            <v>0</v>
          </cell>
        </row>
        <row r="759">
          <cell r="A759" t="str">
            <v>161</v>
          </cell>
          <cell r="O759">
            <v>0</v>
          </cell>
        </row>
        <row r="760">
          <cell r="A760" t="str">
            <v>161</v>
          </cell>
          <cell r="O760">
            <v>0</v>
          </cell>
        </row>
        <row r="761">
          <cell r="A761" t="str">
            <v>161</v>
          </cell>
          <cell r="O761">
            <v>102432</v>
          </cell>
        </row>
        <row r="762">
          <cell r="A762" t="str">
            <v>161</v>
          </cell>
          <cell r="O762">
            <v>0</v>
          </cell>
        </row>
        <row r="763">
          <cell r="A763" t="str">
            <v>161</v>
          </cell>
          <cell r="O763">
            <v>0</v>
          </cell>
        </row>
        <row r="764">
          <cell r="A764" t="str">
            <v>161</v>
          </cell>
          <cell r="O764">
            <v>0</v>
          </cell>
        </row>
        <row r="765">
          <cell r="A765" t="str">
            <v>161</v>
          </cell>
          <cell r="O765">
            <v>0</v>
          </cell>
        </row>
        <row r="766">
          <cell r="A766" t="str">
            <v>161</v>
          </cell>
          <cell r="O766">
            <v>134458</v>
          </cell>
        </row>
        <row r="767">
          <cell r="A767" t="str">
            <v>161</v>
          </cell>
          <cell r="O767">
            <v>168</v>
          </cell>
        </row>
        <row r="768">
          <cell r="A768" t="str">
            <v>161</v>
          </cell>
          <cell r="O768">
            <v>0</v>
          </cell>
        </row>
        <row r="769">
          <cell r="A769" t="str">
            <v>161</v>
          </cell>
          <cell r="O769">
            <v>0</v>
          </cell>
        </row>
        <row r="770">
          <cell r="A770" t="str">
            <v>161</v>
          </cell>
          <cell r="O770">
            <v>0</v>
          </cell>
        </row>
        <row r="771">
          <cell r="A771" t="str">
            <v>161</v>
          </cell>
          <cell r="O771">
            <v>72</v>
          </cell>
        </row>
        <row r="772">
          <cell r="A772" t="str">
            <v>011</v>
          </cell>
          <cell r="O772">
            <v>0</v>
          </cell>
        </row>
        <row r="773">
          <cell r="A773" t="str">
            <v>011</v>
          </cell>
          <cell r="O773">
            <v>0</v>
          </cell>
        </row>
        <row r="774">
          <cell r="A774" t="str">
            <v>011</v>
          </cell>
          <cell r="O774">
            <v>133752</v>
          </cell>
        </row>
        <row r="775">
          <cell r="A775" t="str">
            <v>011</v>
          </cell>
          <cell r="O775">
            <v>1538600</v>
          </cell>
        </row>
        <row r="776">
          <cell r="A776" t="str">
            <v>011</v>
          </cell>
          <cell r="O776">
            <v>55117</v>
          </cell>
        </row>
        <row r="777">
          <cell r="A777" t="str">
            <v>011</v>
          </cell>
          <cell r="O777">
            <v>0</v>
          </cell>
        </row>
        <row r="778">
          <cell r="A778" t="str">
            <v>011</v>
          </cell>
          <cell r="O778">
            <v>0</v>
          </cell>
        </row>
        <row r="779">
          <cell r="A779" t="str">
            <v>011</v>
          </cell>
          <cell r="O779">
            <v>10818</v>
          </cell>
        </row>
        <row r="780">
          <cell r="A780" t="str">
            <v>011</v>
          </cell>
          <cell r="O780">
            <v>0</v>
          </cell>
        </row>
        <row r="781">
          <cell r="A781" t="str">
            <v>011</v>
          </cell>
          <cell r="O781">
            <v>0</v>
          </cell>
        </row>
        <row r="782">
          <cell r="A782" t="str">
            <v>011</v>
          </cell>
          <cell r="O782">
            <v>0</v>
          </cell>
        </row>
        <row r="783">
          <cell r="A783" t="str">
            <v>011</v>
          </cell>
          <cell r="O783">
            <v>221550</v>
          </cell>
        </row>
        <row r="784">
          <cell r="A784" t="str">
            <v>011</v>
          </cell>
          <cell r="O784">
            <v>565000</v>
          </cell>
        </row>
        <row r="785">
          <cell r="A785" t="str">
            <v>011</v>
          </cell>
          <cell r="O785">
            <v>0</v>
          </cell>
        </row>
        <row r="786">
          <cell r="A786" t="str">
            <v>011</v>
          </cell>
          <cell r="O786">
            <v>0</v>
          </cell>
        </row>
        <row r="787">
          <cell r="A787" t="str">
            <v>011</v>
          </cell>
          <cell r="O787">
            <v>0</v>
          </cell>
        </row>
        <row r="788">
          <cell r="A788" t="str">
            <v>011</v>
          </cell>
          <cell r="O788">
            <v>0</v>
          </cell>
        </row>
        <row r="789">
          <cell r="A789" t="str">
            <v>011</v>
          </cell>
          <cell r="O789">
            <v>0</v>
          </cell>
        </row>
        <row r="790">
          <cell r="A790" t="str">
            <v>011</v>
          </cell>
          <cell r="O790">
            <v>15600</v>
          </cell>
        </row>
        <row r="791">
          <cell r="A791" t="str">
            <v>011</v>
          </cell>
          <cell r="O791">
            <v>9980</v>
          </cell>
        </row>
        <row r="792">
          <cell r="A792" t="str">
            <v>011</v>
          </cell>
          <cell r="O792">
            <v>10800</v>
          </cell>
        </row>
        <row r="793">
          <cell r="A793" t="str">
            <v>011</v>
          </cell>
          <cell r="O793">
            <v>0</v>
          </cell>
        </row>
        <row r="794">
          <cell r="A794" t="str">
            <v>011</v>
          </cell>
          <cell r="O794">
            <v>0</v>
          </cell>
        </row>
        <row r="795">
          <cell r="A795" t="str">
            <v>011</v>
          </cell>
          <cell r="O795">
            <v>0</v>
          </cell>
        </row>
        <row r="796">
          <cell r="A796" t="str">
            <v>011</v>
          </cell>
          <cell r="O796">
            <v>48400</v>
          </cell>
        </row>
        <row r="797">
          <cell r="A797" t="str">
            <v>011</v>
          </cell>
          <cell r="O797">
            <v>0</v>
          </cell>
        </row>
        <row r="798">
          <cell r="A798" t="str">
            <v>011</v>
          </cell>
          <cell r="O798">
            <v>0</v>
          </cell>
        </row>
        <row r="799">
          <cell r="A799" t="str">
            <v>011</v>
          </cell>
          <cell r="O799">
            <v>0</v>
          </cell>
        </row>
        <row r="800">
          <cell r="A800" t="str">
            <v>011</v>
          </cell>
          <cell r="O800">
            <v>0</v>
          </cell>
        </row>
        <row r="801">
          <cell r="A801" t="str">
            <v>011</v>
          </cell>
          <cell r="O801">
            <v>131190</v>
          </cell>
        </row>
        <row r="802">
          <cell r="A802" t="str">
            <v>011</v>
          </cell>
          <cell r="O802">
            <v>0</v>
          </cell>
        </row>
        <row r="803">
          <cell r="A803" t="str">
            <v>011</v>
          </cell>
          <cell r="O803">
            <v>0</v>
          </cell>
        </row>
        <row r="804">
          <cell r="A804" t="str">
            <v>011</v>
          </cell>
          <cell r="O804">
            <v>0</v>
          </cell>
        </row>
        <row r="805">
          <cell r="A805" t="str">
            <v>011</v>
          </cell>
          <cell r="O805">
            <v>0</v>
          </cell>
        </row>
        <row r="806">
          <cell r="A806" t="str">
            <v>011</v>
          </cell>
          <cell r="O806">
            <v>0</v>
          </cell>
        </row>
        <row r="807">
          <cell r="A807" t="str">
            <v>106</v>
          </cell>
          <cell r="O807">
            <v>918477.02</v>
          </cell>
        </row>
        <row r="808">
          <cell r="A808" t="str">
            <v>106</v>
          </cell>
          <cell r="O808">
            <v>0</v>
          </cell>
        </row>
        <row r="809">
          <cell r="A809" t="str">
            <v>106</v>
          </cell>
          <cell r="O809">
            <v>0</v>
          </cell>
        </row>
        <row r="810">
          <cell r="A810" t="str">
            <v>106</v>
          </cell>
          <cell r="O810">
            <v>0</v>
          </cell>
        </row>
        <row r="811">
          <cell r="A811" t="str">
            <v>106</v>
          </cell>
          <cell r="O811">
            <v>50578</v>
          </cell>
        </row>
        <row r="812">
          <cell r="A812" t="str">
            <v>106</v>
          </cell>
          <cell r="O812">
            <v>20900</v>
          </cell>
        </row>
        <row r="813">
          <cell r="A813" t="str">
            <v>106</v>
          </cell>
          <cell r="O813">
            <v>0</v>
          </cell>
        </row>
        <row r="814">
          <cell r="A814" t="str">
            <v>106</v>
          </cell>
          <cell r="O814">
            <v>8912.2000000000007</v>
          </cell>
        </row>
        <row r="815">
          <cell r="A815" t="str">
            <v>106</v>
          </cell>
          <cell r="O815">
            <v>0</v>
          </cell>
        </row>
        <row r="816">
          <cell r="A816" t="str">
            <v>106</v>
          </cell>
          <cell r="O816">
            <v>0</v>
          </cell>
        </row>
        <row r="817">
          <cell r="A817" t="str">
            <v>106</v>
          </cell>
          <cell r="O817">
            <v>0</v>
          </cell>
        </row>
        <row r="818">
          <cell r="A818" t="str">
            <v>106</v>
          </cell>
          <cell r="O818">
            <v>55000</v>
          </cell>
        </row>
        <row r="819">
          <cell r="A819" t="str">
            <v>106</v>
          </cell>
          <cell r="O819">
            <v>0</v>
          </cell>
        </row>
        <row r="820">
          <cell r="A820" t="str">
            <v>106</v>
          </cell>
          <cell r="O820">
            <v>0</v>
          </cell>
        </row>
        <row r="821">
          <cell r="A821" t="str">
            <v>106</v>
          </cell>
          <cell r="O821">
            <v>0</v>
          </cell>
        </row>
        <row r="822">
          <cell r="A822" t="str">
            <v>106</v>
          </cell>
          <cell r="O822">
            <v>0</v>
          </cell>
        </row>
        <row r="823">
          <cell r="A823" t="str">
            <v>106</v>
          </cell>
          <cell r="O823">
            <v>0</v>
          </cell>
        </row>
        <row r="824">
          <cell r="A824" t="str">
            <v>106</v>
          </cell>
          <cell r="O824">
            <v>0</v>
          </cell>
        </row>
        <row r="825">
          <cell r="A825" t="str">
            <v>106</v>
          </cell>
          <cell r="O825">
            <v>15000</v>
          </cell>
        </row>
        <row r="826">
          <cell r="A826" t="str">
            <v>106</v>
          </cell>
          <cell r="O826">
            <v>21883</v>
          </cell>
        </row>
        <row r="827">
          <cell r="A827" t="str">
            <v>106</v>
          </cell>
          <cell r="O827">
            <v>20400</v>
          </cell>
        </row>
        <row r="828">
          <cell r="A828" t="str">
            <v>106</v>
          </cell>
          <cell r="O828">
            <v>0</v>
          </cell>
        </row>
        <row r="829">
          <cell r="A829" t="str">
            <v>106</v>
          </cell>
          <cell r="O829">
            <v>0</v>
          </cell>
        </row>
        <row r="830">
          <cell r="A830" t="str">
            <v>106</v>
          </cell>
          <cell r="O830">
            <v>0</v>
          </cell>
        </row>
        <row r="831">
          <cell r="A831" t="str">
            <v>106</v>
          </cell>
          <cell r="O831">
            <v>67080</v>
          </cell>
        </row>
        <row r="832">
          <cell r="A832" t="str">
            <v>106</v>
          </cell>
          <cell r="O832">
            <v>0</v>
          </cell>
        </row>
        <row r="833">
          <cell r="A833" t="str">
            <v>106</v>
          </cell>
          <cell r="O833">
            <v>0</v>
          </cell>
        </row>
        <row r="834">
          <cell r="A834" t="str">
            <v>106</v>
          </cell>
          <cell r="O834">
            <v>0</v>
          </cell>
        </row>
        <row r="835">
          <cell r="A835" t="str">
            <v>106</v>
          </cell>
          <cell r="O835">
            <v>0</v>
          </cell>
        </row>
        <row r="836">
          <cell r="A836" t="str">
            <v>106</v>
          </cell>
          <cell r="O836">
            <v>141236.20000000001</v>
          </cell>
        </row>
        <row r="837">
          <cell r="A837" t="str">
            <v>106</v>
          </cell>
          <cell r="O837">
            <v>0</v>
          </cell>
        </row>
        <row r="838">
          <cell r="A838" t="str">
            <v>106</v>
          </cell>
          <cell r="O838">
            <v>35000</v>
          </cell>
        </row>
        <row r="839">
          <cell r="A839" t="str">
            <v>106</v>
          </cell>
          <cell r="O839">
            <v>0</v>
          </cell>
        </row>
        <row r="840">
          <cell r="A840" t="str">
            <v>106</v>
          </cell>
          <cell r="O840">
            <v>0</v>
          </cell>
        </row>
        <row r="841">
          <cell r="A841" t="str">
            <v>106</v>
          </cell>
          <cell r="O841">
            <v>0</v>
          </cell>
        </row>
        <row r="842">
          <cell r="A842" t="str">
            <v>004</v>
          </cell>
          <cell r="O842">
            <v>1136700</v>
          </cell>
        </row>
        <row r="843">
          <cell r="A843" t="str">
            <v>004</v>
          </cell>
          <cell r="O843">
            <v>0</v>
          </cell>
        </row>
        <row r="844">
          <cell r="A844" t="str">
            <v>004</v>
          </cell>
          <cell r="O844">
            <v>146500</v>
          </cell>
        </row>
        <row r="845">
          <cell r="A845" t="str">
            <v>004</v>
          </cell>
          <cell r="O845">
            <v>0</v>
          </cell>
        </row>
        <row r="846">
          <cell r="A846" t="str">
            <v>004</v>
          </cell>
          <cell r="O846">
            <v>76000</v>
          </cell>
        </row>
        <row r="847">
          <cell r="A847" t="str">
            <v>004</v>
          </cell>
          <cell r="O847">
            <v>0</v>
          </cell>
        </row>
        <row r="848">
          <cell r="A848" t="str">
            <v>004</v>
          </cell>
          <cell r="O848">
            <v>0</v>
          </cell>
        </row>
        <row r="849">
          <cell r="A849" t="str">
            <v>004</v>
          </cell>
          <cell r="O849">
            <v>0</v>
          </cell>
        </row>
        <row r="850">
          <cell r="A850" t="str">
            <v>004</v>
          </cell>
          <cell r="O850">
            <v>0</v>
          </cell>
        </row>
        <row r="851">
          <cell r="A851" t="str">
            <v>004</v>
          </cell>
          <cell r="O851">
            <v>0</v>
          </cell>
        </row>
        <row r="852">
          <cell r="A852" t="str">
            <v>004</v>
          </cell>
          <cell r="O852">
            <v>0</v>
          </cell>
        </row>
        <row r="853">
          <cell r="A853" t="str">
            <v>004</v>
          </cell>
          <cell r="O853">
            <v>211000</v>
          </cell>
        </row>
        <row r="854">
          <cell r="A854" t="str">
            <v>004</v>
          </cell>
          <cell r="O854">
            <v>0</v>
          </cell>
        </row>
        <row r="855">
          <cell r="A855" t="str">
            <v>004</v>
          </cell>
          <cell r="O855">
            <v>0</v>
          </cell>
        </row>
        <row r="856">
          <cell r="A856" t="str">
            <v>004</v>
          </cell>
          <cell r="O856">
            <v>0</v>
          </cell>
        </row>
        <row r="857">
          <cell r="A857" t="str">
            <v>004</v>
          </cell>
          <cell r="O857">
            <v>0</v>
          </cell>
        </row>
        <row r="858">
          <cell r="A858" t="str">
            <v>004</v>
          </cell>
          <cell r="O858">
            <v>0</v>
          </cell>
        </row>
        <row r="859">
          <cell r="A859" t="str">
            <v>004</v>
          </cell>
          <cell r="O859">
            <v>0</v>
          </cell>
        </row>
        <row r="860">
          <cell r="A860" t="str">
            <v>004</v>
          </cell>
          <cell r="O860">
            <v>18000</v>
          </cell>
        </row>
        <row r="861">
          <cell r="A861" t="str">
            <v>004</v>
          </cell>
          <cell r="O861">
            <v>12000</v>
          </cell>
        </row>
        <row r="862">
          <cell r="A862" t="str">
            <v>004</v>
          </cell>
          <cell r="O862">
            <v>0</v>
          </cell>
        </row>
        <row r="863">
          <cell r="A863" t="str">
            <v>004</v>
          </cell>
          <cell r="O863">
            <v>0</v>
          </cell>
        </row>
        <row r="864">
          <cell r="A864" t="str">
            <v>004</v>
          </cell>
          <cell r="O864">
            <v>0</v>
          </cell>
        </row>
        <row r="865">
          <cell r="A865" t="str">
            <v>004</v>
          </cell>
          <cell r="O865">
            <v>0</v>
          </cell>
        </row>
        <row r="866">
          <cell r="A866" t="str">
            <v>004</v>
          </cell>
          <cell r="O866">
            <v>65000</v>
          </cell>
        </row>
        <row r="867">
          <cell r="A867" t="str">
            <v>004</v>
          </cell>
          <cell r="O867">
            <v>0</v>
          </cell>
        </row>
        <row r="868">
          <cell r="A868" t="str">
            <v>004</v>
          </cell>
          <cell r="O868">
            <v>0</v>
          </cell>
        </row>
        <row r="869">
          <cell r="A869" t="str">
            <v>004</v>
          </cell>
          <cell r="O869">
            <v>0</v>
          </cell>
        </row>
        <row r="870">
          <cell r="A870" t="str">
            <v>004</v>
          </cell>
          <cell r="O870">
            <v>0</v>
          </cell>
        </row>
        <row r="871">
          <cell r="A871" t="str">
            <v>004</v>
          </cell>
          <cell r="O871">
            <v>167000</v>
          </cell>
        </row>
        <row r="872">
          <cell r="A872" t="str">
            <v>004</v>
          </cell>
          <cell r="O872">
            <v>0</v>
          </cell>
        </row>
        <row r="873">
          <cell r="A873" t="str">
            <v>004</v>
          </cell>
          <cell r="O873">
            <v>0</v>
          </cell>
        </row>
        <row r="874">
          <cell r="A874" t="str">
            <v>004</v>
          </cell>
          <cell r="O874">
            <v>0</v>
          </cell>
        </row>
        <row r="875">
          <cell r="A875" t="str">
            <v>004</v>
          </cell>
          <cell r="O875">
            <v>0</v>
          </cell>
        </row>
        <row r="876">
          <cell r="A876" t="str">
            <v>004</v>
          </cell>
          <cell r="O876">
            <v>0</v>
          </cell>
        </row>
        <row r="877">
          <cell r="A877" t="str">
            <v>221</v>
          </cell>
          <cell r="O877">
            <v>1402433</v>
          </cell>
        </row>
        <row r="878">
          <cell r="A878" t="str">
            <v>221</v>
          </cell>
          <cell r="O878">
            <v>3052</v>
          </cell>
        </row>
        <row r="879">
          <cell r="A879" t="str">
            <v>221</v>
          </cell>
          <cell r="O879">
            <v>259980</v>
          </cell>
        </row>
        <row r="880">
          <cell r="A880" t="str">
            <v>221</v>
          </cell>
          <cell r="O880">
            <v>0</v>
          </cell>
        </row>
        <row r="881">
          <cell r="A881" t="str">
            <v>221</v>
          </cell>
          <cell r="O881">
            <v>97268</v>
          </cell>
        </row>
        <row r="882">
          <cell r="A882" t="str">
            <v>221</v>
          </cell>
          <cell r="O882">
            <v>0</v>
          </cell>
        </row>
        <row r="883">
          <cell r="A883" t="str">
            <v>221</v>
          </cell>
          <cell r="O883">
            <v>0</v>
          </cell>
        </row>
        <row r="884">
          <cell r="A884" t="str">
            <v>221</v>
          </cell>
          <cell r="O884">
            <v>0</v>
          </cell>
        </row>
        <row r="885">
          <cell r="A885" t="str">
            <v>221</v>
          </cell>
          <cell r="O885">
            <v>0</v>
          </cell>
        </row>
        <row r="886">
          <cell r="A886" t="str">
            <v>221</v>
          </cell>
          <cell r="O886">
            <v>0</v>
          </cell>
        </row>
        <row r="887">
          <cell r="A887" t="str">
            <v>221</v>
          </cell>
          <cell r="O887">
            <v>0</v>
          </cell>
        </row>
        <row r="888">
          <cell r="A888" t="str">
            <v>221</v>
          </cell>
          <cell r="O888">
            <v>820760</v>
          </cell>
        </row>
        <row r="889">
          <cell r="A889" t="str">
            <v>221</v>
          </cell>
          <cell r="O889">
            <v>0</v>
          </cell>
        </row>
        <row r="890">
          <cell r="A890" t="str">
            <v>221</v>
          </cell>
          <cell r="O890">
            <v>0</v>
          </cell>
        </row>
        <row r="891">
          <cell r="A891" t="str">
            <v>221</v>
          </cell>
          <cell r="O891">
            <v>0</v>
          </cell>
        </row>
        <row r="892">
          <cell r="A892" t="str">
            <v>221</v>
          </cell>
          <cell r="O892">
            <v>0</v>
          </cell>
        </row>
        <row r="893">
          <cell r="A893" t="str">
            <v>221</v>
          </cell>
          <cell r="O893">
            <v>0</v>
          </cell>
        </row>
        <row r="894">
          <cell r="A894" t="str">
            <v>221</v>
          </cell>
          <cell r="O894">
            <v>0</v>
          </cell>
        </row>
        <row r="895">
          <cell r="A895" t="str">
            <v>221</v>
          </cell>
          <cell r="O895">
            <v>18600</v>
          </cell>
        </row>
        <row r="896">
          <cell r="A896" t="str">
            <v>221</v>
          </cell>
          <cell r="O896">
            <v>13781</v>
          </cell>
        </row>
        <row r="897">
          <cell r="A897" t="str">
            <v>221</v>
          </cell>
          <cell r="O897">
            <v>10560</v>
          </cell>
        </row>
        <row r="898">
          <cell r="A898" t="str">
            <v>221</v>
          </cell>
          <cell r="O898">
            <v>0</v>
          </cell>
        </row>
        <row r="899">
          <cell r="A899" t="str">
            <v>221</v>
          </cell>
          <cell r="O899">
            <v>0</v>
          </cell>
        </row>
        <row r="900">
          <cell r="A900" t="str">
            <v>221</v>
          </cell>
          <cell r="O900">
            <v>0</v>
          </cell>
        </row>
        <row r="901">
          <cell r="A901" t="str">
            <v>221</v>
          </cell>
          <cell r="O901">
            <v>74104</v>
          </cell>
        </row>
        <row r="902">
          <cell r="A902" t="str">
            <v>221</v>
          </cell>
          <cell r="O902">
            <v>0</v>
          </cell>
        </row>
        <row r="903">
          <cell r="A903" t="str">
            <v>221</v>
          </cell>
          <cell r="O903">
            <v>0</v>
          </cell>
        </row>
        <row r="904">
          <cell r="A904" t="str">
            <v>221</v>
          </cell>
          <cell r="O904">
            <v>0</v>
          </cell>
        </row>
        <row r="905">
          <cell r="A905" t="str">
            <v>221</v>
          </cell>
          <cell r="O905">
            <v>0</v>
          </cell>
        </row>
        <row r="906">
          <cell r="A906" t="str">
            <v>221</v>
          </cell>
          <cell r="O906">
            <v>218717</v>
          </cell>
        </row>
        <row r="907">
          <cell r="A907" t="str">
            <v>221</v>
          </cell>
          <cell r="O907">
            <v>0</v>
          </cell>
        </row>
        <row r="908">
          <cell r="A908" t="str">
            <v>221</v>
          </cell>
          <cell r="O908">
            <v>138027</v>
          </cell>
        </row>
        <row r="909">
          <cell r="A909" t="str">
            <v>221</v>
          </cell>
          <cell r="O909">
            <v>0</v>
          </cell>
        </row>
        <row r="910">
          <cell r="A910" t="str">
            <v>221</v>
          </cell>
          <cell r="O910">
            <v>0</v>
          </cell>
        </row>
        <row r="911">
          <cell r="A911" t="str">
            <v>221</v>
          </cell>
          <cell r="O911">
            <v>0</v>
          </cell>
        </row>
        <row r="912">
          <cell r="A912" t="str">
            <v>220</v>
          </cell>
          <cell r="O912">
            <v>585526</v>
          </cell>
        </row>
        <row r="913">
          <cell r="A913" t="str">
            <v>220</v>
          </cell>
          <cell r="O913">
            <v>0</v>
          </cell>
        </row>
        <row r="914">
          <cell r="A914" t="str">
            <v>220</v>
          </cell>
          <cell r="O914">
            <v>100380</v>
          </cell>
        </row>
        <row r="915">
          <cell r="A915" t="str">
            <v>220</v>
          </cell>
          <cell r="O915">
            <v>0</v>
          </cell>
        </row>
        <row r="916">
          <cell r="A916" t="str">
            <v>220</v>
          </cell>
          <cell r="O916">
            <v>3432</v>
          </cell>
        </row>
        <row r="917">
          <cell r="A917" t="str">
            <v>220</v>
          </cell>
          <cell r="O917">
            <v>0</v>
          </cell>
        </row>
        <row r="918">
          <cell r="A918" t="str">
            <v>220</v>
          </cell>
          <cell r="O918">
            <v>0</v>
          </cell>
        </row>
        <row r="919">
          <cell r="A919" t="str">
            <v>220</v>
          </cell>
          <cell r="O919">
            <v>0</v>
          </cell>
        </row>
        <row r="920">
          <cell r="A920" t="str">
            <v>220</v>
          </cell>
          <cell r="O920">
            <v>0</v>
          </cell>
        </row>
        <row r="921">
          <cell r="A921" t="str">
            <v>220</v>
          </cell>
          <cell r="O921">
            <v>0</v>
          </cell>
        </row>
        <row r="922">
          <cell r="A922" t="str">
            <v>220</v>
          </cell>
          <cell r="O922">
            <v>0</v>
          </cell>
        </row>
        <row r="923">
          <cell r="A923" t="str">
            <v>220</v>
          </cell>
          <cell r="O923">
            <v>520000</v>
          </cell>
        </row>
        <row r="924">
          <cell r="A924" t="str">
            <v>220</v>
          </cell>
          <cell r="O924">
            <v>0</v>
          </cell>
        </row>
        <row r="925">
          <cell r="A925" t="str">
            <v>220</v>
          </cell>
          <cell r="O925">
            <v>0</v>
          </cell>
        </row>
        <row r="926">
          <cell r="A926" t="str">
            <v>220</v>
          </cell>
          <cell r="O926">
            <v>0</v>
          </cell>
        </row>
        <row r="927">
          <cell r="A927" t="str">
            <v>220</v>
          </cell>
          <cell r="O927">
            <v>0</v>
          </cell>
        </row>
        <row r="928">
          <cell r="A928" t="str">
            <v>220</v>
          </cell>
          <cell r="O928">
            <v>0</v>
          </cell>
        </row>
        <row r="929">
          <cell r="A929" t="str">
            <v>220</v>
          </cell>
          <cell r="O929">
            <v>0</v>
          </cell>
        </row>
        <row r="930">
          <cell r="A930" t="str">
            <v>220</v>
          </cell>
          <cell r="O930">
            <v>15600</v>
          </cell>
        </row>
        <row r="931">
          <cell r="A931" t="str">
            <v>220</v>
          </cell>
          <cell r="O931">
            <v>12753</v>
          </cell>
        </row>
        <row r="932">
          <cell r="A932" t="str">
            <v>220</v>
          </cell>
          <cell r="O932">
            <v>6000</v>
          </cell>
        </row>
        <row r="933">
          <cell r="A933" t="str">
            <v>220</v>
          </cell>
          <cell r="O933">
            <v>1200</v>
          </cell>
        </row>
        <row r="934">
          <cell r="A934" t="str">
            <v>220</v>
          </cell>
          <cell r="O934">
            <v>0</v>
          </cell>
        </row>
        <row r="935">
          <cell r="A935" t="str">
            <v>220</v>
          </cell>
          <cell r="O935">
            <v>0</v>
          </cell>
        </row>
        <row r="936">
          <cell r="A936" t="str">
            <v>220</v>
          </cell>
          <cell r="O936">
            <v>41844</v>
          </cell>
        </row>
        <row r="937">
          <cell r="A937" t="str">
            <v>220</v>
          </cell>
          <cell r="O937">
            <v>0</v>
          </cell>
        </row>
        <row r="938">
          <cell r="A938" t="str">
            <v>220</v>
          </cell>
          <cell r="O938">
            <v>0</v>
          </cell>
        </row>
        <row r="939">
          <cell r="A939" t="str">
            <v>220</v>
          </cell>
          <cell r="O939">
            <v>0</v>
          </cell>
        </row>
        <row r="940">
          <cell r="A940" t="str">
            <v>220</v>
          </cell>
          <cell r="O940">
            <v>0</v>
          </cell>
        </row>
        <row r="941">
          <cell r="A941" t="str">
            <v>220</v>
          </cell>
          <cell r="O941">
            <v>93438</v>
          </cell>
        </row>
        <row r="942">
          <cell r="A942" t="str">
            <v>220</v>
          </cell>
          <cell r="O942">
            <v>0</v>
          </cell>
        </row>
        <row r="943">
          <cell r="A943" t="str">
            <v>220</v>
          </cell>
          <cell r="O943">
            <v>0</v>
          </cell>
        </row>
        <row r="944">
          <cell r="A944" t="str">
            <v>220</v>
          </cell>
          <cell r="O944">
            <v>0</v>
          </cell>
        </row>
        <row r="945">
          <cell r="A945" t="str">
            <v>220</v>
          </cell>
          <cell r="O945">
            <v>0</v>
          </cell>
        </row>
        <row r="946">
          <cell r="A946" t="str">
            <v>220</v>
          </cell>
          <cell r="O946">
            <v>0</v>
          </cell>
        </row>
        <row r="947">
          <cell r="A947" t="str">
            <v>132</v>
          </cell>
          <cell r="O947">
            <v>1255735</v>
          </cell>
        </row>
        <row r="948">
          <cell r="A948" t="str">
            <v>132</v>
          </cell>
          <cell r="O948">
            <v>139</v>
          </cell>
        </row>
        <row r="949">
          <cell r="A949" t="str">
            <v>132</v>
          </cell>
          <cell r="O949">
            <v>209904</v>
          </cell>
        </row>
        <row r="950">
          <cell r="A950" t="str">
            <v>132</v>
          </cell>
          <cell r="O950">
            <v>0</v>
          </cell>
        </row>
        <row r="951">
          <cell r="A951" t="str">
            <v>132</v>
          </cell>
          <cell r="O951">
            <v>59269</v>
          </cell>
        </row>
        <row r="952">
          <cell r="A952" t="str">
            <v>132</v>
          </cell>
          <cell r="O952">
            <v>9030</v>
          </cell>
        </row>
        <row r="953">
          <cell r="A953" t="str">
            <v>132</v>
          </cell>
          <cell r="O953">
            <v>14446</v>
          </cell>
        </row>
        <row r="954">
          <cell r="A954" t="str">
            <v>132</v>
          </cell>
          <cell r="O954">
            <v>0</v>
          </cell>
        </row>
        <row r="955">
          <cell r="A955" t="str">
            <v>132</v>
          </cell>
          <cell r="O955">
            <v>1226</v>
          </cell>
        </row>
        <row r="956">
          <cell r="A956" t="str">
            <v>132</v>
          </cell>
          <cell r="O956">
            <v>0</v>
          </cell>
        </row>
        <row r="957">
          <cell r="A957" t="str">
            <v>132</v>
          </cell>
          <cell r="O957">
            <v>400400</v>
          </cell>
        </row>
        <row r="958">
          <cell r="A958" t="str">
            <v>132</v>
          </cell>
          <cell r="O958">
            <v>519719</v>
          </cell>
        </row>
        <row r="959">
          <cell r="A959" t="str">
            <v>132</v>
          </cell>
          <cell r="O959">
            <v>0</v>
          </cell>
        </row>
        <row r="960">
          <cell r="A960" t="str">
            <v>132</v>
          </cell>
          <cell r="O960">
            <v>0</v>
          </cell>
        </row>
        <row r="961">
          <cell r="A961" t="str">
            <v>132</v>
          </cell>
          <cell r="O961">
            <v>0</v>
          </cell>
        </row>
        <row r="962">
          <cell r="A962" t="str">
            <v>132</v>
          </cell>
          <cell r="O962">
            <v>0</v>
          </cell>
        </row>
        <row r="963">
          <cell r="A963" t="str">
            <v>132</v>
          </cell>
          <cell r="O963">
            <v>0</v>
          </cell>
        </row>
        <row r="964">
          <cell r="A964" t="str">
            <v>132</v>
          </cell>
          <cell r="O964">
            <v>0</v>
          </cell>
        </row>
        <row r="965">
          <cell r="A965" t="str">
            <v>132</v>
          </cell>
          <cell r="O965">
            <v>31122</v>
          </cell>
        </row>
        <row r="966">
          <cell r="A966" t="str">
            <v>132</v>
          </cell>
          <cell r="O966">
            <v>0</v>
          </cell>
        </row>
        <row r="967">
          <cell r="A967" t="str">
            <v>132</v>
          </cell>
          <cell r="O967">
            <v>15120</v>
          </cell>
        </row>
        <row r="968">
          <cell r="A968" t="str">
            <v>132</v>
          </cell>
          <cell r="O968">
            <v>0</v>
          </cell>
        </row>
        <row r="969">
          <cell r="A969" t="str">
            <v>132</v>
          </cell>
          <cell r="O969">
            <v>0</v>
          </cell>
        </row>
        <row r="970">
          <cell r="A970" t="str">
            <v>132</v>
          </cell>
          <cell r="O970">
            <v>0</v>
          </cell>
        </row>
        <row r="971">
          <cell r="A971" t="str">
            <v>132</v>
          </cell>
          <cell r="O971">
            <v>68882</v>
          </cell>
        </row>
        <row r="972">
          <cell r="A972" t="str">
            <v>132</v>
          </cell>
          <cell r="O972">
            <v>0</v>
          </cell>
        </row>
        <row r="973">
          <cell r="A973" t="str">
            <v>132</v>
          </cell>
          <cell r="O973">
            <v>0</v>
          </cell>
        </row>
        <row r="974">
          <cell r="A974" t="str">
            <v>132</v>
          </cell>
          <cell r="O974">
            <v>0</v>
          </cell>
        </row>
        <row r="975">
          <cell r="A975" t="str">
            <v>132</v>
          </cell>
          <cell r="O975">
            <v>0</v>
          </cell>
        </row>
        <row r="976">
          <cell r="A976" t="str">
            <v>132</v>
          </cell>
          <cell r="O976">
            <v>189541</v>
          </cell>
        </row>
        <row r="977">
          <cell r="A977" t="str">
            <v>132</v>
          </cell>
          <cell r="O977">
            <v>14500</v>
          </cell>
        </row>
        <row r="978">
          <cell r="A978" t="str">
            <v>132</v>
          </cell>
          <cell r="O978">
            <v>127200</v>
          </cell>
        </row>
        <row r="979">
          <cell r="A979" t="str">
            <v>132</v>
          </cell>
          <cell r="O979">
            <v>0</v>
          </cell>
        </row>
        <row r="980">
          <cell r="A980" t="str">
            <v>132</v>
          </cell>
          <cell r="O980">
            <v>0</v>
          </cell>
        </row>
        <row r="981">
          <cell r="A981" t="str">
            <v>132</v>
          </cell>
          <cell r="O981">
            <v>317</v>
          </cell>
        </row>
        <row r="982">
          <cell r="A982">
            <v>540</v>
          </cell>
          <cell r="O982">
            <v>0</v>
          </cell>
        </row>
        <row r="983">
          <cell r="A983">
            <v>540</v>
          </cell>
          <cell r="O983">
            <v>0</v>
          </cell>
        </row>
        <row r="984">
          <cell r="A984">
            <v>540</v>
          </cell>
          <cell r="O984">
            <v>0</v>
          </cell>
        </row>
        <row r="985">
          <cell r="A985">
            <v>540</v>
          </cell>
          <cell r="O985">
            <v>0</v>
          </cell>
        </row>
        <row r="986">
          <cell r="A986">
            <v>540</v>
          </cell>
          <cell r="O986">
            <v>0</v>
          </cell>
        </row>
        <row r="987">
          <cell r="A987">
            <v>540</v>
          </cell>
          <cell r="O987">
            <v>0</v>
          </cell>
        </row>
        <row r="988">
          <cell r="A988">
            <v>540</v>
          </cell>
          <cell r="O988">
            <v>0</v>
          </cell>
        </row>
        <row r="989">
          <cell r="A989">
            <v>540</v>
          </cell>
          <cell r="O989">
            <v>0</v>
          </cell>
        </row>
        <row r="990">
          <cell r="A990">
            <v>540</v>
          </cell>
          <cell r="O990">
            <v>0</v>
          </cell>
        </row>
        <row r="991">
          <cell r="A991">
            <v>540</v>
          </cell>
          <cell r="O991">
            <v>0</v>
          </cell>
        </row>
        <row r="992">
          <cell r="A992">
            <v>540</v>
          </cell>
          <cell r="O992">
            <v>0</v>
          </cell>
        </row>
        <row r="993">
          <cell r="A993">
            <v>540</v>
          </cell>
          <cell r="O993">
            <v>2500000</v>
          </cell>
        </row>
        <row r="994">
          <cell r="A994">
            <v>540</v>
          </cell>
          <cell r="O994">
            <v>0</v>
          </cell>
        </row>
        <row r="995">
          <cell r="A995">
            <v>540</v>
          </cell>
          <cell r="O995">
            <v>0</v>
          </cell>
        </row>
        <row r="996">
          <cell r="A996">
            <v>540</v>
          </cell>
          <cell r="O996">
            <v>0</v>
          </cell>
        </row>
        <row r="997">
          <cell r="A997">
            <v>540</v>
          </cell>
          <cell r="O997">
            <v>0</v>
          </cell>
        </row>
        <row r="998">
          <cell r="A998">
            <v>540</v>
          </cell>
          <cell r="O998">
            <v>0</v>
          </cell>
        </row>
        <row r="999">
          <cell r="A999">
            <v>540</v>
          </cell>
          <cell r="O999">
            <v>0</v>
          </cell>
        </row>
        <row r="1000">
          <cell r="A1000">
            <v>540</v>
          </cell>
          <cell r="O1000">
            <v>0</v>
          </cell>
        </row>
        <row r="1001">
          <cell r="A1001">
            <v>540</v>
          </cell>
          <cell r="O1001">
            <v>0</v>
          </cell>
        </row>
        <row r="1002">
          <cell r="A1002">
            <v>540</v>
          </cell>
          <cell r="O1002">
            <v>0</v>
          </cell>
        </row>
        <row r="1003">
          <cell r="A1003">
            <v>540</v>
          </cell>
          <cell r="O1003">
            <v>0</v>
          </cell>
        </row>
        <row r="1004">
          <cell r="A1004">
            <v>540</v>
          </cell>
          <cell r="O1004">
            <v>0</v>
          </cell>
        </row>
        <row r="1005">
          <cell r="A1005">
            <v>540</v>
          </cell>
          <cell r="O1005">
            <v>0</v>
          </cell>
        </row>
        <row r="1006">
          <cell r="A1006">
            <v>540</v>
          </cell>
          <cell r="O1006">
            <v>0</v>
          </cell>
        </row>
        <row r="1007">
          <cell r="A1007">
            <v>540</v>
          </cell>
          <cell r="O1007">
            <v>0</v>
          </cell>
        </row>
        <row r="1008">
          <cell r="A1008">
            <v>540</v>
          </cell>
          <cell r="O1008">
            <v>0</v>
          </cell>
        </row>
        <row r="1009">
          <cell r="A1009">
            <v>540</v>
          </cell>
          <cell r="O1009">
            <v>0</v>
          </cell>
        </row>
        <row r="1010">
          <cell r="A1010">
            <v>540</v>
          </cell>
          <cell r="O1010">
            <v>0</v>
          </cell>
        </row>
        <row r="1011">
          <cell r="A1011">
            <v>540</v>
          </cell>
          <cell r="O1011">
            <v>0</v>
          </cell>
        </row>
        <row r="1012">
          <cell r="A1012">
            <v>540</v>
          </cell>
          <cell r="O1012">
            <v>0</v>
          </cell>
        </row>
        <row r="1013">
          <cell r="A1013">
            <v>540</v>
          </cell>
          <cell r="O1013">
            <v>0</v>
          </cell>
        </row>
        <row r="1014">
          <cell r="A1014">
            <v>540</v>
          </cell>
          <cell r="O1014">
            <v>0</v>
          </cell>
        </row>
        <row r="1015">
          <cell r="A1015">
            <v>540</v>
          </cell>
          <cell r="O1015">
            <v>0</v>
          </cell>
        </row>
        <row r="1016">
          <cell r="A1016">
            <v>540</v>
          </cell>
          <cell r="O1016">
            <v>0</v>
          </cell>
        </row>
      </sheetData>
      <sheetData sheetId="24" refreshError="1"/>
      <sheetData sheetId="25" refreshError="1"/>
      <sheetData sheetId="26" refreshError="1"/>
      <sheetData sheetId="27" refreshError="1"/>
      <sheetData sheetId="28">
        <row r="2">
          <cell r="A2" t="str">
            <v>012</v>
          </cell>
          <cell r="O2">
            <v>655015</v>
          </cell>
        </row>
        <row r="3">
          <cell r="A3" t="str">
            <v>012</v>
          </cell>
          <cell r="O3">
            <v>0</v>
          </cell>
        </row>
        <row r="4">
          <cell r="A4" t="str">
            <v>012</v>
          </cell>
          <cell r="O4">
            <v>207900</v>
          </cell>
        </row>
        <row r="5">
          <cell r="A5" t="str">
            <v>012</v>
          </cell>
          <cell r="O5">
            <v>1139418</v>
          </cell>
        </row>
        <row r="6">
          <cell r="A6" t="str">
            <v>012</v>
          </cell>
          <cell r="O6">
            <v>76461</v>
          </cell>
        </row>
        <row r="7">
          <cell r="A7" t="str">
            <v>012</v>
          </cell>
          <cell r="O7">
            <v>21000</v>
          </cell>
        </row>
        <row r="8">
          <cell r="A8" t="str">
            <v>012</v>
          </cell>
          <cell r="O8">
            <v>6900</v>
          </cell>
        </row>
        <row r="9">
          <cell r="A9" t="str">
            <v>012</v>
          </cell>
          <cell r="O9">
            <v>0</v>
          </cell>
        </row>
        <row r="10">
          <cell r="A10" t="str">
            <v>012</v>
          </cell>
          <cell r="O10">
            <v>70147</v>
          </cell>
        </row>
        <row r="11">
          <cell r="A11" t="str">
            <v>012</v>
          </cell>
          <cell r="O11">
            <v>0</v>
          </cell>
        </row>
        <row r="12">
          <cell r="A12" t="str">
            <v>012</v>
          </cell>
          <cell r="O12">
            <v>0</v>
          </cell>
        </row>
        <row r="13">
          <cell r="A13" t="str">
            <v>012</v>
          </cell>
          <cell r="O13">
            <v>298856</v>
          </cell>
        </row>
        <row r="14">
          <cell r="A14" t="str">
            <v>012</v>
          </cell>
          <cell r="O14">
            <v>62856</v>
          </cell>
        </row>
        <row r="15">
          <cell r="A15" t="str">
            <v>012</v>
          </cell>
          <cell r="O15">
            <v>0</v>
          </cell>
        </row>
        <row r="16">
          <cell r="A16" t="str">
            <v>012</v>
          </cell>
          <cell r="O16">
            <v>0</v>
          </cell>
        </row>
        <row r="17">
          <cell r="A17" t="str">
            <v>012</v>
          </cell>
          <cell r="O17">
            <v>0</v>
          </cell>
        </row>
        <row r="18">
          <cell r="A18" t="str">
            <v>012</v>
          </cell>
          <cell r="O18">
            <v>0</v>
          </cell>
        </row>
        <row r="19">
          <cell r="A19" t="str">
            <v>012</v>
          </cell>
          <cell r="O19">
            <v>0</v>
          </cell>
        </row>
        <row r="20">
          <cell r="A20" t="str">
            <v>012</v>
          </cell>
          <cell r="O20">
            <v>21000</v>
          </cell>
        </row>
        <row r="21">
          <cell r="A21" t="str">
            <v>012</v>
          </cell>
          <cell r="O21">
            <v>3350</v>
          </cell>
        </row>
        <row r="22">
          <cell r="A22" t="str">
            <v>012</v>
          </cell>
          <cell r="O22">
            <v>0</v>
          </cell>
        </row>
        <row r="23">
          <cell r="A23" t="str">
            <v>012</v>
          </cell>
          <cell r="O23">
            <v>0</v>
          </cell>
        </row>
        <row r="24">
          <cell r="A24" t="str">
            <v>012</v>
          </cell>
          <cell r="O24">
            <v>0</v>
          </cell>
        </row>
        <row r="25">
          <cell r="A25" t="str">
            <v>012</v>
          </cell>
          <cell r="O25">
            <v>0</v>
          </cell>
        </row>
        <row r="26">
          <cell r="A26" t="str">
            <v>012</v>
          </cell>
          <cell r="O26">
            <v>84876</v>
          </cell>
        </row>
        <row r="27">
          <cell r="A27" t="str">
            <v>012</v>
          </cell>
          <cell r="O27">
            <v>0</v>
          </cell>
        </row>
        <row r="28">
          <cell r="A28" t="str">
            <v>012</v>
          </cell>
          <cell r="O28">
            <v>0</v>
          </cell>
        </row>
        <row r="29">
          <cell r="A29" t="str">
            <v>012</v>
          </cell>
          <cell r="O29">
            <v>0</v>
          </cell>
        </row>
        <row r="30">
          <cell r="A30" t="str">
            <v>012</v>
          </cell>
          <cell r="O30">
            <v>0</v>
          </cell>
        </row>
        <row r="31">
          <cell r="A31" t="str">
            <v>012</v>
          </cell>
          <cell r="O31">
            <v>199950</v>
          </cell>
        </row>
        <row r="32">
          <cell r="A32" t="str">
            <v>012</v>
          </cell>
          <cell r="O32">
            <v>0</v>
          </cell>
        </row>
        <row r="33">
          <cell r="A33" t="str">
            <v>012</v>
          </cell>
          <cell r="O33">
            <v>86300</v>
          </cell>
        </row>
        <row r="34">
          <cell r="A34" t="str">
            <v>012</v>
          </cell>
          <cell r="O34">
            <v>0</v>
          </cell>
        </row>
        <row r="35">
          <cell r="A35" t="str">
            <v>012</v>
          </cell>
          <cell r="O35">
            <v>0</v>
          </cell>
        </row>
        <row r="36">
          <cell r="A36" t="str">
            <v>012</v>
          </cell>
          <cell r="O36">
            <v>0</v>
          </cell>
        </row>
        <row r="37">
          <cell r="A37" t="str">
            <v>245</v>
          </cell>
          <cell r="O37">
            <v>1068538</v>
          </cell>
        </row>
        <row r="38">
          <cell r="A38" t="str">
            <v>245</v>
          </cell>
          <cell r="O38">
            <v>306</v>
          </cell>
        </row>
        <row r="39">
          <cell r="A39" t="str">
            <v>245</v>
          </cell>
          <cell r="O39">
            <v>124056</v>
          </cell>
        </row>
        <row r="40">
          <cell r="A40" t="str">
            <v>245</v>
          </cell>
          <cell r="O40">
            <v>0</v>
          </cell>
        </row>
        <row r="41">
          <cell r="A41" t="str">
            <v>245</v>
          </cell>
          <cell r="O41">
            <v>45308</v>
          </cell>
        </row>
        <row r="42">
          <cell r="A42" t="str">
            <v>245</v>
          </cell>
          <cell r="O42">
            <v>7400</v>
          </cell>
        </row>
        <row r="43">
          <cell r="A43" t="str">
            <v>245</v>
          </cell>
          <cell r="O43">
            <v>11313</v>
          </cell>
        </row>
        <row r="44">
          <cell r="A44" t="str">
            <v>245</v>
          </cell>
          <cell r="O44">
            <v>0</v>
          </cell>
        </row>
        <row r="45">
          <cell r="A45" t="str">
            <v>245</v>
          </cell>
          <cell r="O45">
            <v>3696</v>
          </cell>
        </row>
        <row r="46">
          <cell r="A46" t="str">
            <v>245</v>
          </cell>
          <cell r="O46">
            <v>0</v>
          </cell>
        </row>
        <row r="47">
          <cell r="A47" t="str">
            <v>245</v>
          </cell>
          <cell r="O47">
            <v>0</v>
          </cell>
        </row>
        <row r="48">
          <cell r="A48" t="str">
            <v>245</v>
          </cell>
          <cell r="O48">
            <v>68575</v>
          </cell>
        </row>
        <row r="49">
          <cell r="A49" t="str">
            <v>245</v>
          </cell>
          <cell r="O49">
            <v>0</v>
          </cell>
        </row>
        <row r="50">
          <cell r="A50" t="str">
            <v>245</v>
          </cell>
          <cell r="O50">
            <v>0</v>
          </cell>
        </row>
        <row r="51">
          <cell r="A51" t="str">
            <v>245</v>
          </cell>
          <cell r="O51">
            <v>0</v>
          </cell>
        </row>
        <row r="52">
          <cell r="A52" t="str">
            <v>245</v>
          </cell>
          <cell r="O52">
            <v>0</v>
          </cell>
        </row>
        <row r="53">
          <cell r="A53" t="str">
            <v>245</v>
          </cell>
          <cell r="O53">
            <v>0</v>
          </cell>
        </row>
        <row r="54">
          <cell r="A54" t="str">
            <v>245</v>
          </cell>
          <cell r="O54">
            <v>0</v>
          </cell>
        </row>
        <row r="55">
          <cell r="A55" t="str">
            <v>245</v>
          </cell>
          <cell r="O55">
            <v>24000</v>
          </cell>
        </row>
        <row r="56">
          <cell r="A56" t="str">
            <v>245</v>
          </cell>
          <cell r="O56">
            <v>14040</v>
          </cell>
        </row>
        <row r="57">
          <cell r="A57" t="str">
            <v>245</v>
          </cell>
          <cell r="O57">
            <v>0</v>
          </cell>
        </row>
        <row r="58">
          <cell r="A58" t="str">
            <v>245</v>
          </cell>
          <cell r="O58">
            <v>0</v>
          </cell>
        </row>
        <row r="59">
          <cell r="A59" t="str">
            <v>245</v>
          </cell>
          <cell r="O59">
            <v>0</v>
          </cell>
        </row>
        <row r="60">
          <cell r="A60" t="str">
            <v>245</v>
          </cell>
          <cell r="O60">
            <v>0</v>
          </cell>
        </row>
        <row r="61">
          <cell r="A61" t="str">
            <v>245</v>
          </cell>
          <cell r="O61">
            <v>61416</v>
          </cell>
        </row>
        <row r="62">
          <cell r="A62" t="str">
            <v>245</v>
          </cell>
          <cell r="O62">
            <v>0</v>
          </cell>
        </row>
        <row r="63">
          <cell r="A63" t="str">
            <v>245</v>
          </cell>
          <cell r="O63">
            <v>0</v>
          </cell>
        </row>
        <row r="64">
          <cell r="A64" t="str">
            <v>245</v>
          </cell>
          <cell r="O64">
            <v>0</v>
          </cell>
        </row>
        <row r="65">
          <cell r="A65" t="str">
            <v>245</v>
          </cell>
          <cell r="O65">
            <v>0</v>
          </cell>
        </row>
        <row r="66">
          <cell r="A66" t="str">
            <v>245</v>
          </cell>
          <cell r="O66">
            <v>152682</v>
          </cell>
        </row>
        <row r="67">
          <cell r="A67" t="str">
            <v>245</v>
          </cell>
          <cell r="O67">
            <v>45000</v>
          </cell>
        </row>
        <row r="68">
          <cell r="A68" t="str">
            <v>245</v>
          </cell>
          <cell r="O68">
            <v>0</v>
          </cell>
        </row>
        <row r="69">
          <cell r="A69" t="str">
            <v>245</v>
          </cell>
          <cell r="O69">
            <v>0</v>
          </cell>
        </row>
        <row r="70">
          <cell r="A70" t="str">
            <v>245</v>
          </cell>
          <cell r="O70">
            <v>0</v>
          </cell>
        </row>
        <row r="71">
          <cell r="A71" t="str">
            <v>245</v>
          </cell>
          <cell r="O71">
            <v>0</v>
          </cell>
        </row>
        <row r="72">
          <cell r="A72" t="str">
            <v>015</v>
          </cell>
          <cell r="O72">
            <v>1207560</v>
          </cell>
        </row>
        <row r="73">
          <cell r="A73" t="str">
            <v>015</v>
          </cell>
          <cell r="O73">
            <v>0</v>
          </cell>
        </row>
        <row r="74">
          <cell r="A74" t="str">
            <v>015</v>
          </cell>
          <cell r="O74">
            <v>193800</v>
          </cell>
        </row>
        <row r="75">
          <cell r="A75" t="str">
            <v>015</v>
          </cell>
          <cell r="O75">
            <v>0</v>
          </cell>
        </row>
        <row r="76">
          <cell r="A76" t="str">
            <v>015</v>
          </cell>
          <cell r="O76">
            <v>57400</v>
          </cell>
        </row>
        <row r="77">
          <cell r="A77" t="str">
            <v>015</v>
          </cell>
          <cell r="O77">
            <v>20000</v>
          </cell>
        </row>
        <row r="78">
          <cell r="A78" t="str">
            <v>015</v>
          </cell>
          <cell r="O78">
            <v>0</v>
          </cell>
        </row>
        <row r="79">
          <cell r="A79" t="str">
            <v>015</v>
          </cell>
          <cell r="O79">
            <v>0</v>
          </cell>
        </row>
        <row r="80">
          <cell r="A80" t="str">
            <v>015</v>
          </cell>
          <cell r="O80">
            <v>0</v>
          </cell>
        </row>
        <row r="81">
          <cell r="A81" t="str">
            <v>015</v>
          </cell>
          <cell r="O81">
            <v>0</v>
          </cell>
        </row>
        <row r="82">
          <cell r="A82" t="str">
            <v>015</v>
          </cell>
          <cell r="O82">
            <v>0</v>
          </cell>
        </row>
        <row r="83">
          <cell r="A83" t="str">
            <v>015</v>
          </cell>
          <cell r="O83">
            <v>112860</v>
          </cell>
        </row>
        <row r="84">
          <cell r="A84" t="str">
            <v>015</v>
          </cell>
          <cell r="O84">
            <v>0</v>
          </cell>
        </row>
        <row r="85">
          <cell r="A85" t="str">
            <v>015</v>
          </cell>
          <cell r="O85">
            <v>0</v>
          </cell>
        </row>
        <row r="86">
          <cell r="A86" t="str">
            <v>015</v>
          </cell>
          <cell r="O86">
            <v>0</v>
          </cell>
        </row>
        <row r="87">
          <cell r="A87" t="str">
            <v>015</v>
          </cell>
          <cell r="O87">
            <v>0</v>
          </cell>
        </row>
        <row r="88">
          <cell r="A88" t="str">
            <v>015</v>
          </cell>
          <cell r="O88">
            <v>0</v>
          </cell>
        </row>
        <row r="89">
          <cell r="A89" t="str">
            <v>015</v>
          </cell>
          <cell r="O89">
            <v>0</v>
          </cell>
        </row>
        <row r="90">
          <cell r="A90" t="str">
            <v>015</v>
          </cell>
          <cell r="O90">
            <v>24000</v>
          </cell>
        </row>
        <row r="91">
          <cell r="A91" t="str">
            <v>015</v>
          </cell>
          <cell r="O91">
            <v>11315</v>
          </cell>
        </row>
        <row r="92">
          <cell r="A92" t="str">
            <v>015</v>
          </cell>
          <cell r="O92">
            <v>12000</v>
          </cell>
        </row>
        <row r="93">
          <cell r="A93" t="str">
            <v>015</v>
          </cell>
          <cell r="O93">
            <v>0</v>
          </cell>
        </row>
        <row r="94">
          <cell r="A94" t="str">
            <v>015</v>
          </cell>
          <cell r="O94">
            <v>0</v>
          </cell>
        </row>
        <row r="95">
          <cell r="A95" t="str">
            <v>015</v>
          </cell>
          <cell r="O95">
            <v>0</v>
          </cell>
        </row>
        <row r="96">
          <cell r="A96" t="str">
            <v>015</v>
          </cell>
          <cell r="O96">
            <v>61644</v>
          </cell>
        </row>
        <row r="97">
          <cell r="A97" t="str">
            <v>015</v>
          </cell>
          <cell r="O97">
            <v>0</v>
          </cell>
        </row>
        <row r="98">
          <cell r="A98" t="str">
            <v>015</v>
          </cell>
          <cell r="O98">
            <v>0</v>
          </cell>
        </row>
        <row r="99">
          <cell r="A99" t="str">
            <v>015</v>
          </cell>
          <cell r="O99">
            <v>0</v>
          </cell>
        </row>
        <row r="100">
          <cell r="A100" t="str">
            <v>015</v>
          </cell>
          <cell r="O100">
            <v>0</v>
          </cell>
        </row>
        <row r="101">
          <cell r="A101" t="str">
            <v>015</v>
          </cell>
          <cell r="O101">
            <v>148750</v>
          </cell>
        </row>
        <row r="102">
          <cell r="A102" t="str">
            <v>015</v>
          </cell>
          <cell r="O102">
            <v>0</v>
          </cell>
        </row>
        <row r="103">
          <cell r="A103" t="str">
            <v>015</v>
          </cell>
          <cell r="O103">
            <v>96000</v>
          </cell>
        </row>
        <row r="104">
          <cell r="A104" t="str">
            <v>015</v>
          </cell>
          <cell r="O104">
            <v>0</v>
          </cell>
        </row>
        <row r="105">
          <cell r="A105" t="str">
            <v>015</v>
          </cell>
          <cell r="O105">
            <v>0</v>
          </cell>
        </row>
        <row r="106">
          <cell r="A106" t="str">
            <v>015</v>
          </cell>
          <cell r="O106">
            <v>840</v>
          </cell>
        </row>
        <row r="107">
          <cell r="A107" t="str">
            <v>212</v>
          </cell>
          <cell r="O107">
            <v>759072.6</v>
          </cell>
        </row>
        <row r="108">
          <cell r="A108" t="str">
            <v>212</v>
          </cell>
          <cell r="O108">
            <v>0</v>
          </cell>
        </row>
        <row r="109">
          <cell r="A109" t="str">
            <v>212</v>
          </cell>
          <cell r="O109">
            <v>110371.8</v>
          </cell>
        </row>
        <row r="110">
          <cell r="A110" t="str">
            <v>212</v>
          </cell>
          <cell r="O110">
            <v>0</v>
          </cell>
        </row>
        <row r="111">
          <cell r="A111" t="str">
            <v>212</v>
          </cell>
          <cell r="O111">
            <v>22150.3</v>
          </cell>
        </row>
        <row r="112">
          <cell r="A112" t="str">
            <v>212</v>
          </cell>
          <cell r="O112">
            <v>11695.2</v>
          </cell>
        </row>
        <row r="113">
          <cell r="A113" t="str">
            <v>212</v>
          </cell>
          <cell r="O113">
            <v>5507.6</v>
          </cell>
        </row>
        <row r="114">
          <cell r="A114" t="str">
            <v>212</v>
          </cell>
          <cell r="O114">
            <v>0</v>
          </cell>
        </row>
        <row r="115">
          <cell r="A115" t="str">
            <v>212</v>
          </cell>
          <cell r="O115">
            <v>1284.7</v>
          </cell>
        </row>
        <row r="116">
          <cell r="A116" t="str">
            <v>212</v>
          </cell>
          <cell r="O116">
            <v>0</v>
          </cell>
        </row>
        <row r="117">
          <cell r="A117" t="str">
            <v>212</v>
          </cell>
          <cell r="O117">
            <v>0</v>
          </cell>
        </row>
        <row r="118">
          <cell r="A118" t="str">
            <v>212</v>
          </cell>
          <cell r="O118">
            <v>481500</v>
          </cell>
        </row>
        <row r="119">
          <cell r="A119" t="str">
            <v>212</v>
          </cell>
          <cell r="O119">
            <v>0</v>
          </cell>
        </row>
        <row r="120">
          <cell r="A120" t="str">
            <v>212</v>
          </cell>
          <cell r="O120">
            <v>0</v>
          </cell>
        </row>
        <row r="121">
          <cell r="A121" t="str">
            <v>212</v>
          </cell>
          <cell r="O121">
            <v>0</v>
          </cell>
        </row>
        <row r="122">
          <cell r="A122" t="str">
            <v>212</v>
          </cell>
          <cell r="O122">
            <v>0</v>
          </cell>
        </row>
        <row r="123">
          <cell r="A123" t="str">
            <v>212</v>
          </cell>
          <cell r="O123">
            <v>0</v>
          </cell>
        </row>
        <row r="124">
          <cell r="A124" t="str">
            <v>212</v>
          </cell>
          <cell r="O124">
            <v>0</v>
          </cell>
        </row>
        <row r="125">
          <cell r="A125" t="str">
            <v>212</v>
          </cell>
          <cell r="O125">
            <v>24420</v>
          </cell>
        </row>
        <row r="126">
          <cell r="A126" t="str">
            <v>212</v>
          </cell>
          <cell r="O126">
            <v>8738.4</v>
          </cell>
        </row>
        <row r="127">
          <cell r="A127" t="str">
            <v>212</v>
          </cell>
          <cell r="O127">
            <v>17820</v>
          </cell>
        </row>
        <row r="128">
          <cell r="A128" t="str">
            <v>212</v>
          </cell>
          <cell r="O128">
            <v>0</v>
          </cell>
        </row>
        <row r="129">
          <cell r="A129" t="str">
            <v>212</v>
          </cell>
          <cell r="O129">
            <v>0</v>
          </cell>
        </row>
        <row r="130">
          <cell r="A130" t="str">
            <v>212</v>
          </cell>
          <cell r="O130">
            <v>0</v>
          </cell>
        </row>
        <row r="131">
          <cell r="A131" t="str">
            <v>212</v>
          </cell>
          <cell r="O131">
            <v>46514.6</v>
          </cell>
        </row>
        <row r="132">
          <cell r="A132" t="str">
            <v>212</v>
          </cell>
          <cell r="O132">
            <v>0</v>
          </cell>
        </row>
        <row r="133">
          <cell r="A133" t="str">
            <v>212</v>
          </cell>
          <cell r="O133">
            <v>0</v>
          </cell>
        </row>
        <row r="134">
          <cell r="A134" t="str">
            <v>212</v>
          </cell>
          <cell r="O134">
            <v>0</v>
          </cell>
        </row>
        <row r="135">
          <cell r="A135" t="str">
            <v>212</v>
          </cell>
          <cell r="O135">
            <v>0</v>
          </cell>
        </row>
        <row r="136">
          <cell r="A136" t="str">
            <v>212</v>
          </cell>
          <cell r="O136">
            <v>104963.1</v>
          </cell>
        </row>
        <row r="137">
          <cell r="A137" t="str">
            <v>212</v>
          </cell>
          <cell r="O137">
            <v>0</v>
          </cell>
        </row>
        <row r="138">
          <cell r="A138" t="str">
            <v>212</v>
          </cell>
          <cell r="O138">
            <v>0</v>
          </cell>
        </row>
        <row r="139">
          <cell r="A139" t="str">
            <v>212</v>
          </cell>
          <cell r="O139">
            <v>0</v>
          </cell>
        </row>
        <row r="140">
          <cell r="A140" t="str">
            <v>212</v>
          </cell>
          <cell r="O140">
            <v>0</v>
          </cell>
        </row>
        <row r="141">
          <cell r="A141" t="str">
            <v>212</v>
          </cell>
          <cell r="O141">
            <v>0</v>
          </cell>
        </row>
        <row r="142">
          <cell r="A142" t="str">
            <v>186</v>
          </cell>
          <cell r="O142">
            <v>0</v>
          </cell>
        </row>
        <row r="143">
          <cell r="A143" t="str">
            <v>186</v>
          </cell>
          <cell r="O143">
            <v>0</v>
          </cell>
        </row>
        <row r="144">
          <cell r="A144" t="str">
            <v>186</v>
          </cell>
          <cell r="O144">
            <v>234960</v>
          </cell>
        </row>
        <row r="145">
          <cell r="A145" t="str">
            <v>186</v>
          </cell>
          <cell r="O145">
            <v>1628611.8200000003</v>
          </cell>
        </row>
        <row r="146">
          <cell r="A146" t="str">
            <v>186</v>
          </cell>
          <cell r="O146">
            <v>94751.8</v>
          </cell>
        </row>
        <row r="147">
          <cell r="A147" t="str">
            <v>186</v>
          </cell>
          <cell r="O147">
            <v>0</v>
          </cell>
        </row>
        <row r="148">
          <cell r="A148" t="str">
            <v>186</v>
          </cell>
          <cell r="O148">
            <v>0</v>
          </cell>
        </row>
        <row r="149">
          <cell r="A149" t="str">
            <v>186</v>
          </cell>
          <cell r="O149">
            <v>62812.200000000004</v>
          </cell>
        </row>
        <row r="150">
          <cell r="A150" t="str">
            <v>186</v>
          </cell>
          <cell r="O150">
            <v>2147.2000000000003</v>
          </cell>
        </row>
        <row r="151">
          <cell r="A151" t="str">
            <v>186</v>
          </cell>
          <cell r="O151">
            <v>0</v>
          </cell>
        </row>
        <row r="152">
          <cell r="A152" t="str">
            <v>186</v>
          </cell>
          <cell r="O152">
            <v>0</v>
          </cell>
        </row>
        <row r="153">
          <cell r="A153" t="str">
            <v>186</v>
          </cell>
          <cell r="O153">
            <v>353000</v>
          </cell>
        </row>
        <row r="154">
          <cell r="A154" t="str">
            <v>186</v>
          </cell>
          <cell r="O154">
            <v>0</v>
          </cell>
        </row>
        <row r="155">
          <cell r="A155" t="str">
            <v>186</v>
          </cell>
          <cell r="O155">
            <v>0</v>
          </cell>
        </row>
        <row r="156">
          <cell r="A156" t="str">
            <v>186</v>
          </cell>
          <cell r="O156">
            <v>0</v>
          </cell>
        </row>
        <row r="157">
          <cell r="A157" t="str">
            <v>186</v>
          </cell>
          <cell r="O157">
            <v>0</v>
          </cell>
        </row>
        <row r="158">
          <cell r="A158" t="str">
            <v>186</v>
          </cell>
          <cell r="O158">
            <v>0</v>
          </cell>
        </row>
        <row r="159">
          <cell r="A159" t="str">
            <v>186</v>
          </cell>
          <cell r="O159">
            <v>0</v>
          </cell>
        </row>
        <row r="160">
          <cell r="A160" t="str">
            <v>186</v>
          </cell>
          <cell r="O160">
            <v>12000</v>
          </cell>
        </row>
        <row r="161">
          <cell r="A161" t="str">
            <v>186</v>
          </cell>
          <cell r="O161">
            <v>5330.6</v>
          </cell>
        </row>
        <row r="162">
          <cell r="A162" t="str">
            <v>186</v>
          </cell>
          <cell r="O162">
            <v>12000</v>
          </cell>
        </row>
        <row r="163">
          <cell r="A163" t="str">
            <v>186</v>
          </cell>
          <cell r="O163">
            <v>0</v>
          </cell>
        </row>
        <row r="164">
          <cell r="A164" t="str">
            <v>186</v>
          </cell>
          <cell r="O164">
            <v>0</v>
          </cell>
        </row>
        <row r="165">
          <cell r="A165" t="str">
            <v>186</v>
          </cell>
          <cell r="O165">
            <v>0</v>
          </cell>
        </row>
        <row r="166">
          <cell r="A166" t="str">
            <v>186</v>
          </cell>
          <cell r="O166">
            <v>77585.200000000012</v>
          </cell>
        </row>
        <row r="167">
          <cell r="A167" t="str">
            <v>186</v>
          </cell>
          <cell r="O167">
            <v>0</v>
          </cell>
        </row>
        <row r="168">
          <cell r="A168" t="str">
            <v>186</v>
          </cell>
          <cell r="O168">
            <v>0</v>
          </cell>
        </row>
        <row r="169">
          <cell r="A169" t="str">
            <v>186</v>
          </cell>
          <cell r="O169">
            <v>0</v>
          </cell>
        </row>
        <row r="170">
          <cell r="A170" t="str">
            <v>186</v>
          </cell>
          <cell r="O170">
            <v>0</v>
          </cell>
        </row>
        <row r="171">
          <cell r="A171" t="str">
            <v>186</v>
          </cell>
          <cell r="O171">
            <v>251728.40000000005</v>
          </cell>
        </row>
        <row r="172">
          <cell r="A172" t="str">
            <v>186</v>
          </cell>
          <cell r="O172">
            <v>0</v>
          </cell>
        </row>
        <row r="173">
          <cell r="A173" t="str">
            <v>186</v>
          </cell>
          <cell r="O173">
            <v>72000</v>
          </cell>
        </row>
        <row r="174">
          <cell r="A174" t="str">
            <v>186</v>
          </cell>
          <cell r="O174">
            <v>0</v>
          </cell>
        </row>
        <row r="175">
          <cell r="A175" t="str">
            <v>186</v>
          </cell>
          <cell r="O175">
            <v>0</v>
          </cell>
        </row>
        <row r="176">
          <cell r="A176" t="str">
            <v>186</v>
          </cell>
          <cell r="O176">
            <v>0</v>
          </cell>
        </row>
        <row r="177">
          <cell r="A177" t="str">
            <v>230</v>
          </cell>
          <cell r="O177">
            <v>1576892.2950000002</v>
          </cell>
        </row>
        <row r="178">
          <cell r="A178" t="str">
            <v>230</v>
          </cell>
          <cell r="O178">
            <v>0</v>
          </cell>
        </row>
        <row r="179">
          <cell r="A179" t="str">
            <v>230</v>
          </cell>
          <cell r="O179">
            <v>254271.59999999998</v>
          </cell>
        </row>
        <row r="180">
          <cell r="A180" t="str">
            <v>230</v>
          </cell>
          <cell r="O180">
            <v>0</v>
          </cell>
        </row>
        <row r="181">
          <cell r="A181" t="str">
            <v>230</v>
          </cell>
          <cell r="O181">
            <v>71846.06</v>
          </cell>
        </row>
        <row r="182">
          <cell r="A182" t="str">
            <v>230</v>
          </cell>
          <cell r="O182">
            <v>15950.000000000004</v>
          </cell>
        </row>
        <row r="183">
          <cell r="A183" t="str">
            <v>230</v>
          </cell>
          <cell r="O183">
            <v>18684.600000000002</v>
          </cell>
        </row>
        <row r="184">
          <cell r="A184" t="str">
            <v>230</v>
          </cell>
          <cell r="O184">
            <v>501.6</v>
          </cell>
        </row>
        <row r="185">
          <cell r="A185" t="str">
            <v>230</v>
          </cell>
          <cell r="O185">
            <v>0</v>
          </cell>
        </row>
        <row r="186">
          <cell r="A186" t="str">
            <v>230</v>
          </cell>
          <cell r="O186">
            <v>0</v>
          </cell>
        </row>
        <row r="187">
          <cell r="A187" t="str">
            <v>230</v>
          </cell>
          <cell r="O187">
            <v>0</v>
          </cell>
        </row>
        <row r="188">
          <cell r="A188" t="str">
            <v>230</v>
          </cell>
          <cell r="O188">
            <v>743600</v>
          </cell>
        </row>
        <row r="189">
          <cell r="A189" t="str">
            <v>230</v>
          </cell>
          <cell r="O189">
            <v>36231.360000000001</v>
          </cell>
        </row>
        <row r="190">
          <cell r="A190" t="str">
            <v>230</v>
          </cell>
          <cell r="O190">
            <v>0</v>
          </cell>
        </row>
        <row r="191">
          <cell r="A191" t="str">
            <v>230</v>
          </cell>
          <cell r="O191">
            <v>0</v>
          </cell>
        </row>
        <row r="192">
          <cell r="A192" t="str">
            <v>230</v>
          </cell>
          <cell r="O192">
            <v>0</v>
          </cell>
        </row>
        <row r="193">
          <cell r="A193" t="str">
            <v>230</v>
          </cell>
          <cell r="O193">
            <v>0</v>
          </cell>
        </row>
        <row r="194">
          <cell r="A194" t="str">
            <v>230</v>
          </cell>
          <cell r="O194">
            <v>0</v>
          </cell>
        </row>
        <row r="195">
          <cell r="A195" t="str">
            <v>230</v>
          </cell>
          <cell r="O195">
            <v>0</v>
          </cell>
        </row>
        <row r="196">
          <cell r="A196" t="str">
            <v>230</v>
          </cell>
          <cell r="O196">
            <v>13820.4</v>
          </cell>
        </row>
        <row r="197">
          <cell r="A197" t="str">
            <v>230</v>
          </cell>
          <cell r="O197">
            <v>220.00000000000003</v>
          </cell>
        </row>
        <row r="198">
          <cell r="A198" t="str">
            <v>230</v>
          </cell>
          <cell r="O198">
            <v>0</v>
          </cell>
        </row>
        <row r="199">
          <cell r="A199" t="str">
            <v>230</v>
          </cell>
          <cell r="O199">
            <v>0</v>
          </cell>
        </row>
        <row r="200">
          <cell r="A200" t="str">
            <v>230</v>
          </cell>
          <cell r="O200">
            <v>0</v>
          </cell>
        </row>
        <row r="201">
          <cell r="A201" t="str">
            <v>230</v>
          </cell>
          <cell r="O201">
            <v>78126.400000000009</v>
          </cell>
        </row>
        <row r="202">
          <cell r="A202" t="str">
            <v>230</v>
          </cell>
          <cell r="O202">
            <v>0</v>
          </cell>
        </row>
        <row r="203">
          <cell r="A203" t="str">
            <v>230</v>
          </cell>
          <cell r="O203">
            <v>0</v>
          </cell>
        </row>
        <row r="204">
          <cell r="A204" t="str">
            <v>230</v>
          </cell>
          <cell r="O204">
            <v>0</v>
          </cell>
        </row>
        <row r="205">
          <cell r="A205" t="str">
            <v>230</v>
          </cell>
          <cell r="O205">
            <v>0</v>
          </cell>
        </row>
        <row r="206">
          <cell r="A206" t="str">
            <v>230</v>
          </cell>
          <cell r="O206">
            <v>0</v>
          </cell>
        </row>
        <row r="207">
          <cell r="A207" t="str">
            <v>230</v>
          </cell>
          <cell r="O207">
            <v>0</v>
          </cell>
        </row>
        <row r="208">
          <cell r="A208" t="str">
            <v>230</v>
          </cell>
          <cell r="O208">
            <v>75837.751000000004</v>
          </cell>
        </row>
        <row r="209">
          <cell r="A209" t="str">
            <v>230</v>
          </cell>
          <cell r="O209">
            <v>0</v>
          </cell>
        </row>
        <row r="210">
          <cell r="A210" t="str">
            <v>230</v>
          </cell>
          <cell r="O210">
            <v>0</v>
          </cell>
        </row>
        <row r="211">
          <cell r="A211" t="str">
            <v>230</v>
          </cell>
          <cell r="O211">
            <v>0</v>
          </cell>
        </row>
        <row r="212">
          <cell r="A212" t="str">
            <v>002</v>
          </cell>
          <cell r="O212">
            <v>1073007</v>
          </cell>
        </row>
        <row r="213">
          <cell r="A213" t="str">
            <v>002</v>
          </cell>
          <cell r="O213">
            <v>402</v>
          </cell>
        </row>
        <row r="214">
          <cell r="A214" t="str">
            <v>002</v>
          </cell>
          <cell r="O214">
            <v>166516</v>
          </cell>
        </row>
        <row r="215">
          <cell r="A215" t="str">
            <v>002</v>
          </cell>
          <cell r="O215">
            <v>0</v>
          </cell>
        </row>
        <row r="216">
          <cell r="A216" t="str">
            <v>002</v>
          </cell>
          <cell r="O216">
            <v>80711</v>
          </cell>
        </row>
        <row r="217">
          <cell r="A217" t="str">
            <v>002</v>
          </cell>
          <cell r="O217">
            <v>0</v>
          </cell>
        </row>
        <row r="218">
          <cell r="A218" t="str">
            <v>002</v>
          </cell>
          <cell r="O218">
            <v>0</v>
          </cell>
        </row>
        <row r="219">
          <cell r="A219" t="str">
            <v>002</v>
          </cell>
          <cell r="O219">
            <v>0</v>
          </cell>
        </row>
        <row r="220">
          <cell r="A220" t="str">
            <v>002</v>
          </cell>
          <cell r="O220">
            <v>0</v>
          </cell>
        </row>
        <row r="221">
          <cell r="A221" t="str">
            <v>002</v>
          </cell>
          <cell r="O221">
            <v>0</v>
          </cell>
        </row>
        <row r="222">
          <cell r="A222" t="str">
            <v>002</v>
          </cell>
          <cell r="O222">
            <v>0</v>
          </cell>
        </row>
        <row r="223">
          <cell r="A223" t="str">
            <v>002</v>
          </cell>
          <cell r="O223">
            <v>1300000</v>
          </cell>
        </row>
        <row r="224">
          <cell r="A224" t="str">
            <v>002</v>
          </cell>
          <cell r="O224">
            <v>0</v>
          </cell>
        </row>
        <row r="225">
          <cell r="A225" t="str">
            <v>002</v>
          </cell>
          <cell r="O225">
            <v>0</v>
          </cell>
        </row>
        <row r="226">
          <cell r="A226" t="str">
            <v>002</v>
          </cell>
          <cell r="O226">
            <v>0</v>
          </cell>
        </row>
        <row r="227">
          <cell r="A227" t="str">
            <v>002</v>
          </cell>
          <cell r="O227">
            <v>0</v>
          </cell>
        </row>
        <row r="228">
          <cell r="A228" t="str">
            <v>002</v>
          </cell>
          <cell r="O228">
            <v>0</v>
          </cell>
        </row>
        <row r="229">
          <cell r="A229" t="str">
            <v>002</v>
          </cell>
          <cell r="O229">
            <v>0</v>
          </cell>
        </row>
        <row r="230">
          <cell r="A230" t="str">
            <v>002</v>
          </cell>
          <cell r="O230">
            <v>31250</v>
          </cell>
        </row>
        <row r="231">
          <cell r="A231" t="str">
            <v>002</v>
          </cell>
          <cell r="O231">
            <v>15911</v>
          </cell>
        </row>
        <row r="232">
          <cell r="A232" t="str">
            <v>002</v>
          </cell>
          <cell r="O232">
            <v>5000</v>
          </cell>
        </row>
        <row r="233">
          <cell r="A233" t="str">
            <v>002</v>
          </cell>
          <cell r="O233">
            <v>0</v>
          </cell>
        </row>
        <row r="234">
          <cell r="A234" t="str">
            <v>002</v>
          </cell>
          <cell r="O234">
            <v>0</v>
          </cell>
        </row>
        <row r="235">
          <cell r="A235" t="str">
            <v>002</v>
          </cell>
          <cell r="O235">
            <v>0</v>
          </cell>
        </row>
        <row r="236">
          <cell r="A236" t="str">
            <v>002</v>
          </cell>
          <cell r="O236">
            <v>56642</v>
          </cell>
        </row>
        <row r="237">
          <cell r="A237" t="str">
            <v>002</v>
          </cell>
          <cell r="O237">
            <v>0</v>
          </cell>
        </row>
        <row r="238">
          <cell r="A238" t="str">
            <v>002</v>
          </cell>
          <cell r="O238">
            <v>0</v>
          </cell>
        </row>
        <row r="239">
          <cell r="A239" t="str">
            <v>002</v>
          </cell>
          <cell r="O239">
            <v>0</v>
          </cell>
        </row>
        <row r="240">
          <cell r="A240" t="str">
            <v>002</v>
          </cell>
          <cell r="O240">
            <v>0</v>
          </cell>
        </row>
        <row r="241">
          <cell r="A241" t="str">
            <v>002</v>
          </cell>
          <cell r="O241">
            <v>144278</v>
          </cell>
        </row>
        <row r="242">
          <cell r="A242" t="str">
            <v>002</v>
          </cell>
          <cell r="O242">
            <v>0</v>
          </cell>
        </row>
        <row r="243">
          <cell r="A243" t="str">
            <v>002</v>
          </cell>
          <cell r="O243">
            <v>81560</v>
          </cell>
        </row>
        <row r="244">
          <cell r="A244" t="str">
            <v>002</v>
          </cell>
          <cell r="O244">
            <v>0</v>
          </cell>
        </row>
        <row r="245">
          <cell r="A245" t="str">
            <v>002</v>
          </cell>
          <cell r="O245">
            <v>0</v>
          </cell>
        </row>
        <row r="246">
          <cell r="A246" t="str">
            <v>002</v>
          </cell>
          <cell r="O246">
            <v>210700</v>
          </cell>
        </row>
        <row r="247">
          <cell r="A247" t="str">
            <v>166</v>
          </cell>
          <cell r="O247">
            <v>741751</v>
          </cell>
        </row>
        <row r="248">
          <cell r="A248" t="str">
            <v>166</v>
          </cell>
          <cell r="O248">
            <v>0</v>
          </cell>
        </row>
        <row r="249">
          <cell r="A249" t="str">
            <v>166</v>
          </cell>
          <cell r="O249">
            <v>11550</v>
          </cell>
        </row>
        <row r="250">
          <cell r="A250" t="str">
            <v>166</v>
          </cell>
          <cell r="O250">
            <v>0</v>
          </cell>
        </row>
        <row r="251">
          <cell r="A251" t="str">
            <v>166</v>
          </cell>
          <cell r="O251">
            <v>22761</v>
          </cell>
        </row>
        <row r="252">
          <cell r="A252" t="str">
            <v>166</v>
          </cell>
          <cell r="O252">
            <v>0</v>
          </cell>
        </row>
        <row r="253">
          <cell r="A253" t="str">
            <v>166</v>
          </cell>
          <cell r="O253">
            <v>0</v>
          </cell>
        </row>
        <row r="254">
          <cell r="A254" t="str">
            <v>166</v>
          </cell>
          <cell r="O254">
            <v>6600</v>
          </cell>
        </row>
        <row r="255">
          <cell r="A255" t="str">
            <v>166</v>
          </cell>
          <cell r="O255">
            <v>0</v>
          </cell>
        </row>
        <row r="256">
          <cell r="A256" t="str">
            <v>166</v>
          </cell>
          <cell r="O256">
            <v>0</v>
          </cell>
        </row>
        <row r="257">
          <cell r="A257" t="str">
            <v>166</v>
          </cell>
          <cell r="O257">
            <v>0</v>
          </cell>
        </row>
        <row r="258">
          <cell r="A258" t="str">
            <v>166</v>
          </cell>
          <cell r="O258">
            <v>170000</v>
          </cell>
        </row>
        <row r="259">
          <cell r="A259" t="str">
            <v>166</v>
          </cell>
          <cell r="O259">
            <v>0</v>
          </cell>
        </row>
        <row r="260">
          <cell r="A260" t="str">
            <v>166</v>
          </cell>
          <cell r="O260">
            <v>0</v>
          </cell>
        </row>
        <row r="261">
          <cell r="A261" t="str">
            <v>166</v>
          </cell>
          <cell r="O261">
            <v>0</v>
          </cell>
        </row>
        <row r="262">
          <cell r="A262" t="str">
            <v>166</v>
          </cell>
          <cell r="O262">
            <v>0</v>
          </cell>
        </row>
        <row r="263">
          <cell r="A263" t="str">
            <v>166</v>
          </cell>
          <cell r="O263">
            <v>0</v>
          </cell>
        </row>
        <row r="264">
          <cell r="A264" t="str">
            <v>166</v>
          </cell>
          <cell r="O264">
            <v>0</v>
          </cell>
        </row>
        <row r="265">
          <cell r="A265" t="str">
            <v>166</v>
          </cell>
          <cell r="O265">
            <v>12000</v>
          </cell>
        </row>
        <row r="266">
          <cell r="A266" t="str">
            <v>166</v>
          </cell>
          <cell r="O266">
            <v>17043</v>
          </cell>
        </row>
        <row r="267">
          <cell r="A267" t="str">
            <v>166</v>
          </cell>
          <cell r="O267">
            <v>9000</v>
          </cell>
        </row>
        <row r="268">
          <cell r="A268" t="str">
            <v>166</v>
          </cell>
          <cell r="O268">
            <v>0</v>
          </cell>
        </row>
        <row r="269">
          <cell r="A269" t="str">
            <v>166</v>
          </cell>
          <cell r="O269">
            <v>0</v>
          </cell>
        </row>
        <row r="270">
          <cell r="A270" t="str">
            <v>166</v>
          </cell>
          <cell r="O270">
            <v>0</v>
          </cell>
        </row>
        <row r="271">
          <cell r="A271" t="str">
            <v>166</v>
          </cell>
          <cell r="O271">
            <v>28908</v>
          </cell>
        </row>
        <row r="272">
          <cell r="A272" t="str">
            <v>166</v>
          </cell>
          <cell r="O272">
            <v>0</v>
          </cell>
        </row>
        <row r="273">
          <cell r="A273" t="str">
            <v>166</v>
          </cell>
          <cell r="O273">
            <v>0</v>
          </cell>
        </row>
        <row r="274">
          <cell r="A274" t="str">
            <v>166</v>
          </cell>
          <cell r="O274">
            <v>0</v>
          </cell>
        </row>
        <row r="275">
          <cell r="A275" t="str">
            <v>166</v>
          </cell>
          <cell r="O275">
            <v>9600</v>
          </cell>
        </row>
        <row r="276">
          <cell r="A276" t="str">
            <v>166</v>
          </cell>
          <cell r="O276">
            <v>109648</v>
          </cell>
        </row>
        <row r="277">
          <cell r="A277" t="str">
            <v>166</v>
          </cell>
          <cell r="O277">
            <v>0</v>
          </cell>
        </row>
        <row r="278">
          <cell r="A278" t="str">
            <v>166</v>
          </cell>
          <cell r="O278">
            <v>0</v>
          </cell>
        </row>
        <row r="279">
          <cell r="A279" t="str">
            <v>166</v>
          </cell>
          <cell r="O279">
            <v>0</v>
          </cell>
        </row>
        <row r="280">
          <cell r="A280" t="str">
            <v>166</v>
          </cell>
          <cell r="O280">
            <v>0</v>
          </cell>
        </row>
        <row r="281">
          <cell r="A281" t="str">
            <v>166</v>
          </cell>
          <cell r="O281">
            <v>0</v>
          </cell>
        </row>
        <row r="282">
          <cell r="A282" t="str">
            <v>267</v>
          </cell>
          <cell r="O282">
            <v>1020000</v>
          </cell>
        </row>
        <row r="283">
          <cell r="A283" t="str">
            <v>267</v>
          </cell>
          <cell r="O283">
            <v>0</v>
          </cell>
        </row>
        <row r="284">
          <cell r="A284" t="str">
            <v>267</v>
          </cell>
          <cell r="O284">
            <v>117000</v>
          </cell>
        </row>
        <row r="285">
          <cell r="A285" t="str">
            <v>267</v>
          </cell>
          <cell r="O285">
            <v>0</v>
          </cell>
        </row>
        <row r="286">
          <cell r="A286" t="str">
            <v>267</v>
          </cell>
          <cell r="O286">
            <v>60000</v>
          </cell>
        </row>
        <row r="287">
          <cell r="A287" t="str">
            <v>267</v>
          </cell>
          <cell r="O287">
            <v>0</v>
          </cell>
        </row>
        <row r="288">
          <cell r="A288" t="str">
            <v>267</v>
          </cell>
          <cell r="O288">
            <v>0</v>
          </cell>
        </row>
        <row r="289">
          <cell r="A289" t="str">
            <v>267</v>
          </cell>
          <cell r="O289">
            <v>0</v>
          </cell>
        </row>
        <row r="290">
          <cell r="A290" t="str">
            <v>267</v>
          </cell>
          <cell r="O290">
            <v>0</v>
          </cell>
        </row>
        <row r="291">
          <cell r="A291" t="str">
            <v>267</v>
          </cell>
          <cell r="O291">
            <v>0</v>
          </cell>
        </row>
        <row r="292">
          <cell r="A292" t="str">
            <v>267</v>
          </cell>
          <cell r="O292">
            <v>0</v>
          </cell>
        </row>
        <row r="293">
          <cell r="A293" t="str">
            <v>267</v>
          </cell>
          <cell r="O293">
            <v>63300</v>
          </cell>
        </row>
        <row r="294">
          <cell r="A294" t="str">
            <v>267</v>
          </cell>
          <cell r="O294">
            <v>0</v>
          </cell>
        </row>
        <row r="295">
          <cell r="A295" t="str">
            <v>267</v>
          </cell>
          <cell r="O295">
            <v>0</v>
          </cell>
        </row>
        <row r="296">
          <cell r="A296" t="str">
            <v>267</v>
          </cell>
          <cell r="O296">
            <v>0</v>
          </cell>
        </row>
        <row r="297">
          <cell r="A297" t="str">
            <v>267</v>
          </cell>
          <cell r="O297">
            <v>0</v>
          </cell>
        </row>
        <row r="298">
          <cell r="A298" t="str">
            <v>267</v>
          </cell>
          <cell r="O298">
            <v>0</v>
          </cell>
        </row>
        <row r="299">
          <cell r="A299" t="str">
            <v>267</v>
          </cell>
          <cell r="O299">
            <v>0</v>
          </cell>
        </row>
        <row r="300">
          <cell r="A300" t="str">
            <v>267</v>
          </cell>
          <cell r="O300">
            <v>16800</v>
          </cell>
        </row>
        <row r="301">
          <cell r="A301" t="str">
            <v>267</v>
          </cell>
          <cell r="O301">
            <v>2210</v>
          </cell>
        </row>
        <row r="302">
          <cell r="A302" t="str">
            <v>267</v>
          </cell>
          <cell r="O302">
            <v>8400</v>
          </cell>
        </row>
        <row r="303">
          <cell r="A303" t="str">
            <v>267</v>
          </cell>
          <cell r="O303">
            <v>0</v>
          </cell>
        </row>
        <row r="304">
          <cell r="A304" t="str">
            <v>267</v>
          </cell>
          <cell r="O304">
            <v>0</v>
          </cell>
        </row>
        <row r="305">
          <cell r="A305" t="str">
            <v>267</v>
          </cell>
          <cell r="O305">
            <v>0</v>
          </cell>
        </row>
        <row r="306">
          <cell r="A306" t="str">
            <v>267</v>
          </cell>
          <cell r="O306">
            <v>56000</v>
          </cell>
        </row>
        <row r="307">
          <cell r="A307" t="str">
            <v>267</v>
          </cell>
          <cell r="O307">
            <v>0</v>
          </cell>
        </row>
        <row r="308">
          <cell r="A308" t="str">
            <v>267</v>
          </cell>
          <cell r="O308">
            <v>0</v>
          </cell>
        </row>
        <row r="309">
          <cell r="A309" t="str">
            <v>267</v>
          </cell>
          <cell r="O309">
            <v>0</v>
          </cell>
        </row>
        <row r="310">
          <cell r="A310" t="str">
            <v>267</v>
          </cell>
          <cell r="O310">
            <v>0</v>
          </cell>
        </row>
        <row r="311">
          <cell r="A311" t="str">
            <v>267</v>
          </cell>
          <cell r="O311">
            <v>167000</v>
          </cell>
        </row>
        <row r="312">
          <cell r="A312" t="str">
            <v>267</v>
          </cell>
          <cell r="O312">
            <v>0</v>
          </cell>
        </row>
        <row r="313">
          <cell r="A313" t="str">
            <v>267</v>
          </cell>
          <cell r="O313">
            <v>0</v>
          </cell>
        </row>
        <row r="314">
          <cell r="A314" t="str">
            <v>267</v>
          </cell>
          <cell r="O314">
            <v>0</v>
          </cell>
        </row>
        <row r="315">
          <cell r="A315" t="str">
            <v>267</v>
          </cell>
          <cell r="O315">
            <v>0</v>
          </cell>
        </row>
        <row r="316">
          <cell r="A316" t="str">
            <v>267</v>
          </cell>
          <cell r="O316">
            <v>0</v>
          </cell>
        </row>
        <row r="317">
          <cell r="A317" t="str">
            <v>227</v>
          </cell>
          <cell r="O317">
            <v>1156576.7</v>
          </cell>
        </row>
        <row r="318">
          <cell r="A318" t="str">
            <v>227</v>
          </cell>
          <cell r="O318">
            <v>0</v>
          </cell>
        </row>
        <row r="319">
          <cell r="A319" t="str">
            <v>227</v>
          </cell>
          <cell r="O319">
            <v>0</v>
          </cell>
        </row>
        <row r="320">
          <cell r="A320" t="str">
            <v>227</v>
          </cell>
          <cell r="O320">
            <v>0</v>
          </cell>
        </row>
        <row r="321">
          <cell r="A321" t="str">
            <v>227</v>
          </cell>
          <cell r="O321">
            <v>45357</v>
          </cell>
        </row>
        <row r="322">
          <cell r="A322" t="str">
            <v>227</v>
          </cell>
          <cell r="O322">
            <v>12400</v>
          </cell>
        </row>
        <row r="323">
          <cell r="A323" t="str">
            <v>227</v>
          </cell>
          <cell r="O323">
            <v>5167</v>
          </cell>
        </row>
        <row r="324">
          <cell r="A324" t="str">
            <v>227</v>
          </cell>
          <cell r="O324">
            <v>152134.29999999999</v>
          </cell>
        </row>
        <row r="325">
          <cell r="A325" t="str">
            <v>227</v>
          </cell>
          <cell r="O325">
            <v>7884</v>
          </cell>
        </row>
        <row r="326">
          <cell r="A326" t="str">
            <v>227</v>
          </cell>
          <cell r="O326">
            <v>0</v>
          </cell>
        </row>
        <row r="327">
          <cell r="A327" t="str">
            <v>227</v>
          </cell>
          <cell r="O327">
            <v>0</v>
          </cell>
        </row>
        <row r="328">
          <cell r="A328" t="str">
            <v>227</v>
          </cell>
          <cell r="O328">
            <v>200450</v>
          </cell>
        </row>
        <row r="329">
          <cell r="A329" t="str">
            <v>227</v>
          </cell>
          <cell r="O329">
            <v>0</v>
          </cell>
        </row>
        <row r="330">
          <cell r="A330" t="str">
            <v>227</v>
          </cell>
          <cell r="O330">
            <v>0</v>
          </cell>
        </row>
        <row r="331">
          <cell r="A331" t="str">
            <v>227</v>
          </cell>
          <cell r="O331">
            <v>0</v>
          </cell>
        </row>
        <row r="332">
          <cell r="A332" t="str">
            <v>227</v>
          </cell>
          <cell r="O332">
            <v>0</v>
          </cell>
        </row>
        <row r="333">
          <cell r="A333" t="str">
            <v>227</v>
          </cell>
          <cell r="O333">
            <v>0</v>
          </cell>
        </row>
        <row r="334">
          <cell r="A334" t="str">
            <v>227</v>
          </cell>
          <cell r="O334">
            <v>0</v>
          </cell>
        </row>
        <row r="335">
          <cell r="A335" t="str">
            <v>227</v>
          </cell>
          <cell r="O335">
            <v>10800</v>
          </cell>
        </row>
        <row r="336">
          <cell r="A336" t="str">
            <v>227</v>
          </cell>
          <cell r="O336">
            <v>11364</v>
          </cell>
        </row>
        <row r="337">
          <cell r="A337" t="str">
            <v>227</v>
          </cell>
          <cell r="O337">
            <v>0</v>
          </cell>
        </row>
        <row r="338">
          <cell r="A338" t="str">
            <v>227</v>
          </cell>
          <cell r="O338">
            <v>0</v>
          </cell>
        </row>
        <row r="339">
          <cell r="A339" t="str">
            <v>227</v>
          </cell>
          <cell r="O339">
            <v>0</v>
          </cell>
        </row>
        <row r="340">
          <cell r="A340" t="str">
            <v>227</v>
          </cell>
          <cell r="O340">
            <v>0</v>
          </cell>
        </row>
        <row r="341">
          <cell r="A341" t="str">
            <v>227</v>
          </cell>
          <cell r="O341">
            <v>64106</v>
          </cell>
        </row>
        <row r="342">
          <cell r="A342" t="str">
            <v>227</v>
          </cell>
          <cell r="O342">
            <v>0</v>
          </cell>
        </row>
        <row r="343">
          <cell r="A343" t="str">
            <v>227</v>
          </cell>
          <cell r="O343">
            <v>0</v>
          </cell>
        </row>
        <row r="344">
          <cell r="A344" t="str">
            <v>227</v>
          </cell>
          <cell r="O344">
            <v>0</v>
          </cell>
        </row>
        <row r="345">
          <cell r="A345" t="str">
            <v>227</v>
          </cell>
          <cell r="O345">
            <v>0</v>
          </cell>
        </row>
        <row r="346">
          <cell r="A346" t="str">
            <v>227</v>
          </cell>
          <cell r="O346">
            <v>0</v>
          </cell>
        </row>
        <row r="347">
          <cell r="A347" t="str">
            <v>227</v>
          </cell>
          <cell r="O347">
            <v>0</v>
          </cell>
        </row>
        <row r="348">
          <cell r="A348" t="str">
            <v>227</v>
          </cell>
          <cell r="O348">
            <v>0</v>
          </cell>
        </row>
        <row r="349">
          <cell r="A349" t="str">
            <v>227</v>
          </cell>
          <cell r="O349">
            <v>0</v>
          </cell>
        </row>
        <row r="350">
          <cell r="A350" t="str">
            <v>227</v>
          </cell>
          <cell r="O350">
            <v>0</v>
          </cell>
        </row>
        <row r="351">
          <cell r="A351" t="str">
            <v>227</v>
          </cell>
          <cell r="O351">
            <v>0</v>
          </cell>
        </row>
        <row r="352">
          <cell r="A352" t="str">
            <v>209</v>
          </cell>
          <cell r="O352">
            <v>1649994.3075000001</v>
          </cell>
        </row>
        <row r="353">
          <cell r="A353" t="str">
            <v>209</v>
          </cell>
          <cell r="O353">
            <v>7955.85</v>
          </cell>
        </row>
        <row r="354">
          <cell r="A354" t="str">
            <v>209</v>
          </cell>
          <cell r="O354">
            <v>194347.65000000002</v>
          </cell>
        </row>
        <row r="355">
          <cell r="A355" t="str">
            <v>209</v>
          </cell>
          <cell r="O355">
            <v>0</v>
          </cell>
        </row>
        <row r="356">
          <cell r="A356" t="str">
            <v>209</v>
          </cell>
          <cell r="O356">
            <v>59548.65</v>
          </cell>
        </row>
        <row r="357">
          <cell r="A357" t="str">
            <v>209</v>
          </cell>
          <cell r="O357">
            <v>0</v>
          </cell>
        </row>
        <row r="358">
          <cell r="A358" t="str">
            <v>209</v>
          </cell>
          <cell r="O358">
            <v>0</v>
          </cell>
        </row>
        <row r="359">
          <cell r="A359" t="str">
            <v>209</v>
          </cell>
          <cell r="O359">
            <v>152246.84999999998</v>
          </cell>
        </row>
        <row r="360">
          <cell r="A360" t="str">
            <v>209</v>
          </cell>
          <cell r="O360">
            <v>0</v>
          </cell>
        </row>
        <row r="361">
          <cell r="A361" t="str">
            <v>209</v>
          </cell>
          <cell r="O361">
            <v>0</v>
          </cell>
        </row>
        <row r="362">
          <cell r="A362" t="str">
            <v>209</v>
          </cell>
          <cell r="O362">
            <v>0</v>
          </cell>
        </row>
        <row r="363">
          <cell r="A363" t="str">
            <v>209</v>
          </cell>
          <cell r="O363">
            <v>278201.00000000006</v>
          </cell>
        </row>
        <row r="364">
          <cell r="A364" t="str">
            <v>209</v>
          </cell>
          <cell r="O364">
            <v>0</v>
          </cell>
        </row>
        <row r="365">
          <cell r="A365" t="str">
            <v>209</v>
          </cell>
          <cell r="O365">
            <v>0</v>
          </cell>
        </row>
        <row r="366">
          <cell r="A366" t="str">
            <v>209</v>
          </cell>
          <cell r="O366">
            <v>0</v>
          </cell>
        </row>
        <row r="367">
          <cell r="A367" t="str">
            <v>209</v>
          </cell>
          <cell r="O367">
            <v>0</v>
          </cell>
        </row>
        <row r="368">
          <cell r="A368" t="str">
            <v>209</v>
          </cell>
          <cell r="O368">
            <v>0</v>
          </cell>
        </row>
        <row r="369">
          <cell r="A369" t="str">
            <v>209</v>
          </cell>
          <cell r="O369">
            <v>0</v>
          </cell>
        </row>
        <row r="370">
          <cell r="A370" t="str">
            <v>209</v>
          </cell>
          <cell r="O370">
            <v>13615</v>
          </cell>
        </row>
        <row r="371">
          <cell r="A371" t="str">
            <v>209</v>
          </cell>
          <cell r="O371">
            <v>22351</v>
          </cell>
        </row>
        <row r="372">
          <cell r="A372" t="str">
            <v>209</v>
          </cell>
          <cell r="O372">
            <v>5482</v>
          </cell>
        </row>
        <row r="373">
          <cell r="A373" t="str">
            <v>209</v>
          </cell>
          <cell r="O373">
            <v>0</v>
          </cell>
        </row>
        <row r="374">
          <cell r="A374" t="str">
            <v>209</v>
          </cell>
          <cell r="O374">
            <v>0</v>
          </cell>
        </row>
        <row r="375">
          <cell r="A375" t="str">
            <v>209</v>
          </cell>
          <cell r="O375">
            <v>0</v>
          </cell>
        </row>
        <row r="376">
          <cell r="A376" t="str">
            <v>209</v>
          </cell>
          <cell r="O376">
            <v>82235.999999999985</v>
          </cell>
        </row>
        <row r="377">
          <cell r="A377" t="str">
            <v>209</v>
          </cell>
          <cell r="O377">
            <v>0</v>
          </cell>
        </row>
        <row r="378">
          <cell r="A378" t="str">
            <v>209</v>
          </cell>
          <cell r="O378">
            <v>0</v>
          </cell>
        </row>
        <row r="379">
          <cell r="A379" t="str">
            <v>209</v>
          </cell>
          <cell r="O379">
            <v>0</v>
          </cell>
        </row>
        <row r="380">
          <cell r="A380" t="str">
            <v>209</v>
          </cell>
          <cell r="O380">
            <v>0</v>
          </cell>
        </row>
        <row r="381">
          <cell r="A381" t="str">
            <v>209</v>
          </cell>
          <cell r="O381">
            <v>257344.50000000003</v>
          </cell>
        </row>
        <row r="382">
          <cell r="A382" t="str">
            <v>209</v>
          </cell>
          <cell r="O382">
            <v>0</v>
          </cell>
        </row>
        <row r="383">
          <cell r="A383" t="str">
            <v>209</v>
          </cell>
          <cell r="O383">
            <v>0</v>
          </cell>
        </row>
        <row r="384">
          <cell r="A384" t="str">
            <v>209</v>
          </cell>
          <cell r="O384">
            <v>0</v>
          </cell>
        </row>
        <row r="385">
          <cell r="A385" t="str">
            <v>209</v>
          </cell>
          <cell r="O385">
            <v>0</v>
          </cell>
        </row>
        <row r="386">
          <cell r="A386" t="str">
            <v>209</v>
          </cell>
          <cell r="O386">
            <v>0</v>
          </cell>
        </row>
        <row r="387">
          <cell r="A387" t="str">
            <v>225</v>
          </cell>
          <cell r="O387">
            <v>699511</v>
          </cell>
        </row>
        <row r="388">
          <cell r="A388" t="str">
            <v>225</v>
          </cell>
          <cell r="O388">
            <v>0</v>
          </cell>
        </row>
        <row r="389">
          <cell r="A389" t="str">
            <v>225</v>
          </cell>
          <cell r="O389">
            <v>71235</v>
          </cell>
        </row>
        <row r="390">
          <cell r="A390" t="str">
            <v>225</v>
          </cell>
          <cell r="O390">
            <v>0</v>
          </cell>
        </row>
        <row r="391">
          <cell r="A391" t="str">
            <v>225</v>
          </cell>
          <cell r="O391">
            <v>45942</v>
          </cell>
        </row>
        <row r="392">
          <cell r="A392" t="str">
            <v>225</v>
          </cell>
          <cell r="O392">
            <v>0</v>
          </cell>
        </row>
        <row r="393">
          <cell r="A393" t="str">
            <v>225</v>
          </cell>
          <cell r="O393">
            <v>0</v>
          </cell>
        </row>
        <row r="394">
          <cell r="A394" t="str">
            <v>225</v>
          </cell>
          <cell r="O394">
            <v>9547</v>
          </cell>
        </row>
        <row r="395">
          <cell r="A395" t="str">
            <v>225</v>
          </cell>
          <cell r="O395">
            <v>5045</v>
          </cell>
        </row>
        <row r="396">
          <cell r="A396" t="str">
            <v>225</v>
          </cell>
          <cell r="O396">
            <v>0</v>
          </cell>
        </row>
        <row r="397">
          <cell r="A397" t="str">
            <v>225</v>
          </cell>
          <cell r="O397">
            <v>0</v>
          </cell>
        </row>
        <row r="398">
          <cell r="A398" t="str">
            <v>225</v>
          </cell>
          <cell r="O398">
            <v>1559649.5</v>
          </cell>
        </row>
        <row r="399">
          <cell r="A399" t="str">
            <v>225</v>
          </cell>
          <cell r="O399">
            <v>0</v>
          </cell>
        </row>
        <row r="400">
          <cell r="A400" t="str">
            <v>225</v>
          </cell>
          <cell r="O400">
            <v>0</v>
          </cell>
        </row>
        <row r="401">
          <cell r="A401" t="str">
            <v>225</v>
          </cell>
          <cell r="O401">
            <v>0</v>
          </cell>
        </row>
        <row r="402">
          <cell r="A402" t="str">
            <v>225</v>
          </cell>
          <cell r="O402">
            <v>0</v>
          </cell>
        </row>
        <row r="403">
          <cell r="A403" t="str">
            <v>225</v>
          </cell>
          <cell r="O403">
            <v>0</v>
          </cell>
        </row>
        <row r="404">
          <cell r="A404" t="str">
            <v>225</v>
          </cell>
          <cell r="O404">
            <v>0</v>
          </cell>
        </row>
        <row r="405">
          <cell r="A405" t="str">
            <v>225</v>
          </cell>
          <cell r="O405">
            <v>26364</v>
          </cell>
        </row>
        <row r="406">
          <cell r="A406" t="str">
            <v>225</v>
          </cell>
          <cell r="O406">
            <v>13554</v>
          </cell>
        </row>
        <row r="407">
          <cell r="A407" t="str">
            <v>225</v>
          </cell>
          <cell r="O407">
            <v>6432</v>
          </cell>
        </row>
        <row r="408">
          <cell r="A408" t="str">
            <v>225</v>
          </cell>
          <cell r="O408">
            <v>0</v>
          </cell>
        </row>
        <row r="409">
          <cell r="A409" t="str">
            <v>225</v>
          </cell>
          <cell r="O409">
            <v>0</v>
          </cell>
        </row>
        <row r="410">
          <cell r="A410" t="str">
            <v>225</v>
          </cell>
          <cell r="O410">
            <v>0</v>
          </cell>
        </row>
        <row r="411">
          <cell r="A411" t="str">
            <v>225</v>
          </cell>
          <cell r="O411">
            <v>38980</v>
          </cell>
        </row>
        <row r="412">
          <cell r="A412" t="str">
            <v>225</v>
          </cell>
          <cell r="O412">
            <v>0</v>
          </cell>
        </row>
        <row r="413">
          <cell r="A413" t="str">
            <v>225</v>
          </cell>
          <cell r="O413">
            <v>0</v>
          </cell>
        </row>
        <row r="414">
          <cell r="A414" t="str">
            <v>225</v>
          </cell>
          <cell r="O414">
            <v>0</v>
          </cell>
        </row>
        <row r="415">
          <cell r="A415" t="str">
            <v>225</v>
          </cell>
          <cell r="O415">
            <v>0</v>
          </cell>
        </row>
        <row r="416">
          <cell r="A416" t="str">
            <v>225</v>
          </cell>
          <cell r="O416">
            <v>103995</v>
          </cell>
        </row>
        <row r="417">
          <cell r="A417" t="str">
            <v>225</v>
          </cell>
          <cell r="O417">
            <v>0</v>
          </cell>
        </row>
        <row r="418">
          <cell r="A418" t="str">
            <v>225</v>
          </cell>
          <cell r="O418">
            <v>0</v>
          </cell>
        </row>
        <row r="419">
          <cell r="A419" t="str">
            <v>225</v>
          </cell>
          <cell r="O419">
            <v>0</v>
          </cell>
        </row>
        <row r="420">
          <cell r="A420" t="str">
            <v>225</v>
          </cell>
          <cell r="O420">
            <v>0</v>
          </cell>
        </row>
        <row r="421">
          <cell r="A421" t="str">
            <v>225</v>
          </cell>
          <cell r="O421">
            <v>0</v>
          </cell>
        </row>
        <row r="422">
          <cell r="A422" t="str">
            <v>226</v>
          </cell>
          <cell r="O422">
            <v>1069400</v>
          </cell>
        </row>
        <row r="423">
          <cell r="A423" t="str">
            <v>226</v>
          </cell>
          <cell r="O423">
            <v>0</v>
          </cell>
        </row>
        <row r="424">
          <cell r="A424" t="str">
            <v>226</v>
          </cell>
          <cell r="O424">
            <v>249800</v>
          </cell>
        </row>
        <row r="425">
          <cell r="A425" t="str">
            <v>226</v>
          </cell>
          <cell r="O425">
            <v>0</v>
          </cell>
        </row>
        <row r="426">
          <cell r="A426" t="str">
            <v>226</v>
          </cell>
          <cell r="O426">
            <v>50000</v>
          </cell>
        </row>
        <row r="427">
          <cell r="A427" t="str">
            <v>226</v>
          </cell>
          <cell r="O427">
            <v>7000</v>
          </cell>
        </row>
        <row r="428">
          <cell r="A428" t="str">
            <v>226</v>
          </cell>
          <cell r="O428">
            <v>9000</v>
          </cell>
        </row>
        <row r="429">
          <cell r="A429" t="str">
            <v>226</v>
          </cell>
          <cell r="O429">
            <v>0</v>
          </cell>
        </row>
        <row r="430">
          <cell r="A430" t="str">
            <v>226</v>
          </cell>
          <cell r="O430">
            <v>0</v>
          </cell>
        </row>
        <row r="431">
          <cell r="A431" t="str">
            <v>226</v>
          </cell>
          <cell r="O431">
            <v>0</v>
          </cell>
        </row>
        <row r="432">
          <cell r="A432" t="str">
            <v>226</v>
          </cell>
          <cell r="O432">
            <v>0</v>
          </cell>
        </row>
        <row r="433">
          <cell r="A433" t="str">
            <v>226</v>
          </cell>
          <cell r="O433">
            <v>168800</v>
          </cell>
        </row>
        <row r="434">
          <cell r="A434" t="str">
            <v>226</v>
          </cell>
          <cell r="O434">
            <v>0</v>
          </cell>
        </row>
        <row r="435">
          <cell r="A435" t="str">
            <v>226</v>
          </cell>
          <cell r="O435">
            <v>0</v>
          </cell>
        </row>
        <row r="436">
          <cell r="A436" t="str">
            <v>226</v>
          </cell>
          <cell r="O436">
            <v>0</v>
          </cell>
        </row>
        <row r="437">
          <cell r="A437" t="str">
            <v>226</v>
          </cell>
          <cell r="O437">
            <v>0</v>
          </cell>
        </row>
        <row r="438">
          <cell r="A438" t="str">
            <v>226</v>
          </cell>
          <cell r="O438">
            <v>0</v>
          </cell>
        </row>
        <row r="439">
          <cell r="A439" t="str">
            <v>226</v>
          </cell>
          <cell r="O439">
            <v>0</v>
          </cell>
        </row>
        <row r="440">
          <cell r="A440" t="str">
            <v>226</v>
          </cell>
          <cell r="O440">
            <v>18000</v>
          </cell>
        </row>
        <row r="441">
          <cell r="A441" t="str">
            <v>226</v>
          </cell>
          <cell r="O441">
            <v>8900</v>
          </cell>
        </row>
        <row r="442">
          <cell r="A442" t="str">
            <v>226</v>
          </cell>
          <cell r="O442">
            <v>6000</v>
          </cell>
        </row>
        <row r="443">
          <cell r="A443" t="str">
            <v>226</v>
          </cell>
          <cell r="O443">
            <v>0</v>
          </cell>
        </row>
        <row r="444">
          <cell r="A444" t="str">
            <v>226</v>
          </cell>
          <cell r="O444">
            <v>0</v>
          </cell>
        </row>
        <row r="445">
          <cell r="A445" t="str">
            <v>226</v>
          </cell>
          <cell r="O445">
            <v>0</v>
          </cell>
        </row>
        <row r="446">
          <cell r="A446" t="str">
            <v>226</v>
          </cell>
          <cell r="O446">
            <v>55000</v>
          </cell>
        </row>
        <row r="447">
          <cell r="A447" t="str">
            <v>226</v>
          </cell>
          <cell r="O447">
            <v>0</v>
          </cell>
        </row>
        <row r="448">
          <cell r="A448" t="str">
            <v>226</v>
          </cell>
          <cell r="O448">
            <v>0</v>
          </cell>
        </row>
        <row r="449">
          <cell r="A449" t="str">
            <v>226</v>
          </cell>
          <cell r="O449">
            <v>0</v>
          </cell>
        </row>
        <row r="450">
          <cell r="A450" t="str">
            <v>226</v>
          </cell>
          <cell r="O450">
            <v>0</v>
          </cell>
        </row>
        <row r="451">
          <cell r="A451" t="str">
            <v>226</v>
          </cell>
          <cell r="O451">
            <v>163000</v>
          </cell>
        </row>
        <row r="452">
          <cell r="A452" t="str">
            <v>226</v>
          </cell>
          <cell r="O452">
            <v>0</v>
          </cell>
        </row>
        <row r="453">
          <cell r="A453" t="str">
            <v>226</v>
          </cell>
          <cell r="O453">
            <v>0</v>
          </cell>
        </row>
        <row r="454">
          <cell r="A454" t="str">
            <v>226</v>
          </cell>
          <cell r="O454">
            <v>0</v>
          </cell>
        </row>
        <row r="455">
          <cell r="A455" t="str">
            <v>226</v>
          </cell>
          <cell r="O455">
            <v>0</v>
          </cell>
        </row>
        <row r="456">
          <cell r="A456" t="str">
            <v>226</v>
          </cell>
          <cell r="O456">
            <v>0</v>
          </cell>
        </row>
        <row r="457">
          <cell r="A457" t="str">
            <v>196</v>
          </cell>
          <cell r="O457">
            <v>958178</v>
          </cell>
        </row>
        <row r="458">
          <cell r="A458" t="str">
            <v>196</v>
          </cell>
          <cell r="O458">
            <v>0</v>
          </cell>
        </row>
        <row r="459">
          <cell r="A459" t="str">
            <v>196</v>
          </cell>
          <cell r="O459">
            <v>102985</v>
          </cell>
        </row>
        <row r="460">
          <cell r="A460" t="str">
            <v>196</v>
          </cell>
          <cell r="O460">
            <v>0</v>
          </cell>
        </row>
        <row r="461">
          <cell r="A461" t="str">
            <v>196</v>
          </cell>
          <cell r="O461">
            <v>48058</v>
          </cell>
        </row>
        <row r="462">
          <cell r="A462" t="str">
            <v>196</v>
          </cell>
          <cell r="O462">
            <v>0</v>
          </cell>
        </row>
        <row r="463">
          <cell r="A463" t="str">
            <v>196</v>
          </cell>
          <cell r="O463">
            <v>0</v>
          </cell>
        </row>
        <row r="464">
          <cell r="A464" t="str">
            <v>196</v>
          </cell>
          <cell r="O464">
            <v>17955</v>
          </cell>
        </row>
        <row r="465">
          <cell r="A465" t="str">
            <v>196</v>
          </cell>
          <cell r="O465">
            <v>0</v>
          </cell>
        </row>
        <row r="466">
          <cell r="A466" t="str">
            <v>196</v>
          </cell>
          <cell r="O466">
            <v>0</v>
          </cell>
        </row>
        <row r="467">
          <cell r="A467" t="str">
            <v>196</v>
          </cell>
          <cell r="O467">
            <v>0</v>
          </cell>
        </row>
        <row r="468">
          <cell r="A468" t="str">
            <v>196</v>
          </cell>
          <cell r="O468">
            <v>396000</v>
          </cell>
        </row>
        <row r="469">
          <cell r="A469" t="str">
            <v>196</v>
          </cell>
          <cell r="O469">
            <v>0</v>
          </cell>
        </row>
        <row r="470">
          <cell r="A470" t="str">
            <v>196</v>
          </cell>
          <cell r="O470">
            <v>0</v>
          </cell>
        </row>
        <row r="471">
          <cell r="A471" t="str">
            <v>196</v>
          </cell>
          <cell r="O471">
            <v>0</v>
          </cell>
        </row>
        <row r="472">
          <cell r="A472" t="str">
            <v>196</v>
          </cell>
          <cell r="O472">
            <v>0</v>
          </cell>
        </row>
        <row r="473">
          <cell r="A473" t="str">
            <v>196</v>
          </cell>
          <cell r="O473">
            <v>0</v>
          </cell>
        </row>
        <row r="474">
          <cell r="A474" t="str">
            <v>196</v>
          </cell>
          <cell r="O474">
            <v>18000</v>
          </cell>
        </row>
        <row r="475">
          <cell r="A475" t="str">
            <v>196</v>
          </cell>
          <cell r="O475">
            <v>24000</v>
          </cell>
        </row>
        <row r="476">
          <cell r="A476" t="str">
            <v>196</v>
          </cell>
          <cell r="O476">
            <v>12000</v>
          </cell>
        </row>
        <row r="477">
          <cell r="A477" t="str">
            <v>196</v>
          </cell>
          <cell r="O477">
            <v>12000</v>
          </cell>
        </row>
        <row r="478">
          <cell r="A478" t="str">
            <v>196</v>
          </cell>
          <cell r="O478">
            <v>0</v>
          </cell>
        </row>
        <row r="479">
          <cell r="A479" t="str">
            <v>196</v>
          </cell>
          <cell r="O479">
            <v>0</v>
          </cell>
        </row>
        <row r="480">
          <cell r="A480" t="str">
            <v>196</v>
          </cell>
          <cell r="O480">
            <v>0</v>
          </cell>
        </row>
        <row r="481">
          <cell r="A481" t="str">
            <v>196</v>
          </cell>
          <cell r="O481">
            <v>54604</v>
          </cell>
        </row>
        <row r="482">
          <cell r="A482" t="str">
            <v>196</v>
          </cell>
          <cell r="O482">
            <v>0</v>
          </cell>
        </row>
        <row r="483">
          <cell r="A483" t="str">
            <v>196</v>
          </cell>
          <cell r="O483">
            <v>0</v>
          </cell>
        </row>
        <row r="484">
          <cell r="A484" t="str">
            <v>196</v>
          </cell>
          <cell r="O484">
            <v>0</v>
          </cell>
        </row>
        <row r="485">
          <cell r="A485" t="str">
            <v>196</v>
          </cell>
          <cell r="O485">
            <v>0</v>
          </cell>
        </row>
        <row r="486">
          <cell r="A486" t="str">
            <v>196</v>
          </cell>
          <cell r="O486">
            <v>147332</v>
          </cell>
        </row>
        <row r="487">
          <cell r="A487" t="str">
            <v>196</v>
          </cell>
          <cell r="O487">
            <v>0</v>
          </cell>
        </row>
        <row r="488">
          <cell r="A488" t="str">
            <v>196</v>
          </cell>
          <cell r="O488">
            <v>0</v>
          </cell>
        </row>
        <row r="489">
          <cell r="A489" t="str">
            <v>196</v>
          </cell>
          <cell r="O489">
            <v>0</v>
          </cell>
        </row>
        <row r="490">
          <cell r="A490" t="str">
            <v>196</v>
          </cell>
          <cell r="O490">
            <v>0</v>
          </cell>
        </row>
        <row r="491">
          <cell r="A491" t="str">
            <v>196</v>
          </cell>
          <cell r="O491">
            <v>0</v>
          </cell>
        </row>
        <row r="492">
          <cell r="A492" t="str">
            <v>003</v>
          </cell>
          <cell r="O492">
            <v>324039</v>
          </cell>
        </row>
        <row r="493">
          <cell r="A493" t="str">
            <v>003</v>
          </cell>
          <cell r="O493">
            <v>0</v>
          </cell>
        </row>
        <row r="494">
          <cell r="A494" t="str">
            <v>003</v>
          </cell>
          <cell r="O494">
            <v>197585</v>
          </cell>
        </row>
        <row r="495">
          <cell r="A495" t="str">
            <v>003</v>
          </cell>
          <cell r="O495">
            <v>679705</v>
          </cell>
        </row>
        <row r="496">
          <cell r="A496" t="str">
            <v>003</v>
          </cell>
          <cell r="O496">
            <v>68783</v>
          </cell>
        </row>
        <row r="497">
          <cell r="A497" t="str">
            <v>003</v>
          </cell>
          <cell r="O497">
            <v>32960</v>
          </cell>
        </row>
        <row r="498">
          <cell r="A498" t="str">
            <v>003</v>
          </cell>
          <cell r="O498">
            <v>300</v>
          </cell>
        </row>
        <row r="499">
          <cell r="A499" t="str">
            <v>003</v>
          </cell>
          <cell r="O499">
            <v>18654</v>
          </cell>
        </row>
        <row r="500">
          <cell r="A500" t="str">
            <v>003</v>
          </cell>
          <cell r="O500">
            <v>0</v>
          </cell>
        </row>
        <row r="501">
          <cell r="A501" t="str">
            <v>003</v>
          </cell>
          <cell r="O501">
            <v>0</v>
          </cell>
        </row>
        <row r="502">
          <cell r="A502" t="str">
            <v>003</v>
          </cell>
          <cell r="O502">
            <v>0</v>
          </cell>
        </row>
        <row r="503">
          <cell r="A503" t="str">
            <v>003</v>
          </cell>
          <cell r="O503">
            <v>422696</v>
          </cell>
        </row>
        <row r="504">
          <cell r="A504" t="str">
            <v>003</v>
          </cell>
          <cell r="O504">
            <v>211361</v>
          </cell>
        </row>
        <row r="505">
          <cell r="A505" t="str">
            <v>003</v>
          </cell>
          <cell r="O505">
            <v>0</v>
          </cell>
        </row>
        <row r="506">
          <cell r="A506" t="str">
            <v>003</v>
          </cell>
          <cell r="O506">
            <v>0</v>
          </cell>
        </row>
        <row r="507">
          <cell r="A507" t="str">
            <v>003</v>
          </cell>
          <cell r="O507">
            <v>0</v>
          </cell>
        </row>
        <row r="508">
          <cell r="A508" t="str">
            <v>003</v>
          </cell>
          <cell r="O508">
            <v>0</v>
          </cell>
        </row>
        <row r="509">
          <cell r="A509" t="str">
            <v>003</v>
          </cell>
          <cell r="O509">
            <v>0</v>
          </cell>
        </row>
        <row r="510">
          <cell r="A510" t="str">
            <v>003</v>
          </cell>
          <cell r="O510">
            <v>20400</v>
          </cell>
        </row>
        <row r="511">
          <cell r="A511" t="str">
            <v>003</v>
          </cell>
          <cell r="O511">
            <v>12095</v>
          </cell>
        </row>
        <row r="512">
          <cell r="A512" t="str">
            <v>003</v>
          </cell>
          <cell r="O512">
            <v>0</v>
          </cell>
        </row>
        <row r="513">
          <cell r="A513" t="str">
            <v>003</v>
          </cell>
          <cell r="O513">
            <v>0</v>
          </cell>
        </row>
        <row r="514">
          <cell r="A514" t="str">
            <v>003</v>
          </cell>
          <cell r="O514">
            <v>0</v>
          </cell>
        </row>
        <row r="515">
          <cell r="A515" t="str">
            <v>003</v>
          </cell>
          <cell r="O515">
            <v>0</v>
          </cell>
        </row>
        <row r="516">
          <cell r="A516" t="str">
            <v>003</v>
          </cell>
          <cell r="O516">
            <v>56088</v>
          </cell>
        </row>
        <row r="517">
          <cell r="A517" t="str">
            <v>003</v>
          </cell>
          <cell r="O517">
            <v>0</v>
          </cell>
        </row>
        <row r="518">
          <cell r="A518" t="str">
            <v>003</v>
          </cell>
          <cell r="O518">
            <v>0</v>
          </cell>
        </row>
        <row r="519">
          <cell r="A519" t="str">
            <v>003</v>
          </cell>
          <cell r="O519">
            <v>0</v>
          </cell>
        </row>
        <row r="520">
          <cell r="A520" t="str">
            <v>003</v>
          </cell>
          <cell r="O520">
            <v>0</v>
          </cell>
        </row>
        <row r="521">
          <cell r="A521" t="str">
            <v>003</v>
          </cell>
          <cell r="O521">
            <v>171319</v>
          </cell>
        </row>
        <row r="522">
          <cell r="A522" t="str">
            <v>003</v>
          </cell>
          <cell r="O522">
            <v>0</v>
          </cell>
        </row>
        <row r="523">
          <cell r="A523" t="str">
            <v>003</v>
          </cell>
          <cell r="O523">
            <v>0</v>
          </cell>
        </row>
        <row r="524">
          <cell r="A524" t="str">
            <v>003</v>
          </cell>
          <cell r="O524">
            <v>0</v>
          </cell>
        </row>
        <row r="525">
          <cell r="A525" t="str">
            <v>003</v>
          </cell>
          <cell r="O525">
            <v>0</v>
          </cell>
        </row>
        <row r="526">
          <cell r="A526" t="str">
            <v>003</v>
          </cell>
          <cell r="O526">
            <v>0</v>
          </cell>
        </row>
        <row r="527">
          <cell r="A527" t="str">
            <v>211</v>
          </cell>
          <cell r="O527">
            <v>1332870</v>
          </cell>
        </row>
        <row r="528">
          <cell r="A528" t="str">
            <v>211</v>
          </cell>
          <cell r="O528">
            <v>192</v>
          </cell>
        </row>
        <row r="529">
          <cell r="A529" t="str">
            <v>211</v>
          </cell>
          <cell r="O529">
            <v>255750</v>
          </cell>
        </row>
        <row r="530">
          <cell r="A530" t="str">
            <v>211</v>
          </cell>
          <cell r="O530">
            <v>0</v>
          </cell>
        </row>
        <row r="531">
          <cell r="A531" t="str">
            <v>211</v>
          </cell>
          <cell r="O531">
            <v>80600</v>
          </cell>
        </row>
        <row r="532">
          <cell r="A532" t="str">
            <v>211</v>
          </cell>
          <cell r="O532">
            <v>0</v>
          </cell>
        </row>
        <row r="533">
          <cell r="A533" t="str">
            <v>211</v>
          </cell>
          <cell r="O533">
            <v>0</v>
          </cell>
        </row>
        <row r="534">
          <cell r="A534" t="str">
            <v>211</v>
          </cell>
          <cell r="O534">
            <v>0</v>
          </cell>
        </row>
        <row r="535">
          <cell r="A535" t="str">
            <v>211</v>
          </cell>
          <cell r="O535">
            <v>0</v>
          </cell>
        </row>
        <row r="536">
          <cell r="A536" t="str">
            <v>211</v>
          </cell>
          <cell r="O536">
            <v>0</v>
          </cell>
        </row>
        <row r="537">
          <cell r="A537" t="str">
            <v>211</v>
          </cell>
          <cell r="O537">
            <v>0</v>
          </cell>
        </row>
        <row r="538">
          <cell r="A538" t="str">
            <v>211</v>
          </cell>
          <cell r="O538">
            <v>495850</v>
          </cell>
        </row>
        <row r="539">
          <cell r="A539" t="str">
            <v>211</v>
          </cell>
          <cell r="O539">
            <v>0</v>
          </cell>
        </row>
        <row r="540">
          <cell r="A540" t="str">
            <v>211</v>
          </cell>
          <cell r="O540">
            <v>0</v>
          </cell>
        </row>
        <row r="541">
          <cell r="A541" t="str">
            <v>211</v>
          </cell>
          <cell r="O541">
            <v>0</v>
          </cell>
        </row>
        <row r="542">
          <cell r="A542" t="str">
            <v>211</v>
          </cell>
          <cell r="O542">
            <v>0</v>
          </cell>
        </row>
        <row r="543">
          <cell r="A543" t="str">
            <v>211</v>
          </cell>
          <cell r="O543">
            <v>0</v>
          </cell>
        </row>
        <row r="544">
          <cell r="A544" t="str">
            <v>211</v>
          </cell>
          <cell r="O544">
            <v>0</v>
          </cell>
        </row>
        <row r="545">
          <cell r="A545" t="str">
            <v>211</v>
          </cell>
          <cell r="O545">
            <v>21600</v>
          </cell>
        </row>
        <row r="546">
          <cell r="A546" t="str">
            <v>211</v>
          </cell>
          <cell r="O546">
            <v>18900</v>
          </cell>
        </row>
        <row r="547">
          <cell r="A547" t="str">
            <v>211</v>
          </cell>
          <cell r="O547">
            <v>7800</v>
          </cell>
        </row>
        <row r="548">
          <cell r="A548" t="str">
            <v>211</v>
          </cell>
          <cell r="O548">
            <v>0</v>
          </cell>
        </row>
        <row r="549">
          <cell r="A549" t="str">
            <v>211</v>
          </cell>
          <cell r="O549">
            <v>0</v>
          </cell>
        </row>
        <row r="550">
          <cell r="A550" t="str">
            <v>211</v>
          </cell>
          <cell r="O550">
            <v>0</v>
          </cell>
        </row>
        <row r="551">
          <cell r="A551" t="str">
            <v>211</v>
          </cell>
          <cell r="O551">
            <v>76200</v>
          </cell>
        </row>
        <row r="552">
          <cell r="A552" t="str">
            <v>211</v>
          </cell>
          <cell r="O552">
            <v>0</v>
          </cell>
        </row>
        <row r="553">
          <cell r="A553" t="str">
            <v>211</v>
          </cell>
          <cell r="O553">
            <v>0</v>
          </cell>
        </row>
        <row r="554">
          <cell r="A554" t="str">
            <v>211</v>
          </cell>
          <cell r="O554">
            <v>0</v>
          </cell>
        </row>
        <row r="555">
          <cell r="A555" t="str">
            <v>211</v>
          </cell>
          <cell r="O555">
            <v>0</v>
          </cell>
        </row>
        <row r="556">
          <cell r="A556" t="str">
            <v>211</v>
          </cell>
          <cell r="O556">
            <v>206400</v>
          </cell>
        </row>
        <row r="557">
          <cell r="A557" t="str">
            <v>211</v>
          </cell>
          <cell r="O557">
            <v>0</v>
          </cell>
        </row>
        <row r="558">
          <cell r="A558" t="str">
            <v>211</v>
          </cell>
          <cell r="O558">
            <v>0</v>
          </cell>
        </row>
        <row r="559">
          <cell r="A559" t="str">
            <v>211</v>
          </cell>
          <cell r="O559">
            <v>0</v>
          </cell>
        </row>
        <row r="560">
          <cell r="A560" t="str">
            <v>211</v>
          </cell>
          <cell r="O560">
            <v>0</v>
          </cell>
        </row>
        <row r="561">
          <cell r="A561" t="str">
            <v>211</v>
          </cell>
          <cell r="O561">
            <v>0</v>
          </cell>
        </row>
        <row r="562">
          <cell r="A562" t="str">
            <v>210</v>
          </cell>
          <cell r="O562">
            <v>1302649.4000000001</v>
          </cell>
        </row>
        <row r="563">
          <cell r="A563" t="str">
            <v>210</v>
          </cell>
          <cell r="O563">
            <v>7003</v>
          </cell>
        </row>
        <row r="564">
          <cell r="A564" t="str">
            <v>210</v>
          </cell>
          <cell r="O564">
            <v>200120</v>
          </cell>
        </row>
        <row r="565">
          <cell r="A565" t="str">
            <v>210</v>
          </cell>
          <cell r="O565">
            <v>0</v>
          </cell>
        </row>
        <row r="566">
          <cell r="A566" t="str">
            <v>210</v>
          </cell>
          <cell r="O566">
            <v>136183</v>
          </cell>
        </row>
        <row r="567">
          <cell r="A567" t="str">
            <v>210</v>
          </cell>
          <cell r="O567">
            <v>0</v>
          </cell>
        </row>
        <row r="568">
          <cell r="A568" t="str">
            <v>210</v>
          </cell>
          <cell r="O568">
            <v>0</v>
          </cell>
        </row>
        <row r="569">
          <cell r="A569" t="str">
            <v>210</v>
          </cell>
          <cell r="O569">
            <v>0</v>
          </cell>
        </row>
        <row r="570">
          <cell r="A570" t="str">
            <v>210</v>
          </cell>
          <cell r="O570">
            <v>0</v>
          </cell>
        </row>
        <row r="571">
          <cell r="A571" t="str">
            <v>210</v>
          </cell>
          <cell r="O571">
            <v>0</v>
          </cell>
        </row>
        <row r="572">
          <cell r="A572" t="str">
            <v>210</v>
          </cell>
          <cell r="O572">
            <v>0</v>
          </cell>
        </row>
        <row r="573">
          <cell r="A573" t="str">
            <v>210</v>
          </cell>
          <cell r="O573">
            <v>855000</v>
          </cell>
        </row>
        <row r="574">
          <cell r="A574" t="str">
            <v>210</v>
          </cell>
          <cell r="O574">
            <v>0</v>
          </cell>
        </row>
        <row r="575">
          <cell r="A575" t="str">
            <v>210</v>
          </cell>
          <cell r="O575">
            <v>0</v>
          </cell>
        </row>
        <row r="576">
          <cell r="A576" t="str">
            <v>210</v>
          </cell>
          <cell r="O576">
            <v>0</v>
          </cell>
        </row>
        <row r="577">
          <cell r="A577" t="str">
            <v>210</v>
          </cell>
          <cell r="O577">
            <v>0</v>
          </cell>
        </row>
        <row r="578">
          <cell r="A578" t="str">
            <v>210</v>
          </cell>
          <cell r="O578">
            <v>0</v>
          </cell>
        </row>
        <row r="579">
          <cell r="A579" t="str">
            <v>210</v>
          </cell>
          <cell r="O579">
            <v>0</v>
          </cell>
        </row>
        <row r="580">
          <cell r="A580" t="str">
            <v>210</v>
          </cell>
          <cell r="O580">
            <v>18000</v>
          </cell>
        </row>
        <row r="581">
          <cell r="A581" t="str">
            <v>210</v>
          </cell>
          <cell r="O581">
            <v>18135</v>
          </cell>
        </row>
        <row r="582">
          <cell r="A582" t="str">
            <v>210</v>
          </cell>
          <cell r="O582">
            <v>0</v>
          </cell>
        </row>
        <row r="583">
          <cell r="A583" t="str">
            <v>210</v>
          </cell>
          <cell r="O583">
            <v>0</v>
          </cell>
        </row>
        <row r="584">
          <cell r="A584" t="str">
            <v>210</v>
          </cell>
          <cell r="O584">
            <v>0</v>
          </cell>
        </row>
        <row r="585">
          <cell r="A585" t="str">
            <v>210</v>
          </cell>
          <cell r="O585">
            <v>0</v>
          </cell>
        </row>
        <row r="586">
          <cell r="A586" t="str">
            <v>210</v>
          </cell>
          <cell r="O586">
            <v>0</v>
          </cell>
        </row>
        <row r="587">
          <cell r="A587" t="str">
            <v>210</v>
          </cell>
          <cell r="O587">
            <v>0</v>
          </cell>
        </row>
        <row r="588">
          <cell r="A588" t="str">
            <v>210</v>
          </cell>
          <cell r="O588">
            <v>0</v>
          </cell>
        </row>
        <row r="589">
          <cell r="A589" t="str">
            <v>210</v>
          </cell>
          <cell r="O589">
            <v>0</v>
          </cell>
        </row>
        <row r="590">
          <cell r="A590" t="str">
            <v>210</v>
          </cell>
          <cell r="O590">
            <v>2208</v>
          </cell>
        </row>
        <row r="591">
          <cell r="A591" t="str">
            <v>210</v>
          </cell>
          <cell r="O591">
            <v>182286</v>
          </cell>
        </row>
        <row r="592">
          <cell r="A592" t="str">
            <v>210</v>
          </cell>
          <cell r="O592">
            <v>0</v>
          </cell>
        </row>
        <row r="593">
          <cell r="A593" t="str">
            <v>210</v>
          </cell>
          <cell r="O593">
            <v>104893</v>
          </cell>
        </row>
        <row r="594">
          <cell r="A594" t="str">
            <v>210</v>
          </cell>
          <cell r="O594">
            <v>0</v>
          </cell>
        </row>
        <row r="595">
          <cell r="A595" t="str">
            <v>210</v>
          </cell>
          <cell r="O595">
            <v>1608</v>
          </cell>
        </row>
        <row r="596">
          <cell r="A596" t="str">
            <v>210</v>
          </cell>
          <cell r="O596">
            <v>159759</v>
          </cell>
        </row>
        <row r="597">
          <cell r="A597" t="str">
            <v>224</v>
          </cell>
          <cell r="O597">
            <v>0</v>
          </cell>
        </row>
        <row r="598">
          <cell r="A598" t="str">
            <v>224</v>
          </cell>
          <cell r="O598">
            <v>360</v>
          </cell>
        </row>
        <row r="599">
          <cell r="A599" t="str">
            <v>224</v>
          </cell>
          <cell r="O599">
            <v>175550</v>
          </cell>
        </row>
        <row r="600">
          <cell r="A600" t="str">
            <v>224</v>
          </cell>
          <cell r="O600">
            <v>1416531</v>
          </cell>
        </row>
        <row r="601">
          <cell r="A601" t="str">
            <v>224</v>
          </cell>
          <cell r="O601">
            <v>63400</v>
          </cell>
        </row>
        <row r="602">
          <cell r="A602" t="str">
            <v>224</v>
          </cell>
          <cell r="O602">
            <v>21200</v>
          </cell>
        </row>
        <row r="603">
          <cell r="A603" t="str">
            <v>224</v>
          </cell>
          <cell r="O603">
            <v>15000</v>
          </cell>
        </row>
        <row r="604">
          <cell r="A604" t="str">
            <v>224</v>
          </cell>
          <cell r="O604">
            <v>0</v>
          </cell>
        </row>
        <row r="605">
          <cell r="A605" t="str">
            <v>224</v>
          </cell>
          <cell r="O605">
            <v>7900</v>
          </cell>
        </row>
        <row r="606">
          <cell r="A606" t="str">
            <v>224</v>
          </cell>
          <cell r="O606">
            <v>0</v>
          </cell>
        </row>
        <row r="607">
          <cell r="A607" t="str">
            <v>224</v>
          </cell>
          <cell r="O607">
            <v>0</v>
          </cell>
        </row>
        <row r="608">
          <cell r="A608" t="str">
            <v>224</v>
          </cell>
          <cell r="O608">
            <v>588800</v>
          </cell>
        </row>
        <row r="609">
          <cell r="A609" t="str">
            <v>224</v>
          </cell>
          <cell r="O609">
            <v>0</v>
          </cell>
        </row>
        <row r="610">
          <cell r="A610" t="str">
            <v>224</v>
          </cell>
          <cell r="O610">
            <v>0</v>
          </cell>
        </row>
        <row r="611">
          <cell r="A611" t="str">
            <v>224</v>
          </cell>
          <cell r="O611">
            <v>0</v>
          </cell>
        </row>
        <row r="612">
          <cell r="A612" t="str">
            <v>224</v>
          </cell>
          <cell r="O612">
            <v>0</v>
          </cell>
        </row>
        <row r="613">
          <cell r="A613" t="str">
            <v>224</v>
          </cell>
          <cell r="O613">
            <v>0</v>
          </cell>
        </row>
        <row r="614">
          <cell r="A614" t="str">
            <v>224</v>
          </cell>
          <cell r="O614">
            <v>0</v>
          </cell>
        </row>
        <row r="615">
          <cell r="A615" t="str">
            <v>224</v>
          </cell>
          <cell r="O615">
            <v>21600</v>
          </cell>
        </row>
        <row r="616">
          <cell r="A616" t="str">
            <v>224</v>
          </cell>
          <cell r="O616">
            <v>9655</v>
          </cell>
        </row>
        <row r="617">
          <cell r="A617" t="str">
            <v>224</v>
          </cell>
          <cell r="O617">
            <v>15000</v>
          </cell>
        </row>
        <row r="618">
          <cell r="A618" t="str">
            <v>224</v>
          </cell>
          <cell r="O618">
            <v>0</v>
          </cell>
        </row>
        <row r="619">
          <cell r="A619" t="str">
            <v>224</v>
          </cell>
          <cell r="O619">
            <v>0</v>
          </cell>
        </row>
        <row r="620">
          <cell r="A620" t="str">
            <v>224</v>
          </cell>
          <cell r="O620">
            <v>0</v>
          </cell>
        </row>
        <row r="621">
          <cell r="A621" t="str">
            <v>224</v>
          </cell>
          <cell r="O621">
            <v>80300</v>
          </cell>
        </row>
        <row r="622">
          <cell r="A622" t="str">
            <v>224</v>
          </cell>
          <cell r="O622">
            <v>0</v>
          </cell>
        </row>
        <row r="623">
          <cell r="A623" t="str">
            <v>224</v>
          </cell>
          <cell r="O623">
            <v>0</v>
          </cell>
        </row>
        <row r="624">
          <cell r="A624" t="str">
            <v>224</v>
          </cell>
          <cell r="O624">
            <v>0</v>
          </cell>
        </row>
        <row r="625">
          <cell r="A625" t="str">
            <v>224</v>
          </cell>
          <cell r="O625">
            <v>1599</v>
          </cell>
        </row>
        <row r="626">
          <cell r="A626" t="str">
            <v>224</v>
          </cell>
          <cell r="O626">
            <v>215968</v>
          </cell>
        </row>
        <row r="627">
          <cell r="A627" t="str">
            <v>224</v>
          </cell>
          <cell r="O627">
            <v>0</v>
          </cell>
        </row>
        <row r="628">
          <cell r="A628" t="str">
            <v>224</v>
          </cell>
          <cell r="O628">
            <v>0</v>
          </cell>
        </row>
        <row r="629">
          <cell r="A629" t="str">
            <v>224</v>
          </cell>
          <cell r="O629">
            <v>0</v>
          </cell>
        </row>
        <row r="630">
          <cell r="A630" t="str">
            <v>224</v>
          </cell>
          <cell r="O630">
            <v>13200</v>
          </cell>
        </row>
        <row r="631">
          <cell r="A631" t="str">
            <v>224</v>
          </cell>
          <cell r="O631">
            <v>0</v>
          </cell>
        </row>
        <row r="632">
          <cell r="A632" t="str">
            <v>195</v>
          </cell>
          <cell r="O632">
            <v>1080258</v>
          </cell>
        </row>
        <row r="633">
          <cell r="A633" t="str">
            <v>195</v>
          </cell>
          <cell r="O633">
            <v>0</v>
          </cell>
        </row>
        <row r="634">
          <cell r="A634" t="str">
            <v>195</v>
          </cell>
          <cell r="O634">
            <v>154970</v>
          </cell>
        </row>
        <row r="635">
          <cell r="A635" t="str">
            <v>195</v>
          </cell>
          <cell r="O635">
            <v>0</v>
          </cell>
        </row>
        <row r="636">
          <cell r="A636" t="str">
            <v>195</v>
          </cell>
          <cell r="O636">
            <v>98517</v>
          </cell>
        </row>
        <row r="637">
          <cell r="A637" t="str">
            <v>195</v>
          </cell>
          <cell r="O637">
            <v>0</v>
          </cell>
        </row>
        <row r="638">
          <cell r="A638" t="str">
            <v>195</v>
          </cell>
          <cell r="O638">
            <v>0</v>
          </cell>
        </row>
        <row r="639">
          <cell r="A639" t="str">
            <v>195</v>
          </cell>
          <cell r="O639">
            <v>0</v>
          </cell>
        </row>
        <row r="640">
          <cell r="A640" t="str">
            <v>195</v>
          </cell>
          <cell r="O640">
            <v>0</v>
          </cell>
        </row>
        <row r="641">
          <cell r="A641" t="str">
            <v>195</v>
          </cell>
          <cell r="O641">
            <v>0</v>
          </cell>
        </row>
        <row r="642">
          <cell r="A642" t="str">
            <v>195</v>
          </cell>
          <cell r="O642">
            <v>0</v>
          </cell>
        </row>
        <row r="643">
          <cell r="A643" t="str">
            <v>195</v>
          </cell>
          <cell r="O643">
            <v>98115</v>
          </cell>
        </row>
        <row r="644">
          <cell r="A644" t="str">
            <v>195</v>
          </cell>
          <cell r="O644">
            <v>9000</v>
          </cell>
        </row>
        <row r="645">
          <cell r="A645" t="str">
            <v>195</v>
          </cell>
          <cell r="O645">
            <v>0</v>
          </cell>
        </row>
        <row r="646">
          <cell r="A646" t="str">
            <v>195</v>
          </cell>
          <cell r="O646">
            <v>0</v>
          </cell>
        </row>
        <row r="647">
          <cell r="A647" t="str">
            <v>195</v>
          </cell>
          <cell r="O647">
            <v>0</v>
          </cell>
        </row>
        <row r="648">
          <cell r="A648" t="str">
            <v>195</v>
          </cell>
          <cell r="O648">
            <v>0</v>
          </cell>
        </row>
        <row r="649">
          <cell r="A649" t="str">
            <v>195</v>
          </cell>
          <cell r="O649">
            <v>0</v>
          </cell>
        </row>
        <row r="650">
          <cell r="A650" t="str">
            <v>195</v>
          </cell>
          <cell r="O650">
            <v>3600</v>
          </cell>
        </row>
        <row r="651">
          <cell r="A651" t="str">
            <v>195</v>
          </cell>
          <cell r="O651">
            <v>390</v>
          </cell>
        </row>
        <row r="652">
          <cell r="A652" t="str">
            <v>195</v>
          </cell>
          <cell r="O652">
            <v>2400</v>
          </cell>
        </row>
        <row r="653">
          <cell r="A653" t="str">
            <v>195</v>
          </cell>
          <cell r="O653">
            <v>0</v>
          </cell>
        </row>
        <row r="654">
          <cell r="A654" t="str">
            <v>195</v>
          </cell>
          <cell r="O654">
            <v>0</v>
          </cell>
        </row>
        <row r="655">
          <cell r="A655" t="str">
            <v>195</v>
          </cell>
          <cell r="O655">
            <v>0</v>
          </cell>
        </row>
        <row r="656">
          <cell r="A656" t="str">
            <v>195</v>
          </cell>
          <cell r="O656">
            <v>61424</v>
          </cell>
        </row>
        <row r="657">
          <cell r="A657" t="str">
            <v>195</v>
          </cell>
          <cell r="O657">
            <v>0</v>
          </cell>
        </row>
        <row r="658">
          <cell r="A658" t="str">
            <v>195</v>
          </cell>
          <cell r="O658">
            <v>0</v>
          </cell>
        </row>
        <row r="659">
          <cell r="A659" t="str">
            <v>195</v>
          </cell>
          <cell r="O659">
            <v>0</v>
          </cell>
        </row>
        <row r="660">
          <cell r="A660" t="str">
            <v>195</v>
          </cell>
          <cell r="O660">
            <v>0</v>
          </cell>
        </row>
        <row r="661">
          <cell r="A661" t="str">
            <v>195</v>
          </cell>
          <cell r="O661">
            <v>0</v>
          </cell>
        </row>
        <row r="662">
          <cell r="A662" t="str">
            <v>195</v>
          </cell>
          <cell r="O662">
            <v>0</v>
          </cell>
        </row>
        <row r="663">
          <cell r="A663" t="str">
            <v>195</v>
          </cell>
          <cell r="O663">
            <v>1234567.8</v>
          </cell>
        </row>
        <row r="664">
          <cell r="A664" t="str">
            <v>195</v>
          </cell>
          <cell r="O664">
            <v>0</v>
          </cell>
        </row>
        <row r="665">
          <cell r="A665" t="str">
            <v>195</v>
          </cell>
          <cell r="O665">
            <v>0</v>
          </cell>
        </row>
        <row r="666">
          <cell r="A666" t="str">
            <v>195</v>
          </cell>
          <cell r="O666">
            <v>0</v>
          </cell>
        </row>
        <row r="667">
          <cell r="A667" t="str">
            <v>189</v>
          </cell>
          <cell r="O667">
            <v>1540507</v>
          </cell>
        </row>
        <row r="668">
          <cell r="A668" t="str">
            <v>189</v>
          </cell>
          <cell r="O668">
            <v>173</v>
          </cell>
        </row>
        <row r="669">
          <cell r="A669" t="str">
            <v>189</v>
          </cell>
          <cell r="O669">
            <v>200592</v>
          </cell>
        </row>
        <row r="670">
          <cell r="A670" t="str">
            <v>189</v>
          </cell>
          <cell r="O670">
            <v>0</v>
          </cell>
        </row>
        <row r="671">
          <cell r="A671" t="str">
            <v>189</v>
          </cell>
          <cell r="O671">
            <v>31708</v>
          </cell>
        </row>
        <row r="672">
          <cell r="A672" t="str">
            <v>189</v>
          </cell>
          <cell r="O672">
            <v>13000</v>
          </cell>
        </row>
        <row r="673">
          <cell r="A673" t="str">
            <v>189</v>
          </cell>
          <cell r="O673">
            <v>0</v>
          </cell>
        </row>
        <row r="674">
          <cell r="A674" t="str">
            <v>189</v>
          </cell>
          <cell r="O674">
            <v>15287</v>
          </cell>
        </row>
        <row r="675">
          <cell r="A675" t="str">
            <v>189</v>
          </cell>
          <cell r="O675">
            <v>0</v>
          </cell>
        </row>
        <row r="676">
          <cell r="A676" t="str">
            <v>189</v>
          </cell>
          <cell r="O676">
            <v>0</v>
          </cell>
        </row>
        <row r="677">
          <cell r="A677" t="str">
            <v>189</v>
          </cell>
          <cell r="O677">
            <v>0</v>
          </cell>
        </row>
        <row r="678">
          <cell r="A678" t="str">
            <v>189</v>
          </cell>
          <cell r="O678">
            <v>1630000</v>
          </cell>
        </row>
        <row r="679">
          <cell r="A679" t="str">
            <v>189</v>
          </cell>
          <cell r="O679">
            <v>300000</v>
          </cell>
        </row>
        <row r="680">
          <cell r="A680" t="str">
            <v>189</v>
          </cell>
          <cell r="O680">
            <v>0</v>
          </cell>
        </row>
        <row r="681">
          <cell r="A681" t="str">
            <v>189</v>
          </cell>
          <cell r="O681">
            <v>0</v>
          </cell>
        </row>
        <row r="682">
          <cell r="A682" t="str">
            <v>189</v>
          </cell>
          <cell r="O682">
            <v>0</v>
          </cell>
        </row>
        <row r="683">
          <cell r="A683" t="str">
            <v>189</v>
          </cell>
          <cell r="O683">
            <v>0</v>
          </cell>
        </row>
        <row r="684">
          <cell r="A684" t="str">
            <v>189</v>
          </cell>
          <cell r="O684">
            <v>0</v>
          </cell>
        </row>
        <row r="685">
          <cell r="A685" t="str">
            <v>189</v>
          </cell>
          <cell r="O685">
            <v>12000</v>
          </cell>
        </row>
        <row r="686">
          <cell r="A686" t="str">
            <v>189</v>
          </cell>
          <cell r="O686">
            <v>17704</v>
          </cell>
        </row>
        <row r="687">
          <cell r="A687" t="str">
            <v>189</v>
          </cell>
          <cell r="O687">
            <v>4800</v>
          </cell>
        </row>
        <row r="688">
          <cell r="A688" t="str">
            <v>189</v>
          </cell>
          <cell r="O688">
            <v>0</v>
          </cell>
        </row>
        <row r="689">
          <cell r="A689" t="str">
            <v>189</v>
          </cell>
          <cell r="O689">
            <v>0</v>
          </cell>
        </row>
        <row r="690">
          <cell r="A690" t="str">
            <v>189</v>
          </cell>
          <cell r="O690">
            <v>0</v>
          </cell>
        </row>
        <row r="691">
          <cell r="A691" t="str">
            <v>189</v>
          </cell>
          <cell r="O691">
            <v>81268</v>
          </cell>
        </row>
        <row r="692">
          <cell r="A692" t="str">
            <v>189</v>
          </cell>
          <cell r="O692">
            <v>0</v>
          </cell>
        </row>
        <row r="693">
          <cell r="A693" t="str">
            <v>189</v>
          </cell>
          <cell r="O693">
            <v>0</v>
          </cell>
        </row>
        <row r="694">
          <cell r="A694" t="str">
            <v>189</v>
          </cell>
          <cell r="O694">
            <v>0</v>
          </cell>
        </row>
        <row r="695">
          <cell r="A695" t="str">
            <v>189</v>
          </cell>
          <cell r="O695">
            <v>0</v>
          </cell>
        </row>
        <row r="696">
          <cell r="A696" t="str">
            <v>189</v>
          </cell>
          <cell r="O696">
            <v>249067</v>
          </cell>
        </row>
        <row r="697">
          <cell r="A697" t="str">
            <v>189</v>
          </cell>
          <cell r="O697">
            <v>0</v>
          </cell>
        </row>
        <row r="698">
          <cell r="A698" t="str">
            <v>189</v>
          </cell>
          <cell r="O698">
            <v>0</v>
          </cell>
        </row>
        <row r="699">
          <cell r="A699" t="str">
            <v>189</v>
          </cell>
          <cell r="O699">
            <v>0</v>
          </cell>
        </row>
        <row r="700">
          <cell r="A700" t="str">
            <v>189</v>
          </cell>
          <cell r="O700">
            <v>0</v>
          </cell>
        </row>
        <row r="701">
          <cell r="A701" t="str">
            <v>189</v>
          </cell>
          <cell r="O701">
            <v>0</v>
          </cell>
        </row>
        <row r="702">
          <cell r="A702" t="str">
            <v>209</v>
          </cell>
          <cell r="O702">
            <v>1649994.3075000001</v>
          </cell>
        </row>
        <row r="703">
          <cell r="A703" t="str">
            <v>209</v>
          </cell>
          <cell r="O703">
            <v>7955.85</v>
          </cell>
        </row>
        <row r="704">
          <cell r="A704" t="str">
            <v>209</v>
          </cell>
          <cell r="O704">
            <v>194347.65000000002</v>
          </cell>
        </row>
        <row r="705">
          <cell r="A705" t="str">
            <v>209</v>
          </cell>
          <cell r="O705">
            <v>0</v>
          </cell>
        </row>
        <row r="706">
          <cell r="A706" t="str">
            <v>209</v>
          </cell>
          <cell r="O706">
            <v>59548.65</v>
          </cell>
        </row>
        <row r="707">
          <cell r="A707" t="str">
            <v>209</v>
          </cell>
          <cell r="O707">
            <v>0</v>
          </cell>
        </row>
        <row r="708">
          <cell r="A708" t="str">
            <v>209</v>
          </cell>
          <cell r="O708">
            <v>0</v>
          </cell>
        </row>
        <row r="709">
          <cell r="A709" t="str">
            <v>209</v>
          </cell>
          <cell r="O709">
            <v>152246.84999999998</v>
          </cell>
        </row>
        <row r="710">
          <cell r="A710" t="str">
            <v>209</v>
          </cell>
          <cell r="O710">
            <v>0</v>
          </cell>
        </row>
        <row r="711">
          <cell r="A711" t="str">
            <v>209</v>
          </cell>
          <cell r="O711">
            <v>0</v>
          </cell>
        </row>
        <row r="712">
          <cell r="A712" t="str">
            <v>209</v>
          </cell>
          <cell r="O712">
            <v>0</v>
          </cell>
        </row>
        <row r="713">
          <cell r="A713" t="str">
            <v>209</v>
          </cell>
          <cell r="O713">
            <v>278201.00000000006</v>
          </cell>
        </row>
        <row r="714">
          <cell r="A714" t="str">
            <v>209</v>
          </cell>
          <cell r="O714">
            <v>0</v>
          </cell>
        </row>
        <row r="715">
          <cell r="A715" t="str">
            <v>209</v>
          </cell>
          <cell r="O715">
            <v>0</v>
          </cell>
        </row>
        <row r="716">
          <cell r="A716" t="str">
            <v>209</v>
          </cell>
          <cell r="O716">
            <v>0</v>
          </cell>
        </row>
        <row r="717">
          <cell r="A717" t="str">
            <v>209</v>
          </cell>
          <cell r="O717">
            <v>0</v>
          </cell>
        </row>
        <row r="718">
          <cell r="A718" t="str">
            <v>209</v>
          </cell>
          <cell r="O718">
            <v>0</v>
          </cell>
        </row>
        <row r="719">
          <cell r="A719" t="str">
            <v>209</v>
          </cell>
          <cell r="O719">
            <v>0</v>
          </cell>
        </row>
        <row r="720">
          <cell r="A720" t="str">
            <v>209</v>
          </cell>
          <cell r="O720">
            <v>13615</v>
          </cell>
        </row>
        <row r="721">
          <cell r="A721" t="str">
            <v>209</v>
          </cell>
          <cell r="O721">
            <v>22351</v>
          </cell>
        </row>
        <row r="722">
          <cell r="A722" t="str">
            <v>209</v>
          </cell>
          <cell r="O722">
            <v>5482</v>
          </cell>
        </row>
        <row r="723">
          <cell r="A723" t="str">
            <v>209</v>
          </cell>
          <cell r="O723">
            <v>0</v>
          </cell>
        </row>
        <row r="724">
          <cell r="A724" t="str">
            <v>209</v>
          </cell>
          <cell r="O724">
            <v>0</v>
          </cell>
        </row>
        <row r="725">
          <cell r="A725" t="str">
            <v>209</v>
          </cell>
          <cell r="O725">
            <v>0</v>
          </cell>
        </row>
        <row r="726">
          <cell r="A726" t="str">
            <v>209</v>
          </cell>
          <cell r="O726">
            <v>82235.999999999985</v>
          </cell>
        </row>
        <row r="727">
          <cell r="A727" t="str">
            <v>209</v>
          </cell>
          <cell r="O727">
            <v>0</v>
          </cell>
        </row>
        <row r="728">
          <cell r="A728" t="str">
            <v>209</v>
          </cell>
          <cell r="O728">
            <v>0</v>
          </cell>
        </row>
        <row r="729">
          <cell r="A729" t="str">
            <v>209</v>
          </cell>
          <cell r="O729">
            <v>0</v>
          </cell>
        </row>
        <row r="730">
          <cell r="A730" t="str">
            <v>209</v>
          </cell>
          <cell r="O730">
            <v>0</v>
          </cell>
        </row>
        <row r="731">
          <cell r="A731" t="str">
            <v>209</v>
          </cell>
          <cell r="O731">
            <v>257344.50000000003</v>
          </cell>
        </row>
        <row r="732">
          <cell r="A732" t="str">
            <v>209</v>
          </cell>
          <cell r="O732">
            <v>0</v>
          </cell>
        </row>
        <row r="733">
          <cell r="A733" t="str">
            <v>209</v>
          </cell>
          <cell r="O733">
            <v>0</v>
          </cell>
        </row>
        <row r="734">
          <cell r="A734" t="str">
            <v>209</v>
          </cell>
          <cell r="O734">
            <v>0</v>
          </cell>
        </row>
        <row r="735">
          <cell r="A735" t="str">
            <v>209</v>
          </cell>
          <cell r="O735">
            <v>0</v>
          </cell>
        </row>
        <row r="736">
          <cell r="A736" t="str">
            <v>209</v>
          </cell>
          <cell r="O736">
            <v>0</v>
          </cell>
        </row>
        <row r="737">
          <cell r="A737" t="str">
            <v>161</v>
          </cell>
          <cell r="O737">
            <v>1072390</v>
          </cell>
        </row>
        <row r="738">
          <cell r="A738" t="str">
            <v>161</v>
          </cell>
          <cell r="O738">
            <v>0</v>
          </cell>
        </row>
        <row r="739">
          <cell r="A739" t="str">
            <v>161</v>
          </cell>
          <cell r="O739">
            <v>0</v>
          </cell>
        </row>
        <row r="740">
          <cell r="A740" t="str">
            <v>161</v>
          </cell>
          <cell r="O740">
            <v>0</v>
          </cell>
        </row>
        <row r="741">
          <cell r="A741" t="str">
            <v>161</v>
          </cell>
          <cell r="O741">
            <v>0</v>
          </cell>
        </row>
        <row r="742">
          <cell r="A742" t="str">
            <v>161</v>
          </cell>
          <cell r="O742">
            <v>0</v>
          </cell>
        </row>
        <row r="743">
          <cell r="A743" t="str">
            <v>161</v>
          </cell>
          <cell r="O743">
            <v>12000</v>
          </cell>
        </row>
        <row r="744">
          <cell r="A744" t="str">
            <v>161</v>
          </cell>
          <cell r="O744">
            <v>599225</v>
          </cell>
        </row>
        <row r="745">
          <cell r="A745" t="str">
            <v>161</v>
          </cell>
          <cell r="O745">
            <v>0</v>
          </cell>
        </row>
        <row r="746">
          <cell r="A746" t="str">
            <v>161</v>
          </cell>
          <cell r="O746">
            <v>0</v>
          </cell>
        </row>
        <row r="747">
          <cell r="A747" t="str">
            <v>161</v>
          </cell>
          <cell r="O747">
            <v>0</v>
          </cell>
        </row>
        <row r="748">
          <cell r="A748" t="str">
            <v>161</v>
          </cell>
          <cell r="O748">
            <v>473000</v>
          </cell>
        </row>
        <row r="749">
          <cell r="A749" t="str">
            <v>161</v>
          </cell>
          <cell r="O749">
            <v>0</v>
          </cell>
        </row>
        <row r="750">
          <cell r="A750" t="str">
            <v>161</v>
          </cell>
          <cell r="O750">
            <v>0</v>
          </cell>
        </row>
        <row r="751">
          <cell r="A751" t="str">
            <v>161</v>
          </cell>
          <cell r="O751">
            <v>0</v>
          </cell>
        </row>
        <row r="752">
          <cell r="A752" t="str">
            <v>161</v>
          </cell>
          <cell r="O752">
            <v>0</v>
          </cell>
        </row>
        <row r="753">
          <cell r="A753" t="str">
            <v>161</v>
          </cell>
          <cell r="O753">
            <v>0</v>
          </cell>
        </row>
        <row r="754">
          <cell r="A754" t="str">
            <v>161</v>
          </cell>
          <cell r="O754">
            <v>0</v>
          </cell>
        </row>
        <row r="755">
          <cell r="A755" t="str">
            <v>161</v>
          </cell>
          <cell r="O755">
            <v>30000</v>
          </cell>
        </row>
        <row r="756">
          <cell r="A756" t="str">
            <v>161</v>
          </cell>
          <cell r="O756">
            <v>5000</v>
          </cell>
        </row>
        <row r="757">
          <cell r="A757" t="str">
            <v>161</v>
          </cell>
          <cell r="O757">
            <v>0</v>
          </cell>
        </row>
        <row r="758">
          <cell r="A758" t="str">
            <v>161</v>
          </cell>
          <cell r="O758">
            <v>0</v>
          </cell>
        </row>
        <row r="759">
          <cell r="A759" t="str">
            <v>161</v>
          </cell>
          <cell r="O759">
            <v>0</v>
          </cell>
        </row>
        <row r="760">
          <cell r="A760" t="str">
            <v>161</v>
          </cell>
          <cell r="O760">
            <v>0</v>
          </cell>
        </row>
        <row r="761">
          <cell r="A761" t="str">
            <v>161</v>
          </cell>
          <cell r="O761">
            <v>102432</v>
          </cell>
        </row>
        <row r="762">
          <cell r="A762" t="str">
            <v>161</v>
          </cell>
          <cell r="O762">
            <v>0</v>
          </cell>
        </row>
        <row r="763">
          <cell r="A763" t="str">
            <v>161</v>
          </cell>
          <cell r="O763">
            <v>0</v>
          </cell>
        </row>
        <row r="764">
          <cell r="A764" t="str">
            <v>161</v>
          </cell>
          <cell r="O764">
            <v>0</v>
          </cell>
        </row>
        <row r="765">
          <cell r="A765" t="str">
            <v>161</v>
          </cell>
          <cell r="O765">
            <v>0</v>
          </cell>
        </row>
        <row r="766">
          <cell r="A766" t="str">
            <v>161</v>
          </cell>
          <cell r="O766">
            <v>134458</v>
          </cell>
        </row>
        <row r="767">
          <cell r="A767" t="str">
            <v>161</v>
          </cell>
          <cell r="O767">
            <v>168</v>
          </cell>
        </row>
        <row r="768">
          <cell r="A768" t="str">
            <v>161</v>
          </cell>
          <cell r="O768">
            <v>0</v>
          </cell>
        </row>
        <row r="769">
          <cell r="A769" t="str">
            <v>161</v>
          </cell>
          <cell r="O769">
            <v>0</v>
          </cell>
        </row>
        <row r="770">
          <cell r="A770" t="str">
            <v>161</v>
          </cell>
          <cell r="O770">
            <v>0</v>
          </cell>
        </row>
        <row r="771">
          <cell r="A771" t="str">
            <v>161</v>
          </cell>
          <cell r="O771">
            <v>72</v>
          </cell>
        </row>
        <row r="772">
          <cell r="A772" t="str">
            <v>011</v>
          </cell>
          <cell r="O772">
            <v>0</v>
          </cell>
        </row>
        <row r="773">
          <cell r="A773" t="str">
            <v>011</v>
          </cell>
          <cell r="O773">
            <v>0</v>
          </cell>
        </row>
        <row r="774">
          <cell r="A774" t="str">
            <v>011</v>
          </cell>
          <cell r="O774">
            <v>133752</v>
          </cell>
        </row>
        <row r="775">
          <cell r="A775" t="str">
            <v>011</v>
          </cell>
          <cell r="O775">
            <v>1538600</v>
          </cell>
        </row>
        <row r="776">
          <cell r="A776" t="str">
            <v>011</v>
          </cell>
          <cell r="O776">
            <v>55117</v>
          </cell>
        </row>
        <row r="777">
          <cell r="A777" t="str">
            <v>011</v>
          </cell>
          <cell r="O777">
            <v>0</v>
          </cell>
        </row>
        <row r="778">
          <cell r="A778" t="str">
            <v>011</v>
          </cell>
          <cell r="O778">
            <v>0</v>
          </cell>
        </row>
        <row r="779">
          <cell r="A779" t="str">
            <v>011</v>
          </cell>
          <cell r="O779">
            <v>10818</v>
          </cell>
        </row>
        <row r="780">
          <cell r="A780" t="str">
            <v>011</v>
          </cell>
          <cell r="O780">
            <v>0</v>
          </cell>
        </row>
        <row r="781">
          <cell r="A781" t="str">
            <v>011</v>
          </cell>
          <cell r="O781">
            <v>0</v>
          </cell>
        </row>
        <row r="782">
          <cell r="A782" t="str">
            <v>011</v>
          </cell>
          <cell r="O782">
            <v>0</v>
          </cell>
        </row>
        <row r="783">
          <cell r="A783" t="str">
            <v>011</v>
          </cell>
          <cell r="O783">
            <v>221550</v>
          </cell>
        </row>
        <row r="784">
          <cell r="A784" t="str">
            <v>011</v>
          </cell>
          <cell r="O784">
            <v>565000</v>
          </cell>
        </row>
        <row r="785">
          <cell r="A785" t="str">
            <v>011</v>
          </cell>
          <cell r="O785">
            <v>0</v>
          </cell>
        </row>
        <row r="786">
          <cell r="A786" t="str">
            <v>011</v>
          </cell>
          <cell r="O786">
            <v>0</v>
          </cell>
        </row>
        <row r="787">
          <cell r="A787" t="str">
            <v>011</v>
          </cell>
          <cell r="O787">
            <v>0</v>
          </cell>
        </row>
        <row r="788">
          <cell r="A788" t="str">
            <v>011</v>
          </cell>
          <cell r="O788">
            <v>0</v>
          </cell>
        </row>
        <row r="789">
          <cell r="A789" t="str">
            <v>011</v>
          </cell>
          <cell r="O789">
            <v>0</v>
          </cell>
        </row>
        <row r="790">
          <cell r="A790" t="str">
            <v>011</v>
          </cell>
          <cell r="O790">
            <v>15600</v>
          </cell>
        </row>
        <row r="791">
          <cell r="A791" t="str">
            <v>011</v>
          </cell>
          <cell r="O791">
            <v>9980</v>
          </cell>
        </row>
        <row r="792">
          <cell r="A792" t="str">
            <v>011</v>
          </cell>
          <cell r="O792">
            <v>10800</v>
          </cell>
        </row>
        <row r="793">
          <cell r="A793" t="str">
            <v>011</v>
          </cell>
          <cell r="O793">
            <v>0</v>
          </cell>
        </row>
        <row r="794">
          <cell r="A794" t="str">
            <v>011</v>
          </cell>
          <cell r="O794">
            <v>0</v>
          </cell>
        </row>
        <row r="795">
          <cell r="A795" t="str">
            <v>011</v>
          </cell>
          <cell r="O795">
            <v>0</v>
          </cell>
        </row>
        <row r="796">
          <cell r="A796" t="str">
            <v>011</v>
          </cell>
          <cell r="O796">
            <v>48400</v>
          </cell>
        </row>
        <row r="797">
          <cell r="A797" t="str">
            <v>011</v>
          </cell>
          <cell r="O797">
            <v>0</v>
          </cell>
        </row>
        <row r="798">
          <cell r="A798" t="str">
            <v>011</v>
          </cell>
          <cell r="O798">
            <v>0</v>
          </cell>
        </row>
        <row r="799">
          <cell r="A799" t="str">
            <v>011</v>
          </cell>
          <cell r="O799">
            <v>0</v>
          </cell>
        </row>
        <row r="800">
          <cell r="A800" t="str">
            <v>011</v>
          </cell>
          <cell r="O800">
            <v>0</v>
          </cell>
        </row>
        <row r="801">
          <cell r="A801" t="str">
            <v>011</v>
          </cell>
          <cell r="O801">
            <v>131190</v>
          </cell>
        </row>
        <row r="802">
          <cell r="A802" t="str">
            <v>011</v>
          </cell>
          <cell r="O802">
            <v>0</v>
          </cell>
        </row>
        <row r="803">
          <cell r="A803" t="str">
            <v>011</v>
          </cell>
          <cell r="O803">
            <v>0</v>
          </cell>
        </row>
        <row r="804">
          <cell r="A804" t="str">
            <v>011</v>
          </cell>
          <cell r="O804">
            <v>0</v>
          </cell>
        </row>
        <row r="805">
          <cell r="A805" t="str">
            <v>011</v>
          </cell>
          <cell r="O805">
            <v>0</v>
          </cell>
        </row>
        <row r="806">
          <cell r="A806" t="str">
            <v>011</v>
          </cell>
          <cell r="O806">
            <v>0</v>
          </cell>
        </row>
        <row r="807">
          <cell r="A807" t="str">
            <v>106</v>
          </cell>
          <cell r="O807">
            <v>918477.02</v>
          </cell>
        </row>
        <row r="808">
          <cell r="A808" t="str">
            <v>106</v>
          </cell>
          <cell r="O808">
            <v>0</v>
          </cell>
        </row>
        <row r="809">
          <cell r="A809" t="str">
            <v>106</v>
          </cell>
          <cell r="O809">
            <v>0</v>
          </cell>
        </row>
        <row r="810">
          <cell r="A810" t="str">
            <v>106</v>
          </cell>
          <cell r="O810">
            <v>0</v>
          </cell>
        </row>
        <row r="811">
          <cell r="A811" t="str">
            <v>106</v>
          </cell>
          <cell r="O811">
            <v>50578</v>
          </cell>
        </row>
        <row r="812">
          <cell r="A812" t="str">
            <v>106</v>
          </cell>
          <cell r="O812">
            <v>20900</v>
          </cell>
        </row>
        <row r="813">
          <cell r="A813" t="str">
            <v>106</v>
          </cell>
          <cell r="O813">
            <v>0</v>
          </cell>
        </row>
        <row r="814">
          <cell r="A814" t="str">
            <v>106</v>
          </cell>
          <cell r="O814">
            <v>8912.2000000000007</v>
          </cell>
        </row>
        <row r="815">
          <cell r="A815" t="str">
            <v>106</v>
          </cell>
          <cell r="O815">
            <v>0</v>
          </cell>
        </row>
        <row r="816">
          <cell r="A816" t="str">
            <v>106</v>
          </cell>
          <cell r="O816">
            <v>0</v>
          </cell>
        </row>
        <row r="817">
          <cell r="A817" t="str">
            <v>106</v>
          </cell>
          <cell r="O817">
            <v>0</v>
          </cell>
        </row>
        <row r="818">
          <cell r="A818" t="str">
            <v>106</v>
          </cell>
          <cell r="O818">
            <v>55000</v>
          </cell>
        </row>
        <row r="819">
          <cell r="A819" t="str">
            <v>106</v>
          </cell>
          <cell r="O819">
            <v>0</v>
          </cell>
        </row>
        <row r="820">
          <cell r="A820" t="str">
            <v>106</v>
          </cell>
          <cell r="O820">
            <v>0</v>
          </cell>
        </row>
        <row r="821">
          <cell r="A821" t="str">
            <v>106</v>
          </cell>
          <cell r="O821">
            <v>0</v>
          </cell>
        </row>
        <row r="822">
          <cell r="A822" t="str">
            <v>106</v>
          </cell>
          <cell r="O822">
            <v>0</v>
          </cell>
        </row>
        <row r="823">
          <cell r="A823" t="str">
            <v>106</v>
          </cell>
          <cell r="O823">
            <v>0</v>
          </cell>
        </row>
        <row r="824">
          <cell r="A824" t="str">
            <v>106</v>
          </cell>
          <cell r="O824">
            <v>0</v>
          </cell>
        </row>
        <row r="825">
          <cell r="A825" t="str">
            <v>106</v>
          </cell>
          <cell r="O825">
            <v>15000</v>
          </cell>
        </row>
        <row r="826">
          <cell r="A826" t="str">
            <v>106</v>
          </cell>
          <cell r="O826">
            <v>21883</v>
          </cell>
        </row>
        <row r="827">
          <cell r="A827" t="str">
            <v>106</v>
          </cell>
          <cell r="O827">
            <v>20400</v>
          </cell>
        </row>
        <row r="828">
          <cell r="A828" t="str">
            <v>106</v>
          </cell>
          <cell r="O828">
            <v>0</v>
          </cell>
        </row>
        <row r="829">
          <cell r="A829" t="str">
            <v>106</v>
          </cell>
          <cell r="O829">
            <v>0</v>
          </cell>
        </row>
        <row r="830">
          <cell r="A830" t="str">
            <v>106</v>
          </cell>
          <cell r="O830">
            <v>0</v>
          </cell>
        </row>
        <row r="831">
          <cell r="A831" t="str">
            <v>106</v>
          </cell>
          <cell r="O831">
            <v>67080</v>
          </cell>
        </row>
        <row r="832">
          <cell r="A832" t="str">
            <v>106</v>
          </cell>
          <cell r="O832">
            <v>0</v>
          </cell>
        </row>
        <row r="833">
          <cell r="A833" t="str">
            <v>106</v>
          </cell>
          <cell r="O833">
            <v>0</v>
          </cell>
        </row>
        <row r="834">
          <cell r="A834" t="str">
            <v>106</v>
          </cell>
          <cell r="O834">
            <v>0</v>
          </cell>
        </row>
        <row r="835">
          <cell r="A835" t="str">
            <v>106</v>
          </cell>
          <cell r="O835">
            <v>0</v>
          </cell>
        </row>
        <row r="836">
          <cell r="A836" t="str">
            <v>106</v>
          </cell>
          <cell r="O836">
            <v>141236.20000000001</v>
          </cell>
        </row>
        <row r="837">
          <cell r="A837" t="str">
            <v>106</v>
          </cell>
          <cell r="O837">
            <v>0</v>
          </cell>
        </row>
        <row r="838">
          <cell r="A838" t="str">
            <v>106</v>
          </cell>
          <cell r="O838">
            <v>35000</v>
          </cell>
        </row>
        <row r="839">
          <cell r="A839" t="str">
            <v>106</v>
          </cell>
          <cell r="O839">
            <v>0</v>
          </cell>
        </row>
        <row r="840">
          <cell r="A840" t="str">
            <v>106</v>
          </cell>
          <cell r="O840">
            <v>0</v>
          </cell>
        </row>
        <row r="841">
          <cell r="A841" t="str">
            <v>106</v>
          </cell>
          <cell r="O841">
            <v>0</v>
          </cell>
        </row>
        <row r="842">
          <cell r="A842" t="str">
            <v>004</v>
          </cell>
          <cell r="O842">
            <v>1136700</v>
          </cell>
        </row>
        <row r="843">
          <cell r="A843" t="str">
            <v>004</v>
          </cell>
          <cell r="O843">
            <v>0</v>
          </cell>
        </row>
        <row r="844">
          <cell r="A844" t="str">
            <v>004</v>
          </cell>
          <cell r="O844">
            <v>146500</v>
          </cell>
        </row>
        <row r="845">
          <cell r="A845" t="str">
            <v>004</v>
          </cell>
          <cell r="O845">
            <v>0</v>
          </cell>
        </row>
        <row r="846">
          <cell r="A846" t="str">
            <v>004</v>
          </cell>
          <cell r="O846">
            <v>76000</v>
          </cell>
        </row>
        <row r="847">
          <cell r="A847" t="str">
            <v>004</v>
          </cell>
          <cell r="O847">
            <v>0</v>
          </cell>
        </row>
        <row r="848">
          <cell r="A848" t="str">
            <v>004</v>
          </cell>
          <cell r="O848">
            <v>0</v>
          </cell>
        </row>
        <row r="849">
          <cell r="A849" t="str">
            <v>004</v>
          </cell>
          <cell r="O849">
            <v>0</v>
          </cell>
        </row>
        <row r="850">
          <cell r="A850" t="str">
            <v>004</v>
          </cell>
          <cell r="O850">
            <v>0</v>
          </cell>
        </row>
        <row r="851">
          <cell r="A851" t="str">
            <v>004</v>
          </cell>
          <cell r="O851">
            <v>0</v>
          </cell>
        </row>
        <row r="852">
          <cell r="A852" t="str">
            <v>004</v>
          </cell>
          <cell r="O852">
            <v>0</v>
          </cell>
        </row>
        <row r="853">
          <cell r="A853" t="str">
            <v>004</v>
          </cell>
          <cell r="O853">
            <v>211000</v>
          </cell>
        </row>
        <row r="854">
          <cell r="A854" t="str">
            <v>004</v>
          </cell>
          <cell r="O854">
            <v>0</v>
          </cell>
        </row>
        <row r="855">
          <cell r="A855" t="str">
            <v>004</v>
          </cell>
          <cell r="O855">
            <v>0</v>
          </cell>
        </row>
        <row r="856">
          <cell r="A856" t="str">
            <v>004</v>
          </cell>
          <cell r="O856">
            <v>0</v>
          </cell>
        </row>
        <row r="857">
          <cell r="A857" t="str">
            <v>004</v>
          </cell>
          <cell r="O857">
            <v>0</v>
          </cell>
        </row>
        <row r="858">
          <cell r="A858" t="str">
            <v>004</v>
          </cell>
          <cell r="O858">
            <v>0</v>
          </cell>
        </row>
        <row r="859">
          <cell r="A859" t="str">
            <v>004</v>
          </cell>
          <cell r="O859">
            <v>0</v>
          </cell>
        </row>
        <row r="860">
          <cell r="A860" t="str">
            <v>004</v>
          </cell>
          <cell r="O860">
            <v>18000</v>
          </cell>
        </row>
        <row r="861">
          <cell r="A861" t="str">
            <v>004</v>
          </cell>
          <cell r="O861">
            <v>12000</v>
          </cell>
        </row>
        <row r="862">
          <cell r="A862" t="str">
            <v>004</v>
          </cell>
          <cell r="O862">
            <v>0</v>
          </cell>
        </row>
        <row r="863">
          <cell r="A863" t="str">
            <v>004</v>
          </cell>
          <cell r="O863">
            <v>0</v>
          </cell>
        </row>
        <row r="864">
          <cell r="A864" t="str">
            <v>004</v>
          </cell>
          <cell r="O864">
            <v>0</v>
          </cell>
        </row>
        <row r="865">
          <cell r="A865" t="str">
            <v>004</v>
          </cell>
          <cell r="O865">
            <v>0</v>
          </cell>
        </row>
        <row r="866">
          <cell r="A866" t="str">
            <v>004</v>
          </cell>
          <cell r="O866">
            <v>65000</v>
          </cell>
        </row>
        <row r="867">
          <cell r="A867" t="str">
            <v>004</v>
          </cell>
          <cell r="O867">
            <v>0</v>
          </cell>
        </row>
        <row r="868">
          <cell r="A868" t="str">
            <v>004</v>
          </cell>
          <cell r="O868">
            <v>0</v>
          </cell>
        </row>
        <row r="869">
          <cell r="A869" t="str">
            <v>004</v>
          </cell>
          <cell r="O869">
            <v>0</v>
          </cell>
        </row>
        <row r="870">
          <cell r="A870" t="str">
            <v>004</v>
          </cell>
          <cell r="O870">
            <v>0</v>
          </cell>
        </row>
        <row r="871">
          <cell r="A871" t="str">
            <v>004</v>
          </cell>
          <cell r="O871">
            <v>167000</v>
          </cell>
        </row>
        <row r="872">
          <cell r="A872" t="str">
            <v>004</v>
          </cell>
          <cell r="O872">
            <v>0</v>
          </cell>
        </row>
        <row r="873">
          <cell r="A873" t="str">
            <v>004</v>
          </cell>
          <cell r="O873">
            <v>0</v>
          </cell>
        </row>
        <row r="874">
          <cell r="A874" t="str">
            <v>004</v>
          </cell>
          <cell r="O874">
            <v>0</v>
          </cell>
        </row>
        <row r="875">
          <cell r="A875" t="str">
            <v>004</v>
          </cell>
          <cell r="O875">
            <v>0</v>
          </cell>
        </row>
        <row r="876">
          <cell r="A876" t="str">
            <v>004</v>
          </cell>
          <cell r="O876">
            <v>0</v>
          </cell>
        </row>
        <row r="877">
          <cell r="A877" t="str">
            <v>221</v>
          </cell>
          <cell r="O877">
            <v>1402433</v>
          </cell>
        </row>
        <row r="878">
          <cell r="A878" t="str">
            <v>221</v>
          </cell>
          <cell r="O878">
            <v>3052</v>
          </cell>
        </row>
        <row r="879">
          <cell r="A879" t="str">
            <v>221</v>
          </cell>
          <cell r="O879">
            <v>259980</v>
          </cell>
        </row>
        <row r="880">
          <cell r="A880" t="str">
            <v>221</v>
          </cell>
          <cell r="O880">
            <v>0</v>
          </cell>
        </row>
        <row r="881">
          <cell r="A881" t="str">
            <v>221</v>
          </cell>
          <cell r="O881">
            <v>97268</v>
          </cell>
        </row>
        <row r="882">
          <cell r="A882" t="str">
            <v>221</v>
          </cell>
          <cell r="O882">
            <v>0</v>
          </cell>
        </row>
        <row r="883">
          <cell r="A883" t="str">
            <v>221</v>
          </cell>
          <cell r="O883">
            <v>0</v>
          </cell>
        </row>
        <row r="884">
          <cell r="A884" t="str">
            <v>221</v>
          </cell>
          <cell r="O884">
            <v>0</v>
          </cell>
        </row>
        <row r="885">
          <cell r="A885" t="str">
            <v>221</v>
          </cell>
          <cell r="O885">
            <v>0</v>
          </cell>
        </row>
        <row r="886">
          <cell r="A886" t="str">
            <v>221</v>
          </cell>
          <cell r="O886">
            <v>0</v>
          </cell>
        </row>
        <row r="887">
          <cell r="A887" t="str">
            <v>221</v>
          </cell>
          <cell r="O887">
            <v>0</v>
          </cell>
        </row>
        <row r="888">
          <cell r="A888" t="str">
            <v>221</v>
          </cell>
          <cell r="O888">
            <v>820760</v>
          </cell>
        </row>
        <row r="889">
          <cell r="A889" t="str">
            <v>221</v>
          </cell>
          <cell r="O889">
            <v>0</v>
          </cell>
        </row>
        <row r="890">
          <cell r="A890" t="str">
            <v>221</v>
          </cell>
          <cell r="O890">
            <v>0</v>
          </cell>
        </row>
        <row r="891">
          <cell r="A891" t="str">
            <v>221</v>
          </cell>
          <cell r="O891">
            <v>0</v>
          </cell>
        </row>
        <row r="892">
          <cell r="A892" t="str">
            <v>221</v>
          </cell>
          <cell r="O892">
            <v>0</v>
          </cell>
        </row>
        <row r="893">
          <cell r="A893" t="str">
            <v>221</v>
          </cell>
          <cell r="O893">
            <v>0</v>
          </cell>
        </row>
        <row r="894">
          <cell r="A894" t="str">
            <v>221</v>
          </cell>
          <cell r="O894">
            <v>0</v>
          </cell>
        </row>
        <row r="895">
          <cell r="A895" t="str">
            <v>221</v>
          </cell>
          <cell r="O895">
            <v>18600</v>
          </cell>
        </row>
        <row r="896">
          <cell r="A896" t="str">
            <v>221</v>
          </cell>
          <cell r="O896">
            <v>13781</v>
          </cell>
        </row>
        <row r="897">
          <cell r="A897" t="str">
            <v>221</v>
          </cell>
          <cell r="O897">
            <v>10560</v>
          </cell>
        </row>
        <row r="898">
          <cell r="A898" t="str">
            <v>221</v>
          </cell>
          <cell r="O898">
            <v>0</v>
          </cell>
        </row>
        <row r="899">
          <cell r="A899" t="str">
            <v>221</v>
          </cell>
          <cell r="O899">
            <v>0</v>
          </cell>
        </row>
        <row r="900">
          <cell r="A900" t="str">
            <v>221</v>
          </cell>
          <cell r="O900">
            <v>0</v>
          </cell>
        </row>
        <row r="901">
          <cell r="A901" t="str">
            <v>221</v>
          </cell>
          <cell r="O901">
            <v>74104</v>
          </cell>
        </row>
        <row r="902">
          <cell r="A902" t="str">
            <v>221</v>
          </cell>
          <cell r="O902">
            <v>0</v>
          </cell>
        </row>
        <row r="903">
          <cell r="A903" t="str">
            <v>221</v>
          </cell>
          <cell r="O903">
            <v>0</v>
          </cell>
        </row>
        <row r="904">
          <cell r="A904" t="str">
            <v>221</v>
          </cell>
          <cell r="O904">
            <v>0</v>
          </cell>
        </row>
        <row r="905">
          <cell r="A905" t="str">
            <v>221</v>
          </cell>
          <cell r="O905">
            <v>0</v>
          </cell>
        </row>
        <row r="906">
          <cell r="A906" t="str">
            <v>221</v>
          </cell>
          <cell r="O906">
            <v>218717</v>
          </cell>
        </row>
        <row r="907">
          <cell r="A907" t="str">
            <v>221</v>
          </cell>
          <cell r="O907">
            <v>0</v>
          </cell>
        </row>
        <row r="908">
          <cell r="A908" t="str">
            <v>221</v>
          </cell>
          <cell r="O908">
            <v>138027</v>
          </cell>
        </row>
        <row r="909">
          <cell r="A909" t="str">
            <v>221</v>
          </cell>
          <cell r="O909">
            <v>0</v>
          </cell>
        </row>
        <row r="910">
          <cell r="A910" t="str">
            <v>221</v>
          </cell>
          <cell r="O910">
            <v>0</v>
          </cell>
        </row>
        <row r="911">
          <cell r="A911" t="str">
            <v>221</v>
          </cell>
          <cell r="O911">
            <v>0</v>
          </cell>
        </row>
        <row r="912">
          <cell r="A912" t="str">
            <v>220</v>
          </cell>
          <cell r="O912">
            <v>585526</v>
          </cell>
        </row>
        <row r="913">
          <cell r="A913" t="str">
            <v>220</v>
          </cell>
          <cell r="O913">
            <v>0</v>
          </cell>
        </row>
        <row r="914">
          <cell r="A914" t="str">
            <v>220</v>
          </cell>
          <cell r="O914">
            <v>100380</v>
          </cell>
        </row>
        <row r="915">
          <cell r="A915" t="str">
            <v>220</v>
          </cell>
          <cell r="O915">
            <v>0</v>
          </cell>
        </row>
        <row r="916">
          <cell r="A916" t="str">
            <v>220</v>
          </cell>
          <cell r="O916">
            <v>3432</v>
          </cell>
        </row>
        <row r="917">
          <cell r="A917" t="str">
            <v>220</v>
          </cell>
          <cell r="O917">
            <v>0</v>
          </cell>
        </row>
        <row r="918">
          <cell r="A918" t="str">
            <v>220</v>
          </cell>
          <cell r="O918">
            <v>0</v>
          </cell>
        </row>
        <row r="919">
          <cell r="A919" t="str">
            <v>220</v>
          </cell>
          <cell r="O919">
            <v>0</v>
          </cell>
        </row>
        <row r="920">
          <cell r="A920" t="str">
            <v>220</v>
          </cell>
          <cell r="O920">
            <v>0</v>
          </cell>
        </row>
        <row r="921">
          <cell r="A921" t="str">
            <v>220</v>
          </cell>
          <cell r="O921">
            <v>0</v>
          </cell>
        </row>
        <row r="922">
          <cell r="A922" t="str">
            <v>220</v>
          </cell>
          <cell r="O922">
            <v>0</v>
          </cell>
        </row>
        <row r="923">
          <cell r="A923" t="str">
            <v>220</v>
          </cell>
          <cell r="O923">
            <v>520000</v>
          </cell>
        </row>
        <row r="924">
          <cell r="A924" t="str">
            <v>220</v>
          </cell>
          <cell r="O924">
            <v>0</v>
          </cell>
        </row>
        <row r="925">
          <cell r="A925" t="str">
            <v>220</v>
          </cell>
          <cell r="O925">
            <v>0</v>
          </cell>
        </row>
        <row r="926">
          <cell r="A926" t="str">
            <v>220</v>
          </cell>
          <cell r="O926">
            <v>0</v>
          </cell>
        </row>
        <row r="927">
          <cell r="A927" t="str">
            <v>220</v>
          </cell>
          <cell r="O927">
            <v>0</v>
          </cell>
        </row>
        <row r="928">
          <cell r="A928" t="str">
            <v>220</v>
          </cell>
          <cell r="O928">
            <v>0</v>
          </cell>
        </row>
        <row r="929">
          <cell r="A929" t="str">
            <v>220</v>
          </cell>
          <cell r="O929">
            <v>0</v>
          </cell>
        </row>
        <row r="930">
          <cell r="A930" t="str">
            <v>220</v>
          </cell>
          <cell r="O930">
            <v>15600</v>
          </cell>
        </row>
        <row r="931">
          <cell r="A931" t="str">
            <v>220</v>
          </cell>
          <cell r="O931">
            <v>12753</v>
          </cell>
        </row>
        <row r="932">
          <cell r="A932" t="str">
            <v>220</v>
          </cell>
          <cell r="O932">
            <v>6000</v>
          </cell>
        </row>
        <row r="933">
          <cell r="A933" t="str">
            <v>220</v>
          </cell>
          <cell r="O933">
            <v>1200</v>
          </cell>
        </row>
        <row r="934">
          <cell r="A934" t="str">
            <v>220</v>
          </cell>
          <cell r="O934">
            <v>0</v>
          </cell>
        </row>
        <row r="935">
          <cell r="A935" t="str">
            <v>220</v>
          </cell>
          <cell r="O935">
            <v>0</v>
          </cell>
        </row>
        <row r="936">
          <cell r="A936" t="str">
            <v>220</v>
          </cell>
          <cell r="O936">
            <v>41844</v>
          </cell>
        </row>
        <row r="937">
          <cell r="A937" t="str">
            <v>220</v>
          </cell>
          <cell r="O937">
            <v>0</v>
          </cell>
        </row>
        <row r="938">
          <cell r="A938" t="str">
            <v>220</v>
          </cell>
          <cell r="O938">
            <v>0</v>
          </cell>
        </row>
        <row r="939">
          <cell r="A939" t="str">
            <v>220</v>
          </cell>
          <cell r="O939">
            <v>0</v>
          </cell>
        </row>
        <row r="940">
          <cell r="A940" t="str">
            <v>220</v>
          </cell>
          <cell r="O940">
            <v>0</v>
          </cell>
        </row>
        <row r="941">
          <cell r="A941" t="str">
            <v>220</v>
          </cell>
          <cell r="O941">
            <v>93438</v>
          </cell>
        </row>
        <row r="942">
          <cell r="A942" t="str">
            <v>220</v>
          </cell>
          <cell r="O942">
            <v>0</v>
          </cell>
        </row>
        <row r="943">
          <cell r="A943" t="str">
            <v>220</v>
          </cell>
          <cell r="O943">
            <v>0</v>
          </cell>
        </row>
        <row r="944">
          <cell r="A944" t="str">
            <v>220</v>
          </cell>
          <cell r="O944">
            <v>0</v>
          </cell>
        </row>
        <row r="945">
          <cell r="A945" t="str">
            <v>220</v>
          </cell>
          <cell r="O945">
            <v>0</v>
          </cell>
        </row>
        <row r="946">
          <cell r="A946" t="str">
            <v>220</v>
          </cell>
          <cell r="O946">
            <v>0</v>
          </cell>
        </row>
        <row r="947">
          <cell r="A947" t="str">
            <v>132</v>
          </cell>
          <cell r="O947">
            <v>1255735</v>
          </cell>
        </row>
        <row r="948">
          <cell r="A948" t="str">
            <v>132</v>
          </cell>
          <cell r="O948">
            <v>139</v>
          </cell>
        </row>
        <row r="949">
          <cell r="A949" t="str">
            <v>132</v>
          </cell>
          <cell r="O949">
            <v>209904</v>
          </cell>
        </row>
        <row r="950">
          <cell r="A950" t="str">
            <v>132</v>
          </cell>
          <cell r="O950">
            <v>0</v>
          </cell>
        </row>
        <row r="951">
          <cell r="A951" t="str">
            <v>132</v>
          </cell>
          <cell r="O951">
            <v>59269</v>
          </cell>
        </row>
        <row r="952">
          <cell r="A952" t="str">
            <v>132</v>
          </cell>
          <cell r="O952">
            <v>9030</v>
          </cell>
        </row>
        <row r="953">
          <cell r="A953" t="str">
            <v>132</v>
          </cell>
          <cell r="O953">
            <v>14446</v>
          </cell>
        </row>
        <row r="954">
          <cell r="A954" t="str">
            <v>132</v>
          </cell>
          <cell r="O954">
            <v>0</v>
          </cell>
        </row>
        <row r="955">
          <cell r="A955" t="str">
            <v>132</v>
          </cell>
          <cell r="O955">
            <v>1226</v>
          </cell>
        </row>
        <row r="956">
          <cell r="A956" t="str">
            <v>132</v>
          </cell>
          <cell r="O956">
            <v>0</v>
          </cell>
        </row>
        <row r="957">
          <cell r="A957" t="str">
            <v>132</v>
          </cell>
          <cell r="O957">
            <v>400400</v>
          </cell>
        </row>
        <row r="958">
          <cell r="A958" t="str">
            <v>132</v>
          </cell>
          <cell r="O958">
            <v>519719</v>
          </cell>
        </row>
        <row r="959">
          <cell r="A959" t="str">
            <v>132</v>
          </cell>
          <cell r="O959">
            <v>0</v>
          </cell>
        </row>
        <row r="960">
          <cell r="A960" t="str">
            <v>132</v>
          </cell>
          <cell r="O960">
            <v>0</v>
          </cell>
        </row>
        <row r="961">
          <cell r="A961" t="str">
            <v>132</v>
          </cell>
          <cell r="O961">
            <v>0</v>
          </cell>
        </row>
        <row r="962">
          <cell r="A962" t="str">
            <v>132</v>
          </cell>
          <cell r="O962">
            <v>0</v>
          </cell>
        </row>
        <row r="963">
          <cell r="A963" t="str">
            <v>132</v>
          </cell>
          <cell r="O963">
            <v>0</v>
          </cell>
        </row>
        <row r="964">
          <cell r="A964" t="str">
            <v>132</v>
          </cell>
          <cell r="O964">
            <v>0</v>
          </cell>
        </row>
        <row r="965">
          <cell r="A965" t="str">
            <v>132</v>
          </cell>
          <cell r="O965">
            <v>31122</v>
          </cell>
        </row>
        <row r="966">
          <cell r="A966" t="str">
            <v>132</v>
          </cell>
          <cell r="O966">
            <v>0</v>
          </cell>
        </row>
        <row r="967">
          <cell r="A967" t="str">
            <v>132</v>
          </cell>
          <cell r="O967">
            <v>15120</v>
          </cell>
        </row>
        <row r="968">
          <cell r="A968" t="str">
            <v>132</v>
          </cell>
          <cell r="O968">
            <v>0</v>
          </cell>
        </row>
        <row r="969">
          <cell r="A969" t="str">
            <v>132</v>
          </cell>
          <cell r="O969">
            <v>0</v>
          </cell>
        </row>
        <row r="970">
          <cell r="A970" t="str">
            <v>132</v>
          </cell>
          <cell r="O970">
            <v>0</v>
          </cell>
        </row>
        <row r="971">
          <cell r="A971" t="str">
            <v>132</v>
          </cell>
          <cell r="O971">
            <v>68882</v>
          </cell>
        </row>
        <row r="972">
          <cell r="A972" t="str">
            <v>132</v>
          </cell>
          <cell r="O972">
            <v>0</v>
          </cell>
        </row>
        <row r="973">
          <cell r="A973" t="str">
            <v>132</v>
          </cell>
          <cell r="O973">
            <v>0</v>
          </cell>
        </row>
        <row r="974">
          <cell r="A974" t="str">
            <v>132</v>
          </cell>
          <cell r="O974">
            <v>0</v>
          </cell>
        </row>
        <row r="975">
          <cell r="A975" t="str">
            <v>132</v>
          </cell>
          <cell r="O975">
            <v>0</v>
          </cell>
        </row>
        <row r="976">
          <cell r="A976" t="str">
            <v>132</v>
          </cell>
          <cell r="O976">
            <v>189541</v>
          </cell>
        </row>
        <row r="977">
          <cell r="A977" t="str">
            <v>132</v>
          </cell>
          <cell r="O977">
            <v>14500</v>
          </cell>
        </row>
        <row r="978">
          <cell r="A978" t="str">
            <v>132</v>
          </cell>
          <cell r="O978">
            <v>127200</v>
          </cell>
        </row>
        <row r="979">
          <cell r="A979" t="str">
            <v>132</v>
          </cell>
          <cell r="O979">
            <v>0</v>
          </cell>
        </row>
        <row r="980">
          <cell r="A980" t="str">
            <v>132</v>
          </cell>
          <cell r="O980">
            <v>0</v>
          </cell>
        </row>
        <row r="981">
          <cell r="A981" t="str">
            <v>132</v>
          </cell>
          <cell r="O981">
            <v>317</v>
          </cell>
        </row>
        <row r="982">
          <cell r="A982">
            <v>540</v>
          </cell>
          <cell r="O982">
            <v>0</v>
          </cell>
        </row>
        <row r="983">
          <cell r="A983">
            <v>540</v>
          </cell>
          <cell r="O983">
            <v>0</v>
          </cell>
        </row>
        <row r="984">
          <cell r="A984">
            <v>540</v>
          </cell>
          <cell r="O984">
            <v>0</v>
          </cell>
        </row>
        <row r="985">
          <cell r="A985">
            <v>540</v>
          </cell>
          <cell r="O985">
            <v>0</v>
          </cell>
        </row>
        <row r="986">
          <cell r="A986">
            <v>540</v>
          </cell>
          <cell r="O986">
            <v>0</v>
          </cell>
        </row>
        <row r="987">
          <cell r="A987">
            <v>540</v>
          </cell>
          <cell r="O987">
            <v>0</v>
          </cell>
        </row>
        <row r="988">
          <cell r="A988">
            <v>540</v>
          </cell>
          <cell r="O988">
            <v>0</v>
          </cell>
        </row>
        <row r="989">
          <cell r="A989">
            <v>540</v>
          </cell>
          <cell r="O989">
            <v>0</v>
          </cell>
        </row>
        <row r="990">
          <cell r="A990">
            <v>540</v>
          </cell>
          <cell r="O990">
            <v>0</v>
          </cell>
        </row>
        <row r="991">
          <cell r="A991">
            <v>540</v>
          </cell>
          <cell r="O991">
            <v>0</v>
          </cell>
        </row>
        <row r="992">
          <cell r="A992">
            <v>540</v>
          </cell>
          <cell r="O992">
            <v>0</v>
          </cell>
        </row>
        <row r="993">
          <cell r="A993">
            <v>540</v>
          </cell>
          <cell r="O993">
            <v>2500000</v>
          </cell>
        </row>
        <row r="994">
          <cell r="A994">
            <v>540</v>
          </cell>
          <cell r="O994">
            <v>0</v>
          </cell>
        </row>
        <row r="995">
          <cell r="A995">
            <v>540</v>
          </cell>
          <cell r="O995">
            <v>0</v>
          </cell>
        </row>
        <row r="996">
          <cell r="A996">
            <v>540</v>
          </cell>
          <cell r="O996">
            <v>0</v>
          </cell>
        </row>
        <row r="997">
          <cell r="A997">
            <v>540</v>
          </cell>
          <cell r="O997">
            <v>0</v>
          </cell>
        </row>
        <row r="998">
          <cell r="A998">
            <v>540</v>
          </cell>
          <cell r="O998">
            <v>0</v>
          </cell>
        </row>
        <row r="999">
          <cell r="A999">
            <v>540</v>
          </cell>
          <cell r="O999">
            <v>0</v>
          </cell>
        </row>
        <row r="1000">
          <cell r="A1000">
            <v>540</v>
          </cell>
          <cell r="O1000">
            <v>0</v>
          </cell>
        </row>
        <row r="1001">
          <cell r="A1001">
            <v>540</v>
          </cell>
          <cell r="O1001">
            <v>0</v>
          </cell>
        </row>
        <row r="1002">
          <cell r="A1002">
            <v>540</v>
          </cell>
          <cell r="O1002">
            <v>0</v>
          </cell>
        </row>
        <row r="1003">
          <cell r="A1003">
            <v>540</v>
          </cell>
          <cell r="O1003">
            <v>0</v>
          </cell>
        </row>
        <row r="1004">
          <cell r="A1004">
            <v>540</v>
          </cell>
          <cell r="O1004">
            <v>0</v>
          </cell>
        </row>
        <row r="1005">
          <cell r="A1005">
            <v>540</v>
          </cell>
          <cell r="O1005">
            <v>0</v>
          </cell>
        </row>
        <row r="1006">
          <cell r="A1006">
            <v>540</v>
          </cell>
          <cell r="O1006">
            <v>0</v>
          </cell>
        </row>
        <row r="1007">
          <cell r="A1007">
            <v>540</v>
          </cell>
          <cell r="O1007">
            <v>0</v>
          </cell>
        </row>
        <row r="1008">
          <cell r="A1008">
            <v>540</v>
          </cell>
          <cell r="O1008">
            <v>0</v>
          </cell>
        </row>
        <row r="1009">
          <cell r="A1009">
            <v>540</v>
          </cell>
          <cell r="O1009">
            <v>0</v>
          </cell>
        </row>
        <row r="1010">
          <cell r="A1010">
            <v>540</v>
          </cell>
          <cell r="O1010">
            <v>0</v>
          </cell>
        </row>
        <row r="1011">
          <cell r="A1011">
            <v>540</v>
          </cell>
          <cell r="O1011">
            <v>0</v>
          </cell>
        </row>
        <row r="1012">
          <cell r="A1012">
            <v>540</v>
          </cell>
          <cell r="O1012">
            <v>0</v>
          </cell>
        </row>
        <row r="1013">
          <cell r="A1013">
            <v>540</v>
          </cell>
          <cell r="O1013">
            <v>0</v>
          </cell>
        </row>
        <row r="1014">
          <cell r="A1014">
            <v>540</v>
          </cell>
          <cell r="O1014">
            <v>0</v>
          </cell>
        </row>
        <row r="1015">
          <cell r="A1015">
            <v>540</v>
          </cell>
          <cell r="O1015">
            <v>0</v>
          </cell>
        </row>
        <row r="1016">
          <cell r="A1016">
            <v>540</v>
          </cell>
          <cell r="O1016">
            <v>0</v>
          </cell>
        </row>
      </sheetData>
      <sheetData sheetId="29"/>
      <sheetData sheetId="30"/>
      <sheetData sheetId="31"/>
      <sheetData sheetId="32"/>
      <sheetData sheetId="33">
        <row r="2">
          <cell r="A2" t="str">
            <v>012</v>
          </cell>
        </row>
      </sheetData>
      <sheetData sheetId="34"/>
      <sheetData sheetId="35"/>
      <sheetData sheetId="36"/>
      <sheetData sheetId="37"/>
      <sheetData sheetId="38">
        <row r="2">
          <cell r="A2" t="str">
            <v>012</v>
          </cell>
        </row>
      </sheetData>
      <sheetData sheetId="39"/>
      <sheetData sheetId="40"/>
      <sheetData sheetId="41"/>
      <sheetData sheetId="42"/>
      <sheetData sheetId="43">
        <row r="2">
          <cell r="A2" t="str">
            <v>012</v>
          </cell>
        </row>
      </sheetData>
      <sheetData sheetId="44"/>
      <sheetData sheetId="45"/>
      <sheetData sheetId="46"/>
      <sheetData sheetId="47"/>
      <sheetData sheetId="48">
        <row r="2">
          <cell r="A2" t="str">
            <v>012</v>
          </cell>
        </row>
      </sheetData>
      <sheetData sheetId="49"/>
      <sheetData sheetId="50"/>
      <sheetData sheetId="51"/>
      <sheetData sheetId="52"/>
      <sheetData sheetId="53">
        <row r="2">
          <cell r="A2" t="str">
            <v>012</v>
          </cell>
        </row>
      </sheetData>
      <sheetData sheetId="54"/>
      <sheetData sheetId="55"/>
      <sheetData sheetId="56"/>
      <sheetData sheetId="57"/>
      <sheetData sheetId="58">
        <row r="2">
          <cell r="A2" t="str">
            <v>012</v>
          </cell>
        </row>
      </sheetData>
      <sheetData sheetId="59"/>
      <sheetData sheetId="60"/>
      <sheetData sheetId="61"/>
      <sheetData sheetId="62"/>
      <sheetData sheetId="63">
        <row r="2">
          <cell r="A2" t="str">
            <v>012</v>
          </cell>
        </row>
      </sheetData>
      <sheetData sheetId="64"/>
      <sheetData sheetId="65"/>
      <sheetData sheetId="66"/>
      <sheetData sheetId="67"/>
      <sheetData sheetId="68">
        <row r="2">
          <cell r="A2" t="str">
            <v>012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PRESENTACIÓN"/>
      <sheetName val="ALINEACIÓN"/>
      <sheetName val="INDICADORES_"/>
      <sheetName val="Seguimiento_Ingresos"/>
      <sheetName val="Análitico_de_HSM"/>
      <sheetName val="Presupuesto"/>
      <sheetName val="INGRESOS"/>
      <sheetName val="EGRESOS"/>
      <sheetName val="REMUNERACIONES_Y_PRESTACIONES"/>
      <sheetName val="PRESUPUESTO_EJECUTIVO"/>
      <sheetName val="BD_HSMCompleto"/>
      <sheetName val="BD_HSM"/>
      <sheetName val="HSM_FEDERAL"/>
      <sheetName val="BD_Remuneraciones"/>
      <sheetName val="Base_Proyectado"/>
      <sheetName val="BaseMetas"/>
      <sheetName val="BasePresupuesto"/>
      <sheetName val="BD_Ingresos"/>
      <sheetName val="BD_SIngresos"/>
      <sheetName val="BD_ServiciosAcademicos"/>
      <sheetName val="Base_Avance"/>
      <sheetName val="BaseSeguimientoMetas"/>
      <sheetName val="Datos"/>
      <sheetName val="Tablas"/>
      <sheetName val="INDICADORES_1"/>
      <sheetName val="Seguimiento_Ingresos1"/>
      <sheetName val="Análitico_de_HSM1"/>
      <sheetName val="REMUNERACIONES_Y_PRESTACIONES1"/>
      <sheetName val="PRESUPUESTO_EJECUTIVO1"/>
      <sheetName val="INDICADORES_2"/>
      <sheetName val="Seguimiento_Ingresos2"/>
      <sheetName val="Análitico_de_HSM2"/>
      <sheetName val="REMUNERACIONES_Y_PRESTACIONES2"/>
      <sheetName val="PRESUPUESTO_EJECUTIVO2"/>
      <sheetName val="INDICADORES "/>
      <sheetName val="Seguimiento Ingresos"/>
      <sheetName val="Análitico de HSM"/>
      <sheetName val="REMUNERACIONES Y PRESTACIONES"/>
      <sheetName val="PRESUPUESTO EJECUTIVO"/>
      <sheetName val="INDICADORES_4"/>
      <sheetName val="Seguimiento_Ingresos4"/>
      <sheetName val="Análitico_de_HSM4"/>
      <sheetName val="REMUNERACIONES_Y_PRESTACIONES4"/>
      <sheetName val="PRESUPUESTO_EJECUTIVO4"/>
      <sheetName val="INDICADORES_3"/>
      <sheetName val="Seguimiento_Ingresos3"/>
      <sheetName val="Análitico_de_HSM3"/>
      <sheetName val="REMUNERACIONES_Y_PRESTACIONES3"/>
      <sheetName val="PRESUPUESTO_EJECUTIVO3"/>
      <sheetName val="INDICADORES_5"/>
      <sheetName val="Seguimiento_Ingresos5"/>
      <sheetName val="Análitico_de_HSM5"/>
      <sheetName val="REMUNERACIONES_Y_PRESTACIONES5"/>
      <sheetName val="PRESUPUESTO_EJECUTIVO5"/>
      <sheetName val="INDICADORES_7"/>
      <sheetName val="Seguimiento_Ingresos7"/>
      <sheetName val="Análitico_de_HSM7"/>
      <sheetName val="REMUNERACIONES_Y_PRESTACIONES7"/>
      <sheetName val="PRESUPUESTO_EJECUTIVO7"/>
      <sheetName val="INDICADORES_6"/>
      <sheetName val="Seguimiento_Ingresos6"/>
      <sheetName val="Análitico_de_HSM6"/>
      <sheetName val="REMUNERACIONES_Y_PRESTACIONES6"/>
      <sheetName val="PRESUPUESTO_EJECUTIVO6"/>
      <sheetName val="INDICADORES_8"/>
      <sheetName val="Seguimiento_Ingresos8"/>
      <sheetName val="Análitico_de_HSM8"/>
      <sheetName val="REMUNERACIONES_Y_PRESTACIONES8"/>
      <sheetName val="PRESUPUESTO_EJECUTIVO8"/>
      <sheetName val="INDICADORES_9"/>
      <sheetName val="Seguimiento_Ingresos9"/>
      <sheetName val="Análitico_de_HSM9"/>
      <sheetName val="REMUNERACIONES_Y_PRESTACIONES9"/>
      <sheetName val="PRESUPUESTO_EJECUTIVO9"/>
      <sheetName val="INDICADORES_10"/>
      <sheetName val="Seguimiento_Ingresos10"/>
      <sheetName val="Análitico_de_HSM10"/>
      <sheetName val="REMUNERACIONES_Y_PRESTACIONES10"/>
      <sheetName val="PRESUPUESTO_EJECUTIVO10"/>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ow r="2">
          <cell r="B2">
            <v>1</v>
          </cell>
          <cell r="C2">
            <v>291.87</v>
          </cell>
          <cell r="D2">
            <v>291.87</v>
          </cell>
          <cell r="E2">
            <v>291.87</v>
          </cell>
          <cell r="F2">
            <v>291.87</v>
          </cell>
          <cell r="G2">
            <v>291.87</v>
          </cell>
          <cell r="H2">
            <v>291.87</v>
          </cell>
          <cell r="I2">
            <v>291.87</v>
          </cell>
          <cell r="J2">
            <v>291.87</v>
          </cell>
          <cell r="K2">
            <v>291.87</v>
          </cell>
          <cell r="L2">
            <v>291.87</v>
          </cell>
          <cell r="M2">
            <v>291.87</v>
          </cell>
          <cell r="N2">
            <v>764.83</v>
          </cell>
        </row>
        <row r="3">
          <cell r="B3">
            <v>2</v>
          </cell>
          <cell r="C3">
            <v>8.32</v>
          </cell>
          <cell r="D3">
            <v>8.32</v>
          </cell>
          <cell r="E3">
            <v>8.32</v>
          </cell>
          <cell r="F3">
            <v>8.32</v>
          </cell>
          <cell r="G3">
            <v>8.32</v>
          </cell>
          <cell r="H3">
            <v>8.32</v>
          </cell>
          <cell r="I3">
            <v>8.32</v>
          </cell>
          <cell r="J3">
            <v>8.32</v>
          </cell>
          <cell r="K3">
            <v>8.32</v>
          </cell>
          <cell r="L3">
            <v>8.32</v>
          </cell>
          <cell r="M3">
            <v>8.32</v>
          </cell>
          <cell r="N3">
            <v>8.32</v>
          </cell>
        </row>
        <row r="4">
          <cell r="B4">
            <v>3</v>
          </cell>
          <cell r="C4">
            <v>9.51</v>
          </cell>
          <cell r="D4">
            <v>9.51</v>
          </cell>
          <cell r="E4">
            <v>9.51</v>
          </cell>
          <cell r="F4">
            <v>9.51</v>
          </cell>
          <cell r="G4">
            <v>9.51</v>
          </cell>
          <cell r="H4">
            <v>9.51</v>
          </cell>
          <cell r="I4">
            <v>9.51</v>
          </cell>
          <cell r="J4">
            <v>9.51</v>
          </cell>
          <cell r="K4">
            <v>9.51</v>
          </cell>
          <cell r="L4">
            <v>9.51</v>
          </cell>
          <cell r="M4">
            <v>9.51</v>
          </cell>
          <cell r="N4">
            <v>9.51</v>
          </cell>
        </row>
        <row r="5">
          <cell r="B5">
            <v>4</v>
          </cell>
          <cell r="C5">
            <v>144.97620000000001</v>
          </cell>
          <cell r="D5">
            <v>72.548100000000005</v>
          </cell>
          <cell r="E5">
            <v>74.309600000000003</v>
          </cell>
          <cell r="F5">
            <v>42.284599999999998</v>
          </cell>
          <cell r="G5">
            <v>63.8596</v>
          </cell>
          <cell r="H5">
            <v>73.414599999999993</v>
          </cell>
          <cell r="I5">
            <v>123.88459999999999</v>
          </cell>
          <cell r="J5">
            <v>83.2196</v>
          </cell>
          <cell r="K5">
            <v>82.51560000000002</v>
          </cell>
          <cell r="L5">
            <v>66.224600000000009</v>
          </cell>
          <cell r="M5">
            <v>68.219600000000014</v>
          </cell>
          <cell r="N5">
            <v>44.484600000000007</v>
          </cell>
        </row>
        <row r="6">
          <cell r="B6">
            <v>5</v>
          </cell>
          <cell r="C6">
            <v>122.44899999999998</v>
          </cell>
          <cell r="D6">
            <v>108.69899999999998</v>
          </cell>
          <cell r="E6">
            <v>170.399</v>
          </cell>
          <cell r="F6">
            <v>108.84899999999999</v>
          </cell>
          <cell r="G6">
            <v>158.59899999999999</v>
          </cell>
          <cell r="H6">
            <v>119.999</v>
          </cell>
          <cell r="I6">
            <v>157.34899999999999</v>
          </cell>
          <cell r="J6">
            <v>110.48899999999999</v>
          </cell>
          <cell r="K6">
            <v>172.03900000000002</v>
          </cell>
          <cell r="L6">
            <v>116.54899999999999</v>
          </cell>
          <cell r="M6">
            <v>165.999</v>
          </cell>
          <cell r="N6">
            <v>159.29899999999998</v>
          </cell>
        </row>
        <row r="7">
          <cell r="B7">
            <v>6</v>
          </cell>
          <cell r="C7">
            <v>0</v>
          </cell>
          <cell r="D7">
            <v>0</v>
          </cell>
          <cell r="E7">
            <v>0</v>
          </cell>
          <cell r="F7">
            <v>0</v>
          </cell>
          <cell r="G7">
            <v>0</v>
          </cell>
          <cell r="H7">
            <v>0</v>
          </cell>
          <cell r="I7">
            <v>0</v>
          </cell>
          <cell r="J7">
            <v>0</v>
          </cell>
          <cell r="K7">
            <v>0</v>
          </cell>
          <cell r="L7">
            <v>0</v>
          </cell>
          <cell r="M7">
            <v>0</v>
          </cell>
          <cell r="N7">
            <v>0</v>
          </cell>
        </row>
        <row r="8">
          <cell r="B8">
            <v>7</v>
          </cell>
          <cell r="C8">
            <v>0</v>
          </cell>
          <cell r="D8">
            <v>0</v>
          </cell>
          <cell r="E8">
            <v>0</v>
          </cell>
          <cell r="F8">
            <v>0</v>
          </cell>
          <cell r="G8">
            <v>0</v>
          </cell>
          <cell r="H8">
            <v>0</v>
          </cell>
          <cell r="I8">
            <v>0</v>
          </cell>
          <cell r="J8">
            <v>0</v>
          </cell>
          <cell r="K8">
            <v>0</v>
          </cell>
          <cell r="L8">
            <v>0</v>
          </cell>
          <cell r="M8">
            <v>0</v>
          </cell>
          <cell r="N8">
            <v>0</v>
          </cell>
        </row>
        <row r="9">
          <cell r="B9">
            <v>8</v>
          </cell>
          <cell r="C9">
            <v>0</v>
          </cell>
          <cell r="D9">
            <v>0</v>
          </cell>
          <cell r="E9">
            <v>0</v>
          </cell>
          <cell r="F9">
            <v>0</v>
          </cell>
          <cell r="G9">
            <v>0</v>
          </cell>
          <cell r="H9">
            <v>0</v>
          </cell>
          <cell r="I9">
            <v>0</v>
          </cell>
          <cell r="J9">
            <v>0</v>
          </cell>
          <cell r="K9">
            <v>0</v>
          </cell>
          <cell r="L9">
            <v>0</v>
          </cell>
          <cell r="M9">
            <v>0</v>
          </cell>
          <cell r="N9">
            <v>0</v>
          </cell>
        </row>
        <row r="10">
          <cell r="B10">
            <v>9</v>
          </cell>
          <cell r="C10">
            <v>0</v>
          </cell>
          <cell r="D10">
            <v>0</v>
          </cell>
          <cell r="E10">
            <v>0</v>
          </cell>
          <cell r="F10">
            <v>0</v>
          </cell>
          <cell r="G10">
            <v>0</v>
          </cell>
          <cell r="H10">
            <v>0</v>
          </cell>
          <cell r="I10">
            <v>0</v>
          </cell>
          <cell r="J10">
            <v>10.62</v>
          </cell>
          <cell r="K10">
            <v>0</v>
          </cell>
          <cell r="L10">
            <v>0</v>
          </cell>
          <cell r="M10">
            <v>0</v>
          </cell>
          <cell r="N10">
            <v>0</v>
          </cell>
        </row>
        <row r="11">
          <cell r="B11">
            <v>10</v>
          </cell>
          <cell r="C11">
            <v>0</v>
          </cell>
          <cell r="D11">
            <v>0</v>
          </cell>
          <cell r="E11">
            <v>0</v>
          </cell>
          <cell r="F11">
            <v>0</v>
          </cell>
          <cell r="G11">
            <v>0</v>
          </cell>
          <cell r="H11">
            <v>0</v>
          </cell>
          <cell r="I11">
            <v>98.24</v>
          </cell>
          <cell r="J11">
            <v>641.32000000000005</v>
          </cell>
          <cell r="K11">
            <v>0</v>
          </cell>
          <cell r="L11">
            <v>0</v>
          </cell>
          <cell r="M11">
            <v>0</v>
          </cell>
          <cell r="N11">
            <v>0</v>
          </cell>
        </row>
        <row r="12">
          <cell r="B12">
            <v>11</v>
          </cell>
          <cell r="C12">
            <v>0</v>
          </cell>
          <cell r="D12">
            <v>619.96</v>
          </cell>
          <cell r="E12">
            <v>3.67</v>
          </cell>
          <cell r="F12">
            <v>0.34</v>
          </cell>
          <cell r="G12">
            <v>0.34</v>
          </cell>
          <cell r="H12">
            <v>0.72</v>
          </cell>
          <cell r="I12">
            <v>0</v>
          </cell>
          <cell r="J12">
            <v>0</v>
          </cell>
          <cell r="K12">
            <v>0</v>
          </cell>
          <cell r="L12">
            <v>0</v>
          </cell>
          <cell r="M12">
            <v>0</v>
          </cell>
          <cell r="N12">
            <v>0</v>
          </cell>
        </row>
        <row r="13">
          <cell r="B13">
            <v>12</v>
          </cell>
          <cell r="C13">
            <v>11.33</v>
          </cell>
          <cell r="D13">
            <v>0</v>
          </cell>
          <cell r="E13">
            <v>0</v>
          </cell>
          <cell r="F13">
            <v>0</v>
          </cell>
          <cell r="G13">
            <v>0</v>
          </cell>
          <cell r="H13">
            <v>0</v>
          </cell>
          <cell r="I13">
            <v>0</v>
          </cell>
          <cell r="J13">
            <v>0</v>
          </cell>
          <cell r="K13">
            <v>0</v>
          </cell>
          <cell r="L13">
            <v>0</v>
          </cell>
          <cell r="M13">
            <v>0</v>
          </cell>
          <cell r="N13">
            <v>0</v>
          </cell>
        </row>
        <row r="14">
          <cell r="B14">
            <v>13</v>
          </cell>
          <cell r="C14">
            <v>0</v>
          </cell>
          <cell r="D14">
            <v>30.7</v>
          </cell>
          <cell r="E14">
            <v>0</v>
          </cell>
          <cell r="F14">
            <v>0</v>
          </cell>
          <cell r="G14">
            <v>12.79</v>
          </cell>
          <cell r="H14">
            <v>0.06</v>
          </cell>
          <cell r="I14">
            <v>15.75</v>
          </cell>
          <cell r="J14">
            <v>0.06</v>
          </cell>
          <cell r="K14">
            <v>0</v>
          </cell>
          <cell r="L14">
            <v>0</v>
          </cell>
          <cell r="M14">
            <v>0</v>
          </cell>
          <cell r="N14">
            <v>0</v>
          </cell>
        </row>
        <row r="15">
          <cell r="B15">
            <v>14</v>
          </cell>
          <cell r="C15">
            <v>0</v>
          </cell>
          <cell r="D15">
            <v>89.3</v>
          </cell>
          <cell r="E15">
            <v>0</v>
          </cell>
          <cell r="F15">
            <v>0</v>
          </cell>
          <cell r="G15">
            <v>0</v>
          </cell>
          <cell r="H15">
            <v>0</v>
          </cell>
          <cell r="I15">
            <v>0</v>
          </cell>
          <cell r="J15">
            <v>47.59</v>
          </cell>
          <cell r="K15">
            <v>0</v>
          </cell>
          <cell r="L15">
            <v>0</v>
          </cell>
          <cell r="M15">
            <v>0</v>
          </cell>
          <cell r="N15">
            <v>0</v>
          </cell>
        </row>
        <row r="16">
          <cell r="B16">
            <v>15</v>
          </cell>
          <cell r="C16">
            <v>3.75</v>
          </cell>
          <cell r="D16">
            <v>0</v>
          </cell>
          <cell r="E16">
            <v>0</v>
          </cell>
          <cell r="F16">
            <v>0</v>
          </cell>
          <cell r="G16">
            <v>0</v>
          </cell>
          <cell r="H16">
            <v>3.75</v>
          </cell>
          <cell r="I16">
            <v>0</v>
          </cell>
          <cell r="J16">
            <v>0</v>
          </cell>
          <cell r="K16">
            <v>0</v>
          </cell>
          <cell r="L16">
            <v>0</v>
          </cell>
          <cell r="M16">
            <v>0</v>
          </cell>
          <cell r="N16">
            <v>0</v>
          </cell>
        </row>
        <row r="17">
          <cell r="B17">
            <v>16</v>
          </cell>
          <cell r="C17">
            <v>10.41</v>
          </cell>
          <cell r="D17">
            <v>17.989999999999998</v>
          </cell>
          <cell r="E17">
            <v>0</v>
          </cell>
          <cell r="F17">
            <v>0</v>
          </cell>
          <cell r="G17">
            <v>0</v>
          </cell>
          <cell r="H17">
            <v>0</v>
          </cell>
          <cell r="I17">
            <v>19.13</v>
          </cell>
          <cell r="J17">
            <v>0.56999999999999995</v>
          </cell>
          <cell r="K17">
            <v>0</v>
          </cell>
          <cell r="L17">
            <v>0</v>
          </cell>
          <cell r="M17">
            <v>0</v>
          </cell>
          <cell r="N17">
            <v>0</v>
          </cell>
        </row>
        <row r="18">
          <cell r="B18">
            <v>17</v>
          </cell>
          <cell r="C18">
            <v>0</v>
          </cell>
          <cell r="D18">
            <v>0</v>
          </cell>
          <cell r="E18">
            <v>0</v>
          </cell>
          <cell r="F18">
            <v>0</v>
          </cell>
          <cell r="G18">
            <v>0</v>
          </cell>
          <cell r="H18">
            <v>0</v>
          </cell>
          <cell r="I18">
            <v>0</v>
          </cell>
          <cell r="J18">
            <v>0</v>
          </cell>
          <cell r="K18">
            <v>0</v>
          </cell>
          <cell r="L18">
            <v>0</v>
          </cell>
          <cell r="M18">
            <v>0</v>
          </cell>
          <cell r="N18">
            <v>0</v>
          </cell>
        </row>
        <row r="19">
          <cell r="B19">
            <v>18</v>
          </cell>
          <cell r="C19">
            <v>0</v>
          </cell>
          <cell r="D19">
            <v>0</v>
          </cell>
          <cell r="E19">
            <v>0</v>
          </cell>
          <cell r="F19">
            <v>0</v>
          </cell>
          <cell r="G19">
            <v>0.79</v>
          </cell>
          <cell r="H19">
            <v>0</v>
          </cell>
          <cell r="I19">
            <v>0</v>
          </cell>
          <cell r="J19">
            <v>0</v>
          </cell>
          <cell r="K19">
            <v>0</v>
          </cell>
          <cell r="L19">
            <v>0</v>
          </cell>
          <cell r="M19">
            <v>0</v>
          </cell>
          <cell r="N19">
            <v>0</v>
          </cell>
        </row>
        <row r="20">
          <cell r="B20">
            <v>19</v>
          </cell>
          <cell r="C20">
            <v>1.31</v>
          </cell>
          <cell r="D20">
            <v>1.31</v>
          </cell>
          <cell r="E20">
            <v>1.31</v>
          </cell>
          <cell r="F20">
            <v>1.31</v>
          </cell>
          <cell r="G20">
            <v>1.31</v>
          </cell>
          <cell r="H20">
            <v>1.31</v>
          </cell>
          <cell r="I20">
            <v>1.31</v>
          </cell>
          <cell r="J20">
            <v>1.31</v>
          </cell>
          <cell r="K20">
            <v>1.31</v>
          </cell>
          <cell r="L20">
            <v>1.31</v>
          </cell>
          <cell r="M20">
            <v>1.31</v>
          </cell>
          <cell r="N20">
            <v>1.31</v>
          </cell>
        </row>
        <row r="21">
          <cell r="B21">
            <v>20</v>
          </cell>
          <cell r="C21">
            <v>0</v>
          </cell>
          <cell r="D21">
            <v>7.65</v>
          </cell>
          <cell r="E21">
            <v>0</v>
          </cell>
          <cell r="F21">
            <v>0</v>
          </cell>
          <cell r="G21">
            <v>0</v>
          </cell>
          <cell r="H21">
            <v>0</v>
          </cell>
          <cell r="I21">
            <v>0</v>
          </cell>
          <cell r="J21">
            <v>0</v>
          </cell>
          <cell r="K21">
            <v>0</v>
          </cell>
          <cell r="L21">
            <v>0</v>
          </cell>
          <cell r="M21">
            <v>0</v>
          </cell>
          <cell r="N21">
            <v>0</v>
          </cell>
        </row>
        <row r="22">
          <cell r="B22">
            <v>21</v>
          </cell>
          <cell r="C22">
            <v>0</v>
          </cell>
          <cell r="D22">
            <v>0</v>
          </cell>
          <cell r="E22">
            <v>0</v>
          </cell>
          <cell r="F22">
            <v>0</v>
          </cell>
          <cell r="G22">
            <v>0</v>
          </cell>
          <cell r="H22">
            <v>0</v>
          </cell>
          <cell r="I22">
            <v>0</v>
          </cell>
          <cell r="J22">
            <v>36.619999999999997</v>
          </cell>
          <cell r="K22">
            <v>0</v>
          </cell>
          <cell r="L22">
            <v>0</v>
          </cell>
          <cell r="M22">
            <v>0</v>
          </cell>
          <cell r="N22">
            <v>0</v>
          </cell>
        </row>
        <row r="23">
          <cell r="B23">
            <v>22</v>
          </cell>
          <cell r="C23">
            <v>0</v>
          </cell>
          <cell r="D23">
            <v>0</v>
          </cell>
          <cell r="E23">
            <v>0</v>
          </cell>
          <cell r="F23">
            <v>0</v>
          </cell>
          <cell r="G23">
            <v>0</v>
          </cell>
          <cell r="H23">
            <v>0</v>
          </cell>
          <cell r="I23">
            <v>0</v>
          </cell>
          <cell r="J23">
            <v>0</v>
          </cell>
          <cell r="K23">
            <v>0</v>
          </cell>
          <cell r="L23">
            <v>0</v>
          </cell>
          <cell r="M23">
            <v>0</v>
          </cell>
          <cell r="N23">
            <v>0</v>
          </cell>
        </row>
        <row r="24">
          <cell r="B24">
            <v>23</v>
          </cell>
          <cell r="C24">
            <v>0</v>
          </cell>
          <cell r="D24">
            <v>80.89</v>
          </cell>
          <cell r="E24">
            <v>0</v>
          </cell>
          <cell r="F24">
            <v>0.12</v>
          </cell>
          <cell r="G24">
            <v>0</v>
          </cell>
          <cell r="H24">
            <v>7.0000000000000007E-2</v>
          </cell>
          <cell r="I24">
            <v>0.14000000000000001</v>
          </cell>
          <cell r="J24">
            <v>0</v>
          </cell>
          <cell r="K24">
            <v>0</v>
          </cell>
          <cell r="L24">
            <v>0</v>
          </cell>
          <cell r="M24">
            <v>0</v>
          </cell>
          <cell r="N24">
            <v>0</v>
          </cell>
        </row>
        <row r="25">
          <cell r="B25">
            <v>24</v>
          </cell>
          <cell r="C25">
            <v>0</v>
          </cell>
          <cell r="D25">
            <v>0</v>
          </cell>
          <cell r="E25">
            <v>0</v>
          </cell>
          <cell r="F25">
            <v>0</v>
          </cell>
          <cell r="G25">
            <v>0</v>
          </cell>
          <cell r="H25">
            <v>0</v>
          </cell>
          <cell r="I25">
            <v>0</v>
          </cell>
          <cell r="J25">
            <v>0</v>
          </cell>
          <cell r="K25">
            <v>0</v>
          </cell>
          <cell r="L25">
            <v>0</v>
          </cell>
          <cell r="M25">
            <v>0</v>
          </cell>
          <cell r="N25">
            <v>0</v>
          </cell>
        </row>
        <row r="26">
          <cell r="B26">
            <v>25</v>
          </cell>
          <cell r="C26">
            <v>0</v>
          </cell>
          <cell r="D26">
            <v>0</v>
          </cell>
          <cell r="E26">
            <v>0</v>
          </cell>
          <cell r="F26">
            <v>0</v>
          </cell>
          <cell r="G26">
            <v>0</v>
          </cell>
          <cell r="H26">
            <v>0</v>
          </cell>
          <cell r="I26">
            <v>0</v>
          </cell>
          <cell r="J26">
            <v>0</v>
          </cell>
          <cell r="K26">
            <v>0</v>
          </cell>
          <cell r="L26">
            <v>0</v>
          </cell>
          <cell r="M26">
            <v>0</v>
          </cell>
          <cell r="N26">
            <v>0</v>
          </cell>
        </row>
        <row r="27">
          <cell r="B27">
            <v>26</v>
          </cell>
          <cell r="C27">
            <v>45.48</v>
          </cell>
          <cell r="D27">
            <v>45.48</v>
          </cell>
          <cell r="E27">
            <v>45.48</v>
          </cell>
          <cell r="F27">
            <v>45.48</v>
          </cell>
          <cell r="G27">
            <v>45.48</v>
          </cell>
          <cell r="H27">
            <v>45.48</v>
          </cell>
          <cell r="I27">
            <v>45.48</v>
          </cell>
          <cell r="J27">
            <v>45.48</v>
          </cell>
          <cell r="K27">
            <v>45.48</v>
          </cell>
          <cell r="L27">
            <v>45.48</v>
          </cell>
          <cell r="M27">
            <v>45.42</v>
          </cell>
          <cell r="N27">
            <v>45.48</v>
          </cell>
        </row>
        <row r="28">
          <cell r="B28">
            <v>27</v>
          </cell>
          <cell r="C28">
            <v>0</v>
          </cell>
          <cell r="D28">
            <v>0</v>
          </cell>
          <cell r="E28">
            <v>0</v>
          </cell>
          <cell r="F28">
            <v>0</v>
          </cell>
          <cell r="G28">
            <v>0</v>
          </cell>
          <cell r="H28">
            <v>0</v>
          </cell>
          <cell r="I28">
            <v>0</v>
          </cell>
          <cell r="J28">
            <v>0</v>
          </cell>
          <cell r="K28">
            <v>0</v>
          </cell>
          <cell r="L28">
            <v>0</v>
          </cell>
          <cell r="M28">
            <v>0</v>
          </cell>
          <cell r="N28">
            <v>0</v>
          </cell>
        </row>
        <row r="29">
          <cell r="B29">
            <v>28</v>
          </cell>
          <cell r="C29">
            <v>0</v>
          </cell>
          <cell r="D29">
            <v>0</v>
          </cell>
          <cell r="E29">
            <v>0</v>
          </cell>
          <cell r="F29">
            <v>0</v>
          </cell>
          <cell r="G29">
            <v>0</v>
          </cell>
          <cell r="H29">
            <v>0</v>
          </cell>
          <cell r="I29">
            <v>0</v>
          </cell>
          <cell r="J29">
            <v>0</v>
          </cell>
          <cell r="K29">
            <v>0</v>
          </cell>
          <cell r="L29">
            <v>0</v>
          </cell>
          <cell r="M29">
            <v>0</v>
          </cell>
          <cell r="N29">
            <v>0</v>
          </cell>
        </row>
        <row r="30">
          <cell r="B30">
            <v>29</v>
          </cell>
          <cell r="C30">
            <v>0</v>
          </cell>
          <cell r="D30">
            <v>0</v>
          </cell>
          <cell r="E30">
            <v>0</v>
          </cell>
          <cell r="F30">
            <v>0</v>
          </cell>
          <cell r="G30">
            <v>0</v>
          </cell>
          <cell r="H30">
            <v>0</v>
          </cell>
          <cell r="I30">
            <v>0</v>
          </cell>
          <cell r="J30">
            <v>0</v>
          </cell>
          <cell r="K30">
            <v>0</v>
          </cell>
          <cell r="L30">
            <v>0</v>
          </cell>
          <cell r="M30">
            <v>0</v>
          </cell>
          <cell r="N30">
            <v>0</v>
          </cell>
        </row>
        <row r="31">
          <cell r="B31">
            <v>30</v>
          </cell>
          <cell r="C31">
            <v>0</v>
          </cell>
          <cell r="D31">
            <v>0</v>
          </cell>
          <cell r="E31">
            <v>0</v>
          </cell>
          <cell r="F31">
            <v>0</v>
          </cell>
          <cell r="G31">
            <v>0</v>
          </cell>
          <cell r="H31">
            <v>0</v>
          </cell>
          <cell r="I31">
            <v>0</v>
          </cell>
          <cell r="J31">
            <v>0</v>
          </cell>
          <cell r="K31">
            <v>0</v>
          </cell>
          <cell r="L31">
            <v>0</v>
          </cell>
          <cell r="M31">
            <v>0</v>
          </cell>
          <cell r="N31">
            <v>0</v>
          </cell>
        </row>
        <row r="32">
          <cell r="B32">
            <v>31</v>
          </cell>
          <cell r="C32">
            <v>0</v>
          </cell>
          <cell r="D32">
            <v>0</v>
          </cell>
          <cell r="E32">
            <v>0</v>
          </cell>
          <cell r="F32">
            <v>0</v>
          </cell>
          <cell r="G32">
            <v>0</v>
          </cell>
          <cell r="H32">
            <v>0</v>
          </cell>
          <cell r="I32">
            <v>0</v>
          </cell>
          <cell r="J32">
            <v>0</v>
          </cell>
          <cell r="K32">
            <v>0</v>
          </cell>
          <cell r="L32">
            <v>0</v>
          </cell>
          <cell r="M32">
            <v>0</v>
          </cell>
          <cell r="N32">
            <v>0</v>
          </cell>
        </row>
        <row r="33">
          <cell r="B33">
            <v>32</v>
          </cell>
          <cell r="C33">
            <v>4.8</v>
          </cell>
          <cell r="D33">
            <v>4.8</v>
          </cell>
          <cell r="E33">
            <v>4.8</v>
          </cell>
          <cell r="F33">
            <v>4.8</v>
          </cell>
          <cell r="G33">
            <v>4.8</v>
          </cell>
          <cell r="H33">
            <v>4.8</v>
          </cell>
          <cell r="I33">
            <v>4.8</v>
          </cell>
          <cell r="J33">
            <v>4.8</v>
          </cell>
          <cell r="K33">
            <v>4.8</v>
          </cell>
          <cell r="L33">
            <v>4.8</v>
          </cell>
          <cell r="M33">
            <v>4.8</v>
          </cell>
          <cell r="N33">
            <v>4.8</v>
          </cell>
        </row>
        <row r="34">
          <cell r="B34">
            <v>33</v>
          </cell>
          <cell r="C34">
            <v>2.72</v>
          </cell>
          <cell r="D34">
            <v>2.72</v>
          </cell>
          <cell r="E34">
            <v>2.72</v>
          </cell>
          <cell r="F34">
            <v>2.72</v>
          </cell>
          <cell r="G34">
            <v>2.72</v>
          </cell>
          <cell r="H34">
            <v>2.72</v>
          </cell>
          <cell r="I34">
            <v>2.72</v>
          </cell>
          <cell r="J34">
            <v>2.72</v>
          </cell>
          <cell r="K34">
            <v>2.72</v>
          </cell>
          <cell r="L34">
            <v>2.72</v>
          </cell>
          <cell r="M34">
            <v>2.72</v>
          </cell>
          <cell r="N34">
            <v>2.72</v>
          </cell>
        </row>
        <row r="35">
          <cell r="B35">
            <v>34</v>
          </cell>
          <cell r="C35">
            <v>0</v>
          </cell>
          <cell r="D35">
            <v>0</v>
          </cell>
          <cell r="E35">
            <v>0</v>
          </cell>
          <cell r="F35">
            <v>0</v>
          </cell>
          <cell r="G35">
            <v>0</v>
          </cell>
          <cell r="H35">
            <v>0</v>
          </cell>
          <cell r="I35">
            <v>0</v>
          </cell>
          <cell r="J35">
            <v>0</v>
          </cell>
          <cell r="K35">
            <v>0</v>
          </cell>
          <cell r="L35">
            <v>0</v>
          </cell>
          <cell r="M35">
            <v>0</v>
          </cell>
          <cell r="N35">
            <v>0</v>
          </cell>
        </row>
        <row r="36">
          <cell r="B36">
            <v>35</v>
          </cell>
          <cell r="C36">
            <v>0</v>
          </cell>
          <cell r="D36">
            <v>0</v>
          </cell>
          <cell r="E36">
            <v>0</v>
          </cell>
          <cell r="F36">
            <v>0</v>
          </cell>
          <cell r="G36">
            <v>0</v>
          </cell>
          <cell r="H36">
            <v>0</v>
          </cell>
          <cell r="I36">
            <v>0</v>
          </cell>
          <cell r="J36">
            <v>0</v>
          </cell>
          <cell r="K36">
            <v>0</v>
          </cell>
          <cell r="L36">
            <v>0</v>
          </cell>
          <cell r="M36">
            <v>0</v>
          </cell>
          <cell r="N36">
            <v>0</v>
          </cell>
        </row>
        <row r="37">
          <cell r="B37">
            <v>36</v>
          </cell>
          <cell r="C37">
            <v>0</v>
          </cell>
          <cell r="D37">
            <v>0</v>
          </cell>
          <cell r="E37">
            <v>0</v>
          </cell>
          <cell r="F37">
            <v>0</v>
          </cell>
          <cell r="G37">
            <v>0</v>
          </cell>
          <cell r="H37">
            <v>0</v>
          </cell>
          <cell r="I37">
            <v>0</v>
          </cell>
          <cell r="J37">
            <v>0</v>
          </cell>
          <cell r="K37">
            <v>0</v>
          </cell>
          <cell r="L37">
            <v>0</v>
          </cell>
          <cell r="M37">
            <v>0</v>
          </cell>
          <cell r="N37">
            <v>0</v>
          </cell>
        </row>
        <row r="38">
          <cell r="B38">
            <v>37</v>
          </cell>
          <cell r="C38">
            <v>1.32</v>
          </cell>
          <cell r="D38">
            <v>1.32</v>
          </cell>
          <cell r="E38">
            <v>1.32</v>
          </cell>
          <cell r="F38">
            <v>1.32</v>
          </cell>
          <cell r="G38">
            <v>1.32</v>
          </cell>
          <cell r="H38">
            <v>1.32</v>
          </cell>
          <cell r="I38">
            <v>1.32</v>
          </cell>
          <cell r="J38">
            <v>1.32</v>
          </cell>
          <cell r="K38">
            <v>1.32</v>
          </cell>
          <cell r="L38">
            <v>1.32</v>
          </cell>
          <cell r="M38">
            <v>1.32</v>
          </cell>
          <cell r="N38">
            <v>0</v>
          </cell>
        </row>
        <row r="39">
          <cell r="B39">
            <v>38</v>
          </cell>
          <cell r="C39">
            <v>0</v>
          </cell>
          <cell r="D39">
            <v>0</v>
          </cell>
          <cell r="E39">
            <v>0</v>
          </cell>
          <cell r="F39">
            <v>0</v>
          </cell>
          <cell r="G39">
            <v>0</v>
          </cell>
          <cell r="H39">
            <v>0</v>
          </cell>
          <cell r="I39">
            <v>0</v>
          </cell>
          <cell r="J39">
            <v>0</v>
          </cell>
          <cell r="K39">
            <v>0</v>
          </cell>
          <cell r="L39">
            <v>0</v>
          </cell>
          <cell r="M39">
            <v>0</v>
          </cell>
          <cell r="N39">
            <v>0</v>
          </cell>
        </row>
        <row r="40">
          <cell r="B40">
            <v>39</v>
          </cell>
          <cell r="C40">
            <v>0</v>
          </cell>
          <cell r="D40">
            <v>0</v>
          </cell>
          <cell r="E40">
            <v>0</v>
          </cell>
          <cell r="F40">
            <v>0</v>
          </cell>
          <cell r="G40">
            <v>0</v>
          </cell>
          <cell r="H40">
            <v>0</v>
          </cell>
          <cell r="I40">
            <v>0</v>
          </cell>
          <cell r="J40">
            <v>0</v>
          </cell>
          <cell r="K40">
            <v>0</v>
          </cell>
          <cell r="L40">
            <v>0</v>
          </cell>
          <cell r="M40">
            <v>0</v>
          </cell>
          <cell r="N40">
            <v>0</v>
          </cell>
        </row>
        <row r="41">
          <cell r="B41">
            <v>40</v>
          </cell>
          <cell r="C41">
            <v>0</v>
          </cell>
          <cell r="D41">
            <v>0</v>
          </cell>
          <cell r="E41">
            <v>0</v>
          </cell>
          <cell r="F41">
            <v>0</v>
          </cell>
          <cell r="G41">
            <v>0</v>
          </cell>
          <cell r="H41">
            <v>0</v>
          </cell>
          <cell r="I41">
            <v>0</v>
          </cell>
          <cell r="J41">
            <v>0</v>
          </cell>
          <cell r="K41">
            <v>0</v>
          </cell>
          <cell r="L41">
            <v>0</v>
          </cell>
          <cell r="M41">
            <v>0</v>
          </cell>
          <cell r="N41">
            <v>0</v>
          </cell>
        </row>
        <row r="42">
          <cell r="B42">
            <v>41</v>
          </cell>
          <cell r="C42">
            <v>0</v>
          </cell>
          <cell r="D42">
            <v>0</v>
          </cell>
          <cell r="E42">
            <v>0</v>
          </cell>
          <cell r="F42">
            <v>0</v>
          </cell>
          <cell r="G42">
            <v>0</v>
          </cell>
          <cell r="H42">
            <v>0</v>
          </cell>
          <cell r="I42">
            <v>0</v>
          </cell>
          <cell r="J42">
            <v>0</v>
          </cell>
          <cell r="K42">
            <v>0</v>
          </cell>
          <cell r="L42">
            <v>0</v>
          </cell>
          <cell r="M42">
            <v>0</v>
          </cell>
          <cell r="N42">
            <v>0</v>
          </cell>
        </row>
        <row r="43">
          <cell r="B43">
            <v>42</v>
          </cell>
          <cell r="C43">
            <v>0</v>
          </cell>
          <cell r="D43">
            <v>0</v>
          </cell>
          <cell r="E43">
            <v>0</v>
          </cell>
          <cell r="F43">
            <v>0</v>
          </cell>
          <cell r="G43">
            <v>0</v>
          </cell>
          <cell r="H43">
            <v>0</v>
          </cell>
          <cell r="I43">
            <v>0</v>
          </cell>
          <cell r="J43">
            <v>0</v>
          </cell>
          <cell r="K43">
            <v>0</v>
          </cell>
          <cell r="L43">
            <v>0</v>
          </cell>
          <cell r="M43">
            <v>0</v>
          </cell>
          <cell r="N43">
            <v>0</v>
          </cell>
        </row>
        <row r="44">
          <cell r="B44">
            <v>43</v>
          </cell>
          <cell r="C44">
            <v>0</v>
          </cell>
          <cell r="D44">
            <v>0</v>
          </cell>
          <cell r="E44">
            <v>0</v>
          </cell>
          <cell r="F44">
            <v>0</v>
          </cell>
          <cell r="G44">
            <v>0</v>
          </cell>
          <cell r="H44">
            <v>0</v>
          </cell>
          <cell r="I44">
            <v>0</v>
          </cell>
          <cell r="J44">
            <v>0</v>
          </cell>
          <cell r="K44">
            <v>0</v>
          </cell>
          <cell r="L44">
            <v>0</v>
          </cell>
          <cell r="M44">
            <v>0</v>
          </cell>
          <cell r="N44">
            <v>0</v>
          </cell>
        </row>
        <row r="45">
          <cell r="B45">
            <v>44</v>
          </cell>
          <cell r="C45">
            <v>0</v>
          </cell>
          <cell r="D45">
            <v>0</v>
          </cell>
          <cell r="E45">
            <v>0</v>
          </cell>
          <cell r="F45">
            <v>0</v>
          </cell>
          <cell r="G45">
            <v>0</v>
          </cell>
          <cell r="H45">
            <v>0</v>
          </cell>
          <cell r="I45">
            <v>0</v>
          </cell>
          <cell r="J45">
            <v>0</v>
          </cell>
          <cell r="K45">
            <v>0</v>
          </cell>
          <cell r="L45">
            <v>0</v>
          </cell>
          <cell r="M45">
            <v>0</v>
          </cell>
          <cell r="N45">
            <v>0</v>
          </cell>
        </row>
        <row r="46">
          <cell r="B46">
            <v>45</v>
          </cell>
          <cell r="C46">
            <v>0</v>
          </cell>
          <cell r="D46">
            <v>0</v>
          </cell>
          <cell r="E46">
            <v>0</v>
          </cell>
          <cell r="F46">
            <v>0</v>
          </cell>
          <cell r="G46">
            <v>0</v>
          </cell>
          <cell r="H46">
            <v>0</v>
          </cell>
          <cell r="I46">
            <v>0</v>
          </cell>
          <cell r="J46">
            <v>0</v>
          </cell>
          <cell r="K46">
            <v>0</v>
          </cell>
          <cell r="L46">
            <v>0</v>
          </cell>
          <cell r="M46">
            <v>0</v>
          </cell>
          <cell r="N46">
            <v>0</v>
          </cell>
        </row>
        <row r="47">
          <cell r="B47">
            <v>46</v>
          </cell>
          <cell r="C47">
            <v>0</v>
          </cell>
          <cell r="D47">
            <v>0</v>
          </cell>
          <cell r="E47">
            <v>0</v>
          </cell>
          <cell r="F47">
            <v>0</v>
          </cell>
          <cell r="G47">
            <v>0</v>
          </cell>
          <cell r="H47">
            <v>0</v>
          </cell>
          <cell r="I47">
            <v>0</v>
          </cell>
          <cell r="J47">
            <v>0</v>
          </cell>
          <cell r="K47">
            <v>0</v>
          </cell>
          <cell r="L47">
            <v>0</v>
          </cell>
          <cell r="M47">
            <v>0</v>
          </cell>
          <cell r="N47">
            <v>0</v>
          </cell>
        </row>
        <row r="48">
          <cell r="B48">
            <v>47</v>
          </cell>
          <cell r="C48">
            <v>0</v>
          </cell>
          <cell r="D48">
            <v>0</v>
          </cell>
          <cell r="E48">
            <v>0</v>
          </cell>
          <cell r="F48">
            <v>0</v>
          </cell>
          <cell r="G48">
            <v>0</v>
          </cell>
          <cell r="H48">
            <v>0</v>
          </cell>
          <cell r="I48">
            <v>0</v>
          </cell>
          <cell r="J48">
            <v>0</v>
          </cell>
          <cell r="K48">
            <v>0</v>
          </cell>
          <cell r="L48">
            <v>0</v>
          </cell>
          <cell r="M48">
            <v>0</v>
          </cell>
          <cell r="N48">
            <v>0</v>
          </cell>
        </row>
        <row r="49">
          <cell r="B49">
            <v>48</v>
          </cell>
          <cell r="C49">
            <v>7.63</v>
          </cell>
          <cell r="D49">
            <v>7.63</v>
          </cell>
          <cell r="E49">
            <v>7.63</v>
          </cell>
          <cell r="F49">
            <v>7.63</v>
          </cell>
          <cell r="G49">
            <v>7.63</v>
          </cell>
          <cell r="H49">
            <v>7.63</v>
          </cell>
          <cell r="I49">
            <v>7.63</v>
          </cell>
          <cell r="J49">
            <v>7.63</v>
          </cell>
          <cell r="K49">
            <v>7.63</v>
          </cell>
          <cell r="L49">
            <v>7.63</v>
          </cell>
          <cell r="M49">
            <v>7.63</v>
          </cell>
          <cell r="N49">
            <v>7.63</v>
          </cell>
        </row>
        <row r="50">
          <cell r="B50">
            <v>49</v>
          </cell>
          <cell r="C50">
            <v>0</v>
          </cell>
          <cell r="D50">
            <v>0</v>
          </cell>
          <cell r="E50">
            <v>0</v>
          </cell>
          <cell r="F50">
            <v>0</v>
          </cell>
          <cell r="G50">
            <v>0</v>
          </cell>
          <cell r="H50">
            <v>0</v>
          </cell>
          <cell r="I50">
            <v>0</v>
          </cell>
          <cell r="J50">
            <v>0</v>
          </cell>
          <cell r="K50">
            <v>0</v>
          </cell>
          <cell r="L50">
            <v>0</v>
          </cell>
          <cell r="M50">
            <v>0</v>
          </cell>
          <cell r="N50">
            <v>0</v>
          </cell>
        </row>
        <row r="51">
          <cell r="B51">
            <v>50</v>
          </cell>
          <cell r="C51">
            <v>0</v>
          </cell>
          <cell r="D51">
            <v>0</v>
          </cell>
          <cell r="E51">
            <v>0</v>
          </cell>
          <cell r="F51">
            <v>0</v>
          </cell>
          <cell r="G51">
            <v>0</v>
          </cell>
          <cell r="H51">
            <v>0</v>
          </cell>
          <cell r="I51">
            <v>0</v>
          </cell>
          <cell r="J51">
            <v>0</v>
          </cell>
          <cell r="K51">
            <v>0</v>
          </cell>
          <cell r="L51">
            <v>0</v>
          </cell>
          <cell r="M51">
            <v>0</v>
          </cell>
          <cell r="N51">
            <v>0</v>
          </cell>
        </row>
        <row r="52">
          <cell r="B52">
            <v>51</v>
          </cell>
          <cell r="C52">
            <v>0</v>
          </cell>
          <cell r="D52">
            <v>0</v>
          </cell>
          <cell r="E52">
            <v>0</v>
          </cell>
          <cell r="F52">
            <v>0</v>
          </cell>
          <cell r="G52">
            <v>0</v>
          </cell>
          <cell r="H52">
            <v>0.4</v>
          </cell>
          <cell r="I52">
            <v>0</v>
          </cell>
          <cell r="J52">
            <v>0</v>
          </cell>
          <cell r="K52">
            <v>0</v>
          </cell>
          <cell r="L52">
            <v>0</v>
          </cell>
          <cell r="M52">
            <v>0</v>
          </cell>
          <cell r="N52">
            <v>0</v>
          </cell>
        </row>
        <row r="53">
          <cell r="B53">
            <v>1</v>
          </cell>
          <cell r="C53">
            <v>386.48213140000007</v>
          </cell>
          <cell r="D53">
            <v>386.66524090000007</v>
          </cell>
          <cell r="E53">
            <v>486.16524089999996</v>
          </cell>
          <cell r="F53">
            <v>387.09783130000005</v>
          </cell>
          <cell r="G53">
            <v>395.76010910000002</v>
          </cell>
          <cell r="H53">
            <v>408.69611060000011</v>
          </cell>
          <cell r="I53">
            <v>387.98871250000002</v>
          </cell>
          <cell r="J53">
            <v>415.51055550000007</v>
          </cell>
          <cell r="K53">
            <v>410.20607775000008</v>
          </cell>
          <cell r="L53">
            <v>394.60359305000009</v>
          </cell>
          <cell r="M53">
            <v>394.60359305000009</v>
          </cell>
          <cell r="N53">
            <v>1104.4035930499997</v>
          </cell>
        </row>
        <row r="54">
          <cell r="B54">
            <v>2</v>
          </cell>
          <cell r="C54">
            <v>26.061</v>
          </cell>
          <cell r="D54">
            <v>26.061</v>
          </cell>
          <cell r="E54">
            <v>26.061</v>
          </cell>
          <cell r="F54">
            <v>26.061</v>
          </cell>
          <cell r="G54">
            <v>26.061</v>
          </cell>
          <cell r="H54">
            <v>26.061</v>
          </cell>
          <cell r="I54">
            <v>26.061</v>
          </cell>
          <cell r="J54">
            <v>26.061</v>
          </cell>
          <cell r="K54">
            <v>26.061</v>
          </cell>
          <cell r="L54">
            <v>26.061</v>
          </cell>
          <cell r="M54">
            <v>26.061</v>
          </cell>
          <cell r="N54">
            <v>26.061</v>
          </cell>
        </row>
        <row r="55">
          <cell r="B55">
            <v>3</v>
          </cell>
          <cell r="C55">
            <v>10.220000000000001</v>
          </cell>
          <cell r="D55">
            <v>10.220000000000001</v>
          </cell>
          <cell r="E55">
            <v>10.220000000000001</v>
          </cell>
          <cell r="F55">
            <v>10.220000000000001</v>
          </cell>
          <cell r="G55">
            <v>10.220000000000001</v>
          </cell>
          <cell r="H55">
            <v>10.220000000000001</v>
          </cell>
          <cell r="I55">
            <v>10.220000000000001</v>
          </cell>
          <cell r="J55">
            <v>10.220000000000001</v>
          </cell>
          <cell r="K55">
            <v>10.220000000000001</v>
          </cell>
          <cell r="L55">
            <v>10.220000000000001</v>
          </cell>
          <cell r="M55">
            <v>10.220000000000001</v>
          </cell>
          <cell r="N55">
            <v>10.220000000000001</v>
          </cell>
        </row>
        <row r="56">
          <cell r="B56">
            <v>4</v>
          </cell>
          <cell r="C56">
            <v>66.834000000000003</v>
          </cell>
          <cell r="D56">
            <v>65.334000000000003</v>
          </cell>
          <cell r="E56">
            <v>66.334000000000003</v>
          </cell>
          <cell r="F56">
            <v>67.834000000000003</v>
          </cell>
          <cell r="G56">
            <v>70.334000000000003</v>
          </cell>
          <cell r="H56">
            <v>66.334000000000003</v>
          </cell>
          <cell r="I56">
            <v>64.353999999999999</v>
          </cell>
          <cell r="J56">
            <v>66.354000000000013</v>
          </cell>
          <cell r="K56">
            <v>67.594000000000023</v>
          </cell>
          <cell r="L56">
            <v>67.894000000000005</v>
          </cell>
          <cell r="M56">
            <v>67.744000000000014</v>
          </cell>
          <cell r="N56">
            <v>71.664000000000001</v>
          </cell>
        </row>
        <row r="57">
          <cell r="B57">
            <v>5</v>
          </cell>
          <cell r="C57">
            <v>102.16200000000001</v>
          </cell>
          <cell r="D57">
            <v>102.16200000000001</v>
          </cell>
          <cell r="E57">
            <v>102.16200000000001</v>
          </cell>
          <cell r="F57">
            <v>102.16200000000001</v>
          </cell>
          <cell r="G57">
            <v>102.36200000000002</v>
          </cell>
          <cell r="H57">
            <v>102.36200000000002</v>
          </cell>
          <cell r="I57">
            <v>102.39200000000002</v>
          </cell>
          <cell r="J57">
            <v>102.262</v>
          </cell>
          <cell r="K57">
            <v>102.262</v>
          </cell>
          <cell r="L57">
            <v>103.21199999999999</v>
          </cell>
          <cell r="M57">
            <v>102.34200000000001</v>
          </cell>
          <cell r="N57">
            <v>105.602</v>
          </cell>
        </row>
        <row r="58">
          <cell r="B58">
            <v>6</v>
          </cell>
          <cell r="C58">
            <v>0</v>
          </cell>
          <cell r="D58">
            <v>0</v>
          </cell>
          <cell r="E58">
            <v>0</v>
          </cell>
          <cell r="F58">
            <v>0</v>
          </cell>
          <cell r="G58">
            <v>0</v>
          </cell>
          <cell r="H58">
            <v>0</v>
          </cell>
          <cell r="I58">
            <v>0</v>
          </cell>
          <cell r="J58">
            <v>0</v>
          </cell>
          <cell r="K58">
            <v>0</v>
          </cell>
          <cell r="L58">
            <v>0</v>
          </cell>
          <cell r="M58">
            <v>0</v>
          </cell>
          <cell r="N58">
            <v>0</v>
          </cell>
        </row>
        <row r="59">
          <cell r="B59">
            <v>7</v>
          </cell>
          <cell r="C59">
            <v>0</v>
          </cell>
          <cell r="D59">
            <v>0</v>
          </cell>
          <cell r="E59">
            <v>0</v>
          </cell>
          <cell r="F59">
            <v>0</v>
          </cell>
          <cell r="G59">
            <v>0</v>
          </cell>
          <cell r="H59">
            <v>0</v>
          </cell>
          <cell r="I59">
            <v>0</v>
          </cell>
          <cell r="J59">
            <v>0</v>
          </cell>
          <cell r="K59">
            <v>0</v>
          </cell>
          <cell r="L59">
            <v>0</v>
          </cell>
          <cell r="M59">
            <v>0</v>
          </cell>
          <cell r="N59">
            <v>0</v>
          </cell>
        </row>
        <row r="60">
          <cell r="B60">
            <v>8</v>
          </cell>
          <cell r="C60">
            <v>0</v>
          </cell>
          <cell r="D60">
            <v>0</v>
          </cell>
          <cell r="E60">
            <v>0</v>
          </cell>
          <cell r="F60">
            <v>0</v>
          </cell>
          <cell r="G60">
            <v>0</v>
          </cell>
          <cell r="H60">
            <v>0</v>
          </cell>
          <cell r="I60">
            <v>0</v>
          </cell>
          <cell r="J60">
            <v>0</v>
          </cell>
          <cell r="K60">
            <v>0</v>
          </cell>
          <cell r="L60">
            <v>0</v>
          </cell>
          <cell r="M60">
            <v>0</v>
          </cell>
          <cell r="N60">
            <v>0</v>
          </cell>
        </row>
        <row r="61">
          <cell r="B61">
            <v>9</v>
          </cell>
          <cell r="C61">
            <v>0</v>
          </cell>
          <cell r="D61">
            <v>0</v>
          </cell>
          <cell r="E61">
            <v>0</v>
          </cell>
          <cell r="F61">
            <v>0</v>
          </cell>
          <cell r="G61">
            <v>0</v>
          </cell>
          <cell r="H61">
            <v>0</v>
          </cell>
          <cell r="I61">
            <v>0</v>
          </cell>
          <cell r="J61">
            <v>0</v>
          </cell>
          <cell r="K61">
            <v>0</v>
          </cell>
          <cell r="L61">
            <v>0</v>
          </cell>
          <cell r="M61">
            <v>0</v>
          </cell>
          <cell r="N61">
            <v>0</v>
          </cell>
        </row>
        <row r="62">
          <cell r="B62">
            <v>10</v>
          </cell>
          <cell r="C62">
            <v>0</v>
          </cell>
          <cell r="D62">
            <v>0</v>
          </cell>
          <cell r="E62">
            <v>0</v>
          </cell>
          <cell r="F62">
            <v>0</v>
          </cell>
          <cell r="G62">
            <v>0</v>
          </cell>
          <cell r="H62">
            <v>0</v>
          </cell>
          <cell r="I62">
            <v>0</v>
          </cell>
          <cell r="J62">
            <v>372.6</v>
          </cell>
          <cell r="K62">
            <v>0</v>
          </cell>
          <cell r="L62">
            <v>0</v>
          </cell>
          <cell r="M62">
            <v>0</v>
          </cell>
          <cell r="N62">
            <v>0</v>
          </cell>
        </row>
        <row r="63">
          <cell r="B63">
            <v>11</v>
          </cell>
          <cell r="C63">
            <v>0</v>
          </cell>
          <cell r="D63">
            <v>670</v>
          </cell>
          <cell r="E63">
            <v>0</v>
          </cell>
          <cell r="F63">
            <v>0</v>
          </cell>
          <cell r="G63">
            <v>0</v>
          </cell>
          <cell r="H63">
            <v>0</v>
          </cell>
          <cell r="I63">
            <v>0</v>
          </cell>
          <cell r="J63">
            <v>451.9</v>
          </cell>
          <cell r="K63">
            <v>0</v>
          </cell>
          <cell r="L63">
            <v>0</v>
          </cell>
          <cell r="M63">
            <v>0</v>
          </cell>
          <cell r="N63">
            <v>0</v>
          </cell>
        </row>
        <row r="64">
          <cell r="B64">
            <v>12</v>
          </cell>
          <cell r="C64">
            <v>0</v>
          </cell>
          <cell r="D64">
            <v>19.8</v>
          </cell>
          <cell r="E64">
            <v>0</v>
          </cell>
          <cell r="F64">
            <v>0</v>
          </cell>
          <cell r="G64">
            <v>0</v>
          </cell>
          <cell r="H64">
            <v>0</v>
          </cell>
          <cell r="I64">
            <v>0</v>
          </cell>
          <cell r="J64">
            <v>15.8</v>
          </cell>
          <cell r="K64">
            <v>0</v>
          </cell>
          <cell r="L64">
            <v>0</v>
          </cell>
          <cell r="M64">
            <v>0</v>
          </cell>
          <cell r="N64">
            <v>0</v>
          </cell>
        </row>
        <row r="65">
          <cell r="B65">
            <v>13</v>
          </cell>
          <cell r="C65">
            <v>0</v>
          </cell>
          <cell r="D65">
            <v>0</v>
          </cell>
          <cell r="E65">
            <v>0</v>
          </cell>
          <cell r="F65">
            <v>0</v>
          </cell>
          <cell r="G65">
            <v>0</v>
          </cell>
          <cell r="H65">
            <v>0</v>
          </cell>
          <cell r="I65">
            <v>0</v>
          </cell>
          <cell r="J65">
            <v>0</v>
          </cell>
          <cell r="K65">
            <v>0</v>
          </cell>
          <cell r="L65">
            <v>0</v>
          </cell>
          <cell r="M65">
            <v>0</v>
          </cell>
          <cell r="N65">
            <v>0</v>
          </cell>
        </row>
        <row r="66">
          <cell r="B66">
            <v>14</v>
          </cell>
          <cell r="C66">
            <v>0</v>
          </cell>
          <cell r="D66">
            <v>17.600000000000001</v>
          </cell>
          <cell r="E66">
            <v>0</v>
          </cell>
          <cell r="F66">
            <v>0</v>
          </cell>
          <cell r="G66">
            <v>0</v>
          </cell>
          <cell r="H66">
            <v>0</v>
          </cell>
          <cell r="I66">
            <v>0</v>
          </cell>
          <cell r="J66">
            <v>13.2</v>
          </cell>
          <cell r="K66">
            <v>0</v>
          </cell>
          <cell r="L66">
            <v>0</v>
          </cell>
          <cell r="M66">
            <v>0</v>
          </cell>
          <cell r="N66">
            <v>0</v>
          </cell>
        </row>
        <row r="67">
          <cell r="B67">
            <v>15</v>
          </cell>
          <cell r="C67">
            <v>0</v>
          </cell>
          <cell r="D67">
            <v>6</v>
          </cell>
          <cell r="E67">
            <v>0</v>
          </cell>
          <cell r="F67">
            <v>0</v>
          </cell>
          <cell r="G67">
            <v>0</v>
          </cell>
          <cell r="H67">
            <v>0</v>
          </cell>
          <cell r="I67">
            <v>0</v>
          </cell>
          <cell r="J67">
            <v>4.2</v>
          </cell>
          <cell r="K67">
            <v>0</v>
          </cell>
          <cell r="L67">
            <v>0</v>
          </cell>
          <cell r="M67">
            <v>0</v>
          </cell>
          <cell r="N67">
            <v>0</v>
          </cell>
        </row>
        <row r="68">
          <cell r="B68">
            <v>16</v>
          </cell>
          <cell r="C68">
            <v>0</v>
          </cell>
          <cell r="D68">
            <v>3.3</v>
          </cell>
          <cell r="E68">
            <v>0</v>
          </cell>
          <cell r="F68">
            <v>0</v>
          </cell>
          <cell r="G68">
            <v>0</v>
          </cell>
          <cell r="H68">
            <v>0</v>
          </cell>
          <cell r="I68">
            <v>0</v>
          </cell>
          <cell r="J68">
            <v>2.6</v>
          </cell>
          <cell r="K68">
            <v>0</v>
          </cell>
          <cell r="L68">
            <v>0</v>
          </cell>
          <cell r="M68">
            <v>0</v>
          </cell>
          <cell r="N68">
            <v>0</v>
          </cell>
        </row>
        <row r="69">
          <cell r="B69">
            <v>17</v>
          </cell>
          <cell r="C69">
            <v>0</v>
          </cell>
          <cell r="D69">
            <v>0</v>
          </cell>
          <cell r="E69">
            <v>0</v>
          </cell>
          <cell r="F69">
            <v>0</v>
          </cell>
          <cell r="G69">
            <v>0</v>
          </cell>
          <cell r="H69">
            <v>0</v>
          </cell>
          <cell r="I69">
            <v>0</v>
          </cell>
          <cell r="J69">
            <v>0</v>
          </cell>
          <cell r="K69">
            <v>0</v>
          </cell>
          <cell r="L69">
            <v>0</v>
          </cell>
          <cell r="M69">
            <v>0</v>
          </cell>
          <cell r="N69">
            <v>0</v>
          </cell>
        </row>
        <row r="70">
          <cell r="B70">
            <v>18</v>
          </cell>
          <cell r="C70">
            <v>0</v>
          </cell>
          <cell r="D70">
            <v>0</v>
          </cell>
          <cell r="E70">
            <v>0</v>
          </cell>
          <cell r="F70">
            <v>0</v>
          </cell>
          <cell r="G70">
            <v>0</v>
          </cell>
          <cell r="H70">
            <v>0</v>
          </cell>
          <cell r="I70">
            <v>0</v>
          </cell>
          <cell r="J70">
            <v>0</v>
          </cell>
          <cell r="K70">
            <v>0</v>
          </cell>
          <cell r="L70">
            <v>0</v>
          </cell>
          <cell r="M70">
            <v>0</v>
          </cell>
          <cell r="N70">
            <v>0</v>
          </cell>
        </row>
        <row r="71">
          <cell r="B71">
            <v>19</v>
          </cell>
          <cell r="C71">
            <v>0</v>
          </cell>
          <cell r="D71">
            <v>4.4000000000000004</v>
          </cell>
          <cell r="E71">
            <v>0</v>
          </cell>
          <cell r="F71">
            <v>0</v>
          </cell>
          <cell r="G71">
            <v>0</v>
          </cell>
          <cell r="H71">
            <v>0</v>
          </cell>
          <cell r="I71">
            <v>0</v>
          </cell>
          <cell r="J71">
            <v>4.4000000000000004</v>
          </cell>
          <cell r="K71">
            <v>0</v>
          </cell>
          <cell r="L71">
            <v>0</v>
          </cell>
          <cell r="M71">
            <v>0</v>
          </cell>
          <cell r="N71">
            <v>0</v>
          </cell>
        </row>
        <row r="72">
          <cell r="B72">
            <v>20</v>
          </cell>
          <cell r="C72">
            <v>0</v>
          </cell>
          <cell r="D72">
            <v>0</v>
          </cell>
          <cell r="E72">
            <v>0</v>
          </cell>
          <cell r="F72">
            <v>0</v>
          </cell>
          <cell r="G72">
            <v>0</v>
          </cell>
          <cell r="H72">
            <v>0</v>
          </cell>
          <cell r="I72">
            <v>0</v>
          </cell>
          <cell r="J72">
            <v>0</v>
          </cell>
          <cell r="K72">
            <v>0</v>
          </cell>
          <cell r="L72">
            <v>0</v>
          </cell>
          <cell r="M72">
            <v>0</v>
          </cell>
          <cell r="N72">
            <v>0</v>
          </cell>
        </row>
        <row r="73">
          <cell r="B73">
            <v>21</v>
          </cell>
          <cell r="C73">
            <v>0</v>
          </cell>
          <cell r="D73">
            <v>0</v>
          </cell>
          <cell r="E73">
            <v>0</v>
          </cell>
          <cell r="F73">
            <v>0</v>
          </cell>
          <cell r="G73">
            <v>0</v>
          </cell>
          <cell r="H73">
            <v>0</v>
          </cell>
          <cell r="I73">
            <v>0</v>
          </cell>
          <cell r="J73">
            <v>0</v>
          </cell>
          <cell r="K73">
            <v>0</v>
          </cell>
          <cell r="L73">
            <v>0</v>
          </cell>
          <cell r="M73">
            <v>0</v>
          </cell>
          <cell r="N73">
            <v>0</v>
          </cell>
        </row>
        <row r="74">
          <cell r="B74">
            <v>22</v>
          </cell>
          <cell r="C74">
            <v>0</v>
          </cell>
          <cell r="D74">
            <v>0</v>
          </cell>
          <cell r="E74">
            <v>0</v>
          </cell>
          <cell r="F74">
            <v>0</v>
          </cell>
          <cell r="G74">
            <v>0</v>
          </cell>
          <cell r="H74">
            <v>0</v>
          </cell>
          <cell r="I74">
            <v>0</v>
          </cell>
          <cell r="J74">
            <v>0</v>
          </cell>
          <cell r="K74">
            <v>0</v>
          </cell>
          <cell r="L74">
            <v>0</v>
          </cell>
          <cell r="M74">
            <v>0</v>
          </cell>
          <cell r="N74">
            <v>0</v>
          </cell>
        </row>
        <row r="75">
          <cell r="B75">
            <v>23</v>
          </cell>
          <cell r="C75">
            <v>0</v>
          </cell>
          <cell r="D75">
            <v>0</v>
          </cell>
          <cell r="E75">
            <v>0</v>
          </cell>
          <cell r="F75">
            <v>0</v>
          </cell>
          <cell r="G75">
            <v>0</v>
          </cell>
          <cell r="H75">
            <v>0</v>
          </cell>
          <cell r="I75">
            <v>0</v>
          </cell>
          <cell r="J75">
            <v>0</v>
          </cell>
          <cell r="K75">
            <v>0</v>
          </cell>
          <cell r="L75">
            <v>0</v>
          </cell>
          <cell r="M75">
            <v>0</v>
          </cell>
          <cell r="N75">
            <v>0</v>
          </cell>
        </row>
        <row r="76">
          <cell r="B76">
            <v>24</v>
          </cell>
          <cell r="C76">
            <v>0</v>
          </cell>
          <cell r="D76">
            <v>0</v>
          </cell>
          <cell r="E76">
            <v>0</v>
          </cell>
          <cell r="F76">
            <v>0</v>
          </cell>
          <cell r="G76">
            <v>0</v>
          </cell>
          <cell r="H76">
            <v>0</v>
          </cell>
          <cell r="I76">
            <v>0</v>
          </cell>
          <cell r="J76">
            <v>0</v>
          </cell>
          <cell r="K76">
            <v>0</v>
          </cell>
          <cell r="L76">
            <v>0</v>
          </cell>
          <cell r="M76">
            <v>0</v>
          </cell>
          <cell r="N76">
            <v>0</v>
          </cell>
        </row>
        <row r="77">
          <cell r="B77">
            <v>25</v>
          </cell>
          <cell r="C77">
            <v>0</v>
          </cell>
          <cell r="D77">
            <v>0</v>
          </cell>
          <cell r="E77">
            <v>0</v>
          </cell>
          <cell r="F77">
            <v>0</v>
          </cell>
          <cell r="G77">
            <v>0</v>
          </cell>
          <cell r="H77">
            <v>0</v>
          </cell>
          <cell r="I77">
            <v>0</v>
          </cell>
          <cell r="J77">
            <v>0</v>
          </cell>
          <cell r="K77">
            <v>0</v>
          </cell>
          <cell r="L77">
            <v>0</v>
          </cell>
          <cell r="M77">
            <v>0</v>
          </cell>
          <cell r="N77">
            <v>0</v>
          </cell>
        </row>
        <row r="78">
          <cell r="B78">
            <v>26</v>
          </cell>
          <cell r="C78">
            <v>0</v>
          </cell>
          <cell r="D78">
            <v>36</v>
          </cell>
          <cell r="E78">
            <v>36</v>
          </cell>
          <cell r="F78">
            <v>36</v>
          </cell>
          <cell r="G78">
            <v>36</v>
          </cell>
          <cell r="H78">
            <v>36</v>
          </cell>
          <cell r="I78">
            <v>36</v>
          </cell>
          <cell r="J78">
            <v>36</v>
          </cell>
          <cell r="K78">
            <v>36</v>
          </cell>
          <cell r="L78">
            <v>36</v>
          </cell>
          <cell r="M78">
            <v>36</v>
          </cell>
          <cell r="N78">
            <v>0</v>
          </cell>
        </row>
        <row r="79">
          <cell r="B79">
            <v>27</v>
          </cell>
          <cell r="C79">
            <v>0</v>
          </cell>
          <cell r="D79">
            <v>0</v>
          </cell>
          <cell r="E79">
            <v>0</v>
          </cell>
          <cell r="F79">
            <v>0</v>
          </cell>
          <cell r="G79">
            <v>0</v>
          </cell>
          <cell r="H79">
            <v>0</v>
          </cell>
          <cell r="I79">
            <v>0</v>
          </cell>
          <cell r="J79">
            <v>0</v>
          </cell>
          <cell r="K79">
            <v>0</v>
          </cell>
          <cell r="L79">
            <v>0</v>
          </cell>
          <cell r="M79">
            <v>0</v>
          </cell>
          <cell r="N79">
            <v>0</v>
          </cell>
        </row>
        <row r="80">
          <cell r="B80">
            <v>28</v>
          </cell>
          <cell r="C80">
            <v>0</v>
          </cell>
          <cell r="D80">
            <v>0</v>
          </cell>
          <cell r="E80">
            <v>0</v>
          </cell>
          <cell r="F80">
            <v>0</v>
          </cell>
          <cell r="G80">
            <v>0</v>
          </cell>
          <cell r="H80">
            <v>0</v>
          </cell>
          <cell r="I80">
            <v>0</v>
          </cell>
          <cell r="J80">
            <v>0</v>
          </cell>
          <cell r="K80">
            <v>0</v>
          </cell>
          <cell r="L80">
            <v>0</v>
          </cell>
          <cell r="M80">
            <v>0</v>
          </cell>
          <cell r="N80">
            <v>0</v>
          </cell>
        </row>
        <row r="81">
          <cell r="B81">
            <v>29</v>
          </cell>
          <cell r="C81">
            <v>0</v>
          </cell>
          <cell r="D81">
            <v>0</v>
          </cell>
          <cell r="E81">
            <v>0</v>
          </cell>
          <cell r="F81">
            <v>0</v>
          </cell>
          <cell r="G81">
            <v>0</v>
          </cell>
          <cell r="H81">
            <v>0</v>
          </cell>
          <cell r="I81">
            <v>0</v>
          </cell>
          <cell r="J81">
            <v>0</v>
          </cell>
          <cell r="K81">
            <v>0</v>
          </cell>
          <cell r="L81">
            <v>0</v>
          </cell>
          <cell r="M81">
            <v>0</v>
          </cell>
          <cell r="N81">
            <v>0</v>
          </cell>
        </row>
        <row r="82">
          <cell r="B82">
            <v>30</v>
          </cell>
          <cell r="C82">
            <v>0</v>
          </cell>
          <cell r="D82">
            <v>0</v>
          </cell>
          <cell r="E82">
            <v>0</v>
          </cell>
          <cell r="F82">
            <v>0</v>
          </cell>
          <cell r="G82">
            <v>0</v>
          </cell>
          <cell r="H82">
            <v>0</v>
          </cell>
          <cell r="I82">
            <v>0</v>
          </cell>
          <cell r="J82">
            <v>0</v>
          </cell>
          <cell r="K82">
            <v>0</v>
          </cell>
          <cell r="L82">
            <v>0</v>
          </cell>
          <cell r="M82">
            <v>0</v>
          </cell>
          <cell r="N82">
            <v>0</v>
          </cell>
        </row>
        <row r="83">
          <cell r="B83">
            <v>31</v>
          </cell>
          <cell r="C83">
            <v>0</v>
          </cell>
          <cell r="D83">
            <v>0</v>
          </cell>
          <cell r="E83">
            <v>0</v>
          </cell>
          <cell r="F83">
            <v>0</v>
          </cell>
          <cell r="G83">
            <v>0</v>
          </cell>
          <cell r="H83">
            <v>0</v>
          </cell>
          <cell r="I83">
            <v>0</v>
          </cell>
          <cell r="J83">
            <v>0</v>
          </cell>
          <cell r="K83">
            <v>0</v>
          </cell>
          <cell r="L83">
            <v>0</v>
          </cell>
          <cell r="M83">
            <v>0</v>
          </cell>
          <cell r="N83">
            <v>0</v>
          </cell>
        </row>
        <row r="84">
          <cell r="B84">
            <v>32</v>
          </cell>
          <cell r="C84">
            <v>0</v>
          </cell>
          <cell r="D84">
            <v>7</v>
          </cell>
          <cell r="E84">
            <v>0</v>
          </cell>
          <cell r="F84">
            <v>0</v>
          </cell>
          <cell r="G84">
            <v>21</v>
          </cell>
          <cell r="H84">
            <v>0</v>
          </cell>
          <cell r="I84">
            <v>0</v>
          </cell>
          <cell r="J84">
            <v>14</v>
          </cell>
          <cell r="K84">
            <v>0</v>
          </cell>
          <cell r="L84">
            <v>7</v>
          </cell>
          <cell r="M84">
            <v>0</v>
          </cell>
          <cell r="N84">
            <v>0</v>
          </cell>
        </row>
        <row r="85">
          <cell r="B85">
            <v>33</v>
          </cell>
          <cell r="C85">
            <v>0</v>
          </cell>
          <cell r="D85">
            <v>0</v>
          </cell>
          <cell r="E85">
            <v>0</v>
          </cell>
          <cell r="F85">
            <v>0</v>
          </cell>
          <cell r="G85">
            <v>0</v>
          </cell>
          <cell r="H85">
            <v>0</v>
          </cell>
          <cell r="I85">
            <v>0</v>
          </cell>
          <cell r="J85">
            <v>0</v>
          </cell>
          <cell r="K85">
            <v>0</v>
          </cell>
          <cell r="L85">
            <v>0</v>
          </cell>
          <cell r="M85">
            <v>0</v>
          </cell>
          <cell r="N85">
            <v>0</v>
          </cell>
        </row>
        <row r="86">
          <cell r="B86">
            <v>34</v>
          </cell>
          <cell r="C86">
            <v>0</v>
          </cell>
          <cell r="D86">
            <v>0</v>
          </cell>
          <cell r="E86">
            <v>0</v>
          </cell>
          <cell r="F86">
            <v>0</v>
          </cell>
          <cell r="G86">
            <v>0</v>
          </cell>
          <cell r="H86">
            <v>0</v>
          </cell>
          <cell r="I86">
            <v>0</v>
          </cell>
          <cell r="J86">
            <v>0</v>
          </cell>
          <cell r="K86">
            <v>0</v>
          </cell>
          <cell r="L86">
            <v>0</v>
          </cell>
          <cell r="M86">
            <v>0</v>
          </cell>
          <cell r="N86">
            <v>0</v>
          </cell>
        </row>
        <row r="87">
          <cell r="B87">
            <v>35</v>
          </cell>
          <cell r="C87">
            <v>0</v>
          </cell>
          <cell r="D87">
            <v>0</v>
          </cell>
          <cell r="E87">
            <v>0</v>
          </cell>
          <cell r="F87">
            <v>0</v>
          </cell>
          <cell r="G87">
            <v>0</v>
          </cell>
          <cell r="H87">
            <v>0</v>
          </cell>
          <cell r="I87">
            <v>0</v>
          </cell>
          <cell r="J87">
            <v>0</v>
          </cell>
          <cell r="K87">
            <v>0</v>
          </cell>
          <cell r="L87">
            <v>0</v>
          </cell>
          <cell r="M87">
            <v>0</v>
          </cell>
          <cell r="N87">
            <v>0</v>
          </cell>
        </row>
        <row r="88">
          <cell r="B88">
            <v>36</v>
          </cell>
          <cell r="C88">
            <v>0</v>
          </cell>
          <cell r="D88">
            <v>0</v>
          </cell>
          <cell r="E88">
            <v>0</v>
          </cell>
          <cell r="F88">
            <v>0</v>
          </cell>
          <cell r="G88">
            <v>0</v>
          </cell>
          <cell r="H88">
            <v>0</v>
          </cell>
          <cell r="I88">
            <v>0</v>
          </cell>
          <cell r="J88">
            <v>0</v>
          </cell>
          <cell r="K88">
            <v>0</v>
          </cell>
          <cell r="L88">
            <v>0</v>
          </cell>
          <cell r="M88">
            <v>0</v>
          </cell>
          <cell r="N88">
            <v>0</v>
          </cell>
        </row>
        <row r="89">
          <cell r="B89">
            <v>37</v>
          </cell>
          <cell r="C89">
            <v>0</v>
          </cell>
          <cell r="D89">
            <v>0</v>
          </cell>
          <cell r="E89">
            <v>0</v>
          </cell>
          <cell r="F89">
            <v>0</v>
          </cell>
          <cell r="G89">
            <v>0</v>
          </cell>
          <cell r="H89">
            <v>0</v>
          </cell>
          <cell r="I89">
            <v>0</v>
          </cell>
          <cell r="J89">
            <v>0</v>
          </cell>
          <cell r="K89">
            <v>0</v>
          </cell>
          <cell r="L89">
            <v>0</v>
          </cell>
          <cell r="M89">
            <v>0</v>
          </cell>
          <cell r="N89">
            <v>0</v>
          </cell>
        </row>
        <row r="90">
          <cell r="B90">
            <v>38</v>
          </cell>
          <cell r="C90">
            <v>0</v>
          </cell>
          <cell r="D90">
            <v>0</v>
          </cell>
          <cell r="E90">
            <v>0</v>
          </cell>
          <cell r="F90">
            <v>0</v>
          </cell>
          <cell r="G90">
            <v>0</v>
          </cell>
          <cell r="H90">
            <v>0</v>
          </cell>
          <cell r="I90">
            <v>0</v>
          </cell>
          <cell r="J90">
            <v>0</v>
          </cell>
          <cell r="K90">
            <v>0</v>
          </cell>
          <cell r="L90">
            <v>0</v>
          </cell>
          <cell r="M90">
            <v>0</v>
          </cell>
          <cell r="N90">
            <v>0</v>
          </cell>
        </row>
        <row r="91">
          <cell r="B91">
            <v>39</v>
          </cell>
          <cell r="C91">
            <v>0</v>
          </cell>
          <cell r="D91">
            <v>0</v>
          </cell>
          <cell r="E91">
            <v>0</v>
          </cell>
          <cell r="F91">
            <v>0</v>
          </cell>
          <cell r="G91">
            <v>0</v>
          </cell>
          <cell r="H91">
            <v>0</v>
          </cell>
          <cell r="I91">
            <v>0</v>
          </cell>
          <cell r="J91">
            <v>0</v>
          </cell>
          <cell r="K91">
            <v>0</v>
          </cell>
          <cell r="L91">
            <v>0</v>
          </cell>
          <cell r="M91">
            <v>0</v>
          </cell>
          <cell r="N91">
            <v>0</v>
          </cell>
        </row>
        <row r="92">
          <cell r="B92">
            <v>40</v>
          </cell>
          <cell r="C92">
            <v>0</v>
          </cell>
          <cell r="D92">
            <v>0</v>
          </cell>
          <cell r="E92">
            <v>0</v>
          </cell>
          <cell r="F92">
            <v>0</v>
          </cell>
          <cell r="G92">
            <v>0</v>
          </cell>
          <cell r="H92">
            <v>0</v>
          </cell>
          <cell r="I92">
            <v>0</v>
          </cell>
          <cell r="J92">
            <v>0</v>
          </cell>
          <cell r="K92">
            <v>0</v>
          </cell>
          <cell r="L92">
            <v>0</v>
          </cell>
          <cell r="M92">
            <v>0</v>
          </cell>
          <cell r="N92">
            <v>0</v>
          </cell>
        </row>
        <row r="93">
          <cell r="B93">
            <v>41</v>
          </cell>
          <cell r="C93">
            <v>0</v>
          </cell>
          <cell r="D93">
            <v>0</v>
          </cell>
          <cell r="E93">
            <v>0</v>
          </cell>
          <cell r="F93">
            <v>0</v>
          </cell>
          <cell r="G93">
            <v>0</v>
          </cell>
          <cell r="H93">
            <v>0</v>
          </cell>
          <cell r="I93">
            <v>0</v>
          </cell>
          <cell r="J93">
            <v>0</v>
          </cell>
          <cell r="K93">
            <v>0</v>
          </cell>
          <cell r="L93">
            <v>0</v>
          </cell>
          <cell r="M93">
            <v>0</v>
          </cell>
          <cell r="N93">
            <v>0</v>
          </cell>
        </row>
        <row r="94">
          <cell r="B94">
            <v>42</v>
          </cell>
          <cell r="C94">
            <v>0</v>
          </cell>
          <cell r="D94">
            <v>0</v>
          </cell>
          <cell r="E94">
            <v>0</v>
          </cell>
          <cell r="F94">
            <v>0</v>
          </cell>
          <cell r="G94">
            <v>0</v>
          </cell>
          <cell r="H94">
            <v>0</v>
          </cell>
          <cell r="I94">
            <v>0</v>
          </cell>
          <cell r="J94">
            <v>0</v>
          </cell>
          <cell r="K94">
            <v>0</v>
          </cell>
          <cell r="L94">
            <v>0</v>
          </cell>
          <cell r="M94">
            <v>0</v>
          </cell>
          <cell r="N94">
            <v>0</v>
          </cell>
        </row>
        <row r="95">
          <cell r="B95">
            <v>43</v>
          </cell>
          <cell r="C95">
            <v>0</v>
          </cell>
          <cell r="D95">
            <v>0</v>
          </cell>
          <cell r="E95">
            <v>0</v>
          </cell>
          <cell r="F95">
            <v>0</v>
          </cell>
          <cell r="G95">
            <v>0</v>
          </cell>
          <cell r="H95">
            <v>0</v>
          </cell>
          <cell r="I95">
            <v>0</v>
          </cell>
          <cell r="J95">
            <v>0</v>
          </cell>
          <cell r="K95">
            <v>0</v>
          </cell>
          <cell r="L95">
            <v>0</v>
          </cell>
          <cell r="M95">
            <v>0</v>
          </cell>
          <cell r="N95">
            <v>0</v>
          </cell>
        </row>
        <row r="96">
          <cell r="B96">
            <v>44</v>
          </cell>
          <cell r="C96">
            <v>0</v>
          </cell>
          <cell r="D96">
            <v>0</v>
          </cell>
          <cell r="E96">
            <v>0</v>
          </cell>
          <cell r="F96">
            <v>0</v>
          </cell>
          <cell r="G96">
            <v>0</v>
          </cell>
          <cell r="H96">
            <v>0</v>
          </cell>
          <cell r="I96">
            <v>0</v>
          </cell>
          <cell r="J96">
            <v>0</v>
          </cell>
          <cell r="K96">
            <v>0</v>
          </cell>
          <cell r="L96">
            <v>0</v>
          </cell>
          <cell r="M96">
            <v>0</v>
          </cell>
          <cell r="N96">
            <v>0</v>
          </cell>
        </row>
        <row r="97">
          <cell r="B97">
            <v>45</v>
          </cell>
          <cell r="C97">
            <v>0</v>
          </cell>
          <cell r="D97">
            <v>0</v>
          </cell>
          <cell r="E97">
            <v>0</v>
          </cell>
          <cell r="F97">
            <v>0</v>
          </cell>
          <cell r="G97">
            <v>0</v>
          </cell>
          <cell r="H97">
            <v>0</v>
          </cell>
          <cell r="I97">
            <v>0</v>
          </cell>
          <cell r="J97">
            <v>0</v>
          </cell>
          <cell r="K97">
            <v>0</v>
          </cell>
          <cell r="L97">
            <v>0</v>
          </cell>
          <cell r="M97">
            <v>0</v>
          </cell>
          <cell r="N97">
            <v>0</v>
          </cell>
        </row>
        <row r="98">
          <cell r="B98">
            <v>46</v>
          </cell>
          <cell r="C98">
            <v>0</v>
          </cell>
          <cell r="D98">
            <v>0</v>
          </cell>
          <cell r="E98">
            <v>0</v>
          </cell>
          <cell r="F98">
            <v>0</v>
          </cell>
          <cell r="G98">
            <v>0</v>
          </cell>
          <cell r="H98">
            <v>0</v>
          </cell>
          <cell r="I98">
            <v>0</v>
          </cell>
          <cell r="J98">
            <v>0</v>
          </cell>
          <cell r="K98">
            <v>0</v>
          </cell>
          <cell r="L98">
            <v>0</v>
          </cell>
          <cell r="M98">
            <v>0</v>
          </cell>
          <cell r="N98">
            <v>0</v>
          </cell>
        </row>
        <row r="99">
          <cell r="B99">
            <v>47</v>
          </cell>
          <cell r="C99">
            <v>0</v>
          </cell>
          <cell r="D99">
            <v>0</v>
          </cell>
          <cell r="E99">
            <v>0</v>
          </cell>
          <cell r="F99">
            <v>0</v>
          </cell>
          <cell r="G99">
            <v>0</v>
          </cell>
          <cell r="H99">
            <v>0</v>
          </cell>
          <cell r="I99">
            <v>0</v>
          </cell>
          <cell r="J99">
            <v>0</v>
          </cell>
          <cell r="K99">
            <v>0</v>
          </cell>
          <cell r="L99">
            <v>0</v>
          </cell>
          <cell r="M99">
            <v>0</v>
          </cell>
          <cell r="N99">
            <v>0</v>
          </cell>
        </row>
        <row r="100">
          <cell r="B100">
            <v>48</v>
          </cell>
          <cell r="C100">
            <v>0</v>
          </cell>
          <cell r="D100">
            <v>0</v>
          </cell>
          <cell r="E100">
            <v>0</v>
          </cell>
          <cell r="F100">
            <v>0</v>
          </cell>
          <cell r="G100">
            <v>0</v>
          </cell>
          <cell r="H100">
            <v>0</v>
          </cell>
          <cell r="I100">
            <v>0</v>
          </cell>
          <cell r="J100">
            <v>0</v>
          </cell>
          <cell r="K100">
            <v>0</v>
          </cell>
          <cell r="L100">
            <v>0</v>
          </cell>
          <cell r="M100">
            <v>0</v>
          </cell>
          <cell r="N100">
            <v>0</v>
          </cell>
        </row>
        <row r="101">
          <cell r="B101">
            <v>49</v>
          </cell>
          <cell r="C101">
            <v>0</v>
          </cell>
          <cell r="D101">
            <v>0</v>
          </cell>
          <cell r="E101">
            <v>0</v>
          </cell>
          <cell r="F101">
            <v>0</v>
          </cell>
          <cell r="G101">
            <v>0</v>
          </cell>
          <cell r="H101">
            <v>0</v>
          </cell>
          <cell r="I101">
            <v>0</v>
          </cell>
          <cell r="J101">
            <v>0</v>
          </cell>
          <cell r="K101">
            <v>0</v>
          </cell>
          <cell r="L101">
            <v>0</v>
          </cell>
          <cell r="M101">
            <v>0</v>
          </cell>
          <cell r="N101">
            <v>0</v>
          </cell>
        </row>
        <row r="102">
          <cell r="B102">
            <v>50</v>
          </cell>
          <cell r="C102">
            <v>0</v>
          </cell>
          <cell r="D102">
            <v>0</v>
          </cell>
          <cell r="E102">
            <v>0</v>
          </cell>
          <cell r="F102">
            <v>0</v>
          </cell>
          <cell r="G102">
            <v>0</v>
          </cell>
          <cell r="H102">
            <v>0</v>
          </cell>
          <cell r="I102">
            <v>0</v>
          </cell>
          <cell r="J102">
            <v>0</v>
          </cell>
          <cell r="K102">
            <v>0</v>
          </cell>
          <cell r="L102">
            <v>0</v>
          </cell>
          <cell r="M102">
            <v>0</v>
          </cell>
          <cell r="N102">
            <v>0</v>
          </cell>
        </row>
        <row r="103">
          <cell r="B103">
            <v>51</v>
          </cell>
          <cell r="C103">
            <v>0</v>
          </cell>
          <cell r="D103">
            <v>0</v>
          </cell>
          <cell r="E103">
            <v>0</v>
          </cell>
          <cell r="F103">
            <v>0</v>
          </cell>
          <cell r="G103">
            <v>0</v>
          </cell>
          <cell r="H103">
            <v>0</v>
          </cell>
          <cell r="I103">
            <v>0</v>
          </cell>
          <cell r="J103">
            <v>0</v>
          </cell>
          <cell r="K103">
            <v>0</v>
          </cell>
          <cell r="L103">
            <v>0</v>
          </cell>
          <cell r="M103">
            <v>0</v>
          </cell>
          <cell r="N103">
            <v>0</v>
          </cell>
        </row>
        <row r="104">
          <cell r="B104">
            <v>1</v>
          </cell>
          <cell r="C104">
            <v>483.62</v>
          </cell>
          <cell r="D104">
            <v>368</v>
          </cell>
          <cell r="E104">
            <v>501.2</v>
          </cell>
          <cell r="F104">
            <v>394.92</v>
          </cell>
          <cell r="G104">
            <v>368</v>
          </cell>
          <cell r="H104">
            <v>372.01</v>
          </cell>
          <cell r="I104">
            <v>502.07</v>
          </cell>
          <cell r="J104">
            <v>404.71</v>
          </cell>
          <cell r="K104">
            <v>377.54</v>
          </cell>
          <cell r="L104">
            <v>405.35</v>
          </cell>
          <cell r="M104">
            <v>380.84</v>
          </cell>
          <cell r="N104">
            <v>1245.8</v>
          </cell>
        </row>
        <row r="105">
          <cell r="B105">
            <v>2</v>
          </cell>
          <cell r="C105">
            <v>34.729999999999997</v>
          </cell>
          <cell r="D105">
            <v>32.15</v>
          </cell>
          <cell r="E105">
            <v>32.15</v>
          </cell>
          <cell r="F105">
            <v>31.78</v>
          </cell>
          <cell r="G105">
            <v>32.01</v>
          </cell>
          <cell r="H105">
            <v>31.75</v>
          </cell>
          <cell r="I105">
            <v>38.5</v>
          </cell>
          <cell r="J105">
            <v>32.299999999999997</v>
          </cell>
          <cell r="K105">
            <v>32.299999999999997</v>
          </cell>
          <cell r="L105">
            <v>32.299999999999997</v>
          </cell>
          <cell r="M105">
            <v>32.299999999999997</v>
          </cell>
          <cell r="N105">
            <v>32.299999999999997</v>
          </cell>
        </row>
        <row r="106">
          <cell r="B106">
            <v>3</v>
          </cell>
          <cell r="C106">
            <v>12.28</v>
          </cell>
          <cell r="D106">
            <v>12.33</v>
          </cell>
          <cell r="E106">
            <v>12.53</v>
          </cell>
          <cell r="F106">
            <v>12.36</v>
          </cell>
          <cell r="G106">
            <v>12.34</v>
          </cell>
          <cell r="H106">
            <v>12.34</v>
          </cell>
          <cell r="I106">
            <v>14.98</v>
          </cell>
          <cell r="J106">
            <v>12.7</v>
          </cell>
          <cell r="K106">
            <v>12.7</v>
          </cell>
          <cell r="L106">
            <v>12.7</v>
          </cell>
          <cell r="M106">
            <v>12.7</v>
          </cell>
          <cell r="N106">
            <v>12.7</v>
          </cell>
        </row>
        <row r="107">
          <cell r="B107">
            <v>4</v>
          </cell>
          <cell r="C107">
            <v>24</v>
          </cell>
          <cell r="D107">
            <v>35.840000000000003</v>
          </cell>
          <cell r="E107">
            <v>43.04</v>
          </cell>
          <cell r="F107">
            <v>38.07</v>
          </cell>
          <cell r="G107">
            <v>45</v>
          </cell>
          <cell r="H107">
            <v>40.78</v>
          </cell>
          <cell r="I107">
            <v>43.75</v>
          </cell>
          <cell r="J107">
            <v>39.15</v>
          </cell>
          <cell r="K107">
            <v>46.22</v>
          </cell>
          <cell r="L107">
            <v>47.29</v>
          </cell>
          <cell r="M107">
            <v>47.78</v>
          </cell>
          <cell r="N107">
            <v>38.909999999999997</v>
          </cell>
        </row>
        <row r="108">
          <cell r="B108">
            <v>5</v>
          </cell>
          <cell r="C108">
            <v>98.8</v>
          </cell>
          <cell r="D108">
            <v>105.14</v>
          </cell>
          <cell r="E108">
            <v>145.08000000000001</v>
          </cell>
          <cell r="F108">
            <v>135.58000000000001</v>
          </cell>
          <cell r="G108">
            <v>143.81</v>
          </cell>
          <cell r="H108">
            <v>143.69999999999999</v>
          </cell>
          <cell r="I108">
            <v>145.74</v>
          </cell>
          <cell r="J108">
            <v>149.24</v>
          </cell>
          <cell r="K108">
            <v>153.25</v>
          </cell>
          <cell r="L108">
            <v>160.84</v>
          </cell>
          <cell r="M108">
            <v>149.51</v>
          </cell>
          <cell r="N108">
            <v>141.63999999999999</v>
          </cell>
        </row>
        <row r="109">
          <cell r="B109">
            <v>6</v>
          </cell>
          <cell r="C109">
            <v>0</v>
          </cell>
          <cell r="D109">
            <v>0</v>
          </cell>
          <cell r="E109">
            <v>0</v>
          </cell>
          <cell r="F109">
            <v>0</v>
          </cell>
          <cell r="G109">
            <v>0</v>
          </cell>
          <cell r="H109">
            <v>0</v>
          </cell>
          <cell r="I109">
            <v>0</v>
          </cell>
          <cell r="J109">
            <v>0</v>
          </cell>
          <cell r="K109">
            <v>0</v>
          </cell>
          <cell r="L109">
            <v>0</v>
          </cell>
          <cell r="M109">
            <v>0</v>
          </cell>
          <cell r="N109">
            <v>0</v>
          </cell>
        </row>
        <row r="110">
          <cell r="B110">
            <v>7</v>
          </cell>
          <cell r="C110">
            <v>0</v>
          </cell>
          <cell r="D110">
            <v>0</v>
          </cell>
          <cell r="E110">
            <v>0</v>
          </cell>
          <cell r="F110">
            <v>0</v>
          </cell>
          <cell r="G110">
            <v>0</v>
          </cell>
          <cell r="H110">
            <v>0</v>
          </cell>
          <cell r="I110">
            <v>0</v>
          </cell>
          <cell r="J110">
            <v>0</v>
          </cell>
          <cell r="K110">
            <v>0</v>
          </cell>
          <cell r="L110">
            <v>0</v>
          </cell>
          <cell r="M110">
            <v>0</v>
          </cell>
          <cell r="N110">
            <v>0</v>
          </cell>
        </row>
        <row r="111">
          <cell r="B111">
            <v>8</v>
          </cell>
          <cell r="C111">
            <v>0</v>
          </cell>
          <cell r="D111">
            <v>0</v>
          </cell>
          <cell r="E111">
            <v>0</v>
          </cell>
          <cell r="F111">
            <v>0</v>
          </cell>
          <cell r="G111">
            <v>0</v>
          </cell>
          <cell r="H111">
            <v>0</v>
          </cell>
          <cell r="I111">
            <v>0</v>
          </cell>
          <cell r="J111">
            <v>0</v>
          </cell>
          <cell r="K111">
            <v>0</v>
          </cell>
          <cell r="L111">
            <v>0</v>
          </cell>
          <cell r="M111">
            <v>0</v>
          </cell>
          <cell r="N111">
            <v>0</v>
          </cell>
        </row>
        <row r="112">
          <cell r="B112">
            <v>9</v>
          </cell>
          <cell r="C112">
            <v>0</v>
          </cell>
          <cell r="D112">
            <v>0</v>
          </cell>
          <cell r="E112">
            <v>0</v>
          </cell>
          <cell r="F112">
            <v>0</v>
          </cell>
          <cell r="G112">
            <v>0</v>
          </cell>
          <cell r="H112">
            <v>0</v>
          </cell>
          <cell r="I112">
            <v>0</v>
          </cell>
          <cell r="J112">
            <v>0</v>
          </cell>
          <cell r="K112">
            <v>0</v>
          </cell>
          <cell r="L112">
            <v>0</v>
          </cell>
          <cell r="M112">
            <v>0</v>
          </cell>
          <cell r="N112">
            <v>0</v>
          </cell>
        </row>
        <row r="113">
          <cell r="B113">
            <v>10</v>
          </cell>
          <cell r="C113">
            <v>0</v>
          </cell>
          <cell r="D113">
            <v>0</v>
          </cell>
          <cell r="E113">
            <v>0</v>
          </cell>
          <cell r="F113">
            <v>0</v>
          </cell>
          <cell r="G113">
            <v>0</v>
          </cell>
          <cell r="H113">
            <v>0</v>
          </cell>
          <cell r="I113">
            <v>530</v>
          </cell>
          <cell r="J113">
            <v>134.47999999999999</v>
          </cell>
          <cell r="K113">
            <v>0</v>
          </cell>
          <cell r="L113">
            <v>0</v>
          </cell>
          <cell r="M113">
            <v>0</v>
          </cell>
          <cell r="N113">
            <v>0</v>
          </cell>
        </row>
        <row r="114">
          <cell r="B114">
            <v>11</v>
          </cell>
          <cell r="C114">
            <v>0</v>
          </cell>
          <cell r="D114">
            <v>650</v>
          </cell>
          <cell r="E114">
            <v>11.7</v>
          </cell>
          <cell r="F114">
            <v>0</v>
          </cell>
          <cell r="G114">
            <v>0</v>
          </cell>
          <cell r="H114">
            <v>0</v>
          </cell>
          <cell r="I114">
            <v>0</v>
          </cell>
          <cell r="J114">
            <v>420</v>
          </cell>
          <cell r="K114">
            <v>12</v>
          </cell>
          <cell r="L114">
            <v>0</v>
          </cell>
          <cell r="M114">
            <v>0</v>
          </cell>
          <cell r="N114">
            <v>0</v>
          </cell>
        </row>
        <row r="115">
          <cell r="B115">
            <v>12</v>
          </cell>
          <cell r="C115">
            <v>40</v>
          </cell>
          <cell r="D115">
            <v>0</v>
          </cell>
          <cell r="E115">
            <v>0</v>
          </cell>
          <cell r="F115">
            <v>0</v>
          </cell>
          <cell r="G115">
            <v>0</v>
          </cell>
          <cell r="H115">
            <v>0</v>
          </cell>
          <cell r="I115">
            <v>35.5</v>
          </cell>
          <cell r="J115">
            <v>0</v>
          </cell>
          <cell r="K115">
            <v>0</v>
          </cell>
          <cell r="L115">
            <v>0</v>
          </cell>
          <cell r="M115">
            <v>0</v>
          </cell>
          <cell r="N115">
            <v>0</v>
          </cell>
        </row>
        <row r="116">
          <cell r="B116">
            <v>13</v>
          </cell>
          <cell r="C116">
            <v>0</v>
          </cell>
          <cell r="D116">
            <v>0</v>
          </cell>
          <cell r="E116">
            <v>0</v>
          </cell>
          <cell r="F116">
            <v>0</v>
          </cell>
          <cell r="G116">
            <v>0</v>
          </cell>
          <cell r="H116">
            <v>0</v>
          </cell>
          <cell r="I116">
            <v>0</v>
          </cell>
          <cell r="J116">
            <v>0</v>
          </cell>
          <cell r="K116">
            <v>0</v>
          </cell>
          <cell r="L116">
            <v>0</v>
          </cell>
          <cell r="M116">
            <v>0</v>
          </cell>
          <cell r="N116">
            <v>0</v>
          </cell>
        </row>
        <row r="117">
          <cell r="B117">
            <v>14</v>
          </cell>
          <cell r="C117">
            <v>0</v>
          </cell>
          <cell r="D117">
            <v>107</v>
          </cell>
          <cell r="E117">
            <v>0</v>
          </cell>
          <cell r="F117">
            <v>0</v>
          </cell>
          <cell r="G117">
            <v>0</v>
          </cell>
          <cell r="H117">
            <v>0</v>
          </cell>
          <cell r="I117">
            <v>55.5</v>
          </cell>
          <cell r="J117">
            <v>28</v>
          </cell>
          <cell r="K117">
            <v>0</v>
          </cell>
          <cell r="L117">
            <v>0</v>
          </cell>
          <cell r="M117">
            <v>0</v>
          </cell>
          <cell r="N117">
            <v>0</v>
          </cell>
        </row>
        <row r="118">
          <cell r="B118">
            <v>15</v>
          </cell>
          <cell r="C118">
            <v>0</v>
          </cell>
          <cell r="D118">
            <v>0</v>
          </cell>
          <cell r="E118">
            <v>0</v>
          </cell>
          <cell r="F118">
            <v>0</v>
          </cell>
          <cell r="G118">
            <v>0</v>
          </cell>
          <cell r="H118">
            <v>0</v>
          </cell>
          <cell r="I118">
            <v>0</v>
          </cell>
          <cell r="J118">
            <v>0</v>
          </cell>
          <cell r="K118">
            <v>0</v>
          </cell>
          <cell r="L118">
            <v>0</v>
          </cell>
          <cell r="M118">
            <v>0</v>
          </cell>
          <cell r="N118">
            <v>0</v>
          </cell>
        </row>
        <row r="119">
          <cell r="B119">
            <v>16</v>
          </cell>
          <cell r="C119">
            <v>0</v>
          </cell>
          <cell r="D119">
            <v>0</v>
          </cell>
          <cell r="E119">
            <v>0</v>
          </cell>
          <cell r="F119">
            <v>0</v>
          </cell>
          <cell r="G119">
            <v>0</v>
          </cell>
          <cell r="H119">
            <v>0</v>
          </cell>
          <cell r="I119">
            <v>0</v>
          </cell>
          <cell r="J119">
            <v>0</v>
          </cell>
          <cell r="K119">
            <v>0</v>
          </cell>
          <cell r="L119">
            <v>0</v>
          </cell>
          <cell r="M119">
            <v>0</v>
          </cell>
          <cell r="N119">
            <v>0</v>
          </cell>
        </row>
        <row r="120">
          <cell r="B120">
            <v>17</v>
          </cell>
          <cell r="C120">
            <v>0</v>
          </cell>
          <cell r="D120">
            <v>0</v>
          </cell>
          <cell r="E120">
            <v>1.5</v>
          </cell>
          <cell r="F120">
            <v>0</v>
          </cell>
          <cell r="G120">
            <v>0</v>
          </cell>
          <cell r="H120">
            <v>0</v>
          </cell>
          <cell r="I120">
            <v>0</v>
          </cell>
          <cell r="J120">
            <v>0</v>
          </cell>
          <cell r="K120">
            <v>2.5</v>
          </cell>
          <cell r="L120">
            <v>0</v>
          </cell>
          <cell r="M120">
            <v>0</v>
          </cell>
          <cell r="N120">
            <v>0</v>
          </cell>
        </row>
        <row r="121">
          <cell r="B121">
            <v>18</v>
          </cell>
          <cell r="C121">
            <v>0</v>
          </cell>
          <cell r="D121">
            <v>0</v>
          </cell>
          <cell r="E121">
            <v>0</v>
          </cell>
          <cell r="F121">
            <v>0</v>
          </cell>
          <cell r="G121">
            <v>0</v>
          </cell>
          <cell r="H121">
            <v>0</v>
          </cell>
          <cell r="I121">
            <v>0</v>
          </cell>
          <cell r="J121">
            <v>0</v>
          </cell>
          <cell r="K121">
            <v>0</v>
          </cell>
          <cell r="L121">
            <v>0</v>
          </cell>
          <cell r="M121">
            <v>0</v>
          </cell>
          <cell r="N121">
            <v>0</v>
          </cell>
        </row>
        <row r="122">
          <cell r="B122">
            <v>19</v>
          </cell>
          <cell r="C122">
            <v>0.98</v>
          </cell>
          <cell r="D122">
            <v>1.35</v>
          </cell>
          <cell r="E122">
            <v>1</v>
          </cell>
          <cell r="F122">
            <v>1.1000000000000001</v>
          </cell>
          <cell r="G122">
            <v>1.3</v>
          </cell>
          <cell r="H122">
            <v>0.94</v>
          </cell>
          <cell r="I122">
            <v>0.17</v>
          </cell>
          <cell r="J122">
            <v>1.1299999999999999</v>
          </cell>
          <cell r="K122">
            <v>0.92</v>
          </cell>
          <cell r="L122">
            <v>1</v>
          </cell>
          <cell r="M122">
            <v>1</v>
          </cell>
          <cell r="N122">
            <v>0</v>
          </cell>
        </row>
        <row r="123">
          <cell r="B123">
            <v>20</v>
          </cell>
          <cell r="C123">
            <v>0</v>
          </cell>
          <cell r="D123">
            <v>0</v>
          </cell>
          <cell r="E123">
            <v>0</v>
          </cell>
          <cell r="F123">
            <v>0</v>
          </cell>
          <cell r="G123">
            <v>0</v>
          </cell>
          <cell r="H123">
            <v>0</v>
          </cell>
          <cell r="I123">
            <v>45</v>
          </cell>
          <cell r="J123">
            <v>5</v>
          </cell>
          <cell r="K123">
            <v>0</v>
          </cell>
          <cell r="L123">
            <v>0</v>
          </cell>
          <cell r="M123">
            <v>0</v>
          </cell>
          <cell r="N123">
            <v>0</v>
          </cell>
        </row>
        <row r="124">
          <cell r="B124">
            <v>21</v>
          </cell>
          <cell r="C124">
            <v>0</v>
          </cell>
          <cell r="D124">
            <v>0</v>
          </cell>
          <cell r="E124">
            <v>0</v>
          </cell>
          <cell r="F124">
            <v>0</v>
          </cell>
          <cell r="G124">
            <v>0</v>
          </cell>
          <cell r="H124">
            <v>0</v>
          </cell>
          <cell r="I124">
            <v>0</v>
          </cell>
          <cell r="J124">
            <v>0</v>
          </cell>
          <cell r="K124">
            <v>0</v>
          </cell>
          <cell r="L124">
            <v>0</v>
          </cell>
          <cell r="M124">
            <v>0</v>
          </cell>
          <cell r="N124">
            <v>0</v>
          </cell>
        </row>
        <row r="125">
          <cell r="B125">
            <v>22</v>
          </cell>
          <cell r="C125">
            <v>82.2</v>
          </cell>
          <cell r="D125">
            <v>0</v>
          </cell>
          <cell r="E125">
            <v>0</v>
          </cell>
          <cell r="F125">
            <v>0</v>
          </cell>
          <cell r="G125">
            <v>0</v>
          </cell>
          <cell r="H125">
            <v>0</v>
          </cell>
          <cell r="I125">
            <v>127.5</v>
          </cell>
          <cell r="J125">
            <v>0</v>
          </cell>
          <cell r="K125">
            <v>0</v>
          </cell>
          <cell r="L125">
            <v>0</v>
          </cell>
          <cell r="M125">
            <v>0</v>
          </cell>
          <cell r="N125">
            <v>0</v>
          </cell>
        </row>
        <row r="126">
          <cell r="B126">
            <v>23</v>
          </cell>
          <cell r="C126">
            <v>0</v>
          </cell>
          <cell r="D126">
            <v>0</v>
          </cell>
          <cell r="E126">
            <v>0</v>
          </cell>
          <cell r="F126">
            <v>0</v>
          </cell>
          <cell r="G126">
            <v>0</v>
          </cell>
          <cell r="H126">
            <v>0</v>
          </cell>
          <cell r="I126">
            <v>0</v>
          </cell>
          <cell r="J126">
            <v>0</v>
          </cell>
          <cell r="K126">
            <v>0</v>
          </cell>
          <cell r="L126">
            <v>0</v>
          </cell>
          <cell r="M126">
            <v>0</v>
          </cell>
          <cell r="N126">
            <v>0</v>
          </cell>
        </row>
        <row r="127">
          <cell r="B127">
            <v>24</v>
          </cell>
          <cell r="C127">
            <v>0</v>
          </cell>
          <cell r="D127">
            <v>0</v>
          </cell>
          <cell r="E127">
            <v>0</v>
          </cell>
          <cell r="F127">
            <v>0</v>
          </cell>
          <cell r="G127">
            <v>0</v>
          </cell>
          <cell r="H127">
            <v>0</v>
          </cell>
          <cell r="I127">
            <v>0</v>
          </cell>
          <cell r="J127">
            <v>0</v>
          </cell>
          <cell r="K127">
            <v>0</v>
          </cell>
          <cell r="L127">
            <v>0</v>
          </cell>
          <cell r="M127">
            <v>0</v>
          </cell>
          <cell r="N127">
            <v>0</v>
          </cell>
        </row>
        <row r="128">
          <cell r="B128">
            <v>25</v>
          </cell>
          <cell r="C128">
            <v>0</v>
          </cell>
          <cell r="D128">
            <v>0</v>
          </cell>
          <cell r="E128">
            <v>0</v>
          </cell>
          <cell r="F128">
            <v>0</v>
          </cell>
          <cell r="G128">
            <v>0</v>
          </cell>
          <cell r="H128">
            <v>0</v>
          </cell>
          <cell r="I128">
            <v>0</v>
          </cell>
          <cell r="J128">
            <v>0</v>
          </cell>
          <cell r="K128">
            <v>0</v>
          </cell>
          <cell r="L128">
            <v>0</v>
          </cell>
          <cell r="M128">
            <v>0</v>
          </cell>
          <cell r="N128">
            <v>0</v>
          </cell>
        </row>
        <row r="129">
          <cell r="B129">
            <v>26</v>
          </cell>
          <cell r="C129">
            <v>0</v>
          </cell>
          <cell r="D129">
            <v>0</v>
          </cell>
          <cell r="E129">
            <v>0</v>
          </cell>
          <cell r="F129">
            <v>21.9</v>
          </cell>
          <cell r="G129">
            <v>27.9</v>
          </cell>
          <cell r="H129">
            <v>27.9</v>
          </cell>
          <cell r="I129">
            <v>27.9</v>
          </cell>
          <cell r="J129">
            <v>57.9</v>
          </cell>
          <cell r="K129">
            <v>57.9</v>
          </cell>
          <cell r="L129">
            <v>58.8</v>
          </cell>
          <cell r="M129">
            <v>57.9</v>
          </cell>
          <cell r="N129">
            <v>21.9</v>
          </cell>
        </row>
        <row r="130">
          <cell r="B130">
            <v>27</v>
          </cell>
          <cell r="C130">
            <v>0</v>
          </cell>
          <cell r="D130">
            <v>0</v>
          </cell>
          <cell r="E130">
            <v>0</v>
          </cell>
          <cell r="F130">
            <v>0</v>
          </cell>
          <cell r="G130">
            <v>0</v>
          </cell>
          <cell r="H130">
            <v>0</v>
          </cell>
          <cell r="I130">
            <v>0</v>
          </cell>
          <cell r="J130">
            <v>0</v>
          </cell>
          <cell r="K130">
            <v>0</v>
          </cell>
          <cell r="L130">
            <v>0</v>
          </cell>
          <cell r="M130">
            <v>0</v>
          </cell>
          <cell r="N130">
            <v>0</v>
          </cell>
        </row>
        <row r="131">
          <cell r="B131">
            <v>28</v>
          </cell>
          <cell r="C131">
            <v>0</v>
          </cell>
          <cell r="D131">
            <v>0</v>
          </cell>
          <cell r="E131">
            <v>0</v>
          </cell>
          <cell r="F131">
            <v>0</v>
          </cell>
          <cell r="G131">
            <v>0</v>
          </cell>
          <cell r="H131">
            <v>0</v>
          </cell>
          <cell r="I131">
            <v>0</v>
          </cell>
          <cell r="J131">
            <v>0</v>
          </cell>
          <cell r="K131">
            <v>0</v>
          </cell>
          <cell r="L131">
            <v>0</v>
          </cell>
          <cell r="M131">
            <v>0</v>
          </cell>
          <cell r="N131">
            <v>0</v>
          </cell>
        </row>
        <row r="132">
          <cell r="B132">
            <v>29</v>
          </cell>
          <cell r="C132">
            <v>0</v>
          </cell>
          <cell r="D132">
            <v>0</v>
          </cell>
          <cell r="E132">
            <v>0</v>
          </cell>
          <cell r="F132">
            <v>0</v>
          </cell>
          <cell r="G132">
            <v>0</v>
          </cell>
          <cell r="H132">
            <v>0</v>
          </cell>
          <cell r="I132">
            <v>0</v>
          </cell>
          <cell r="J132">
            <v>0</v>
          </cell>
          <cell r="K132">
            <v>0</v>
          </cell>
          <cell r="L132">
            <v>0</v>
          </cell>
          <cell r="M132">
            <v>0</v>
          </cell>
          <cell r="N132">
            <v>0</v>
          </cell>
        </row>
        <row r="133">
          <cell r="B133">
            <v>30</v>
          </cell>
          <cell r="C133">
            <v>0</v>
          </cell>
          <cell r="D133">
            <v>0</v>
          </cell>
          <cell r="E133">
            <v>0</v>
          </cell>
          <cell r="F133">
            <v>0</v>
          </cell>
          <cell r="G133">
            <v>0</v>
          </cell>
          <cell r="H133">
            <v>0</v>
          </cell>
          <cell r="I133">
            <v>0</v>
          </cell>
          <cell r="J133">
            <v>0</v>
          </cell>
          <cell r="K133">
            <v>0</v>
          </cell>
          <cell r="L133">
            <v>0</v>
          </cell>
          <cell r="M133">
            <v>0</v>
          </cell>
          <cell r="N133">
            <v>0</v>
          </cell>
        </row>
        <row r="134">
          <cell r="B134">
            <v>31</v>
          </cell>
          <cell r="C134">
            <v>0</v>
          </cell>
          <cell r="D134">
            <v>0</v>
          </cell>
          <cell r="E134">
            <v>0</v>
          </cell>
          <cell r="F134">
            <v>0</v>
          </cell>
          <cell r="G134">
            <v>0</v>
          </cell>
          <cell r="H134">
            <v>0</v>
          </cell>
          <cell r="I134">
            <v>0</v>
          </cell>
          <cell r="J134">
            <v>0</v>
          </cell>
          <cell r="K134">
            <v>0</v>
          </cell>
          <cell r="L134">
            <v>0</v>
          </cell>
          <cell r="M134">
            <v>0</v>
          </cell>
          <cell r="N134">
            <v>0</v>
          </cell>
        </row>
        <row r="135">
          <cell r="B135">
            <v>32</v>
          </cell>
          <cell r="C135">
            <v>0</v>
          </cell>
          <cell r="D135">
            <v>0</v>
          </cell>
          <cell r="E135">
            <v>0</v>
          </cell>
          <cell r="F135">
            <v>0</v>
          </cell>
          <cell r="G135">
            <v>0</v>
          </cell>
          <cell r="H135">
            <v>0</v>
          </cell>
          <cell r="I135">
            <v>0</v>
          </cell>
          <cell r="J135">
            <v>0</v>
          </cell>
          <cell r="K135">
            <v>0</v>
          </cell>
          <cell r="L135">
            <v>0</v>
          </cell>
          <cell r="M135">
            <v>0</v>
          </cell>
          <cell r="N135">
            <v>0</v>
          </cell>
        </row>
        <row r="136">
          <cell r="B136">
            <v>33</v>
          </cell>
          <cell r="C136">
            <v>2</v>
          </cell>
          <cell r="D136">
            <v>2</v>
          </cell>
          <cell r="E136">
            <v>2</v>
          </cell>
          <cell r="F136">
            <v>2</v>
          </cell>
          <cell r="G136">
            <v>2</v>
          </cell>
          <cell r="H136">
            <v>2</v>
          </cell>
          <cell r="I136">
            <v>2</v>
          </cell>
          <cell r="J136">
            <v>2</v>
          </cell>
          <cell r="K136">
            <v>2</v>
          </cell>
          <cell r="L136">
            <v>2</v>
          </cell>
          <cell r="M136">
            <v>2</v>
          </cell>
          <cell r="N136">
            <v>2</v>
          </cell>
        </row>
        <row r="137">
          <cell r="B137">
            <v>34</v>
          </cell>
          <cell r="C137">
            <v>0</v>
          </cell>
          <cell r="D137">
            <v>0</v>
          </cell>
          <cell r="E137">
            <v>0</v>
          </cell>
          <cell r="F137">
            <v>0</v>
          </cell>
          <cell r="G137">
            <v>0</v>
          </cell>
          <cell r="H137">
            <v>0</v>
          </cell>
          <cell r="I137">
            <v>0</v>
          </cell>
          <cell r="J137">
            <v>0</v>
          </cell>
          <cell r="K137">
            <v>0</v>
          </cell>
          <cell r="L137">
            <v>0</v>
          </cell>
          <cell r="M137">
            <v>0</v>
          </cell>
          <cell r="N137">
            <v>0</v>
          </cell>
        </row>
        <row r="138">
          <cell r="B138">
            <v>35</v>
          </cell>
          <cell r="C138">
            <v>0</v>
          </cell>
          <cell r="D138">
            <v>0</v>
          </cell>
          <cell r="E138">
            <v>0</v>
          </cell>
          <cell r="F138">
            <v>0</v>
          </cell>
          <cell r="G138">
            <v>0</v>
          </cell>
          <cell r="H138">
            <v>0</v>
          </cell>
          <cell r="I138">
            <v>0</v>
          </cell>
          <cell r="J138">
            <v>0</v>
          </cell>
          <cell r="K138">
            <v>0</v>
          </cell>
          <cell r="L138">
            <v>0</v>
          </cell>
          <cell r="M138">
            <v>0</v>
          </cell>
          <cell r="N138">
            <v>0</v>
          </cell>
        </row>
        <row r="139">
          <cell r="B139">
            <v>36</v>
          </cell>
          <cell r="C139">
            <v>0</v>
          </cell>
          <cell r="D139">
            <v>0</v>
          </cell>
          <cell r="E139">
            <v>0</v>
          </cell>
          <cell r="F139">
            <v>0</v>
          </cell>
          <cell r="G139">
            <v>0</v>
          </cell>
          <cell r="H139">
            <v>0</v>
          </cell>
          <cell r="I139">
            <v>0</v>
          </cell>
          <cell r="J139">
            <v>0</v>
          </cell>
          <cell r="K139">
            <v>0</v>
          </cell>
          <cell r="L139">
            <v>0</v>
          </cell>
          <cell r="M139">
            <v>0</v>
          </cell>
          <cell r="N139">
            <v>0</v>
          </cell>
        </row>
        <row r="140">
          <cell r="B140">
            <v>37</v>
          </cell>
          <cell r="C140">
            <v>0</v>
          </cell>
          <cell r="D140">
            <v>0</v>
          </cell>
          <cell r="E140">
            <v>0</v>
          </cell>
          <cell r="F140">
            <v>0</v>
          </cell>
          <cell r="G140">
            <v>0</v>
          </cell>
          <cell r="H140">
            <v>0</v>
          </cell>
          <cell r="I140">
            <v>0</v>
          </cell>
          <cell r="J140">
            <v>0</v>
          </cell>
          <cell r="K140">
            <v>0</v>
          </cell>
          <cell r="L140">
            <v>0</v>
          </cell>
          <cell r="M140">
            <v>0</v>
          </cell>
          <cell r="N140">
            <v>0</v>
          </cell>
        </row>
        <row r="141">
          <cell r="B141">
            <v>38</v>
          </cell>
          <cell r="C141">
            <v>0</v>
          </cell>
          <cell r="D141">
            <v>0</v>
          </cell>
          <cell r="E141">
            <v>0</v>
          </cell>
          <cell r="F141">
            <v>0</v>
          </cell>
          <cell r="G141">
            <v>0</v>
          </cell>
          <cell r="H141">
            <v>0</v>
          </cell>
          <cell r="I141">
            <v>0</v>
          </cell>
          <cell r="J141">
            <v>0</v>
          </cell>
          <cell r="K141">
            <v>0</v>
          </cell>
          <cell r="L141">
            <v>0</v>
          </cell>
          <cell r="M141">
            <v>0</v>
          </cell>
          <cell r="N141">
            <v>0</v>
          </cell>
        </row>
        <row r="142">
          <cell r="B142">
            <v>39</v>
          </cell>
          <cell r="C142">
            <v>0</v>
          </cell>
          <cell r="D142">
            <v>0</v>
          </cell>
          <cell r="E142">
            <v>0</v>
          </cell>
          <cell r="F142">
            <v>0</v>
          </cell>
          <cell r="G142">
            <v>0</v>
          </cell>
          <cell r="H142">
            <v>0</v>
          </cell>
          <cell r="I142">
            <v>0</v>
          </cell>
          <cell r="J142">
            <v>0</v>
          </cell>
          <cell r="K142">
            <v>0</v>
          </cell>
          <cell r="L142">
            <v>0</v>
          </cell>
          <cell r="M142">
            <v>0</v>
          </cell>
          <cell r="N142">
            <v>0</v>
          </cell>
        </row>
        <row r="143">
          <cell r="B143">
            <v>40</v>
          </cell>
          <cell r="C143">
            <v>0</v>
          </cell>
          <cell r="D143">
            <v>0</v>
          </cell>
          <cell r="E143">
            <v>0</v>
          </cell>
          <cell r="F143">
            <v>0</v>
          </cell>
          <cell r="G143">
            <v>0</v>
          </cell>
          <cell r="H143">
            <v>0</v>
          </cell>
          <cell r="I143">
            <v>0</v>
          </cell>
          <cell r="J143">
            <v>0</v>
          </cell>
          <cell r="K143">
            <v>0</v>
          </cell>
          <cell r="L143">
            <v>0</v>
          </cell>
          <cell r="M143">
            <v>0</v>
          </cell>
          <cell r="N143">
            <v>0</v>
          </cell>
        </row>
        <row r="144">
          <cell r="B144">
            <v>41</v>
          </cell>
          <cell r="C144">
            <v>0</v>
          </cell>
          <cell r="D144">
            <v>0</v>
          </cell>
          <cell r="E144">
            <v>0</v>
          </cell>
          <cell r="F144">
            <v>0</v>
          </cell>
          <cell r="G144">
            <v>0</v>
          </cell>
          <cell r="H144">
            <v>0</v>
          </cell>
          <cell r="I144">
            <v>0</v>
          </cell>
          <cell r="J144">
            <v>0</v>
          </cell>
          <cell r="K144">
            <v>0</v>
          </cell>
          <cell r="L144">
            <v>0</v>
          </cell>
          <cell r="M144">
            <v>0</v>
          </cell>
          <cell r="N144">
            <v>0</v>
          </cell>
        </row>
        <row r="145">
          <cell r="B145">
            <v>42</v>
          </cell>
          <cell r="C145">
            <v>0</v>
          </cell>
          <cell r="D145">
            <v>0</v>
          </cell>
          <cell r="E145">
            <v>0</v>
          </cell>
          <cell r="F145">
            <v>0</v>
          </cell>
          <cell r="G145">
            <v>0</v>
          </cell>
          <cell r="H145">
            <v>0</v>
          </cell>
          <cell r="I145">
            <v>0</v>
          </cell>
          <cell r="J145">
            <v>0</v>
          </cell>
          <cell r="K145">
            <v>0</v>
          </cell>
          <cell r="L145">
            <v>0</v>
          </cell>
          <cell r="M145">
            <v>0</v>
          </cell>
          <cell r="N145">
            <v>0</v>
          </cell>
        </row>
        <row r="146">
          <cell r="B146">
            <v>43</v>
          </cell>
          <cell r="C146">
            <v>0</v>
          </cell>
          <cell r="D146">
            <v>0</v>
          </cell>
          <cell r="E146">
            <v>0</v>
          </cell>
          <cell r="F146">
            <v>0</v>
          </cell>
          <cell r="G146">
            <v>0</v>
          </cell>
          <cell r="H146">
            <v>0</v>
          </cell>
          <cell r="I146">
            <v>0</v>
          </cell>
          <cell r="J146">
            <v>0</v>
          </cell>
          <cell r="K146">
            <v>0</v>
          </cell>
          <cell r="L146">
            <v>0</v>
          </cell>
          <cell r="M146">
            <v>0</v>
          </cell>
          <cell r="N146">
            <v>0</v>
          </cell>
        </row>
        <row r="147">
          <cell r="B147">
            <v>44</v>
          </cell>
          <cell r="C147">
            <v>0</v>
          </cell>
          <cell r="D147">
            <v>0</v>
          </cell>
          <cell r="E147">
            <v>0</v>
          </cell>
          <cell r="F147">
            <v>0</v>
          </cell>
          <cell r="G147">
            <v>0</v>
          </cell>
          <cell r="H147">
            <v>0</v>
          </cell>
          <cell r="I147">
            <v>0</v>
          </cell>
          <cell r="J147">
            <v>0</v>
          </cell>
          <cell r="K147">
            <v>0</v>
          </cell>
          <cell r="L147">
            <v>0</v>
          </cell>
          <cell r="M147">
            <v>0</v>
          </cell>
          <cell r="N147">
            <v>0</v>
          </cell>
        </row>
        <row r="148">
          <cell r="B148">
            <v>45</v>
          </cell>
          <cell r="C148">
            <v>0</v>
          </cell>
          <cell r="D148">
            <v>0</v>
          </cell>
          <cell r="E148">
            <v>0</v>
          </cell>
          <cell r="F148">
            <v>0</v>
          </cell>
          <cell r="G148">
            <v>0</v>
          </cell>
          <cell r="H148">
            <v>0</v>
          </cell>
          <cell r="I148">
            <v>0</v>
          </cell>
          <cell r="J148">
            <v>0</v>
          </cell>
          <cell r="K148">
            <v>0</v>
          </cell>
          <cell r="L148">
            <v>0</v>
          </cell>
          <cell r="M148">
            <v>0</v>
          </cell>
          <cell r="N148">
            <v>0</v>
          </cell>
        </row>
        <row r="149">
          <cell r="B149">
            <v>46</v>
          </cell>
          <cell r="C149">
            <v>0</v>
          </cell>
          <cell r="D149">
            <v>0</v>
          </cell>
          <cell r="E149">
            <v>0</v>
          </cell>
          <cell r="F149">
            <v>0</v>
          </cell>
          <cell r="G149">
            <v>0</v>
          </cell>
          <cell r="H149">
            <v>0</v>
          </cell>
          <cell r="I149">
            <v>0</v>
          </cell>
          <cell r="J149">
            <v>0</v>
          </cell>
          <cell r="K149">
            <v>0</v>
          </cell>
          <cell r="L149">
            <v>0</v>
          </cell>
          <cell r="M149">
            <v>0</v>
          </cell>
          <cell r="N149">
            <v>0</v>
          </cell>
        </row>
        <row r="150">
          <cell r="B150">
            <v>47</v>
          </cell>
          <cell r="C150">
            <v>0</v>
          </cell>
          <cell r="D150">
            <v>0</v>
          </cell>
          <cell r="E150">
            <v>0</v>
          </cell>
          <cell r="F150">
            <v>0</v>
          </cell>
          <cell r="G150">
            <v>0</v>
          </cell>
          <cell r="H150">
            <v>0</v>
          </cell>
          <cell r="I150">
            <v>0</v>
          </cell>
          <cell r="J150">
            <v>0</v>
          </cell>
          <cell r="K150">
            <v>0</v>
          </cell>
          <cell r="L150">
            <v>0</v>
          </cell>
          <cell r="M150">
            <v>0</v>
          </cell>
          <cell r="N150">
            <v>0</v>
          </cell>
        </row>
        <row r="151">
          <cell r="B151">
            <v>48</v>
          </cell>
          <cell r="C151">
            <v>0</v>
          </cell>
          <cell r="D151">
            <v>0</v>
          </cell>
          <cell r="E151">
            <v>0</v>
          </cell>
          <cell r="F151">
            <v>0</v>
          </cell>
          <cell r="G151">
            <v>0</v>
          </cell>
          <cell r="H151">
            <v>0</v>
          </cell>
          <cell r="I151">
            <v>0</v>
          </cell>
          <cell r="J151">
            <v>0</v>
          </cell>
          <cell r="K151">
            <v>0</v>
          </cell>
          <cell r="L151">
            <v>0</v>
          </cell>
          <cell r="M151">
            <v>0</v>
          </cell>
          <cell r="N151">
            <v>0</v>
          </cell>
        </row>
        <row r="152">
          <cell r="B152">
            <v>49</v>
          </cell>
          <cell r="C152">
            <v>0</v>
          </cell>
          <cell r="D152">
            <v>0</v>
          </cell>
          <cell r="E152">
            <v>0</v>
          </cell>
          <cell r="F152">
            <v>0</v>
          </cell>
          <cell r="G152">
            <v>0</v>
          </cell>
          <cell r="H152">
            <v>0</v>
          </cell>
          <cell r="I152">
            <v>0</v>
          </cell>
          <cell r="J152">
            <v>0</v>
          </cell>
          <cell r="K152">
            <v>0</v>
          </cell>
          <cell r="L152">
            <v>0</v>
          </cell>
          <cell r="M152">
            <v>0</v>
          </cell>
          <cell r="N152">
            <v>0</v>
          </cell>
        </row>
        <row r="153">
          <cell r="B153">
            <v>50</v>
          </cell>
          <cell r="C153">
            <v>0</v>
          </cell>
          <cell r="D153">
            <v>0</v>
          </cell>
          <cell r="E153">
            <v>0</v>
          </cell>
          <cell r="F153">
            <v>0</v>
          </cell>
          <cell r="G153">
            <v>0</v>
          </cell>
          <cell r="H153">
            <v>0</v>
          </cell>
          <cell r="I153">
            <v>0</v>
          </cell>
          <cell r="J153">
            <v>0</v>
          </cell>
          <cell r="K153">
            <v>0</v>
          </cell>
          <cell r="L153">
            <v>0</v>
          </cell>
          <cell r="M153">
            <v>0</v>
          </cell>
          <cell r="N153">
            <v>0</v>
          </cell>
        </row>
        <row r="154">
          <cell r="B154">
            <v>51</v>
          </cell>
          <cell r="C154">
            <v>0</v>
          </cell>
          <cell r="D154">
            <v>0</v>
          </cell>
          <cell r="E154">
            <v>0</v>
          </cell>
          <cell r="F154">
            <v>0</v>
          </cell>
          <cell r="G154">
            <v>0</v>
          </cell>
          <cell r="H154">
            <v>0</v>
          </cell>
          <cell r="I154">
            <v>0</v>
          </cell>
          <cell r="J154">
            <v>0</v>
          </cell>
          <cell r="K154">
            <v>0</v>
          </cell>
          <cell r="L154">
            <v>0</v>
          </cell>
          <cell r="M154">
            <v>0</v>
          </cell>
          <cell r="N154">
            <v>0</v>
          </cell>
        </row>
        <row r="155">
          <cell r="B155">
            <v>1</v>
          </cell>
          <cell r="C155">
            <v>370</v>
          </cell>
          <cell r="D155">
            <v>395.61</v>
          </cell>
          <cell r="E155">
            <v>525.39</v>
          </cell>
          <cell r="F155">
            <v>390.82676413999997</v>
          </cell>
          <cell r="G155">
            <v>393.11615297999998</v>
          </cell>
          <cell r="H155">
            <v>450.11615298000004</v>
          </cell>
          <cell r="I155">
            <v>404.88940342000001</v>
          </cell>
          <cell r="J155">
            <v>404.02539279999996</v>
          </cell>
          <cell r="K155">
            <v>404.75852828000001</v>
          </cell>
          <cell r="L155">
            <v>405.37412219999999</v>
          </cell>
          <cell r="M155">
            <v>405.57115813999997</v>
          </cell>
          <cell r="N155">
            <v>475.77115814000001</v>
          </cell>
        </row>
        <row r="156">
          <cell r="B156">
            <v>2</v>
          </cell>
          <cell r="C156">
            <v>34.799999999999997</v>
          </cell>
          <cell r="D156">
            <v>34.799999999999997</v>
          </cell>
          <cell r="E156">
            <v>34.799999999999997</v>
          </cell>
          <cell r="F156">
            <v>34.799999999999997</v>
          </cell>
          <cell r="G156">
            <v>34.799999999999997</v>
          </cell>
          <cell r="H156">
            <v>34.799999999999997</v>
          </cell>
          <cell r="I156">
            <v>34.799999999999997</v>
          </cell>
          <cell r="J156">
            <v>34.799999999999997</v>
          </cell>
          <cell r="K156">
            <v>34.799999999999997</v>
          </cell>
          <cell r="L156">
            <v>34.799999999999997</v>
          </cell>
          <cell r="M156">
            <v>34.799999999999997</v>
          </cell>
          <cell r="N156">
            <v>34.799999999999997</v>
          </cell>
        </row>
        <row r="157">
          <cell r="B157">
            <v>3</v>
          </cell>
          <cell r="C157">
            <v>12.1</v>
          </cell>
          <cell r="D157">
            <v>12.6</v>
          </cell>
          <cell r="E157">
            <v>12.4</v>
          </cell>
          <cell r="F157">
            <v>12.4</v>
          </cell>
          <cell r="G157">
            <v>12.4</v>
          </cell>
          <cell r="H157">
            <v>12.5</v>
          </cell>
          <cell r="I157">
            <v>15.3</v>
          </cell>
          <cell r="J157">
            <v>13</v>
          </cell>
          <cell r="K157">
            <v>13</v>
          </cell>
          <cell r="L157">
            <v>13</v>
          </cell>
          <cell r="M157">
            <v>13</v>
          </cell>
          <cell r="N157">
            <v>13</v>
          </cell>
        </row>
        <row r="158">
          <cell r="B158">
            <v>4</v>
          </cell>
          <cell r="C158">
            <v>0</v>
          </cell>
          <cell r="D158">
            <v>0</v>
          </cell>
          <cell r="E158">
            <v>0</v>
          </cell>
          <cell r="F158">
            <v>0</v>
          </cell>
          <cell r="G158">
            <v>0</v>
          </cell>
          <cell r="H158">
            <v>0</v>
          </cell>
          <cell r="I158">
            <v>0</v>
          </cell>
          <cell r="J158">
            <v>0</v>
          </cell>
          <cell r="K158">
            <v>0</v>
          </cell>
          <cell r="L158">
            <v>0</v>
          </cell>
          <cell r="M158">
            <v>0</v>
          </cell>
          <cell r="N158">
            <v>0</v>
          </cell>
        </row>
        <row r="159">
          <cell r="B159">
            <v>5</v>
          </cell>
          <cell r="C159">
            <v>0</v>
          </cell>
          <cell r="D159">
            <v>0</v>
          </cell>
          <cell r="E159">
            <v>0</v>
          </cell>
          <cell r="F159">
            <v>0</v>
          </cell>
          <cell r="G159">
            <v>0</v>
          </cell>
          <cell r="H159">
            <v>0</v>
          </cell>
          <cell r="I159">
            <v>0</v>
          </cell>
          <cell r="J159">
            <v>0</v>
          </cell>
          <cell r="K159">
            <v>0</v>
          </cell>
          <cell r="L159">
            <v>0</v>
          </cell>
          <cell r="M159">
            <v>0</v>
          </cell>
          <cell r="N159">
            <v>0</v>
          </cell>
        </row>
        <row r="160">
          <cell r="B160">
            <v>6</v>
          </cell>
          <cell r="C160">
            <v>0</v>
          </cell>
          <cell r="D160">
            <v>0</v>
          </cell>
          <cell r="E160">
            <v>0</v>
          </cell>
          <cell r="F160">
            <v>0</v>
          </cell>
          <cell r="G160">
            <v>0</v>
          </cell>
          <cell r="H160">
            <v>0</v>
          </cell>
          <cell r="I160">
            <v>0</v>
          </cell>
          <cell r="J160">
            <v>0</v>
          </cell>
          <cell r="K160">
            <v>0</v>
          </cell>
          <cell r="L160">
            <v>0</v>
          </cell>
          <cell r="M160">
            <v>0</v>
          </cell>
          <cell r="N160">
            <v>0</v>
          </cell>
        </row>
        <row r="161">
          <cell r="B161">
            <v>7</v>
          </cell>
          <cell r="C161">
            <v>0</v>
          </cell>
          <cell r="D161">
            <v>0</v>
          </cell>
          <cell r="E161">
            <v>0</v>
          </cell>
          <cell r="F161">
            <v>0</v>
          </cell>
          <cell r="G161">
            <v>0</v>
          </cell>
          <cell r="H161">
            <v>0</v>
          </cell>
          <cell r="I161">
            <v>0</v>
          </cell>
          <cell r="J161">
            <v>0</v>
          </cell>
          <cell r="K161">
            <v>0</v>
          </cell>
          <cell r="L161">
            <v>0</v>
          </cell>
          <cell r="M161">
            <v>0</v>
          </cell>
          <cell r="N161">
            <v>0</v>
          </cell>
        </row>
        <row r="162">
          <cell r="B162">
            <v>8</v>
          </cell>
          <cell r="C162">
            <v>0</v>
          </cell>
          <cell r="D162">
            <v>0</v>
          </cell>
          <cell r="E162">
            <v>0</v>
          </cell>
          <cell r="F162">
            <v>0</v>
          </cell>
          <cell r="G162">
            <v>0</v>
          </cell>
          <cell r="H162">
            <v>0</v>
          </cell>
          <cell r="I162">
            <v>0</v>
          </cell>
          <cell r="J162">
            <v>0</v>
          </cell>
          <cell r="K162">
            <v>0</v>
          </cell>
          <cell r="L162">
            <v>0</v>
          </cell>
          <cell r="M162">
            <v>0</v>
          </cell>
          <cell r="N162">
            <v>0</v>
          </cell>
        </row>
        <row r="163">
          <cell r="B163">
            <v>9</v>
          </cell>
          <cell r="C163">
            <v>0</v>
          </cell>
          <cell r="D163">
            <v>0</v>
          </cell>
          <cell r="E163">
            <v>0</v>
          </cell>
          <cell r="F163">
            <v>0</v>
          </cell>
          <cell r="G163">
            <v>0</v>
          </cell>
          <cell r="H163">
            <v>0</v>
          </cell>
          <cell r="I163">
            <v>0</v>
          </cell>
          <cell r="J163">
            <v>0</v>
          </cell>
          <cell r="K163">
            <v>0</v>
          </cell>
          <cell r="L163">
            <v>0</v>
          </cell>
          <cell r="M163">
            <v>0</v>
          </cell>
          <cell r="N163">
            <v>0</v>
          </cell>
        </row>
        <row r="164">
          <cell r="B164">
            <v>10</v>
          </cell>
          <cell r="C164">
            <v>0</v>
          </cell>
          <cell r="D164">
            <v>0</v>
          </cell>
          <cell r="E164">
            <v>0</v>
          </cell>
          <cell r="F164">
            <v>0</v>
          </cell>
          <cell r="G164">
            <v>0</v>
          </cell>
          <cell r="H164">
            <v>0</v>
          </cell>
          <cell r="I164">
            <v>420</v>
          </cell>
          <cell r="J164">
            <v>0</v>
          </cell>
          <cell r="K164">
            <v>0</v>
          </cell>
          <cell r="L164">
            <v>0</v>
          </cell>
          <cell r="M164">
            <v>0</v>
          </cell>
          <cell r="N164">
            <v>0</v>
          </cell>
        </row>
        <row r="165">
          <cell r="B165">
            <v>11</v>
          </cell>
          <cell r="C165">
            <v>248</v>
          </cell>
          <cell r="D165">
            <v>509.3</v>
          </cell>
          <cell r="E165">
            <v>0</v>
          </cell>
          <cell r="F165">
            <v>0</v>
          </cell>
          <cell r="G165">
            <v>0</v>
          </cell>
          <cell r="H165">
            <v>0</v>
          </cell>
          <cell r="I165">
            <v>486</v>
          </cell>
          <cell r="J165">
            <v>62</v>
          </cell>
          <cell r="K165">
            <v>0</v>
          </cell>
          <cell r="L165">
            <v>0</v>
          </cell>
          <cell r="M165">
            <v>0</v>
          </cell>
          <cell r="N165">
            <v>0</v>
          </cell>
        </row>
        <row r="166">
          <cell r="B166">
            <v>12</v>
          </cell>
          <cell r="C166">
            <v>28</v>
          </cell>
          <cell r="D166">
            <v>0</v>
          </cell>
          <cell r="E166">
            <v>0</v>
          </cell>
          <cell r="F166">
            <v>0</v>
          </cell>
          <cell r="G166">
            <v>0</v>
          </cell>
          <cell r="H166">
            <v>0</v>
          </cell>
          <cell r="I166">
            <v>24</v>
          </cell>
          <cell r="J166">
            <v>0</v>
          </cell>
          <cell r="K166">
            <v>0</v>
          </cell>
          <cell r="L166">
            <v>0</v>
          </cell>
          <cell r="M166">
            <v>0</v>
          </cell>
          <cell r="N166">
            <v>0</v>
          </cell>
        </row>
        <row r="167">
          <cell r="B167">
            <v>13</v>
          </cell>
          <cell r="C167">
            <v>0</v>
          </cell>
          <cell r="D167">
            <v>0</v>
          </cell>
          <cell r="E167">
            <v>0</v>
          </cell>
          <cell r="F167">
            <v>0</v>
          </cell>
          <cell r="G167">
            <v>0</v>
          </cell>
          <cell r="H167">
            <v>0</v>
          </cell>
          <cell r="I167">
            <v>0</v>
          </cell>
          <cell r="J167">
            <v>0</v>
          </cell>
          <cell r="K167">
            <v>0</v>
          </cell>
          <cell r="L167">
            <v>0</v>
          </cell>
          <cell r="M167">
            <v>0</v>
          </cell>
          <cell r="N167">
            <v>0</v>
          </cell>
        </row>
        <row r="168">
          <cell r="B168">
            <v>14</v>
          </cell>
          <cell r="C168">
            <v>88</v>
          </cell>
          <cell r="D168">
            <v>18</v>
          </cell>
          <cell r="E168">
            <v>0</v>
          </cell>
          <cell r="F168">
            <v>0</v>
          </cell>
          <cell r="G168">
            <v>0</v>
          </cell>
          <cell r="H168">
            <v>0</v>
          </cell>
          <cell r="I168">
            <v>0</v>
          </cell>
          <cell r="J168">
            <v>90</v>
          </cell>
          <cell r="K168">
            <v>10</v>
          </cell>
          <cell r="L168">
            <v>0</v>
          </cell>
          <cell r="M168">
            <v>0</v>
          </cell>
          <cell r="N168">
            <v>0</v>
          </cell>
        </row>
        <row r="169">
          <cell r="B169">
            <v>15</v>
          </cell>
          <cell r="C169">
            <v>0</v>
          </cell>
          <cell r="D169">
            <v>0</v>
          </cell>
          <cell r="E169">
            <v>0</v>
          </cell>
          <cell r="F169">
            <v>0</v>
          </cell>
          <cell r="G169">
            <v>0</v>
          </cell>
          <cell r="H169">
            <v>0</v>
          </cell>
          <cell r="I169">
            <v>0</v>
          </cell>
          <cell r="J169">
            <v>0</v>
          </cell>
          <cell r="K169">
            <v>0</v>
          </cell>
          <cell r="L169">
            <v>0</v>
          </cell>
          <cell r="M169">
            <v>0</v>
          </cell>
          <cell r="N169">
            <v>0</v>
          </cell>
        </row>
        <row r="170">
          <cell r="B170">
            <v>16</v>
          </cell>
          <cell r="C170">
            <v>0</v>
          </cell>
          <cell r="D170">
            <v>0</v>
          </cell>
          <cell r="E170">
            <v>0</v>
          </cell>
          <cell r="F170">
            <v>0</v>
          </cell>
          <cell r="G170">
            <v>0</v>
          </cell>
          <cell r="H170">
            <v>0</v>
          </cell>
          <cell r="I170">
            <v>0</v>
          </cell>
          <cell r="J170">
            <v>0</v>
          </cell>
          <cell r="K170">
            <v>0</v>
          </cell>
          <cell r="L170">
            <v>0</v>
          </cell>
          <cell r="M170">
            <v>0</v>
          </cell>
          <cell r="N170">
            <v>0</v>
          </cell>
        </row>
        <row r="171">
          <cell r="B171">
            <v>17</v>
          </cell>
          <cell r="C171">
            <v>0</v>
          </cell>
          <cell r="D171">
            <v>0</v>
          </cell>
          <cell r="E171">
            <v>0</v>
          </cell>
          <cell r="F171">
            <v>0</v>
          </cell>
          <cell r="G171">
            <v>0</v>
          </cell>
          <cell r="H171">
            <v>0</v>
          </cell>
          <cell r="I171">
            <v>0</v>
          </cell>
          <cell r="J171">
            <v>0</v>
          </cell>
          <cell r="K171">
            <v>0</v>
          </cell>
          <cell r="L171">
            <v>0</v>
          </cell>
          <cell r="M171">
            <v>0</v>
          </cell>
          <cell r="N171">
            <v>0</v>
          </cell>
        </row>
        <row r="172">
          <cell r="B172">
            <v>18</v>
          </cell>
          <cell r="C172">
            <v>0</v>
          </cell>
          <cell r="D172">
            <v>0</v>
          </cell>
          <cell r="E172">
            <v>0</v>
          </cell>
          <cell r="F172">
            <v>0</v>
          </cell>
          <cell r="G172">
            <v>0</v>
          </cell>
          <cell r="H172">
            <v>0</v>
          </cell>
          <cell r="I172">
            <v>0</v>
          </cell>
          <cell r="J172">
            <v>0</v>
          </cell>
          <cell r="K172">
            <v>0</v>
          </cell>
          <cell r="L172">
            <v>0</v>
          </cell>
          <cell r="M172">
            <v>0</v>
          </cell>
          <cell r="N172">
            <v>0</v>
          </cell>
        </row>
        <row r="173">
          <cell r="B173">
            <v>19</v>
          </cell>
          <cell r="C173">
            <v>2</v>
          </cell>
          <cell r="D173">
            <v>2</v>
          </cell>
          <cell r="E173">
            <v>1</v>
          </cell>
          <cell r="F173">
            <v>0</v>
          </cell>
          <cell r="G173">
            <v>0.7</v>
          </cell>
          <cell r="H173">
            <v>0.7</v>
          </cell>
          <cell r="I173">
            <v>2</v>
          </cell>
          <cell r="J173">
            <v>2</v>
          </cell>
          <cell r="K173">
            <v>1</v>
          </cell>
          <cell r="L173">
            <v>0.8</v>
          </cell>
          <cell r="M173">
            <v>0.7</v>
          </cell>
          <cell r="N173">
            <v>0</v>
          </cell>
        </row>
        <row r="174">
          <cell r="B174">
            <v>20</v>
          </cell>
          <cell r="C174">
            <v>0</v>
          </cell>
          <cell r="D174">
            <v>0</v>
          </cell>
          <cell r="E174">
            <v>0</v>
          </cell>
          <cell r="F174">
            <v>0</v>
          </cell>
          <cell r="G174">
            <v>0</v>
          </cell>
          <cell r="H174">
            <v>0</v>
          </cell>
          <cell r="I174">
            <v>40</v>
          </cell>
          <cell r="J174">
            <v>0</v>
          </cell>
          <cell r="K174">
            <v>0</v>
          </cell>
          <cell r="L174">
            <v>0</v>
          </cell>
          <cell r="M174">
            <v>0</v>
          </cell>
          <cell r="N174">
            <v>0</v>
          </cell>
        </row>
        <row r="175">
          <cell r="B175">
            <v>21</v>
          </cell>
          <cell r="C175">
            <v>0</v>
          </cell>
          <cell r="D175">
            <v>0</v>
          </cell>
          <cell r="E175">
            <v>0</v>
          </cell>
          <cell r="F175">
            <v>0</v>
          </cell>
          <cell r="G175">
            <v>0</v>
          </cell>
          <cell r="H175">
            <v>0</v>
          </cell>
          <cell r="I175">
            <v>0</v>
          </cell>
          <cell r="J175">
            <v>0</v>
          </cell>
          <cell r="K175">
            <v>0</v>
          </cell>
          <cell r="L175">
            <v>0</v>
          </cell>
          <cell r="M175">
            <v>0</v>
          </cell>
          <cell r="N175">
            <v>0</v>
          </cell>
        </row>
        <row r="176">
          <cell r="B176">
            <v>22</v>
          </cell>
          <cell r="C176">
            <v>0</v>
          </cell>
          <cell r="D176">
            <v>0</v>
          </cell>
          <cell r="E176">
            <v>0</v>
          </cell>
          <cell r="F176">
            <v>0</v>
          </cell>
          <cell r="G176">
            <v>0</v>
          </cell>
          <cell r="H176">
            <v>0</v>
          </cell>
          <cell r="I176">
            <v>0</v>
          </cell>
          <cell r="J176">
            <v>0</v>
          </cell>
          <cell r="K176">
            <v>0</v>
          </cell>
          <cell r="L176">
            <v>0</v>
          </cell>
          <cell r="M176">
            <v>0</v>
          </cell>
          <cell r="N176">
            <v>0</v>
          </cell>
        </row>
        <row r="177">
          <cell r="B177">
            <v>23</v>
          </cell>
          <cell r="C177">
            <v>0</v>
          </cell>
          <cell r="D177">
            <v>0</v>
          </cell>
          <cell r="E177">
            <v>0</v>
          </cell>
          <cell r="F177">
            <v>0</v>
          </cell>
          <cell r="G177">
            <v>0</v>
          </cell>
          <cell r="H177">
            <v>0</v>
          </cell>
          <cell r="I177">
            <v>0</v>
          </cell>
          <cell r="J177">
            <v>0</v>
          </cell>
          <cell r="K177">
            <v>0</v>
          </cell>
          <cell r="L177">
            <v>0</v>
          </cell>
          <cell r="M177">
            <v>0</v>
          </cell>
          <cell r="N177">
            <v>0</v>
          </cell>
        </row>
        <row r="178">
          <cell r="B178">
            <v>24</v>
          </cell>
          <cell r="C178">
            <v>0</v>
          </cell>
          <cell r="D178">
            <v>0</v>
          </cell>
          <cell r="E178">
            <v>0</v>
          </cell>
          <cell r="F178">
            <v>0</v>
          </cell>
          <cell r="G178">
            <v>0</v>
          </cell>
          <cell r="H178">
            <v>0</v>
          </cell>
          <cell r="I178">
            <v>0</v>
          </cell>
          <cell r="J178">
            <v>0</v>
          </cell>
          <cell r="K178">
            <v>0</v>
          </cell>
          <cell r="L178">
            <v>0</v>
          </cell>
          <cell r="M178">
            <v>0</v>
          </cell>
          <cell r="N178">
            <v>0</v>
          </cell>
        </row>
        <row r="179">
          <cell r="B179">
            <v>25</v>
          </cell>
          <cell r="C179">
            <v>0</v>
          </cell>
          <cell r="D179">
            <v>0</v>
          </cell>
          <cell r="E179">
            <v>0</v>
          </cell>
          <cell r="F179">
            <v>0</v>
          </cell>
          <cell r="G179">
            <v>0</v>
          </cell>
          <cell r="H179">
            <v>0</v>
          </cell>
          <cell r="I179">
            <v>0</v>
          </cell>
          <cell r="J179">
            <v>0</v>
          </cell>
          <cell r="K179">
            <v>0</v>
          </cell>
          <cell r="L179">
            <v>0</v>
          </cell>
          <cell r="M179">
            <v>0</v>
          </cell>
          <cell r="N179">
            <v>0</v>
          </cell>
        </row>
        <row r="180">
          <cell r="B180">
            <v>26</v>
          </cell>
          <cell r="C180">
            <v>0</v>
          </cell>
          <cell r="D180">
            <v>0</v>
          </cell>
          <cell r="E180">
            <v>26</v>
          </cell>
          <cell r="F180">
            <v>0</v>
          </cell>
          <cell r="G180">
            <v>0</v>
          </cell>
          <cell r="H180">
            <v>52</v>
          </cell>
          <cell r="I180">
            <v>0</v>
          </cell>
          <cell r="J180">
            <v>0</v>
          </cell>
          <cell r="K180">
            <v>104</v>
          </cell>
          <cell r="L180">
            <v>0</v>
          </cell>
          <cell r="M180">
            <v>0</v>
          </cell>
          <cell r="N180">
            <v>52</v>
          </cell>
        </row>
        <row r="181">
          <cell r="B181">
            <v>27</v>
          </cell>
          <cell r="C181">
            <v>0</v>
          </cell>
          <cell r="D181">
            <v>0</v>
          </cell>
          <cell r="E181">
            <v>0</v>
          </cell>
          <cell r="F181">
            <v>0</v>
          </cell>
          <cell r="G181">
            <v>0</v>
          </cell>
          <cell r="H181">
            <v>0</v>
          </cell>
          <cell r="I181">
            <v>0</v>
          </cell>
          <cell r="J181">
            <v>0</v>
          </cell>
          <cell r="K181">
            <v>0</v>
          </cell>
          <cell r="L181">
            <v>0</v>
          </cell>
          <cell r="M181">
            <v>0</v>
          </cell>
          <cell r="N181">
            <v>0</v>
          </cell>
        </row>
        <row r="182">
          <cell r="B182">
            <v>28</v>
          </cell>
          <cell r="C182">
            <v>0</v>
          </cell>
          <cell r="D182">
            <v>0</v>
          </cell>
          <cell r="E182">
            <v>0</v>
          </cell>
          <cell r="F182">
            <v>0</v>
          </cell>
          <cell r="G182">
            <v>0</v>
          </cell>
          <cell r="H182">
            <v>0</v>
          </cell>
          <cell r="I182">
            <v>0</v>
          </cell>
          <cell r="J182">
            <v>0</v>
          </cell>
          <cell r="K182">
            <v>0</v>
          </cell>
          <cell r="L182">
            <v>0</v>
          </cell>
          <cell r="M182">
            <v>0</v>
          </cell>
          <cell r="N182">
            <v>0</v>
          </cell>
        </row>
        <row r="183">
          <cell r="B183">
            <v>29</v>
          </cell>
          <cell r="C183">
            <v>0</v>
          </cell>
          <cell r="D183">
            <v>0</v>
          </cell>
          <cell r="E183">
            <v>0</v>
          </cell>
          <cell r="F183">
            <v>0</v>
          </cell>
          <cell r="G183">
            <v>0</v>
          </cell>
          <cell r="H183">
            <v>0</v>
          </cell>
          <cell r="I183">
            <v>0</v>
          </cell>
          <cell r="J183">
            <v>0</v>
          </cell>
          <cell r="K183">
            <v>0</v>
          </cell>
          <cell r="L183">
            <v>0</v>
          </cell>
          <cell r="M183">
            <v>0</v>
          </cell>
          <cell r="N183">
            <v>0</v>
          </cell>
        </row>
        <row r="184">
          <cell r="B184">
            <v>30</v>
          </cell>
          <cell r="C184">
            <v>0</v>
          </cell>
          <cell r="D184">
            <v>0</v>
          </cell>
          <cell r="E184">
            <v>0</v>
          </cell>
          <cell r="F184">
            <v>0</v>
          </cell>
          <cell r="G184">
            <v>0</v>
          </cell>
          <cell r="H184">
            <v>0</v>
          </cell>
          <cell r="I184">
            <v>0</v>
          </cell>
          <cell r="J184">
            <v>0</v>
          </cell>
          <cell r="K184">
            <v>0</v>
          </cell>
          <cell r="L184">
            <v>0</v>
          </cell>
          <cell r="M184">
            <v>0</v>
          </cell>
          <cell r="N184">
            <v>0</v>
          </cell>
        </row>
        <row r="185">
          <cell r="B185">
            <v>31</v>
          </cell>
          <cell r="C185">
            <v>0</v>
          </cell>
          <cell r="D185">
            <v>0</v>
          </cell>
          <cell r="E185">
            <v>0</v>
          </cell>
          <cell r="F185">
            <v>0</v>
          </cell>
          <cell r="G185">
            <v>0</v>
          </cell>
          <cell r="H185">
            <v>0</v>
          </cell>
          <cell r="I185">
            <v>0</v>
          </cell>
          <cell r="J185">
            <v>0</v>
          </cell>
          <cell r="K185">
            <v>0</v>
          </cell>
          <cell r="L185">
            <v>0</v>
          </cell>
          <cell r="M185">
            <v>0</v>
          </cell>
          <cell r="N185">
            <v>0</v>
          </cell>
        </row>
        <row r="186">
          <cell r="B186">
            <v>32</v>
          </cell>
          <cell r="C186">
            <v>0</v>
          </cell>
          <cell r="D186">
            <v>0</v>
          </cell>
          <cell r="E186">
            <v>0</v>
          </cell>
          <cell r="F186">
            <v>0</v>
          </cell>
          <cell r="G186">
            <v>0</v>
          </cell>
          <cell r="H186">
            <v>32</v>
          </cell>
          <cell r="I186">
            <v>0</v>
          </cell>
          <cell r="J186">
            <v>0</v>
          </cell>
          <cell r="K186">
            <v>32</v>
          </cell>
          <cell r="L186">
            <v>0</v>
          </cell>
          <cell r="M186">
            <v>0</v>
          </cell>
          <cell r="N186">
            <v>32</v>
          </cell>
        </row>
        <row r="187">
          <cell r="B187">
            <v>33</v>
          </cell>
          <cell r="C187">
            <v>1</v>
          </cell>
          <cell r="D187">
            <v>1</v>
          </cell>
          <cell r="E187">
            <v>1</v>
          </cell>
          <cell r="F187">
            <v>1</v>
          </cell>
          <cell r="G187">
            <v>1</v>
          </cell>
          <cell r="H187">
            <v>1</v>
          </cell>
          <cell r="I187">
            <v>1</v>
          </cell>
          <cell r="J187">
            <v>1</v>
          </cell>
          <cell r="K187">
            <v>1</v>
          </cell>
          <cell r="L187">
            <v>1</v>
          </cell>
          <cell r="M187">
            <v>1</v>
          </cell>
          <cell r="N187">
            <v>1</v>
          </cell>
        </row>
        <row r="188">
          <cell r="B188">
            <v>34</v>
          </cell>
          <cell r="C188">
            <v>0</v>
          </cell>
          <cell r="D188">
            <v>0</v>
          </cell>
          <cell r="E188">
            <v>0</v>
          </cell>
          <cell r="F188">
            <v>0</v>
          </cell>
          <cell r="G188">
            <v>0</v>
          </cell>
          <cell r="H188">
            <v>0</v>
          </cell>
          <cell r="I188">
            <v>0</v>
          </cell>
          <cell r="J188">
            <v>0</v>
          </cell>
          <cell r="K188">
            <v>0</v>
          </cell>
          <cell r="L188">
            <v>0</v>
          </cell>
          <cell r="M188">
            <v>0</v>
          </cell>
          <cell r="N188">
            <v>0</v>
          </cell>
        </row>
        <row r="189">
          <cell r="B189">
            <v>35</v>
          </cell>
          <cell r="C189">
            <v>0</v>
          </cell>
          <cell r="D189">
            <v>0</v>
          </cell>
          <cell r="E189">
            <v>0</v>
          </cell>
          <cell r="F189">
            <v>0</v>
          </cell>
          <cell r="G189">
            <v>0</v>
          </cell>
          <cell r="H189">
            <v>0</v>
          </cell>
          <cell r="I189">
            <v>0</v>
          </cell>
          <cell r="J189">
            <v>0</v>
          </cell>
          <cell r="K189">
            <v>0</v>
          </cell>
          <cell r="L189">
            <v>0</v>
          </cell>
          <cell r="M189">
            <v>0</v>
          </cell>
          <cell r="N189">
            <v>0</v>
          </cell>
        </row>
        <row r="190">
          <cell r="B190">
            <v>36</v>
          </cell>
          <cell r="C190">
            <v>0</v>
          </cell>
          <cell r="D190">
            <v>0</v>
          </cell>
          <cell r="E190">
            <v>0</v>
          </cell>
          <cell r="F190">
            <v>0</v>
          </cell>
          <cell r="G190">
            <v>0</v>
          </cell>
          <cell r="H190">
            <v>0</v>
          </cell>
          <cell r="I190">
            <v>0</v>
          </cell>
          <cell r="J190">
            <v>0</v>
          </cell>
          <cell r="K190">
            <v>0</v>
          </cell>
          <cell r="L190">
            <v>0</v>
          </cell>
          <cell r="M190">
            <v>0</v>
          </cell>
          <cell r="N190">
            <v>0</v>
          </cell>
        </row>
        <row r="191">
          <cell r="B191">
            <v>37</v>
          </cell>
          <cell r="C191">
            <v>0</v>
          </cell>
          <cell r="D191">
            <v>0</v>
          </cell>
          <cell r="E191">
            <v>0</v>
          </cell>
          <cell r="F191">
            <v>0</v>
          </cell>
          <cell r="G191">
            <v>0</v>
          </cell>
          <cell r="H191">
            <v>0</v>
          </cell>
          <cell r="I191">
            <v>0</v>
          </cell>
          <cell r="J191">
            <v>0</v>
          </cell>
          <cell r="K191">
            <v>0</v>
          </cell>
          <cell r="L191">
            <v>0</v>
          </cell>
          <cell r="M191">
            <v>0</v>
          </cell>
          <cell r="N191">
            <v>0</v>
          </cell>
        </row>
        <row r="192">
          <cell r="B192">
            <v>38</v>
          </cell>
          <cell r="C192">
            <v>0</v>
          </cell>
          <cell r="D192">
            <v>0</v>
          </cell>
          <cell r="E192">
            <v>0</v>
          </cell>
          <cell r="F192">
            <v>0</v>
          </cell>
          <cell r="G192">
            <v>0</v>
          </cell>
          <cell r="H192">
            <v>0</v>
          </cell>
          <cell r="I192">
            <v>0</v>
          </cell>
          <cell r="J192">
            <v>0</v>
          </cell>
          <cell r="K192">
            <v>0</v>
          </cell>
          <cell r="L192">
            <v>0</v>
          </cell>
          <cell r="M192">
            <v>0</v>
          </cell>
          <cell r="N192">
            <v>0</v>
          </cell>
        </row>
        <row r="193">
          <cell r="B193">
            <v>39</v>
          </cell>
          <cell r="C193">
            <v>0</v>
          </cell>
          <cell r="D193">
            <v>0</v>
          </cell>
          <cell r="E193">
            <v>0</v>
          </cell>
          <cell r="F193">
            <v>0</v>
          </cell>
          <cell r="G193">
            <v>0</v>
          </cell>
          <cell r="H193">
            <v>0</v>
          </cell>
          <cell r="I193">
            <v>0</v>
          </cell>
          <cell r="J193">
            <v>0</v>
          </cell>
          <cell r="K193">
            <v>0</v>
          </cell>
          <cell r="L193">
            <v>0</v>
          </cell>
          <cell r="M193">
            <v>0</v>
          </cell>
          <cell r="N193">
            <v>0</v>
          </cell>
        </row>
        <row r="194">
          <cell r="B194">
            <v>40</v>
          </cell>
          <cell r="C194">
            <v>0</v>
          </cell>
          <cell r="D194">
            <v>0</v>
          </cell>
          <cell r="E194">
            <v>0</v>
          </cell>
          <cell r="F194">
            <v>0</v>
          </cell>
          <cell r="G194">
            <v>0</v>
          </cell>
          <cell r="H194">
            <v>0</v>
          </cell>
          <cell r="I194">
            <v>0</v>
          </cell>
          <cell r="J194">
            <v>0</v>
          </cell>
          <cell r="K194">
            <v>0</v>
          </cell>
          <cell r="L194">
            <v>0</v>
          </cell>
          <cell r="M194">
            <v>0</v>
          </cell>
          <cell r="N194">
            <v>0</v>
          </cell>
        </row>
        <row r="195">
          <cell r="B195">
            <v>41</v>
          </cell>
          <cell r="C195">
            <v>0</v>
          </cell>
          <cell r="D195">
            <v>0</v>
          </cell>
          <cell r="E195">
            <v>0</v>
          </cell>
          <cell r="F195">
            <v>0</v>
          </cell>
          <cell r="G195">
            <v>0</v>
          </cell>
          <cell r="H195">
            <v>0</v>
          </cell>
          <cell r="I195">
            <v>0</v>
          </cell>
          <cell r="J195">
            <v>0</v>
          </cell>
          <cell r="K195">
            <v>0</v>
          </cell>
          <cell r="L195">
            <v>0</v>
          </cell>
          <cell r="M195">
            <v>0</v>
          </cell>
          <cell r="N195">
            <v>0</v>
          </cell>
        </row>
        <row r="196">
          <cell r="B196">
            <v>42</v>
          </cell>
          <cell r="C196">
            <v>0</v>
          </cell>
          <cell r="D196">
            <v>0</v>
          </cell>
          <cell r="E196">
            <v>0</v>
          </cell>
          <cell r="F196">
            <v>0</v>
          </cell>
          <cell r="G196">
            <v>0</v>
          </cell>
          <cell r="H196">
            <v>0</v>
          </cell>
          <cell r="I196">
            <v>0</v>
          </cell>
          <cell r="J196">
            <v>0</v>
          </cell>
          <cell r="K196">
            <v>0</v>
          </cell>
          <cell r="L196">
            <v>0</v>
          </cell>
          <cell r="M196">
            <v>0</v>
          </cell>
          <cell r="N196">
            <v>0</v>
          </cell>
        </row>
        <row r="197">
          <cell r="B197">
            <v>43</v>
          </cell>
          <cell r="C197">
            <v>0</v>
          </cell>
          <cell r="D197">
            <v>0</v>
          </cell>
          <cell r="E197">
            <v>0</v>
          </cell>
          <cell r="F197">
            <v>0</v>
          </cell>
          <cell r="G197">
            <v>0</v>
          </cell>
          <cell r="H197">
            <v>0</v>
          </cell>
          <cell r="I197">
            <v>0</v>
          </cell>
          <cell r="J197">
            <v>0</v>
          </cell>
          <cell r="K197">
            <v>0</v>
          </cell>
          <cell r="L197">
            <v>0</v>
          </cell>
          <cell r="M197">
            <v>0</v>
          </cell>
          <cell r="N197">
            <v>0</v>
          </cell>
        </row>
        <row r="198">
          <cell r="B198">
            <v>44</v>
          </cell>
          <cell r="C198">
            <v>0</v>
          </cell>
          <cell r="D198">
            <v>0</v>
          </cell>
          <cell r="E198">
            <v>0</v>
          </cell>
          <cell r="F198">
            <v>0</v>
          </cell>
          <cell r="G198">
            <v>0</v>
          </cell>
          <cell r="H198">
            <v>0</v>
          </cell>
          <cell r="I198">
            <v>0</v>
          </cell>
          <cell r="J198">
            <v>0</v>
          </cell>
          <cell r="K198">
            <v>0</v>
          </cell>
          <cell r="L198">
            <v>0</v>
          </cell>
          <cell r="M198">
            <v>0</v>
          </cell>
          <cell r="N198">
            <v>0</v>
          </cell>
        </row>
        <row r="199">
          <cell r="B199">
            <v>45</v>
          </cell>
          <cell r="C199">
            <v>25</v>
          </cell>
          <cell r="D199">
            <v>50</v>
          </cell>
          <cell r="E199">
            <v>0</v>
          </cell>
          <cell r="F199">
            <v>0</v>
          </cell>
          <cell r="G199">
            <v>0</v>
          </cell>
          <cell r="H199">
            <v>0</v>
          </cell>
          <cell r="I199">
            <v>90</v>
          </cell>
          <cell r="J199">
            <v>6</v>
          </cell>
          <cell r="K199">
            <v>0</v>
          </cell>
          <cell r="L199">
            <v>0</v>
          </cell>
          <cell r="M199">
            <v>0</v>
          </cell>
          <cell r="N199">
            <v>0</v>
          </cell>
        </row>
        <row r="200">
          <cell r="B200">
            <v>46</v>
          </cell>
          <cell r="C200">
            <v>0</v>
          </cell>
          <cell r="D200">
            <v>0</v>
          </cell>
          <cell r="E200">
            <v>0</v>
          </cell>
          <cell r="F200">
            <v>0</v>
          </cell>
          <cell r="G200">
            <v>0</v>
          </cell>
          <cell r="H200">
            <v>0</v>
          </cell>
          <cell r="I200">
            <v>0</v>
          </cell>
          <cell r="J200">
            <v>0</v>
          </cell>
          <cell r="K200">
            <v>0</v>
          </cell>
          <cell r="L200">
            <v>0</v>
          </cell>
          <cell r="M200">
            <v>0</v>
          </cell>
          <cell r="N200">
            <v>0</v>
          </cell>
        </row>
        <row r="201">
          <cell r="B201">
            <v>47</v>
          </cell>
          <cell r="C201">
            <v>0</v>
          </cell>
          <cell r="D201">
            <v>0</v>
          </cell>
          <cell r="E201">
            <v>0</v>
          </cell>
          <cell r="F201">
            <v>0</v>
          </cell>
          <cell r="G201">
            <v>0</v>
          </cell>
          <cell r="H201">
            <v>0</v>
          </cell>
          <cell r="I201">
            <v>0</v>
          </cell>
          <cell r="J201">
            <v>0</v>
          </cell>
          <cell r="K201">
            <v>0</v>
          </cell>
          <cell r="L201">
            <v>0</v>
          </cell>
          <cell r="M201">
            <v>0</v>
          </cell>
          <cell r="N201">
            <v>0</v>
          </cell>
        </row>
        <row r="202">
          <cell r="B202">
            <v>48</v>
          </cell>
          <cell r="C202">
            <v>0</v>
          </cell>
          <cell r="D202">
            <v>0</v>
          </cell>
          <cell r="E202">
            <v>0</v>
          </cell>
          <cell r="F202">
            <v>0</v>
          </cell>
          <cell r="G202">
            <v>0</v>
          </cell>
          <cell r="H202">
            <v>0</v>
          </cell>
          <cell r="I202">
            <v>0</v>
          </cell>
          <cell r="J202">
            <v>0</v>
          </cell>
          <cell r="K202">
            <v>0</v>
          </cell>
          <cell r="L202">
            <v>0</v>
          </cell>
          <cell r="M202">
            <v>0</v>
          </cell>
          <cell r="N202">
            <v>0</v>
          </cell>
        </row>
        <row r="203">
          <cell r="B203">
            <v>49</v>
          </cell>
          <cell r="C203">
            <v>0</v>
          </cell>
          <cell r="D203">
            <v>0</v>
          </cell>
          <cell r="E203">
            <v>0</v>
          </cell>
          <cell r="F203">
            <v>0</v>
          </cell>
          <cell r="G203">
            <v>0</v>
          </cell>
          <cell r="H203">
            <v>0</v>
          </cell>
          <cell r="I203">
            <v>0</v>
          </cell>
          <cell r="J203">
            <v>0</v>
          </cell>
          <cell r="K203">
            <v>0</v>
          </cell>
          <cell r="L203">
            <v>0</v>
          </cell>
          <cell r="M203">
            <v>0</v>
          </cell>
          <cell r="N203">
            <v>0</v>
          </cell>
        </row>
        <row r="204">
          <cell r="B204">
            <v>50</v>
          </cell>
          <cell r="C204">
            <v>0</v>
          </cell>
          <cell r="D204">
            <v>0</v>
          </cell>
          <cell r="E204">
            <v>0</v>
          </cell>
          <cell r="F204">
            <v>0</v>
          </cell>
          <cell r="G204">
            <v>0</v>
          </cell>
          <cell r="H204">
            <v>0</v>
          </cell>
          <cell r="I204">
            <v>0</v>
          </cell>
          <cell r="J204">
            <v>0</v>
          </cell>
          <cell r="K204">
            <v>0</v>
          </cell>
          <cell r="L204">
            <v>0</v>
          </cell>
          <cell r="M204">
            <v>0</v>
          </cell>
          <cell r="N204">
            <v>0</v>
          </cell>
        </row>
        <row r="205">
          <cell r="B205">
            <v>51</v>
          </cell>
          <cell r="C205">
            <v>0</v>
          </cell>
          <cell r="D205">
            <v>0</v>
          </cell>
          <cell r="E205">
            <v>0</v>
          </cell>
          <cell r="F205">
            <v>0</v>
          </cell>
          <cell r="G205">
            <v>0</v>
          </cell>
          <cell r="H205">
            <v>0</v>
          </cell>
          <cell r="I205">
            <v>0</v>
          </cell>
          <cell r="J205">
            <v>0</v>
          </cell>
          <cell r="K205">
            <v>0</v>
          </cell>
          <cell r="L205">
            <v>0</v>
          </cell>
          <cell r="M205">
            <v>0</v>
          </cell>
          <cell r="N205">
            <v>0</v>
          </cell>
        </row>
        <row r="206">
          <cell r="B206">
            <v>1</v>
          </cell>
          <cell r="C206">
            <v>221.2</v>
          </cell>
          <cell r="D206">
            <v>221.2</v>
          </cell>
          <cell r="E206">
            <v>221.2</v>
          </cell>
          <cell r="F206">
            <v>221.2</v>
          </cell>
          <cell r="G206">
            <v>221.2</v>
          </cell>
          <cell r="H206">
            <v>221.2</v>
          </cell>
          <cell r="I206">
            <v>221.2</v>
          </cell>
          <cell r="J206">
            <v>221.2</v>
          </cell>
          <cell r="K206">
            <v>221.2</v>
          </cell>
          <cell r="L206">
            <v>221.2</v>
          </cell>
          <cell r="M206">
            <v>221.2</v>
          </cell>
          <cell r="N206">
            <v>221.2</v>
          </cell>
        </row>
        <row r="207">
          <cell r="B207">
            <v>2</v>
          </cell>
          <cell r="C207">
            <v>18.2</v>
          </cell>
          <cell r="D207">
            <v>18.2</v>
          </cell>
          <cell r="E207">
            <v>18.2</v>
          </cell>
          <cell r="F207">
            <v>18.2</v>
          </cell>
          <cell r="G207">
            <v>18.2</v>
          </cell>
          <cell r="H207">
            <v>18.2</v>
          </cell>
          <cell r="I207">
            <v>18.2</v>
          </cell>
          <cell r="J207">
            <v>18.2</v>
          </cell>
          <cell r="K207">
            <v>18.2</v>
          </cell>
          <cell r="L207">
            <v>18.2</v>
          </cell>
          <cell r="M207">
            <v>18.2</v>
          </cell>
          <cell r="N207">
            <v>18.2</v>
          </cell>
        </row>
        <row r="208">
          <cell r="B208">
            <v>3</v>
          </cell>
          <cell r="C208">
            <v>10.335000000000001</v>
          </cell>
          <cell r="D208">
            <v>10.335000000000001</v>
          </cell>
          <cell r="E208">
            <v>10.335000000000001</v>
          </cell>
          <cell r="F208">
            <v>10.335000000000001</v>
          </cell>
          <cell r="G208">
            <v>10.335000000000001</v>
          </cell>
          <cell r="H208">
            <v>10.335000000000001</v>
          </cell>
          <cell r="I208">
            <v>10.335000000000001</v>
          </cell>
          <cell r="J208">
            <v>10.335000000000001</v>
          </cell>
          <cell r="K208">
            <v>10.335000000000001</v>
          </cell>
          <cell r="L208">
            <v>10.335000000000001</v>
          </cell>
          <cell r="M208">
            <v>10.335000000000001</v>
          </cell>
          <cell r="N208">
            <v>10.335000000000001</v>
          </cell>
        </row>
        <row r="209">
          <cell r="B209">
            <v>4</v>
          </cell>
          <cell r="C209">
            <v>150.04</v>
          </cell>
          <cell r="D209">
            <v>217.04</v>
          </cell>
          <cell r="E209">
            <v>168.94</v>
          </cell>
          <cell r="F209">
            <v>205.34</v>
          </cell>
          <cell r="G209">
            <v>184.64</v>
          </cell>
          <cell r="H209">
            <v>191.34</v>
          </cell>
          <cell r="I209">
            <v>164.64</v>
          </cell>
          <cell r="J209">
            <v>216.54</v>
          </cell>
          <cell r="K209">
            <v>175.24</v>
          </cell>
          <cell r="L209">
            <v>184.44</v>
          </cell>
          <cell r="M209">
            <v>165.94</v>
          </cell>
          <cell r="N209">
            <v>160.04</v>
          </cell>
        </row>
        <row r="210">
          <cell r="B210">
            <v>5</v>
          </cell>
          <cell r="C210">
            <v>0</v>
          </cell>
          <cell r="D210">
            <v>0</v>
          </cell>
          <cell r="E210">
            <v>0</v>
          </cell>
          <cell r="F210">
            <v>0</v>
          </cell>
          <cell r="G210">
            <v>0</v>
          </cell>
          <cell r="H210">
            <v>0</v>
          </cell>
          <cell r="I210">
            <v>0</v>
          </cell>
          <cell r="J210">
            <v>0</v>
          </cell>
          <cell r="K210">
            <v>0</v>
          </cell>
          <cell r="L210">
            <v>0</v>
          </cell>
          <cell r="M210">
            <v>0</v>
          </cell>
          <cell r="N210">
            <v>0</v>
          </cell>
        </row>
        <row r="211">
          <cell r="B211">
            <v>6</v>
          </cell>
          <cell r="C211">
            <v>0</v>
          </cell>
          <cell r="D211">
            <v>0</v>
          </cell>
          <cell r="E211">
            <v>0</v>
          </cell>
          <cell r="F211">
            <v>0</v>
          </cell>
          <cell r="G211">
            <v>0</v>
          </cell>
          <cell r="H211">
            <v>0</v>
          </cell>
          <cell r="I211">
            <v>0</v>
          </cell>
          <cell r="J211">
            <v>0</v>
          </cell>
          <cell r="K211">
            <v>0</v>
          </cell>
          <cell r="L211">
            <v>0</v>
          </cell>
          <cell r="M211">
            <v>0</v>
          </cell>
          <cell r="N211">
            <v>0</v>
          </cell>
        </row>
        <row r="212">
          <cell r="B212">
            <v>7</v>
          </cell>
          <cell r="C212">
            <v>0</v>
          </cell>
          <cell r="D212">
            <v>0</v>
          </cell>
          <cell r="E212">
            <v>0</v>
          </cell>
          <cell r="F212">
            <v>0</v>
          </cell>
          <cell r="G212">
            <v>0</v>
          </cell>
          <cell r="H212">
            <v>0</v>
          </cell>
          <cell r="I212">
            <v>0</v>
          </cell>
          <cell r="J212">
            <v>0</v>
          </cell>
          <cell r="K212">
            <v>0</v>
          </cell>
          <cell r="L212">
            <v>0</v>
          </cell>
          <cell r="M212">
            <v>0</v>
          </cell>
          <cell r="N212">
            <v>0</v>
          </cell>
        </row>
        <row r="213">
          <cell r="B213">
            <v>8</v>
          </cell>
          <cell r="C213">
            <v>0</v>
          </cell>
          <cell r="D213">
            <v>0</v>
          </cell>
          <cell r="E213">
            <v>0</v>
          </cell>
          <cell r="F213">
            <v>0</v>
          </cell>
          <cell r="G213">
            <v>0</v>
          </cell>
          <cell r="H213">
            <v>0</v>
          </cell>
          <cell r="I213">
            <v>0</v>
          </cell>
          <cell r="J213">
            <v>0</v>
          </cell>
          <cell r="K213">
            <v>0</v>
          </cell>
          <cell r="L213">
            <v>0</v>
          </cell>
          <cell r="M213">
            <v>0</v>
          </cell>
          <cell r="N213">
            <v>0</v>
          </cell>
        </row>
        <row r="214">
          <cell r="B214">
            <v>9</v>
          </cell>
          <cell r="C214">
            <v>0</v>
          </cell>
          <cell r="D214">
            <v>0</v>
          </cell>
          <cell r="E214">
            <v>0</v>
          </cell>
          <cell r="F214">
            <v>0</v>
          </cell>
          <cell r="G214">
            <v>0</v>
          </cell>
          <cell r="H214">
            <v>0</v>
          </cell>
          <cell r="I214">
            <v>0</v>
          </cell>
          <cell r="J214">
            <v>0</v>
          </cell>
          <cell r="K214">
            <v>0</v>
          </cell>
          <cell r="L214">
            <v>0</v>
          </cell>
          <cell r="M214">
            <v>0</v>
          </cell>
          <cell r="N214">
            <v>0</v>
          </cell>
        </row>
        <row r="215">
          <cell r="B215">
            <v>10</v>
          </cell>
          <cell r="C215">
            <v>0</v>
          </cell>
          <cell r="D215">
            <v>0</v>
          </cell>
          <cell r="E215">
            <v>0</v>
          </cell>
          <cell r="F215">
            <v>0</v>
          </cell>
          <cell r="G215">
            <v>0</v>
          </cell>
          <cell r="H215">
            <v>0</v>
          </cell>
          <cell r="I215">
            <v>0</v>
          </cell>
          <cell r="J215">
            <v>237.7</v>
          </cell>
          <cell r="K215">
            <v>62</v>
          </cell>
          <cell r="L215">
            <v>0</v>
          </cell>
          <cell r="M215">
            <v>0</v>
          </cell>
          <cell r="N215">
            <v>0</v>
          </cell>
        </row>
        <row r="216">
          <cell r="B216">
            <v>11</v>
          </cell>
          <cell r="C216">
            <v>0</v>
          </cell>
          <cell r="D216">
            <v>313.10000000000002</v>
          </cell>
          <cell r="E216">
            <v>18</v>
          </cell>
          <cell r="F216">
            <v>3</v>
          </cell>
          <cell r="G216">
            <v>0</v>
          </cell>
          <cell r="H216">
            <v>0</v>
          </cell>
          <cell r="I216">
            <v>0</v>
          </cell>
          <cell r="J216">
            <v>153</v>
          </cell>
          <cell r="K216">
            <v>33</v>
          </cell>
          <cell r="L216">
            <v>110</v>
          </cell>
          <cell r="M216">
            <v>2</v>
          </cell>
          <cell r="N216">
            <v>0</v>
          </cell>
        </row>
        <row r="217">
          <cell r="B217">
            <v>12</v>
          </cell>
          <cell r="C217">
            <v>0</v>
          </cell>
          <cell r="D217">
            <v>26</v>
          </cell>
          <cell r="E217">
            <v>0</v>
          </cell>
          <cell r="F217">
            <v>0</v>
          </cell>
          <cell r="G217">
            <v>0</v>
          </cell>
          <cell r="H217">
            <v>0</v>
          </cell>
          <cell r="I217">
            <v>0</v>
          </cell>
          <cell r="J217">
            <v>26</v>
          </cell>
          <cell r="K217">
            <v>0</v>
          </cell>
          <cell r="L217">
            <v>0</v>
          </cell>
          <cell r="M217">
            <v>0</v>
          </cell>
          <cell r="N217">
            <v>0</v>
          </cell>
        </row>
        <row r="218">
          <cell r="B218">
            <v>13</v>
          </cell>
          <cell r="C218">
            <v>0</v>
          </cell>
          <cell r="D218">
            <v>0</v>
          </cell>
          <cell r="E218">
            <v>0</v>
          </cell>
          <cell r="F218">
            <v>0</v>
          </cell>
          <cell r="G218">
            <v>0</v>
          </cell>
          <cell r="H218">
            <v>0</v>
          </cell>
          <cell r="I218">
            <v>0</v>
          </cell>
          <cell r="J218">
            <v>2</v>
          </cell>
          <cell r="K218">
            <v>0</v>
          </cell>
          <cell r="L218">
            <v>0</v>
          </cell>
          <cell r="M218">
            <v>0</v>
          </cell>
          <cell r="N218">
            <v>0</v>
          </cell>
        </row>
        <row r="219">
          <cell r="B219">
            <v>14</v>
          </cell>
          <cell r="C219">
            <v>55</v>
          </cell>
          <cell r="D219">
            <v>6</v>
          </cell>
          <cell r="E219">
            <v>0</v>
          </cell>
          <cell r="F219">
            <v>0</v>
          </cell>
          <cell r="G219">
            <v>0</v>
          </cell>
          <cell r="H219">
            <v>0</v>
          </cell>
          <cell r="I219">
            <v>0</v>
          </cell>
          <cell r="J219">
            <v>66</v>
          </cell>
          <cell r="K219">
            <v>18</v>
          </cell>
          <cell r="L219">
            <v>0</v>
          </cell>
          <cell r="M219">
            <v>0</v>
          </cell>
          <cell r="N219">
            <v>0</v>
          </cell>
        </row>
        <row r="220">
          <cell r="B220">
            <v>15</v>
          </cell>
          <cell r="C220">
            <v>0</v>
          </cell>
          <cell r="D220">
            <v>0</v>
          </cell>
          <cell r="E220">
            <v>0</v>
          </cell>
          <cell r="F220">
            <v>0</v>
          </cell>
          <cell r="G220">
            <v>3</v>
          </cell>
          <cell r="H220">
            <v>6</v>
          </cell>
          <cell r="I220">
            <v>0</v>
          </cell>
          <cell r="J220">
            <v>0</v>
          </cell>
          <cell r="K220">
            <v>0</v>
          </cell>
          <cell r="L220">
            <v>0</v>
          </cell>
          <cell r="M220">
            <v>0</v>
          </cell>
          <cell r="N220">
            <v>5</v>
          </cell>
        </row>
        <row r="221">
          <cell r="B221">
            <v>16</v>
          </cell>
          <cell r="C221">
            <v>0</v>
          </cell>
          <cell r="D221">
            <v>0</v>
          </cell>
          <cell r="E221">
            <v>0</v>
          </cell>
          <cell r="F221">
            <v>0</v>
          </cell>
          <cell r="G221">
            <v>0</v>
          </cell>
          <cell r="H221">
            <v>0</v>
          </cell>
          <cell r="I221">
            <v>0</v>
          </cell>
          <cell r="J221">
            <v>0</v>
          </cell>
          <cell r="K221">
            <v>0</v>
          </cell>
          <cell r="L221">
            <v>0</v>
          </cell>
          <cell r="M221">
            <v>0</v>
          </cell>
          <cell r="N221">
            <v>0</v>
          </cell>
        </row>
        <row r="222">
          <cell r="B222">
            <v>17</v>
          </cell>
          <cell r="C222">
            <v>0</v>
          </cell>
          <cell r="D222">
            <v>0</v>
          </cell>
          <cell r="E222">
            <v>0</v>
          </cell>
          <cell r="F222">
            <v>0</v>
          </cell>
          <cell r="G222">
            <v>0</v>
          </cell>
          <cell r="H222">
            <v>0</v>
          </cell>
          <cell r="I222">
            <v>0</v>
          </cell>
          <cell r="J222">
            <v>0</v>
          </cell>
          <cell r="K222">
            <v>0</v>
          </cell>
          <cell r="L222">
            <v>0</v>
          </cell>
          <cell r="M222">
            <v>0</v>
          </cell>
          <cell r="N222">
            <v>0</v>
          </cell>
        </row>
        <row r="223">
          <cell r="B223">
            <v>18</v>
          </cell>
          <cell r="C223">
            <v>0</v>
          </cell>
          <cell r="D223">
            <v>0</v>
          </cell>
          <cell r="E223">
            <v>0</v>
          </cell>
          <cell r="F223">
            <v>0</v>
          </cell>
          <cell r="G223">
            <v>0</v>
          </cell>
          <cell r="H223">
            <v>0</v>
          </cell>
          <cell r="I223">
            <v>0</v>
          </cell>
          <cell r="J223">
            <v>0</v>
          </cell>
          <cell r="K223">
            <v>0</v>
          </cell>
          <cell r="L223">
            <v>0</v>
          </cell>
          <cell r="M223">
            <v>0</v>
          </cell>
          <cell r="N223">
            <v>0</v>
          </cell>
        </row>
        <row r="224">
          <cell r="B224">
            <v>19</v>
          </cell>
          <cell r="C224">
            <v>2</v>
          </cell>
          <cell r="D224">
            <v>0.5</v>
          </cell>
          <cell r="E224">
            <v>4</v>
          </cell>
          <cell r="F224">
            <v>2</v>
          </cell>
          <cell r="G224">
            <v>2</v>
          </cell>
          <cell r="H224">
            <v>2</v>
          </cell>
          <cell r="I224">
            <v>2</v>
          </cell>
          <cell r="J224">
            <v>1</v>
          </cell>
          <cell r="K224">
            <v>2</v>
          </cell>
          <cell r="L224">
            <v>5</v>
          </cell>
          <cell r="M224">
            <v>1</v>
          </cell>
          <cell r="N224">
            <v>2</v>
          </cell>
        </row>
        <row r="225">
          <cell r="B225">
            <v>20</v>
          </cell>
          <cell r="C225">
            <v>0</v>
          </cell>
          <cell r="D225">
            <v>0</v>
          </cell>
          <cell r="E225">
            <v>0</v>
          </cell>
          <cell r="F225">
            <v>0</v>
          </cell>
          <cell r="G225">
            <v>0</v>
          </cell>
          <cell r="H225">
            <v>0</v>
          </cell>
          <cell r="I225">
            <v>0</v>
          </cell>
          <cell r="J225">
            <v>40</v>
          </cell>
          <cell r="K225">
            <v>0</v>
          </cell>
          <cell r="L225">
            <v>0</v>
          </cell>
          <cell r="M225">
            <v>0</v>
          </cell>
          <cell r="N225">
            <v>0</v>
          </cell>
        </row>
        <row r="226">
          <cell r="B226">
            <v>21</v>
          </cell>
          <cell r="C226">
            <v>0</v>
          </cell>
          <cell r="D226">
            <v>0</v>
          </cell>
          <cell r="E226">
            <v>0</v>
          </cell>
          <cell r="F226">
            <v>0</v>
          </cell>
          <cell r="G226">
            <v>0</v>
          </cell>
          <cell r="H226">
            <v>0</v>
          </cell>
          <cell r="I226">
            <v>0</v>
          </cell>
          <cell r="J226">
            <v>0</v>
          </cell>
          <cell r="K226">
            <v>0</v>
          </cell>
          <cell r="L226">
            <v>0</v>
          </cell>
          <cell r="M226">
            <v>0</v>
          </cell>
          <cell r="N226">
            <v>0</v>
          </cell>
        </row>
        <row r="227">
          <cell r="B227">
            <v>22</v>
          </cell>
          <cell r="C227">
            <v>0</v>
          </cell>
          <cell r="D227">
            <v>0</v>
          </cell>
          <cell r="E227">
            <v>0</v>
          </cell>
          <cell r="F227">
            <v>0</v>
          </cell>
          <cell r="G227">
            <v>0</v>
          </cell>
          <cell r="H227">
            <v>0</v>
          </cell>
          <cell r="I227">
            <v>0</v>
          </cell>
          <cell r="J227">
            <v>0</v>
          </cell>
          <cell r="K227">
            <v>0</v>
          </cell>
          <cell r="L227">
            <v>0</v>
          </cell>
          <cell r="M227">
            <v>0</v>
          </cell>
          <cell r="N227">
            <v>0</v>
          </cell>
        </row>
        <row r="228">
          <cell r="B228">
            <v>23</v>
          </cell>
          <cell r="C228">
            <v>0</v>
          </cell>
          <cell r="D228">
            <v>0</v>
          </cell>
          <cell r="E228">
            <v>0</v>
          </cell>
          <cell r="F228">
            <v>0</v>
          </cell>
          <cell r="G228">
            <v>0</v>
          </cell>
          <cell r="H228">
            <v>0</v>
          </cell>
          <cell r="I228">
            <v>0</v>
          </cell>
          <cell r="J228">
            <v>0</v>
          </cell>
          <cell r="K228">
            <v>0</v>
          </cell>
          <cell r="L228">
            <v>0</v>
          </cell>
          <cell r="M228">
            <v>0</v>
          </cell>
          <cell r="N228">
            <v>0</v>
          </cell>
        </row>
        <row r="229">
          <cell r="B229">
            <v>24</v>
          </cell>
          <cell r="C229">
            <v>0</v>
          </cell>
          <cell r="D229">
            <v>0</v>
          </cell>
          <cell r="E229">
            <v>0</v>
          </cell>
          <cell r="F229">
            <v>0</v>
          </cell>
          <cell r="G229">
            <v>0</v>
          </cell>
          <cell r="H229">
            <v>0</v>
          </cell>
          <cell r="I229">
            <v>0</v>
          </cell>
          <cell r="J229">
            <v>0</v>
          </cell>
          <cell r="K229">
            <v>0</v>
          </cell>
          <cell r="L229">
            <v>0</v>
          </cell>
          <cell r="M229">
            <v>0</v>
          </cell>
          <cell r="N229">
            <v>0</v>
          </cell>
        </row>
        <row r="230">
          <cell r="B230">
            <v>25</v>
          </cell>
          <cell r="C230">
            <v>0</v>
          </cell>
          <cell r="D230">
            <v>0</v>
          </cell>
          <cell r="E230">
            <v>0</v>
          </cell>
          <cell r="F230">
            <v>0</v>
          </cell>
          <cell r="G230">
            <v>0</v>
          </cell>
          <cell r="H230">
            <v>0</v>
          </cell>
          <cell r="I230">
            <v>0</v>
          </cell>
          <cell r="J230">
            <v>0</v>
          </cell>
          <cell r="K230">
            <v>0</v>
          </cell>
          <cell r="L230">
            <v>0</v>
          </cell>
          <cell r="M230">
            <v>0</v>
          </cell>
          <cell r="N230">
            <v>0</v>
          </cell>
        </row>
        <row r="231">
          <cell r="B231">
            <v>26</v>
          </cell>
          <cell r="C231">
            <v>0</v>
          </cell>
          <cell r="D231">
            <v>10</v>
          </cell>
          <cell r="E231">
            <v>10</v>
          </cell>
          <cell r="F231">
            <v>10</v>
          </cell>
          <cell r="G231">
            <v>10</v>
          </cell>
          <cell r="H231">
            <v>10</v>
          </cell>
          <cell r="I231">
            <v>10</v>
          </cell>
          <cell r="J231">
            <v>10</v>
          </cell>
          <cell r="K231">
            <v>10</v>
          </cell>
          <cell r="L231">
            <v>10</v>
          </cell>
          <cell r="M231">
            <v>10</v>
          </cell>
          <cell r="N231">
            <v>0</v>
          </cell>
        </row>
        <row r="232">
          <cell r="B232">
            <v>27</v>
          </cell>
          <cell r="C232">
            <v>0</v>
          </cell>
          <cell r="D232">
            <v>0</v>
          </cell>
          <cell r="E232">
            <v>0</v>
          </cell>
          <cell r="F232">
            <v>0</v>
          </cell>
          <cell r="G232">
            <v>0</v>
          </cell>
          <cell r="H232">
            <v>0</v>
          </cell>
          <cell r="I232">
            <v>0</v>
          </cell>
          <cell r="J232">
            <v>0</v>
          </cell>
          <cell r="K232">
            <v>0</v>
          </cell>
          <cell r="L232">
            <v>0</v>
          </cell>
          <cell r="M232">
            <v>0</v>
          </cell>
          <cell r="N232">
            <v>0</v>
          </cell>
        </row>
        <row r="233">
          <cell r="B233">
            <v>28</v>
          </cell>
          <cell r="C233">
            <v>0</v>
          </cell>
          <cell r="D233">
            <v>0</v>
          </cell>
          <cell r="E233">
            <v>0</v>
          </cell>
          <cell r="F233">
            <v>0</v>
          </cell>
          <cell r="G233">
            <v>0</v>
          </cell>
          <cell r="H233">
            <v>0</v>
          </cell>
          <cell r="I233">
            <v>0</v>
          </cell>
          <cell r="J233">
            <v>0</v>
          </cell>
          <cell r="K233">
            <v>0</v>
          </cell>
          <cell r="L233">
            <v>0</v>
          </cell>
          <cell r="M233">
            <v>0</v>
          </cell>
          <cell r="N233">
            <v>0</v>
          </cell>
        </row>
        <row r="234">
          <cell r="B234">
            <v>29</v>
          </cell>
          <cell r="C234">
            <v>0</v>
          </cell>
          <cell r="D234">
            <v>0</v>
          </cell>
          <cell r="E234">
            <v>0</v>
          </cell>
          <cell r="F234">
            <v>0</v>
          </cell>
          <cell r="G234">
            <v>0</v>
          </cell>
          <cell r="H234">
            <v>0</v>
          </cell>
          <cell r="I234">
            <v>0</v>
          </cell>
          <cell r="J234">
            <v>0</v>
          </cell>
          <cell r="K234">
            <v>0</v>
          </cell>
          <cell r="L234">
            <v>0</v>
          </cell>
          <cell r="M234">
            <v>0</v>
          </cell>
          <cell r="N234">
            <v>0</v>
          </cell>
        </row>
        <row r="235">
          <cell r="B235">
            <v>30</v>
          </cell>
          <cell r="C235">
            <v>0</v>
          </cell>
          <cell r="D235">
            <v>0</v>
          </cell>
          <cell r="E235">
            <v>0</v>
          </cell>
          <cell r="F235">
            <v>0</v>
          </cell>
          <cell r="G235">
            <v>0</v>
          </cell>
          <cell r="H235">
            <v>0</v>
          </cell>
          <cell r="I235">
            <v>0</v>
          </cell>
          <cell r="J235">
            <v>0</v>
          </cell>
          <cell r="K235">
            <v>0</v>
          </cell>
          <cell r="L235">
            <v>0</v>
          </cell>
          <cell r="M235">
            <v>0</v>
          </cell>
          <cell r="N235">
            <v>0</v>
          </cell>
        </row>
        <row r="236">
          <cell r="B236">
            <v>31</v>
          </cell>
          <cell r="C236">
            <v>0</v>
          </cell>
          <cell r="D236">
            <v>0</v>
          </cell>
          <cell r="E236">
            <v>0</v>
          </cell>
          <cell r="F236">
            <v>0</v>
          </cell>
          <cell r="G236">
            <v>0</v>
          </cell>
          <cell r="H236">
            <v>0</v>
          </cell>
          <cell r="I236">
            <v>0</v>
          </cell>
          <cell r="J236">
            <v>0</v>
          </cell>
          <cell r="K236">
            <v>0</v>
          </cell>
          <cell r="L236">
            <v>0</v>
          </cell>
          <cell r="M236">
            <v>0</v>
          </cell>
          <cell r="N236">
            <v>0</v>
          </cell>
        </row>
        <row r="237">
          <cell r="B237">
            <v>32</v>
          </cell>
          <cell r="C237">
            <v>0</v>
          </cell>
          <cell r="D237">
            <v>0</v>
          </cell>
          <cell r="E237">
            <v>0</v>
          </cell>
          <cell r="F237">
            <v>5</v>
          </cell>
          <cell r="G237">
            <v>5</v>
          </cell>
          <cell r="H237">
            <v>5</v>
          </cell>
          <cell r="I237">
            <v>5</v>
          </cell>
          <cell r="J237">
            <v>5</v>
          </cell>
          <cell r="K237">
            <v>5</v>
          </cell>
          <cell r="L237">
            <v>5</v>
          </cell>
          <cell r="M237">
            <v>5</v>
          </cell>
          <cell r="N237">
            <v>5</v>
          </cell>
        </row>
        <row r="238">
          <cell r="B238">
            <v>33</v>
          </cell>
          <cell r="C238">
            <v>1.25</v>
          </cell>
          <cell r="D238">
            <v>1.25</v>
          </cell>
          <cell r="E238">
            <v>1.25</v>
          </cell>
          <cell r="F238">
            <v>1.25</v>
          </cell>
          <cell r="G238">
            <v>1.25</v>
          </cell>
          <cell r="H238">
            <v>1.25</v>
          </cell>
          <cell r="I238">
            <v>1.25</v>
          </cell>
          <cell r="J238">
            <v>1.25</v>
          </cell>
          <cell r="K238">
            <v>1.25</v>
          </cell>
          <cell r="L238">
            <v>1.25</v>
          </cell>
          <cell r="M238">
            <v>1.25</v>
          </cell>
          <cell r="N238">
            <v>1.25</v>
          </cell>
        </row>
        <row r="239">
          <cell r="B239">
            <v>34</v>
          </cell>
          <cell r="C239">
            <v>0</v>
          </cell>
          <cell r="D239">
            <v>0</v>
          </cell>
          <cell r="E239">
            <v>0</v>
          </cell>
          <cell r="F239">
            <v>0</v>
          </cell>
          <cell r="G239">
            <v>0</v>
          </cell>
          <cell r="H239">
            <v>0</v>
          </cell>
          <cell r="I239">
            <v>0</v>
          </cell>
          <cell r="J239">
            <v>0</v>
          </cell>
          <cell r="K239">
            <v>0</v>
          </cell>
          <cell r="L239">
            <v>0</v>
          </cell>
          <cell r="M239">
            <v>0</v>
          </cell>
          <cell r="N239">
            <v>0</v>
          </cell>
        </row>
        <row r="240">
          <cell r="B240">
            <v>35</v>
          </cell>
          <cell r="C240">
            <v>0</v>
          </cell>
          <cell r="D240">
            <v>0</v>
          </cell>
          <cell r="E240">
            <v>0</v>
          </cell>
          <cell r="F240">
            <v>0</v>
          </cell>
          <cell r="G240">
            <v>0</v>
          </cell>
          <cell r="H240">
            <v>0</v>
          </cell>
          <cell r="I240">
            <v>0</v>
          </cell>
          <cell r="J240">
            <v>0</v>
          </cell>
          <cell r="K240">
            <v>0</v>
          </cell>
          <cell r="L240">
            <v>0</v>
          </cell>
          <cell r="M240">
            <v>0</v>
          </cell>
          <cell r="N240">
            <v>0</v>
          </cell>
        </row>
        <row r="241">
          <cell r="B241">
            <v>36</v>
          </cell>
          <cell r="C241">
            <v>0</v>
          </cell>
          <cell r="D241">
            <v>0</v>
          </cell>
          <cell r="E241">
            <v>0</v>
          </cell>
          <cell r="F241">
            <v>0</v>
          </cell>
          <cell r="G241">
            <v>0</v>
          </cell>
          <cell r="H241">
            <v>0</v>
          </cell>
          <cell r="I241">
            <v>0</v>
          </cell>
          <cell r="J241">
            <v>0</v>
          </cell>
          <cell r="K241">
            <v>0</v>
          </cell>
          <cell r="L241">
            <v>0</v>
          </cell>
          <cell r="M241">
            <v>0</v>
          </cell>
          <cell r="N241">
            <v>0</v>
          </cell>
        </row>
        <row r="242">
          <cell r="B242">
            <v>37</v>
          </cell>
          <cell r="C242">
            <v>0.6</v>
          </cell>
          <cell r="D242">
            <v>0.6</v>
          </cell>
          <cell r="E242">
            <v>0.6</v>
          </cell>
          <cell r="F242">
            <v>0.6</v>
          </cell>
          <cell r="G242">
            <v>0.6</v>
          </cell>
          <cell r="H242">
            <v>0.6</v>
          </cell>
          <cell r="I242">
            <v>0.6</v>
          </cell>
          <cell r="J242">
            <v>0.6</v>
          </cell>
          <cell r="K242">
            <v>0.6</v>
          </cell>
          <cell r="L242">
            <v>0.6</v>
          </cell>
          <cell r="M242">
            <v>0.6</v>
          </cell>
          <cell r="N242">
            <v>0.6</v>
          </cell>
        </row>
        <row r="243">
          <cell r="B243">
            <v>38</v>
          </cell>
          <cell r="C243">
            <v>0</v>
          </cell>
          <cell r="D243">
            <v>0</v>
          </cell>
          <cell r="E243">
            <v>0</v>
          </cell>
          <cell r="F243">
            <v>0</v>
          </cell>
          <cell r="G243">
            <v>0</v>
          </cell>
          <cell r="H243">
            <v>0</v>
          </cell>
          <cell r="I243">
            <v>0</v>
          </cell>
          <cell r="J243">
            <v>0</v>
          </cell>
          <cell r="K243">
            <v>0</v>
          </cell>
          <cell r="L243">
            <v>0</v>
          </cell>
          <cell r="M243">
            <v>0</v>
          </cell>
          <cell r="N243">
            <v>0</v>
          </cell>
        </row>
        <row r="244">
          <cell r="B244">
            <v>39</v>
          </cell>
          <cell r="C244">
            <v>0</v>
          </cell>
          <cell r="D244">
            <v>0</v>
          </cell>
          <cell r="E244">
            <v>0</v>
          </cell>
          <cell r="F244">
            <v>0</v>
          </cell>
          <cell r="G244">
            <v>0</v>
          </cell>
          <cell r="H244">
            <v>0</v>
          </cell>
          <cell r="I244">
            <v>0</v>
          </cell>
          <cell r="J244">
            <v>0</v>
          </cell>
          <cell r="K244">
            <v>0</v>
          </cell>
          <cell r="L244">
            <v>0</v>
          </cell>
          <cell r="M244">
            <v>0</v>
          </cell>
          <cell r="N244">
            <v>0</v>
          </cell>
        </row>
        <row r="245">
          <cell r="B245">
            <v>40</v>
          </cell>
          <cell r="C245">
            <v>0</v>
          </cell>
          <cell r="D245">
            <v>0</v>
          </cell>
          <cell r="E245">
            <v>0</v>
          </cell>
          <cell r="F245">
            <v>0</v>
          </cell>
          <cell r="G245">
            <v>0</v>
          </cell>
          <cell r="H245">
            <v>0</v>
          </cell>
          <cell r="I245">
            <v>0</v>
          </cell>
          <cell r="J245">
            <v>0</v>
          </cell>
          <cell r="K245">
            <v>0</v>
          </cell>
          <cell r="L245">
            <v>0</v>
          </cell>
          <cell r="M245">
            <v>0</v>
          </cell>
          <cell r="N245">
            <v>0</v>
          </cell>
        </row>
        <row r="246">
          <cell r="B246">
            <v>41</v>
          </cell>
          <cell r="C246">
            <v>0</v>
          </cell>
          <cell r="D246">
            <v>0</v>
          </cell>
          <cell r="E246">
            <v>0</v>
          </cell>
          <cell r="F246">
            <v>0</v>
          </cell>
          <cell r="G246">
            <v>0</v>
          </cell>
          <cell r="H246">
            <v>0</v>
          </cell>
          <cell r="I246">
            <v>0</v>
          </cell>
          <cell r="J246">
            <v>0</v>
          </cell>
          <cell r="K246">
            <v>0</v>
          </cell>
          <cell r="L246">
            <v>0</v>
          </cell>
          <cell r="M246">
            <v>0</v>
          </cell>
          <cell r="N246">
            <v>0</v>
          </cell>
        </row>
        <row r="247">
          <cell r="B247">
            <v>42</v>
          </cell>
          <cell r="C247">
            <v>0</v>
          </cell>
          <cell r="D247">
            <v>0</v>
          </cell>
          <cell r="E247">
            <v>0</v>
          </cell>
          <cell r="F247">
            <v>0</v>
          </cell>
          <cell r="G247">
            <v>0</v>
          </cell>
          <cell r="H247">
            <v>0</v>
          </cell>
          <cell r="I247">
            <v>0</v>
          </cell>
          <cell r="J247">
            <v>0</v>
          </cell>
          <cell r="K247">
            <v>0</v>
          </cell>
          <cell r="L247">
            <v>0</v>
          </cell>
          <cell r="M247">
            <v>0</v>
          </cell>
          <cell r="N247">
            <v>0</v>
          </cell>
        </row>
        <row r="248">
          <cell r="B248">
            <v>43</v>
          </cell>
          <cell r="C248">
            <v>0</v>
          </cell>
          <cell r="D248">
            <v>0</v>
          </cell>
          <cell r="E248">
            <v>0</v>
          </cell>
          <cell r="F248">
            <v>0</v>
          </cell>
          <cell r="G248">
            <v>0</v>
          </cell>
          <cell r="H248">
            <v>0</v>
          </cell>
          <cell r="I248">
            <v>0</v>
          </cell>
          <cell r="J248">
            <v>0</v>
          </cell>
          <cell r="K248">
            <v>0</v>
          </cell>
          <cell r="L248">
            <v>0</v>
          </cell>
          <cell r="M248">
            <v>0</v>
          </cell>
          <cell r="N248">
            <v>0</v>
          </cell>
        </row>
        <row r="249">
          <cell r="B249">
            <v>44</v>
          </cell>
          <cell r="C249">
            <v>0</v>
          </cell>
          <cell r="D249">
            <v>0</v>
          </cell>
          <cell r="E249">
            <v>0</v>
          </cell>
          <cell r="F249">
            <v>0</v>
          </cell>
          <cell r="G249">
            <v>0</v>
          </cell>
          <cell r="H249">
            <v>0</v>
          </cell>
          <cell r="I249">
            <v>0</v>
          </cell>
          <cell r="J249">
            <v>0</v>
          </cell>
          <cell r="K249">
            <v>0</v>
          </cell>
          <cell r="L249">
            <v>0</v>
          </cell>
          <cell r="M249">
            <v>0</v>
          </cell>
          <cell r="N249">
            <v>0</v>
          </cell>
        </row>
        <row r="250">
          <cell r="B250">
            <v>45</v>
          </cell>
          <cell r="C250">
            <v>0</v>
          </cell>
          <cell r="D250">
            <v>64</v>
          </cell>
          <cell r="E250">
            <v>4</v>
          </cell>
          <cell r="F250">
            <v>0</v>
          </cell>
          <cell r="G250">
            <v>0</v>
          </cell>
          <cell r="H250">
            <v>0</v>
          </cell>
          <cell r="I250">
            <v>0</v>
          </cell>
          <cell r="J250">
            <v>50</v>
          </cell>
          <cell r="K250">
            <v>11</v>
          </cell>
          <cell r="L250">
            <v>13</v>
          </cell>
          <cell r="M250">
            <v>0</v>
          </cell>
          <cell r="N250">
            <v>0</v>
          </cell>
        </row>
        <row r="251">
          <cell r="B251">
            <v>46</v>
          </cell>
          <cell r="C251">
            <v>0</v>
          </cell>
          <cell r="D251">
            <v>0</v>
          </cell>
          <cell r="E251">
            <v>0</v>
          </cell>
          <cell r="F251">
            <v>0</v>
          </cell>
          <cell r="G251">
            <v>0</v>
          </cell>
          <cell r="H251">
            <v>0</v>
          </cell>
          <cell r="I251">
            <v>0</v>
          </cell>
          <cell r="J251">
            <v>0</v>
          </cell>
          <cell r="K251">
            <v>0</v>
          </cell>
          <cell r="L251">
            <v>0</v>
          </cell>
          <cell r="M251">
            <v>0</v>
          </cell>
          <cell r="N251">
            <v>0</v>
          </cell>
        </row>
        <row r="252">
          <cell r="B252">
            <v>47</v>
          </cell>
          <cell r="C252">
            <v>0</v>
          </cell>
          <cell r="D252">
            <v>0</v>
          </cell>
          <cell r="E252">
            <v>0</v>
          </cell>
          <cell r="F252">
            <v>0</v>
          </cell>
          <cell r="G252">
            <v>0</v>
          </cell>
          <cell r="H252">
            <v>0</v>
          </cell>
          <cell r="I252">
            <v>0</v>
          </cell>
          <cell r="J252">
            <v>0</v>
          </cell>
          <cell r="K252">
            <v>0</v>
          </cell>
          <cell r="L252">
            <v>0</v>
          </cell>
          <cell r="M252">
            <v>0</v>
          </cell>
          <cell r="N252">
            <v>0</v>
          </cell>
        </row>
        <row r="253">
          <cell r="B253">
            <v>48</v>
          </cell>
          <cell r="C253">
            <v>0</v>
          </cell>
          <cell r="D253">
            <v>0</v>
          </cell>
          <cell r="E253">
            <v>0</v>
          </cell>
          <cell r="F253">
            <v>0</v>
          </cell>
          <cell r="G253">
            <v>0</v>
          </cell>
          <cell r="H253">
            <v>0</v>
          </cell>
          <cell r="I253">
            <v>0</v>
          </cell>
          <cell r="J253">
            <v>0</v>
          </cell>
          <cell r="K253">
            <v>0</v>
          </cell>
          <cell r="L253">
            <v>0</v>
          </cell>
          <cell r="M253">
            <v>0</v>
          </cell>
          <cell r="N253">
            <v>0</v>
          </cell>
        </row>
        <row r="254">
          <cell r="B254">
            <v>49</v>
          </cell>
          <cell r="C254">
            <v>0</v>
          </cell>
          <cell r="D254">
            <v>0</v>
          </cell>
          <cell r="E254">
            <v>0</v>
          </cell>
          <cell r="F254">
            <v>0</v>
          </cell>
          <cell r="G254">
            <v>0</v>
          </cell>
          <cell r="H254">
            <v>0</v>
          </cell>
          <cell r="I254">
            <v>0</v>
          </cell>
          <cell r="J254">
            <v>0</v>
          </cell>
          <cell r="K254">
            <v>0</v>
          </cell>
          <cell r="L254">
            <v>0</v>
          </cell>
          <cell r="M254">
            <v>0</v>
          </cell>
          <cell r="N254">
            <v>0</v>
          </cell>
        </row>
        <row r="255">
          <cell r="B255">
            <v>50</v>
          </cell>
          <cell r="C255">
            <v>0</v>
          </cell>
          <cell r="D255">
            <v>0</v>
          </cell>
          <cell r="E255">
            <v>0</v>
          </cell>
          <cell r="F255">
            <v>0</v>
          </cell>
          <cell r="G255">
            <v>0</v>
          </cell>
          <cell r="H255">
            <v>0</v>
          </cell>
          <cell r="I255">
            <v>0</v>
          </cell>
          <cell r="J255">
            <v>0</v>
          </cell>
          <cell r="K255">
            <v>0</v>
          </cell>
          <cell r="L255">
            <v>0</v>
          </cell>
          <cell r="M255">
            <v>0</v>
          </cell>
          <cell r="N255">
            <v>0</v>
          </cell>
        </row>
        <row r="256">
          <cell r="B256">
            <v>51</v>
          </cell>
          <cell r="C256">
            <v>0</v>
          </cell>
          <cell r="D256">
            <v>0</v>
          </cell>
          <cell r="E256">
            <v>0</v>
          </cell>
          <cell r="F256">
            <v>0</v>
          </cell>
          <cell r="G256">
            <v>0</v>
          </cell>
          <cell r="H256">
            <v>0</v>
          </cell>
          <cell r="I256">
            <v>0</v>
          </cell>
          <cell r="J256">
            <v>0</v>
          </cell>
          <cell r="K256">
            <v>0</v>
          </cell>
          <cell r="L256">
            <v>0</v>
          </cell>
          <cell r="M256">
            <v>0</v>
          </cell>
          <cell r="N256">
            <v>0</v>
          </cell>
        </row>
        <row r="257">
          <cell r="B257">
            <v>1</v>
          </cell>
          <cell r="C257">
            <v>228.49243022222223</v>
          </cell>
          <cell r="D257">
            <v>228.49243022222223</v>
          </cell>
          <cell r="E257">
            <v>226.85047977777782</v>
          </cell>
          <cell r="F257">
            <v>226.85047977777782</v>
          </cell>
          <cell r="G257">
            <v>226.85047977777782</v>
          </cell>
          <cell r="H257">
            <v>226.85047977777782</v>
          </cell>
          <cell r="I257">
            <v>226.85047977777782</v>
          </cell>
          <cell r="J257">
            <v>226.85047977777782</v>
          </cell>
          <cell r="K257">
            <v>149.69172725925927</v>
          </cell>
          <cell r="L257">
            <v>149.69172725925927</v>
          </cell>
          <cell r="M257">
            <v>149.69172725925927</v>
          </cell>
          <cell r="N257">
            <v>149.69172725925927</v>
          </cell>
        </row>
        <row r="258">
          <cell r="B258">
            <v>2</v>
          </cell>
          <cell r="C258">
            <v>1.1467700000000001</v>
          </cell>
          <cell r="D258">
            <v>1.1467700000000001</v>
          </cell>
          <cell r="E258">
            <v>1.1467700000000001</v>
          </cell>
          <cell r="F258">
            <v>1.1467700000000001</v>
          </cell>
          <cell r="G258">
            <v>1.1467700000000001</v>
          </cell>
          <cell r="H258">
            <v>1.1467700000000001</v>
          </cell>
          <cell r="I258">
            <v>1.1467700000000001</v>
          </cell>
          <cell r="J258">
            <v>1.1467700000000001</v>
          </cell>
          <cell r="K258">
            <v>1.1467700000000001</v>
          </cell>
          <cell r="L258">
            <v>1.1467700000000001</v>
          </cell>
          <cell r="M258">
            <v>1.1467700000000001</v>
          </cell>
          <cell r="N258">
            <v>1.1467700000000001</v>
          </cell>
        </row>
        <row r="259">
          <cell r="B259">
            <v>3</v>
          </cell>
          <cell r="C259">
            <v>0.71672999999999998</v>
          </cell>
          <cell r="D259">
            <v>0.71672999999999998</v>
          </cell>
          <cell r="E259">
            <v>0.71672999999999998</v>
          </cell>
          <cell r="F259">
            <v>0.71672999999999998</v>
          </cell>
          <cell r="G259">
            <v>0.71672999999999998</v>
          </cell>
          <cell r="H259">
            <v>0.71672999999999998</v>
          </cell>
          <cell r="I259">
            <v>0.71672999999999998</v>
          </cell>
          <cell r="J259">
            <v>0.71672999999999998</v>
          </cell>
          <cell r="K259">
            <v>0.71672999999999998</v>
          </cell>
          <cell r="L259">
            <v>0.71672999999999998</v>
          </cell>
          <cell r="M259">
            <v>0.71672999999999998</v>
          </cell>
          <cell r="N259">
            <v>0.71672999999999998</v>
          </cell>
        </row>
        <row r="260">
          <cell r="B260">
            <v>4</v>
          </cell>
          <cell r="C260">
            <v>0</v>
          </cell>
          <cell r="D260">
            <v>0</v>
          </cell>
          <cell r="E260">
            <v>0</v>
          </cell>
          <cell r="F260">
            <v>0</v>
          </cell>
          <cell r="G260">
            <v>0</v>
          </cell>
          <cell r="H260">
            <v>0</v>
          </cell>
          <cell r="I260">
            <v>0</v>
          </cell>
          <cell r="J260">
            <v>0</v>
          </cell>
          <cell r="K260">
            <v>0</v>
          </cell>
          <cell r="L260">
            <v>0</v>
          </cell>
          <cell r="M260">
            <v>0</v>
          </cell>
          <cell r="N260">
            <v>0</v>
          </cell>
        </row>
        <row r="261">
          <cell r="B261">
            <v>5</v>
          </cell>
          <cell r="C261">
            <v>0</v>
          </cell>
          <cell r="D261">
            <v>0</v>
          </cell>
          <cell r="E261">
            <v>0</v>
          </cell>
          <cell r="F261">
            <v>0</v>
          </cell>
          <cell r="G261">
            <v>0</v>
          </cell>
          <cell r="H261">
            <v>0</v>
          </cell>
          <cell r="I261">
            <v>0</v>
          </cell>
          <cell r="J261">
            <v>0</v>
          </cell>
          <cell r="K261">
            <v>0</v>
          </cell>
          <cell r="L261">
            <v>0</v>
          </cell>
          <cell r="M261">
            <v>0</v>
          </cell>
          <cell r="N261">
            <v>0</v>
          </cell>
        </row>
        <row r="262">
          <cell r="B262">
            <v>6</v>
          </cell>
          <cell r="C262">
            <v>0</v>
          </cell>
          <cell r="D262">
            <v>0</v>
          </cell>
          <cell r="E262">
            <v>0</v>
          </cell>
          <cell r="F262">
            <v>0</v>
          </cell>
          <cell r="G262">
            <v>0</v>
          </cell>
          <cell r="H262">
            <v>0</v>
          </cell>
          <cell r="I262">
            <v>0</v>
          </cell>
          <cell r="J262">
            <v>0</v>
          </cell>
          <cell r="K262">
            <v>0</v>
          </cell>
          <cell r="L262">
            <v>0</v>
          </cell>
          <cell r="M262">
            <v>0</v>
          </cell>
          <cell r="N262">
            <v>0</v>
          </cell>
        </row>
        <row r="263">
          <cell r="B263">
            <v>7</v>
          </cell>
          <cell r="C263">
            <v>0</v>
          </cell>
          <cell r="D263">
            <v>0</v>
          </cell>
          <cell r="E263">
            <v>0</v>
          </cell>
          <cell r="F263">
            <v>0</v>
          </cell>
          <cell r="G263">
            <v>0</v>
          </cell>
          <cell r="H263">
            <v>0</v>
          </cell>
          <cell r="I263">
            <v>0</v>
          </cell>
          <cell r="J263">
            <v>0</v>
          </cell>
          <cell r="K263">
            <v>0</v>
          </cell>
          <cell r="L263">
            <v>0</v>
          </cell>
          <cell r="M263">
            <v>0</v>
          </cell>
          <cell r="N263">
            <v>0</v>
          </cell>
        </row>
        <row r="264">
          <cell r="B264">
            <v>8</v>
          </cell>
          <cell r="C264">
            <v>0</v>
          </cell>
          <cell r="D264">
            <v>0</v>
          </cell>
          <cell r="E264">
            <v>0</v>
          </cell>
          <cell r="F264">
            <v>0</v>
          </cell>
          <cell r="G264">
            <v>0</v>
          </cell>
          <cell r="H264">
            <v>0</v>
          </cell>
          <cell r="I264">
            <v>0</v>
          </cell>
          <cell r="J264">
            <v>0</v>
          </cell>
          <cell r="K264">
            <v>0</v>
          </cell>
          <cell r="L264">
            <v>0</v>
          </cell>
          <cell r="M264">
            <v>0</v>
          </cell>
          <cell r="N264">
            <v>0</v>
          </cell>
        </row>
        <row r="265">
          <cell r="B265">
            <v>9</v>
          </cell>
          <cell r="C265">
            <v>0</v>
          </cell>
          <cell r="D265">
            <v>0</v>
          </cell>
          <cell r="E265">
            <v>0</v>
          </cell>
          <cell r="F265">
            <v>0</v>
          </cell>
          <cell r="G265">
            <v>0</v>
          </cell>
          <cell r="H265">
            <v>0</v>
          </cell>
          <cell r="I265">
            <v>0</v>
          </cell>
          <cell r="J265">
            <v>0</v>
          </cell>
          <cell r="K265">
            <v>0</v>
          </cell>
          <cell r="L265">
            <v>0</v>
          </cell>
          <cell r="M265">
            <v>0</v>
          </cell>
          <cell r="N265">
            <v>0</v>
          </cell>
        </row>
        <row r="266">
          <cell r="B266">
            <v>10</v>
          </cell>
          <cell r="C266">
            <v>0</v>
          </cell>
          <cell r="D266">
            <v>260</v>
          </cell>
          <cell r="E266">
            <v>0</v>
          </cell>
          <cell r="F266">
            <v>0</v>
          </cell>
          <cell r="G266">
            <v>0</v>
          </cell>
          <cell r="H266">
            <v>0</v>
          </cell>
          <cell r="I266">
            <v>0</v>
          </cell>
          <cell r="J266">
            <v>281</v>
          </cell>
          <cell r="K266">
            <v>0</v>
          </cell>
          <cell r="L266">
            <v>0</v>
          </cell>
          <cell r="M266">
            <v>0</v>
          </cell>
          <cell r="N266">
            <v>0</v>
          </cell>
        </row>
        <row r="267">
          <cell r="B267">
            <v>11</v>
          </cell>
          <cell r="C267">
            <v>0</v>
          </cell>
          <cell r="D267">
            <v>286</v>
          </cell>
          <cell r="E267">
            <v>0</v>
          </cell>
          <cell r="F267">
            <v>0</v>
          </cell>
          <cell r="G267">
            <v>0</v>
          </cell>
          <cell r="H267">
            <v>0</v>
          </cell>
          <cell r="I267">
            <v>0</v>
          </cell>
          <cell r="J267">
            <v>324</v>
          </cell>
          <cell r="K267">
            <v>0</v>
          </cell>
          <cell r="L267">
            <v>0</v>
          </cell>
          <cell r="M267">
            <v>0</v>
          </cell>
          <cell r="N267">
            <v>0</v>
          </cell>
        </row>
        <row r="268">
          <cell r="B268">
            <v>12</v>
          </cell>
          <cell r="C268">
            <v>0</v>
          </cell>
          <cell r="D268">
            <v>23.9</v>
          </cell>
          <cell r="E268">
            <v>0</v>
          </cell>
          <cell r="F268">
            <v>0</v>
          </cell>
          <cell r="G268">
            <v>0</v>
          </cell>
          <cell r="H268">
            <v>0</v>
          </cell>
          <cell r="I268">
            <v>0</v>
          </cell>
          <cell r="J268">
            <v>24</v>
          </cell>
          <cell r="K268">
            <v>0</v>
          </cell>
          <cell r="L268">
            <v>0</v>
          </cell>
          <cell r="M268">
            <v>0</v>
          </cell>
          <cell r="N268">
            <v>0</v>
          </cell>
        </row>
        <row r="269">
          <cell r="B269">
            <v>13</v>
          </cell>
          <cell r="C269">
            <v>0</v>
          </cell>
          <cell r="D269">
            <v>0</v>
          </cell>
          <cell r="E269">
            <v>0</v>
          </cell>
          <cell r="F269">
            <v>0</v>
          </cell>
          <cell r="G269">
            <v>0</v>
          </cell>
          <cell r="H269">
            <v>0</v>
          </cell>
          <cell r="I269">
            <v>0</v>
          </cell>
          <cell r="J269">
            <v>0</v>
          </cell>
          <cell r="K269">
            <v>0</v>
          </cell>
          <cell r="L269">
            <v>0</v>
          </cell>
          <cell r="M269">
            <v>0</v>
          </cell>
          <cell r="N269">
            <v>0</v>
          </cell>
        </row>
        <row r="270">
          <cell r="B270">
            <v>14</v>
          </cell>
          <cell r="C270">
            <v>0</v>
          </cell>
          <cell r="D270">
            <v>45</v>
          </cell>
          <cell r="E270">
            <v>0</v>
          </cell>
          <cell r="F270">
            <v>0</v>
          </cell>
          <cell r="G270">
            <v>0</v>
          </cell>
          <cell r="H270">
            <v>0</v>
          </cell>
          <cell r="I270">
            <v>0</v>
          </cell>
          <cell r="J270">
            <v>0</v>
          </cell>
          <cell r="K270">
            <v>0</v>
          </cell>
          <cell r="L270">
            <v>0</v>
          </cell>
          <cell r="M270">
            <v>0</v>
          </cell>
          <cell r="N270">
            <v>0</v>
          </cell>
        </row>
        <row r="271">
          <cell r="B271">
            <v>15</v>
          </cell>
          <cell r="C271">
            <v>0</v>
          </cell>
          <cell r="D271">
            <v>2.4</v>
          </cell>
          <cell r="E271">
            <v>0</v>
          </cell>
          <cell r="F271">
            <v>0</v>
          </cell>
          <cell r="G271">
            <v>0</v>
          </cell>
          <cell r="H271">
            <v>0</v>
          </cell>
          <cell r="I271">
            <v>3</v>
          </cell>
          <cell r="J271">
            <v>0</v>
          </cell>
          <cell r="K271">
            <v>0</v>
          </cell>
          <cell r="L271">
            <v>0</v>
          </cell>
          <cell r="M271">
            <v>0</v>
          </cell>
          <cell r="N271">
            <v>0</v>
          </cell>
        </row>
        <row r="272">
          <cell r="B272">
            <v>16</v>
          </cell>
          <cell r="C272">
            <v>0</v>
          </cell>
          <cell r="D272">
            <v>0</v>
          </cell>
          <cell r="E272">
            <v>0</v>
          </cell>
          <cell r="F272">
            <v>0</v>
          </cell>
          <cell r="G272">
            <v>0</v>
          </cell>
          <cell r="H272">
            <v>0</v>
          </cell>
          <cell r="I272">
            <v>0</v>
          </cell>
          <cell r="J272">
            <v>0</v>
          </cell>
          <cell r="K272">
            <v>0</v>
          </cell>
          <cell r="L272">
            <v>0</v>
          </cell>
          <cell r="M272">
            <v>0</v>
          </cell>
          <cell r="N272">
            <v>0</v>
          </cell>
        </row>
        <row r="273">
          <cell r="B273">
            <v>17</v>
          </cell>
          <cell r="C273">
            <v>0</v>
          </cell>
          <cell r="D273">
            <v>0</v>
          </cell>
          <cell r="E273">
            <v>0</v>
          </cell>
          <cell r="F273">
            <v>0</v>
          </cell>
          <cell r="G273">
            <v>0</v>
          </cell>
          <cell r="H273">
            <v>0</v>
          </cell>
          <cell r="I273">
            <v>0</v>
          </cell>
          <cell r="J273">
            <v>0</v>
          </cell>
          <cell r="K273">
            <v>0</v>
          </cell>
          <cell r="L273">
            <v>0</v>
          </cell>
          <cell r="M273">
            <v>0</v>
          </cell>
          <cell r="N273">
            <v>0</v>
          </cell>
        </row>
        <row r="274">
          <cell r="B274">
            <v>18</v>
          </cell>
          <cell r="C274">
            <v>0</v>
          </cell>
          <cell r="D274">
            <v>0</v>
          </cell>
          <cell r="E274">
            <v>0.2</v>
          </cell>
          <cell r="F274">
            <v>0</v>
          </cell>
          <cell r="G274">
            <v>0</v>
          </cell>
          <cell r="H274">
            <v>0</v>
          </cell>
          <cell r="I274">
            <v>0.2</v>
          </cell>
          <cell r="J274">
            <v>0</v>
          </cell>
          <cell r="K274">
            <v>0</v>
          </cell>
          <cell r="L274">
            <v>0.2</v>
          </cell>
          <cell r="M274">
            <v>0</v>
          </cell>
          <cell r="N274">
            <v>0</v>
          </cell>
        </row>
        <row r="275">
          <cell r="B275">
            <v>19</v>
          </cell>
          <cell r="C275">
            <v>2</v>
          </cell>
          <cell r="D275">
            <v>2</v>
          </cell>
          <cell r="E275">
            <v>0</v>
          </cell>
          <cell r="F275">
            <v>0</v>
          </cell>
          <cell r="G275">
            <v>1</v>
          </cell>
          <cell r="H275">
            <v>0</v>
          </cell>
          <cell r="I275">
            <v>0</v>
          </cell>
          <cell r="J275">
            <v>0.9</v>
          </cell>
          <cell r="K275">
            <v>0.8</v>
          </cell>
          <cell r="L275">
            <v>0.8</v>
          </cell>
          <cell r="M275">
            <v>0.8</v>
          </cell>
          <cell r="N275">
            <v>0</v>
          </cell>
        </row>
        <row r="276">
          <cell r="B276">
            <v>20</v>
          </cell>
          <cell r="C276">
            <v>0</v>
          </cell>
          <cell r="D276">
            <v>0</v>
          </cell>
          <cell r="E276">
            <v>0</v>
          </cell>
          <cell r="F276">
            <v>0</v>
          </cell>
          <cell r="G276">
            <v>0</v>
          </cell>
          <cell r="H276">
            <v>0</v>
          </cell>
          <cell r="I276">
            <v>0</v>
          </cell>
          <cell r="J276">
            <v>0</v>
          </cell>
          <cell r="K276">
            <v>0</v>
          </cell>
          <cell r="L276">
            <v>0</v>
          </cell>
          <cell r="M276">
            <v>0</v>
          </cell>
          <cell r="N276">
            <v>0</v>
          </cell>
        </row>
        <row r="277">
          <cell r="B277">
            <v>21</v>
          </cell>
          <cell r="C277">
            <v>0</v>
          </cell>
          <cell r="D277">
            <v>0</v>
          </cell>
          <cell r="E277">
            <v>0</v>
          </cell>
          <cell r="F277">
            <v>0</v>
          </cell>
          <cell r="G277">
            <v>0</v>
          </cell>
          <cell r="H277">
            <v>0</v>
          </cell>
          <cell r="I277">
            <v>0</v>
          </cell>
          <cell r="J277">
            <v>0</v>
          </cell>
          <cell r="K277">
            <v>0</v>
          </cell>
          <cell r="L277">
            <v>0</v>
          </cell>
          <cell r="M277">
            <v>0</v>
          </cell>
          <cell r="N277">
            <v>0</v>
          </cell>
        </row>
        <row r="278">
          <cell r="B278">
            <v>22</v>
          </cell>
          <cell r="C278">
            <v>0</v>
          </cell>
          <cell r="D278">
            <v>0</v>
          </cell>
          <cell r="E278">
            <v>0</v>
          </cell>
          <cell r="F278">
            <v>0</v>
          </cell>
          <cell r="G278">
            <v>0</v>
          </cell>
          <cell r="H278">
            <v>0</v>
          </cell>
          <cell r="I278">
            <v>0</v>
          </cell>
          <cell r="J278">
            <v>0</v>
          </cell>
          <cell r="K278">
            <v>0</v>
          </cell>
          <cell r="L278">
            <v>0</v>
          </cell>
          <cell r="M278">
            <v>0</v>
          </cell>
          <cell r="N278">
            <v>0</v>
          </cell>
        </row>
        <row r="279">
          <cell r="B279">
            <v>23</v>
          </cell>
          <cell r="C279">
            <v>0</v>
          </cell>
          <cell r="D279">
            <v>42</v>
          </cell>
          <cell r="E279">
            <v>0</v>
          </cell>
          <cell r="F279">
            <v>0</v>
          </cell>
          <cell r="G279">
            <v>0</v>
          </cell>
          <cell r="H279">
            <v>0</v>
          </cell>
          <cell r="I279">
            <v>35</v>
          </cell>
          <cell r="J279">
            <v>0</v>
          </cell>
          <cell r="K279">
            <v>0</v>
          </cell>
          <cell r="L279">
            <v>0</v>
          </cell>
          <cell r="M279">
            <v>0</v>
          </cell>
          <cell r="N279">
            <v>0</v>
          </cell>
        </row>
        <row r="280">
          <cell r="B280">
            <v>24</v>
          </cell>
          <cell r="C280">
            <v>0</v>
          </cell>
          <cell r="D280">
            <v>0</v>
          </cell>
          <cell r="E280">
            <v>0</v>
          </cell>
          <cell r="F280">
            <v>0</v>
          </cell>
          <cell r="G280">
            <v>0</v>
          </cell>
          <cell r="H280">
            <v>0</v>
          </cell>
          <cell r="I280">
            <v>0</v>
          </cell>
          <cell r="J280">
            <v>0</v>
          </cell>
          <cell r="K280">
            <v>0</v>
          </cell>
          <cell r="L280">
            <v>0</v>
          </cell>
          <cell r="M280">
            <v>0</v>
          </cell>
          <cell r="N280">
            <v>0</v>
          </cell>
        </row>
        <row r="281">
          <cell r="B281">
            <v>25</v>
          </cell>
          <cell r="C281">
            <v>0</v>
          </cell>
          <cell r="D281">
            <v>0</v>
          </cell>
          <cell r="E281">
            <v>0</v>
          </cell>
          <cell r="F281">
            <v>0</v>
          </cell>
          <cell r="G281">
            <v>0</v>
          </cell>
          <cell r="H281">
            <v>0</v>
          </cell>
          <cell r="I281">
            <v>0</v>
          </cell>
          <cell r="J281">
            <v>0</v>
          </cell>
          <cell r="K281">
            <v>0</v>
          </cell>
          <cell r="L281">
            <v>0</v>
          </cell>
          <cell r="M281">
            <v>0</v>
          </cell>
          <cell r="N281">
            <v>0</v>
          </cell>
        </row>
        <row r="282">
          <cell r="B282">
            <v>26</v>
          </cell>
          <cell r="C282">
            <v>0</v>
          </cell>
          <cell r="D282">
            <v>0</v>
          </cell>
          <cell r="E282">
            <v>24</v>
          </cell>
          <cell r="F282">
            <v>0</v>
          </cell>
          <cell r="G282">
            <v>0</v>
          </cell>
          <cell r="H282">
            <v>32</v>
          </cell>
          <cell r="I282">
            <v>0</v>
          </cell>
          <cell r="J282">
            <v>0</v>
          </cell>
          <cell r="K282">
            <v>12</v>
          </cell>
          <cell r="L282">
            <v>0</v>
          </cell>
          <cell r="M282">
            <v>0</v>
          </cell>
          <cell r="N282">
            <v>22</v>
          </cell>
        </row>
        <row r="283">
          <cell r="B283">
            <v>27</v>
          </cell>
          <cell r="C283">
            <v>0</v>
          </cell>
          <cell r="D283">
            <v>0</v>
          </cell>
          <cell r="E283">
            <v>0</v>
          </cell>
          <cell r="F283">
            <v>0</v>
          </cell>
          <cell r="G283">
            <v>0</v>
          </cell>
          <cell r="H283">
            <v>0</v>
          </cell>
          <cell r="I283">
            <v>0</v>
          </cell>
          <cell r="J283">
            <v>0</v>
          </cell>
          <cell r="K283">
            <v>0</v>
          </cell>
          <cell r="L283">
            <v>0</v>
          </cell>
          <cell r="M283">
            <v>0</v>
          </cell>
          <cell r="N283">
            <v>0</v>
          </cell>
        </row>
        <row r="284">
          <cell r="B284">
            <v>28</v>
          </cell>
          <cell r="C284">
            <v>0</v>
          </cell>
          <cell r="D284">
            <v>0</v>
          </cell>
          <cell r="E284">
            <v>0</v>
          </cell>
          <cell r="F284">
            <v>0</v>
          </cell>
          <cell r="G284">
            <v>0</v>
          </cell>
          <cell r="H284">
            <v>0</v>
          </cell>
          <cell r="I284">
            <v>0</v>
          </cell>
          <cell r="J284">
            <v>0</v>
          </cell>
          <cell r="K284">
            <v>0</v>
          </cell>
          <cell r="L284">
            <v>0</v>
          </cell>
          <cell r="M284">
            <v>0</v>
          </cell>
          <cell r="N284">
            <v>0</v>
          </cell>
        </row>
        <row r="285">
          <cell r="B285">
            <v>29</v>
          </cell>
          <cell r="C285">
            <v>0</v>
          </cell>
          <cell r="D285">
            <v>0</v>
          </cell>
          <cell r="E285">
            <v>0</v>
          </cell>
          <cell r="F285">
            <v>0</v>
          </cell>
          <cell r="G285">
            <v>0</v>
          </cell>
          <cell r="H285">
            <v>0</v>
          </cell>
          <cell r="I285">
            <v>0</v>
          </cell>
          <cell r="J285">
            <v>0</v>
          </cell>
          <cell r="K285">
            <v>0</v>
          </cell>
          <cell r="L285">
            <v>0</v>
          </cell>
          <cell r="M285">
            <v>0</v>
          </cell>
          <cell r="N285">
            <v>0</v>
          </cell>
        </row>
        <row r="286">
          <cell r="B286">
            <v>30</v>
          </cell>
          <cell r="C286">
            <v>0</v>
          </cell>
          <cell r="D286">
            <v>0</v>
          </cell>
          <cell r="E286">
            <v>0</v>
          </cell>
          <cell r="F286">
            <v>0</v>
          </cell>
          <cell r="G286">
            <v>0</v>
          </cell>
          <cell r="H286">
            <v>0</v>
          </cell>
          <cell r="I286">
            <v>0</v>
          </cell>
          <cell r="J286">
            <v>0</v>
          </cell>
          <cell r="K286">
            <v>0</v>
          </cell>
          <cell r="L286">
            <v>0</v>
          </cell>
          <cell r="M286">
            <v>0</v>
          </cell>
          <cell r="N286">
            <v>0</v>
          </cell>
        </row>
        <row r="287">
          <cell r="B287">
            <v>31</v>
          </cell>
          <cell r="C287">
            <v>0</v>
          </cell>
          <cell r="D287">
            <v>0</v>
          </cell>
          <cell r="E287">
            <v>0</v>
          </cell>
          <cell r="F287">
            <v>0</v>
          </cell>
          <cell r="G287">
            <v>0</v>
          </cell>
          <cell r="H287">
            <v>0</v>
          </cell>
          <cell r="I287">
            <v>0</v>
          </cell>
          <cell r="J287">
            <v>0</v>
          </cell>
          <cell r="K287">
            <v>0</v>
          </cell>
          <cell r="L287">
            <v>0</v>
          </cell>
          <cell r="M287">
            <v>0</v>
          </cell>
          <cell r="N287">
            <v>0</v>
          </cell>
        </row>
        <row r="288">
          <cell r="B288">
            <v>32</v>
          </cell>
          <cell r="C288">
            <v>0</v>
          </cell>
          <cell r="D288">
            <v>0</v>
          </cell>
          <cell r="E288">
            <v>0</v>
          </cell>
          <cell r="F288">
            <v>0</v>
          </cell>
          <cell r="G288">
            <v>0</v>
          </cell>
          <cell r="H288">
            <v>0</v>
          </cell>
          <cell r="I288">
            <v>0</v>
          </cell>
          <cell r="J288">
            <v>0</v>
          </cell>
          <cell r="K288">
            <v>0</v>
          </cell>
          <cell r="L288">
            <v>0</v>
          </cell>
          <cell r="M288">
            <v>0</v>
          </cell>
          <cell r="N288">
            <v>0</v>
          </cell>
        </row>
        <row r="289">
          <cell r="B289">
            <v>33</v>
          </cell>
          <cell r="C289">
            <v>1.1000000000000001</v>
          </cell>
          <cell r="D289">
            <v>1.2</v>
          </cell>
          <cell r="E289">
            <v>1.1000000000000001</v>
          </cell>
          <cell r="F289">
            <v>1.2</v>
          </cell>
          <cell r="G289">
            <v>1.1000000000000001</v>
          </cell>
          <cell r="H289">
            <v>1.2</v>
          </cell>
          <cell r="I289">
            <v>1.1000000000000001</v>
          </cell>
          <cell r="J289">
            <v>1.1000000000000001</v>
          </cell>
          <cell r="K289">
            <v>1.1000000000000001</v>
          </cell>
          <cell r="L289">
            <v>1.1000000000000001</v>
          </cell>
          <cell r="M289">
            <v>1.1000000000000001</v>
          </cell>
          <cell r="N289">
            <v>1.1000000000000001</v>
          </cell>
        </row>
        <row r="290">
          <cell r="B290">
            <v>34</v>
          </cell>
          <cell r="C290">
            <v>0.9</v>
          </cell>
          <cell r="D290">
            <v>0.9</v>
          </cell>
          <cell r="E290">
            <v>0.9</v>
          </cell>
          <cell r="F290">
            <v>0.9</v>
          </cell>
          <cell r="G290">
            <v>0.9</v>
          </cell>
          <cell r="H290">
            <v>0.9</v>
          </cell>
          <cell r="I290">
            <v>0.9</v>
          </cell>
          <cell r="J290">
            <v>0.9</v>
          </cell>
          <cell r="K290">
            <v>0.9</v>
          </cell>
          <cell r="L290">
            <v>0.9</v>
          </cell>
          <cell r="M290">
            <v>0.9</v>
          </cell>
          <cell r="N290">
            <v>0.9</v>
          </cell>
        </row>
        <row r="291">
          <cell r="B291">
            <v>35</v>
          </cell>
          <cell r="C291">
            <v>0</v>
          </cell>
          <cell r="D291">
            <v>0</v>
          </cell>
          <cell r="E291">
            <v>0</v>
          </cell>
          <cell r="F291">
            <v>0</v>
          </cell>
          <cell r="G291">
            <v>0</v>
          </cell>
          <cell r="H291">
            <v>0</v>
          </cell>
          <cell r="I291">
            <v>0</v>
          </cell>
          <cell r="J291">
            <v>0</v>
          </cell>
          <cell r="K291">
            <v>0</v>
          </cell>
          <cell r="L291">
            <v>0</v>
          </cell>
          <cell r="M291">
            <v>0</v>
          </cell>
          <cell r="N291">
            <v>0</v>
          </cell>
        </row>
        <row r="292">
          <cell r="B292">
            <v>36</v>
          </cell>
          <cell r="C292">
            <v>0</v>
          </cell>
          <cell r="D292">
            <v>0</v>
          </cell>
          <cell r="E292">
            <v>0</v>
          </cell>
          <cell r="F292">
            <v>0</v>
          </cell>
          <cell r="G292">
            <v>0</v>
          </cell>
          <cell r="H292">
            <v>0</v>
          </cell>
          <cell r="I292">
            <v>0</v>
          </cell>
          <cell r="J292">
            <v>0</v>
          </cell>
          <cell r="K292">
            <v>0</v>
          </cell>
          <cell r="L292">
            <v>0</v>
          </cell>
          <cell r="M292">
            <v>0</v>
          </cell>
          <cell r="N292">
            <v>0</v>
          </cell>
        </row>
        <row r="293">
          <cell r="B293">
            <v>37</v>
          </cell>
          <cell r="C293">
            <v>0</v>
          </cell>
          <cell r="D293">
            <v>0</v>
          </cell>
          <cell r="E293">
            <v>0</v>
          </cell>
          <cell r="F293">
            <v>0</v>
          </cell>
          <cell r="G293">
            <v>0</v>
          </cell>
          <cell r="H293">
            <v>0</v>
          </cell>
          <cell r="I293">
            <v>0</v>
          </cell>
          <cell r="J293">
            <v>0</v>
          </cell>
          <cell r="K293">
            <v>0</v>
          </cell>
          <cell r="L293">
            <v>0</v>
          </cell>
          <cell r="M293">
            <v>0</v>
          </cell>
          <cell r="N293">
            <v>0</v>
          </cell>
        </row>
        <row r="294">
          <cell r="B294">
            <v>38</v>
          </cell>
          <cell r="C294">
            <v>0</v>
          </cell>
          <cell r="D294">
            <v>0</v>
          </cell>
          <cell r="E294">
            <v>0</v>
          </cell>
          <cell r="F294">
            <v>0</v>
          </cell>
          <cell r="G294">
            <v>0</v>
          </cell>
          <cell r="H294">
            <v>0</v>
          </cell>
          <cell r="I294">
            <v>0</v>
          </cell>
          <cell r="J294">
            <v>0</v>
          </cell>
          <cell r="K294">
            <v>0</v>
          </cell>
          <cell r="L294">
            <v>0</v>
          </cell>
          <cell r="M294">
            <v>0</v>
          </cell>
          <cell r="N294">
            <v>0</v>
          </cell>
        </row>
        <row r="295">
          <cell r="B295">
            <v>39</v>
          </cell>
          <cell r="C295">
            <v>0</v>
          </cell>
          <cell r="D295">
            <v>0</v>
          </cell>
          <cell r="E295">
            <v>0</v>
          </cell>
          <cell r="F295">
            <v>0</v>
          </cell>
          <cell r="G295">
            <v>0</v>
          </cell>
          <cell r="H295">
            <v>0</v>
          </cell>
          <cell r="I295">
            <v>0</v>
          </cell>
          <cell r="J295">
            <v>0</v>
          </cell>
          <cell r="K295">
            <v>0</v>
          </cell>
          <cell r="L295">
            <v>0</v>
          </cell>
          <cell r="M295">
            <v>0</v>
          </cell>
          <cell r="N295">
            <v>0</v>
          </cell>
        </row>
        <row r="296">
          <cell r="B296">
            <v>40</v>
          </cell>
          <cell r="C296">
            <v>0</v>
          </cell>
          <cell r="D296">
            <v>0</v>
          </cell>
          <cell r="E296">
            <v>0</v>
          </cell>
          <cell r="F296">
            <v>0</v>
          </cell>
          <cell r="G296">
            <v>0</v>
          </cell>
          <cell r="H296">
            <v>0</v>
          </cell>
          <cell r="I296">
            <v>0</v>
          </cell>
          <cell r="J296">
            <v>0</v>
          </cell>
          <cell r="K296">
            <v>0</v>
          </cell>
          <cell r="L296">
            <v>0</v>
          </cell>
          <cell r="M296">
            <v>0</v>
          </cell>
          <cell r="N296">
            <v>0</v>
          </cell>
        </row>
        <row r="297">
          <cell r="B297">
            <v>41</v>
          </cell>
          <cell r="C297">
            <v>0</v>
          </cell>
          <cell r="D297">
            <v>0</v>
          </cell>
          <cell r="E297">
            <v>0</v>
          </cell>
          <cell r="F297">
            <v>0</v>
          </cell>
          <cell r="G297">
            <v>0</v>
          </cell>
          <cell r="H297">
            <v>0</v>
          </cell>
          <cell r="I297">
            <v>0</v>
          </cell>
          <cell r="J297">
            <v>0</v>
          </cell>
          <cell r="K297">
            <v>0</v>
          </cell>
          <cell r="L297">
            <v>0</v>
          </cell>
          <cell r="M297">
            <v>0</v>
          </cell>
          <cell r="N297">
            <v>0</v>
          </cell>
        </row>
        <row r="298">
          <cell r="B298">
            <v>42</v>
          </cell>
          <cell r="C298">
            <v>0</v>
          </cell>
          <cell r="D298">
            <v>0</v>
          </cell>
          <cell r="E298">
            <v>0</v>
          </cell>
          <cell r="F298">
            <v>0</v>
          </cell>
          <cell r="G298">
            <v>0</v>
          </cell>
          <cell r="H298">
            <v>0</v>
          </cell>
          <cell r="I298">
            <v>0</v>
          </cell>
          <cell r="J298">
            <v>0</v>
          </cell>
          <cell r="K298">
            <v>0</v>
          </cell>
          <cell r="L298">
            <v>0</v>
          </cell>
          <cell r="M298">
            <v>0</v>
          </cell>
          <cell r="N298">
            <v>0</v>
          </cell>
        </row>
        <row r="299">
          <cell r="B299">
            <v>43</v>
          </cell>
          <cell r="C299">
            <v>0</v>
          </cell>
          <cell r="D299">
            <v>0</v>
          </cell>
          <cell r="E299">
            <v>0</v>
          </cell>
          <cell r="F299">
            <v>0</v>
          </cell>
          <cell r="G299">
            <v>0</v>
          </cell>
          <cell r="H299">
            <v>0</v>
          </cell>
          <cell r="I299">
            <v>0</v>
          </cell>
          <cell r="J299">
            <v>0</v>
          </cell>
          <cell r="K299">
            <v>0</v>
          </cell>
          <cell r="L299">
            <v>0</v>
          </cell>
          <cell r="M299">
            <v>0</v>
          </cell>
          <cell r="N299">
            <v>0</v>
          </cell>
        </row>
        <row r="300">
          <cell r="B300">
            <v>44</v>
          </cell>
          <cell r="C300">
            <v>0</v>
          </cell>
          <cell r="D300">
            <v>0</v>
          </cell>
          <cell r="E300">
            <v>0</v>
          </cell>
          <cell r="F300">
            <v>0</v>
          </cell>
          <cell r="G300">
            <v>0</v>
          </cell>
          <cell r="H300">
            <v>0</v>
          </cell>
          <cell r="I300">
            <v>0</v>
          </cell>
          <cell r="J300">
            <v>0</v>
          </cell>
          <cell r="K300">
            <v>0</v>
          </cell>
          <cell r="L300">
            <v>0</v>
          </cell>
          <cell r="M300">
            <v>0</v>
          </cell>
          <cell r="N300">
            <v>0</v>
          </cell>
        </row>
        <row r="301">
          <cell r="B301">
            <v>45</v>
          </cell>
          <cell r="C301">
            <v>0</v>
          </cell>
          <cell r="D301">
            <v>0</v>
          </cell>
          <cell r="E301">
            <v>0</v>
          </cell>
          <cell r="F301">
            <v>0</v>
          </cell>
          <cell r="G301">
            <v>0</v>
          </cell>
          <cell r="H301">
            <v>0</v>
          </cell>
          <cell r="I301">
            <v>0</v>
          </cell>
          <cell r="J301">
            <v>0</v>
          </cell>
          <cell r="K301">
            <v>0</v>
          </cell>
          <cell r="L301">
            <v>0</v>
          </cell>
          <cell r="M301">
            <v>0</v>
          </cell>
          <cell r="N301">
            <v>0</v>
          </cell>
        </row>
        <row r="302">
          <cell r="B302">
            <v>46</v>
          </cell>
          <cell r="C302">
            <v>0</v>
          </cell>
          <cell r="D302">
            <v>0</v>
          </cell>
          <cell r="E302">
            <v>0</v>
          </cell>
          <cell r="F302">
            <v>0</v>
          </cell>
          <cell r="G302">
            <v>0</v>
          </cell>
          <cell r="H302">
            <v>0</v>
          </cell>
          <cell r="I302">
            <v>0</v>
          </cell>
          <cell r="J302">
            <v>0</v>
          </cell>
          <cell r="K302">
            <v>0</v>
          </cell>
          <cell r="L302">
            <v>0</v>
          </cell>
          <cell r="M302">
            <v>0</v>
          </cell>
          <cell r="N302">
            <v>0</v>
          </cell>
        </row>
        <row r="303">
          <cell r="B303">
            <v>47</v>
          </cell>
          <cell r="C303">
            <v>0</v>
          </cell>
          <cell r="D303">
            <v>0</v>
          </cell>
          <cell r="E303">
            <v>0</v>
          </cell>
          <cell r="F303">
            <v>0</v>
          </cell>
          <cell r="G303">
            <v>0</v>
          </cell>
          <cell r="H303">
            <v>0</v>
          </cell>
          <cell r="I303">
            <v>0</v>
          </cell>
          <cell r="J303">
            <v>0</v>
          </cell>
          <cell r="K303">
            <v>0</v>
          </cell>
          <cell r="L303">
            <v>0</v>
          </cell>
          <cell r="M303">
            <v>0</v>
          </cell>
          <cell r="N303">
            <v>0</v>
          </cell>
        </row>
        <row r="304">
          <cell r="B304">
            <v>48</v>
          </cell>
          <cell r="C304">
            <v>0</v>
          </cell>
          <cell r="D304">
            <v>0</v>
          </cell>
          <cell r="E304">
            <v>0</v>
          </cell>
          <cell r="F304">
            <v>0</v>
          </cell>
          <cell r="G304">
            <v>0</v>
          </cell>
          <cell r="H304">
            <v>0</v>
          </cell>
          <cell r="I304">
            <v>0</v>
          </cell>
          <cell r="J304">
            <v>0</v>
          </cell>
          <cell r="K304">
            <v>0</v>
          </cell>
          <cell r="L304">
            <v>0</v>
          </cell>
          <cell r="M304">
            <v>0</v>
          </cell>
          <cell r="N304">
            <v>0</v>
          </cell>
        </row>
        <row r="305">
          <cell r="B305">
            <v>49</v>
          </cell>
          <cell r="C305">
            <v>0</v>
          </cell>
          <cell r="D305">
            <v>0</v>
          </cell>
          <cell r="E305">
            <v>0</v>
          </cell>
          <cell r="F305">
            <v>0</v>
          </cell>
          <cell r="G305">
            <v>0</v>
          </cell>
          <cell r="H305">
            <v>0</v>
          </cell>
          <cell r="I305">
            <v>0</v>
          </cell>
          <cell r="J305">
            <v>0</v>
          </cell>
          <cell r="K305">
            <v>0</v>
          </cell>
          <cell r="L305">
            <v>0</v>
          </cell>
          <cell r="M305">
            <v>0</v>
          </cell>
          <cell r="N305">
            <v>0</v>
          </cell>
        </row>
        <row r="306">
          <cell r="B306">
            <v>50</v>
          </cell>
          <cell r="C306">
            <v>0</v>
          </cell>
          <cell r="D306">
            <v>0</v>
          </cell>
          <cell r="E306">
            <v>0</v>
          </cell>
          <cell r="F306">
            <v>0</v>
          </cell>
          <cell r="G306">
            <v>0</v>
          </cell>
          <cell r="H306">
            <v>0</v>
          </cell>
          <cell r="I306">
            <v>0</v>
          </cell>
          <cell r="J306">
            <v>0</v>
          </cell>
          <cell r="K306">
            <v>0</v>
          </cell>
          <cell r="L306">
            <v>0</v>
          </cell>
          <cell r="M306">
            <v>0</v>
          </cell>
          <cell r="N306">
            <v>0</v>
          </cell>
        </row>
        <row r="307">
          <cell r="B307">
            <v>51</v>
          </cell>
          <cell r="C307">
            <v>0</v>
          </cell>
          <cell r="D307">
            <v>0</v>
          </cell>
          <cell r="E307">
            <v>0</v>
          </cell>
          <cell r="F307">
            <v>0</v>
          </cell>
          <cell r="G307">
            <v>0</v>
          </cell>
          <cell r="H307">
            <v>0</v>
          </cell>
          <cell r="I307">
            <v>0</v>
          </cell>
          <cell r="J307">
            <v>0</v>
          </cell>
          <cell r="K307">
            <v>0</v>
          </cell>
          <cell r="L307">
            <v>0</v>
          </cell>
          <cell r="M307">
            <v>0</v>
          </cell>
          <cell r="N307">
            <v>0</v>
          </cell>
        </row>
        <row r="308">
          <cell r="B308">
            <v>1</v>
          </cell>
          <cell r="C308">
            <v>1188.4421697711109</v>
          </cell>
          <cell r="D308">
            <v>720.69787669111111</v>
          </cell>
          <cell r="E308">
            <v>5661.0080583533327</v>
          </cell>
          <cell r="F308">
            <v>5538.7484067933328</v>
          </cell>
          <cell r="G308">
            <v>5522.469325973334</v>
          </cell>
          <cell r="H308">
            <v>5509.2776106533329</v>
          </cell>
          <cell r="I308">
            <v>5582.6755026533338</v>
          </cell>
          <cell r="J308">
            <v>5511.234218513333</v>
          </cell>
          <cell r="K308">
            <v>5556.8495537311101</v>
          </cell>
          <cell r="L308">
            <v>5598.0921663111094</v>
          </cell>
          <cell r="M308">
            <v>5558.0341454311101</v>
          </cell>
          <cell r="N308">
            <v>34789.927476191107</v>
          </cell>
        </row>
        <row r="309">
          <cell r="B309">
            <v>2</v>
          </cell>
          <cell r="C309">
            <v>59.579980000000006</v>
          </cell>
          <cell r="D309">
            <v>59.579980000000006</v>
          </cell>
          <cell r="E309">
            <v>59.579980000000006</v>
          </cell>
          <cell r="F309">
            <v>59.579980000000006</v>
          </cell>
          <cell r="G309">
            <v>59.579980000000006</v>
          </cell>
          <cell r="H309">
            <v>59.579980000000006</v>
          </cell>
          <cell r="I309">
            <v>59.579980000000006</v>
          </cell>
          <cell r="J309">
            <v>59.579980000000006</v>
          </cell>
          <cell r="K309">
            <v>59.579980000000006</v>
          </cell>
          <cell r="L309">
            <v>59.579980000000006</v>
          </cell>
          <cell r="M309">
            <v>59.579980000000006</v>
          </cell>
          <cell r="N309">
            <v>59.579980000000006</v>
          </cell>
        </row>
        <row r="310">
          <cell r="B310">
            <v>3</v>
          </cell>
          <cell r="C310">
            <v>7.9127399999999994</v>
          </cell>
          <cell r="D310">
            <v>7.9127399999999994</v>
          </cell>
          <cell r="E310">
            <v>7.9127399999999994</v>
          </cell>
          <cell r="F310">
            <v>7.9127399999999994</v>
          </cell>
          <cell r="G310">
            <v>7.9127399999999994</v>
          </cell>
          <cell r="H310">
            <v>7.9127399999999994</v>
          </cell>
          <cell r="I310">
            <v>7.9127399999999994</v>
          </cell>
          <cell r="J310">
            <v>7.9127399999999994</v>
          </cell>
          <cell r="K310">
            <v>7.9127399999999994</v>
          </cell>
          <cell r="L310">
            <v>7.9127399999999994</v>
          </cell>
          <cell r="M310">
            <v>7.9127399999999994</v>
          </cell>
          <cell r="N310">
            <v>7.9127399999999994</v>
          </cell>
        </row>
        <row r="311">
          <cell r="B311">
            <v>4</v>
          </cell>
          <cell r="C311">
            <v>0</v>
          </cell>
          <cell r="D311">
            <v>0</v>
          </cell>
          <cell r="E311">
            <v>0</v>
          </cell>
          <cell r="F311">
            <v>0</v>
          </cell>
          <cell r="G311">
            <v>0</v>
          </cell>
          <cell r="H311">
            <v>0</v>
          </cell>
          <cell r="I311">
            <v>0</v>
          </cell>
          <cell r="J311">
            <v>0</v>
          </cell>
          <cell r="K311">
            <v>0</v>
          </cell>
          <cell r="L311">
            <v>0</v>
          </cell>
          <cell r="M311">
            <v>0</v>
          </cell>
          <cell r="N311">
            <v>0</v>
          </cell>
        </row>
        <row r="312">
          <cell r="B312">
            <v>5</v>
          </cell>
          <cell r="C312">
            <v>0</v>
          </cell>
          <cell r="D312">
            <v>0</v>
          </cell>
          <cell r="E312">
            <v>0</v>
          </cell>
          <cell r="F312">
            <v>0</v>
          </cell>
          <cell r="G312">
            <v>0</v>
          </cell>
          <cell r="H312">
            <v>0</v>
          </cell>
          <cell r="I312">
            <v>0</v>
          </cell>
          <cell r="J312">
            <v>0</v>
          </cell>
          <cell r="K312">
            <v>0</v>
          </cell>
          <cell r="L312">
            <v>0</v>
          </cell>
          <cell r="M312">
            <v>0</v>
          </cell>
          <cell r="N312">
            <v>0</v>
          </cell>
        </row>
        <row r="313">
          <cell r="B313">
            <v>6</v>
          </cell>
          <cell r="C313">
            <v>0</v>
          </cell>
          <cell r="D313">
            <v>0</v>
          </cell>
          <cell r="E313">
            <v>0</v>
          </cell>
          <cell r="F313">
            <v>0</v>
          </cell>
          <cell r="G313">
            <v>0</v>
          </cell>
          <cell r="H313">
            <v>0</v>
          </cell>
          <cell r="I313">
            <v>0</v>
          </cell>
          <cell r="J313">
            <v>0</v>
          </cell>
          <cell r="K313">
            <v>0</v>
          </cell>
          <cell r="L313">
            <v>0</v>
          </cell>
          <cell r="M313">
            <v>0</v>
          </cell>
          <cell r="N313">
            <v>0</v>
          </cell>
        </row>
        <row r="314">
          <cell r="B314">
            <v>7</v>
          </cell>
          <cell r="C314">
            <v>0</v>
          </cell>
          <cell r="D314">
            <v>0</v>
          </cell>
          <cell r="E314">
            <v>0</v>
          </cell>
          <cell r="F314">
            <v>0</v>
          </cell>
          <cell r="G314">
            <v>0</v>
          </cell>
          <cell r="H314">
            <v>0</v>
          </cell>
          <cell r="I314">
            <v>0</v>
          </cell>
          <cell r="J314">
            <v>0</v>
          </cell>
          <cell r="K314">
            <v>0</v>
          </cell>
          <cell r="L314">
            <v>0</v>
          </cell>
          <cell r="M314">
            <v>0</v>
          </cell>
          <cell r="N314">
            <v>0</v>
          </cell>
        </row>
        <row r="315">
          <cell r="B315">
            <v>8</v>
          </cell>
          <cell r="C315">
            <v>0</v>
          </cell>
          <cell r="D315">
            <v>0</v>
          </cell>
          <cell r="E315">
            <v>0</v>
          </cell>
          <cell r="F315">
            <v>0</v>
          </cell>
          <cell r="G315">
            <v>0</v>
          </cell>
          <cell r="H315">
            <v>0</v>
          </cell>
          <cell r="I315">
            <v>0</v>
          </cell>
          <cell r="J315">
            <v>0</v>
          </cell>
          <cell r="K315">
            <v>0</v>
          </cell>
          <cell r="L315">
            <v>0</v>
          </cell>
          <cell r="M315">
            <v>0</v>
          </cell>
          <cell r="N315">
            <v>0</v>
          </cell>
        </row>
        <row r="316">
          <cell r="B316">
            <v>9</v>
          </cell>
          <cell r="C316">
            <v>19.149000000000001</v>
          </cell>
          <cell r="D316">
            <v>0</v>
          </cell>
          <cell r="E316">
            <v>0</v>
          </cell>
          <cell r="F316">
            <v>0</v>
          </cell>
          <cell r="G316">
            <v>0</v>
          </cell>
          <cell r="H316">
            <v>0</v>
          </cell>
          <cell r="I316">
            <v>0</v>
          </cell>
          <cell r="J316">
            <v>0</v>
          </cell>
          <cell r="K316">
            <v>0</v>
          </cell>
          <cell r="L316">
            <v>0</v>
          </cell>
          <cell r="M316">
            <v>0</v>
          </cell>
          <cell r="N316">
            <v>0</v>
          </cell>
        </row>
        <row r="317">
          <cell r="B317">
            <v>10</v>
          </cell>
          <cell r="C317">
            <v>0</v>
          </cell>
          <cell r="D317">
            <v>0</v>
          </cell>
          <cell r="E317">
            <v>0</v>
          </cell>
          <cell r="F317">
            <v>0</v>
          </cell>
          <cell r="G317">
            <v>0</v>
          </cell>
          <cell r="H317">
            <v>0</v>
          </cell>
          <cell r="I317">
            <v>640</v>
          </cell>
          <cell r="J317">
            <v>0</v>
          </cell>
          <cell r="K317">
            <v>0</v>
          </cell>
          <cell r="L317">
            <v>0</v>
          </cell>
          <cell r="M317">
            <v>0</v>
          </cell>
          <cell r="N317">
            <v>0</v>
          </cell>
        </row>
        <row r="318">
          <cell r="B318">
            <v>11</v>
          </cell>
          <cell r="C318">
            <v>0</v>
          </cell>
          <cell r="D318">
            <v>605</v>
          </cell>
          <cell r="E318">
            <v>34</v>
          </cell>
          <cell r="F318">
            <v>0</v>
          </cell>
          <cell r="G318">
            <v>0</v>
          </cell>
          <cell r="H318">
            <v>0</v>
          </cell>
          <cell r="I318">
            <v>0</v>
          </cell>
          <cell r="J318">
            <v>720</v>
          </cell>
          <cell r="K318">
            <v>11</v>
          </cell>
          <cell r="L318">
            <v>0</v>
          </cell>
          <cell r="M318">
            <v>0</v>
          </cell>
          <cell r="N318">
            <v>0</v>
          </cell>
        </row>
        <row r="319">
          <cell r="B319">
            <v>12</v>
          </cell>
          <cell r="C319">
            <v>0</v>
          </cell>
          <cell r="D319">
            <v>7</v>
          </cell>
          <cell r="E319">
            <v>0</v>
          </cell>
          <cell r="F319">
            <v>0</v>
          </cell>
          <cell r="G319">
            <v>0</v>
          </cell>
          <cell r="H319">
            <v>1.4</v>
          </cell>
          <cell r="I319">
            <v>10.5</v>
          </cell>
          <cell r="J319">
            <v>2.5</v>
          </cell>
          <cell r="K319">
            <v>0</v>
          </cell>
          <cell r="L319">
            <v>0</v>
          </cell>
          <cell r="M319">
            <v>0</v>
          </cell>
          <cell r="N319">
            <v>0</v>
          </cell>
        </row>
        <row r="320">
          <cell r="B320">
            <v>13</v>
          </cell>
          <cell r="C320">
            <v>0</v>
          </cell>
          <cell r="D320">
            <v>0</v>
          </cell>
          <cell r="E320">
            <v>0</v>
          </cell>
          <cell r="F320">
            <v>0</v>
          </cell>
          <cell r="G320">
            <v>0</v>
          </cell>
          <cell r="H320">
            <v>0</v>
          </cell>
          <cell r="I320">
            <v>0</v>
          </cell>
          <cell r="J320">
            <v>0</v>
          </cell>
          <cell r="K320">
            <v>0</v>
          </cell>
          <cell r="L320">
            <v>0</v>
          </cell>
          <cell r="M320">
            <v>0</v>
          </cell>
          <cell r="N320">
            <v>0</v>
          </cell>
        </row>
        <row r="321">
          <cell r="B321">
            <v>14</v>
          </cell>
          <cell r="C321">
            <v>0.8</v>
          </cell>
          <cell r="D321">
            <v>102</v>
          </cell>
          <cell r="E321">
            <v>0</v>
          </cell>
          <cell r="F321">
            <v>0</v>
          </cell>
          <cell r="G321">
            <v>9</v>
          </cell>
          <cell r="H321">
            <v>0</v>
          </cell>
          <cell r="I321">
            <v>67</v>
          </cell>
          <cell r="J321">
            <v>7</v>
          </cell>
          <cell r="K321">
            <v>0</v>
          </cell>
          <cell r="L321">
            <v>0</v>
          </cell>
          <cell r="M321">
            <v>0</v>
          </cell>
          <cell r="N321">
            <v>0</v>
          </cell>
        </row>
        <row r="322">
          <cell r="B322">
            <v>15</v>
          </cell>
          <cell r="C322">
            <v>0</v>
          </cell>
          <cell r="D322">
            <v>0</v>
          </cell>
          <cell r="E322">
            <v>0</v>
          </cell>
          <cell r="F322">
            <v>0</v>
          </cell>
          <cell r="G322">
            <v>0</v>
          </cell>
          <cell r="H322">
            <v>0</v>
          </cell>
          <cell r="I322">
            <v>0</v>
          </cell>
          <cell r="J322">
            <v>0</v>
          </cell>
          <cell r="K322">
            <v>0</v>
          </cell>
          <cell r="L322">
            <v>0</v>
          </cell>
          <cell r="M322">
            <v>0</v>
          </cell>
          <cell r="N322">
            <v>0</v>
          </cell>
        </row>
        <row r="323">
          <cell r="B323">
            <v>16</v>
          </cell>
          <cell r="C323">
            <v>0</v>
          </cell>
          <cell r="D323">
            <v>0</v>
          </cell>
          <cell r="E323">
            <v>0</v>
          </cell>
          <cell r="F323">
            <v>0</v>
          </cell>
          <cell r="G323">
            <v>0</v>
          </cell>
          <cell r="H323">
            <v>0</v>
          </cell>
          <cell r="I323">
            <v>0</v>
          </cell>
          <cell r="J323">
            <v>0</v>
          </cell>
          <cell r="K323">
            <v>0</v>
          </cell>
          <cell r="L323">
            <v>0</v>
          </cell>
          <cell r="M323">
            <v>0</v>
          </cell>
          <cell r="N323">
            <v>0</v>
          </cell>
        </row>
        <row r="324">
          <cell r="B324">
            <v>17</v>
          </cell>
          <cell r="C324">
            <v>0</v>
          </cell>
          <cell r="D324">
            <v>0</v>
          </cell>
          <cell r="E324">
            <v>0</v>
          </cell>
          <cell r="F324">
            <v>0</v>
          </cell>
          <cell r="G324">
            <v>0</v>
          </cell>
          <cell r="H324">
            <v>0</v>
          </cell>
          <cell r="I324">
            <v>0</v>
          </cell>
          <cell r="J324">
            <v>0</v>
          </cell>
          <cell r="K324">
            <v>0</v>
          </cell>
          <cell r="L324">
            <v>0</v>
          </cell>
          <cell r="M324">
            <v>0</v>
          </cell>
          <cell r="N324">
            <v>0</v>
          </cell>
        </row>
        <row r="325">
          <cell r="B325">
            <v>18</v>
          </cell>
          <cell r="C325">
            <v>0</v>
          </cell>
          <cell r="D325">
            <v>0</v>
          </cell>
          <cell r="E325">
            <v>0</v>
          </cell>
          <cell r="F325">
            <v>0</v>
          </cell>
          <cell r="G325">
            <v>0</v>
          </cell>
          <cell r="H325">
            <v>0</v>
          </cell>
          <cell r="I325">
            <v>0</v>
          </cell>
          <cell r="J325">
            <v>0</v>
          </cell>
          <cell r="K325">
            <v>0</v>
          </cell>
          <cell r="L325">
            <v>0</v>
          </cell>
          <cell r="M325">
            <v>0</v>
          </cell>
          <cell r="N325">
            <v>0</v>
          </cell>
        </row>
        <row r="326">
          <cell r="B326">
            <v>19</v>
          </cell>
          <cell r="C326">
            <v>1.9</v>
          </cell>
          <cell r="D326">
            <v>3.7</v>
          </cell>
          <cell r="E326">
            <v>4</v>
          </cell>
          <cell r="F326">
            <v>4</v>
          </cell>
          <cell r="G326">
            <v>0</v>
          </cell>
          <cell r="H326">
            <v>1.3</v>
          </cell>
          <cell r="I326">
            <v>0</v>
          </cell>
          <cell r="J326">
            <v>1.3</v>
          </cell>
          <cell r="K326">
            <v>1.2</v>
          </cell>
          <cell r="L326">
            <v>1</v>
          </cell>
          <cell r="M326">
            <v>1</v>
          </cell>
          <cell r="N326">
            <v>1</v>
          </cell>
        </row>
        <row r="327">
          <cell r="B327">
            <v>20</v>
          </cell>
          <cell r="C327">
            <v>0</v>
          </cell>
          <cell r="D327">
            <v>0</v>
          </cell>
          <cell r="E327">
            <v>0</v>
          </cell>
          <cell r="F327">
            <v>0</v>
          </cell>
          <cell r="G327">
            <v>0</v>
          </cell>
          <cell r="H327">
            <v>0</v>
          </cell>
          <cell r="I327">
            <v>0</v>
          </cell>
          <cell r="J327">
            <v>0</v>
          </cell>
          <cell r="K327">
            <v>0</v>
          </cell>
          <cell r="L327">
            <v>0</v>
          </cell>
          <cell r="M327">
            <v>0</v>
          </cell>
          <cell r="N327">
            <v>0</v>
          </cell>
        </row>
        <row r="328">
          <cell r="B328">
            <v>21</v>
          </cell>
          <cell r="C328">
            <v>0</v>
          </cell>
          <cell r="D328">
            <v>0</v>
          </cell>
          <cell r="E328">
            <v>0</v>
          </cell>
          <cell r="F328">
            <v>0</v>
          </cell>
          <cell r="G328">
            <v>0</v>
          </cell>
          <cell r="H328">
            <v>0</v>
          </cell>
          <cell r="I328">
            <v>0</v>
          </cell>
          <cell r="J328">
            <v>0</v>
          </cell>
          <cell r="K328">
            <v>0</v>
          </cell>
          <cell r="L328">
            <v>0</v>
          </cell>
          <cell r="M328">
            <v>0</v>
          </cell>
          <cell r="N328">
            <v>0</v>
          </cell>
        </row>
        <row r="329">
          <cell r="B329">
            <v>22</v>
          </cell>
          <cell r="C329">
            <v>0</v>
          </cell>
          <cell r="D329">
            <v>95</v>
          </cell>
          <cell r="E329">
            <v>4</v>
          </cell>
          <cell r="F329">
            <v>0</v>
          </cell>
          <cell r="G329">
            <v>0</v>
          </cell>
          <cell r="H329">
            <v>0</v>
          </cell>
          <cell r="I329">
            <v>63</v>
          </cell>
          <cell r="J329">
            <v>76</v>
          </cell>
          <cell r="K329">
            <v>1.3</v>
          </cell>
          <cell r="L329">
            <v>0</v>
          </cell>
          <cell r="M329">
            <v>0</v>
          </cell>
          <cell r="N329">
            <v>0</v>
          </cell>
        </row>
        <row r="330">
          <cell r="B330">
            <v>23</v>
          </cell>
          <cell r="C330">
            <v>0</v>
          </cell>
          <cell r="D330">
            <v>0</v>
          </cell>
          <cell r="E330">
            <v>0</v>
          </cell>
          <cell r="F330">
            <v>0</v>
          </cell>
          <cell r="G330">
            <v>0</v>
          </cell>
          <cell r="H330">
            <v>0</v>
          </cell>
          <cell r="I330">
            <v>0</v>
          </cell>
          <cell r="J330">
            <v>0</v>
          </cell>
          <cell r="K330">
            <v>0</v>
          </cell>
          <cell r="L330">
            <v>0</v>
          </cell>
          <cell r="M330">
            <v>0</v>
          </cell>
          <cell r="N330">
            <v>0</v>
          </cell>
        </row>
        <row r="331">
          <cell r="B331">
            <v>24</v>
          </cell>
          <cell r="C331">
            <v>0</v>
          </cell>
          <cell r="D331">
            <v>0</v>
          </cell>
          <cell r="E331">
            <v>0</v>
          </cell>
          <cell r="F331">
            <v>0</v>
          </cell>
          <cell r="G331">
            <v>0</v>
          </cell>
          <cell r="H331">
            <v>0</v>
          </cell>
          <cell r="I331">
            <v>0</v>
          </cell>
          <cell r="J331">
            <v>0</v>
          </cell>
          <cell r="K331">
            <v>0</v>
          </cell>
          <cell r="L331">
            <v>0</v>
          </cell>
          <cell r="M331">
            <v>0</v>
          </cell>
          <cell r="N331">
            <v>0</v>
          </cell>
        </row>
        <row r="332">
          <cell r="B332">
            <v>25</v>
          </cell>
          <cell r="C332">
            <v>0</v>
          </cell>
          <cell r="D332">
            <v>0</v>
          </cell>
          <cell r="E332">
            <v>0</v>
          </cell>
          <cell r="F332">
            <v>0</v>
          </cell>
          <cell r="G332">
            <v>0</v>
          </cell>
          <cell r="H332">
            <v>0</v>
          </cell>
          <cell r="I332">
            <v>0</v>
          </cell>
          <cell r="J332">
            <v>0</v>
          </cell>
          <cell r="K332">
            <v>0</v>
          </cell>
          <cell r="L332">
            <v>0</v>
          </cell>
          <cell r="M332">
            <v>0</v>
          </cell>
          <cell r="N332">
            <v>0</v>
          </cell>
        </row>
        <row r="333">
          <cell r="B333">
            <v>26</v>
          </cell>
          <cell r="C333">
            <v>0</v>
          </cell>
          <cell r="D333">
            <v>0</v>
          </cell>
          <cell r="E333">
            <v>0</v>
          </cell>
          <cell r="F333">
            <v>0</v>
          </cell>
          <cell r="G333">
            <v>90</v>
          </cell>
          <cell r="H333">
            <v>0</v>
          </cell>
          <cell r="I333">
            <v>40</v>
          </cell>
          <cell r="J333">
            <v>50.9</v>
          </cell>
          <cell r="K333">
            <v>50</v>
          </cell>
          <cell r="L333">
            <v>0</v>
          </cell>
          <cell r="M333">
            <v>30</v>
          </cell>
          <cell r="N333">
            <v>0</v>
          </cell>
        </row>
        <row r="334">
          <cell r="B334">
            <v>27</v>
          </cell>
          <cell r="C334">
            <v>0</v>
          </cell>
          <cell r="D334">
            <v>19.7</v>
          </cell>
          <cell r="E334">
            <v>0</v>
          </cell>
          <cell r="F334">
            <v>0</v>
          </cell>
          <cell r="G334">
            <v>0</v>
          </cell>
          <cell r="H334">
            <v>19.7</v>
          </cell>
          <cell r="I334">
            <v>0</v>
          </cell>
          <cell r="J334">
            <v>0</v>
          </cell>
          <cell r="K334">
            <v>0</v>
          </cell>
          <cell r="L334">
            <v>19.7</v>
          </cell>
          <cell r="M334">
            <v>0</v>
          </cell>
          <cell r="N334">
            <v>0</v>
          </cell>
        </row>
        <row r="335">
          <cell r="B335">
            <v>28</v>
          </cell>
          <cell r="C335">
            <v>0</v>
          </cell>
          <cell r="D335">
            <v>0</v>
          </cell>
          <cell r="E335">
            <v>0</v>
          </cell>
          <cell r="F335">
            <v>0</v>
          </cell>
          <cell r="G335">
            <v>0</v>
          </cell>
          <cell r="H335">
            <v>0</v>
          </cell>
          <cell r="I335">
            <v>0</v>
          </cell>
          <cell r="J335">
            <v>0</v>
          </cell>
          <cell r="K335">
            <v>0</v>
          </cell>
          <cell r="L335">
            <v>0</v>
          </cell>
          <cell r="M335">
            <v>0</v>
          </cell>
          <cell r="N335">
            <v>0</v>
          </cell>
        </row>
        <row r="336">
          <cell r="B336">
            <v>29</v>
          </cell>
          <cell r="C336">
            <v>0</v>
          </cell>
          <cell r="D336">
            <v>0</v>
          </cell>
          <cell r="E336">
            <v>0</v>
          </cell>
          <cell r="F336">
            <v>0</v>
          </cell>
          <cell r="G336">
            <v>0</v>
          </cell>
          <cell r="H336">
            <v>0</v>
          </cell>
          <cell r="I336">
            <v>0</v>
          </cell>
          <cell r="J336">
            <v>0</v>
          </cell>
          <cell r="K336">
            <v>0</v>
          </cell>
          <cell r="L336">
            <v>0</v>
          </cell>
          <cell r="M336">
            <v>0</v>
          </cell>
          <cell r="N336">
            <v>0</v>
          </cell>
        </row>
        <row r="337">
          <cell r="B337">
            <v>30</v>
          </cell>
          <cell r="C337">
            <v>0</v>
          </cell>
          <cell r="D337">
            <v>0</v>
          </cell>
          <cell r="E337">
            <v>0</v>
          </cell>
          <cell r="F337">
            <v>0</v>
          </cell>
          <cell r="G337">
            <v>0</v>
          </cell>
          <cell r="H337">
            <v>0</v>
          </cell>
          <cell r="I337">
            <v>0</v>
          </cell>
          <cell r="J337">
            <v>0</v>
          </cell>
          <cell r="K337">
            <v>0</v>
          </cell>
          <cell r="L337">
            <v>0</v>
          </cell>
          <cell r="M337">
            <v>0</v>
          </cell>
          <cell r="N337">
            <v>0</v>
          </cell>
        </row>
        <row r="338">
          <cell r="B338">
            <v>31</v>
          </cell>
          <cell r="C338">
            <v>0</v>
          </cell>
          <cell r="D338">
            <v>0</v>
          </cell>
          <cell r="E338">
            <v>0</v>
          </cell>
          <cell r="F338">
            <v>0</v>
          </cell>
          <cell r="G338">
            <v>0</v>
          </cell>
          <cell r="H338">
            <v>0</v>
          </cell>
          <cell r="I338">
            <v>0</v>
          </cell>
          <cell r="J338">
            <v>0</v>
          </cell>
          <cell r="K338">
            <v>0</v>
          </cell>
          <cell r="L338">
            <v>0</v>
          </cell>
          <cell r="M338">
            <v>0</v>
          </cell>
          <cell r="N338">
            <v>0</v>
          </cell>
        </row>
        <row r="339">
          <cell r="B339">
            <v>32</v>
          </cell>
          <cell r="C339">
            <v>0</v>
          </cell>
          <cell r="D339">
            <v>0</v>
          </cell>
          <cell r="E339">
            <v>0</v>
          </cell>
          <cell r="F339">
            <v>0</v>
          </cell>
          <cell r="G339">
            <v>5</v>
          </cell>
          <cell r="H339">
            <v>0</v>
          </cell>
          <cell r="I339">
            <v>0</v>
          </cell>
          <cell r="J339">
            <v>10</v>
          </cell>
          <cell r="K339">
            <v>0</v>
          </cell>
          <cell r="L339">
            <v>0</v>
          </cell>
          <cell r="M339">
            <v>1</v>
          </cell>
          <cell r="N339">
            <v>0</v>
          </cell>
        </row>
        <row r="340">
          <cell r="B340">
            <v>33</v>
          </cell>
          <cell r="C340">
            <v>1</v>
          </cell>
          <cell r="D340">
            <v>1</v>
          </cell>
          <cell r="E340">
            <v>1</v>
          </cell>
          <cell r="F340">
            <v>1</v>
          </cell>
          <cell r="G340">
            <v>1</v>
          </cell>
          <cell r="H340">
            <v>1</v>
          </cell>
          <cell r="I340">
            <v>1</v>
          </cell>
          <cell r="J340">
            <v>1</v>
          </cell>
          <cell r="K340">
            <v>1</v>
          </cell>
          <cell r="L340">
            <v>1</v>
          </cell>
          <cell r="M340">
            <v>1</v>
          </cell>
          <cell r="N340">
            <v>1</v>
          </cell>
        </row>
        <row r="341">
          <cell r="B341">
            <v>34</v>
          </cell>
          <cell r="C341">
            <v>0</v>
          </cell>
          <cell r="D341">
            <v>0</v>
          </cell>
          <cell r="E341">
            <v>0</v>
          </cell>
          <cell r="F341">
            <v>0</v>
          </cell>
          <cell r="G341">
            <v>0</v>
          </cell>
          <cell r="H341">
            <v>0</v>
          </cell>
          <cell r="I341">
            <v>0</v>
          </cell>
          <cell r="J341">
            <v>0</v>
          </cell>
          <cell r="K341">
            <v>0</v>
          </cell>
          <cell r="L341">
            <v>0</v>
          </cell>
          <cell r="M341">
            <v>0</v>
          </cell>
          <cell r="N341">
            <v>0</v>
          </cell>
        </row>
        <row r="342">
          <cell r="B342">
            <v>35</v>
          </cell>
          <cell r="C342">
            <v>0</v>
          </cell>
          <cell r="D342">
            <v>0</v>
          </cell>
          <cell r="E342">
            <v>0</v>
          </cell>
          <cell r="F342">
            <v>0</v>
          </cell>
          <cell r="G342">
            <v>0</v>
          </cell>
          <cell r="H342">
            <v>0</v>
          </cell>
          <cell r="I342">
            <v>0</v>
          </cell>
          <cell r="J342">
            <v>0</v>
          </cell>
          <cell r="K342">
            <v>0</v>
          </cell>
          <cell r="L342">
            <v>0</v>
          </cell>
          <cell r="M342">
            <v>0</v>
          </cell>
          <cell r="N342">
            <v>0</v>
          </cell>
        </row>
        <row r="343">
          <cell r="B343">
            <v>36</v>
          </cell>
          <cell r="C343">
            <v>0</v>
          </cell>
          <cell r="D343">
            <v>0</v>
          </cell>
          <cell r="E343">
            <v>0</v>
          </cell>
          <cell r="F343">
            <v>0</v>
          </cell>
          <cell r="G343">
            <v>0</v>
          </cell>
          <cell r="H343">
            <v>0</v>
          </cell>
          <cell r="I343">
            <v>0</v>
          </cell>
          <cell r="J343">
            <v>0</v>
          </cell>
          <cell r="K343">
            <v>0</v>
          </cell>
          <cell r="L343">
            <v>0</v>
          </cell>
          <cell r="M343">
            <v>0</v>
          </cell>
          <cell r="N343">
            <v>0</v>
          </cell>
        </row>
        <row r="344">
          <cell r="B344">
            <v>37</v>
          </cell>
          <cell r="C344">
            <v>0.36</v>
          </cell>
          <cell r="D344">
            <v>0.36</v>
          </cell>
          <cell r="E344">
            <v>0.36</v>
          </cell>
          <cell r="F344">
            <v>0.36</v>
          </cell>
          <cell r="G344">
            <v>0.36</v>
          </cell>
          <cell r="H344">
            <v>0.36</v>
          </cell>
          <cell r="I344">
            <v>0.36</v>
          </cell>
          <cell r="J344">
            <v>0.36</v>
          </cell>
          <cell r="K344">
            <v>0.36</v>
          </cell>
          <cell r="L344">
            <v>0.36</v>
          </cell>
          <cell r="M344">
            <v>0.36</v>
          </cell>
          <cell r="N344">
            <v>0.36</v>
          </cell>
        </row>
        <row r="345">
          <cell r="B345">
            <v>38</v>
          </cell>
          <cell r="C345">
            <v>0</v>
          </cell>
          <cell r="D345">
            <v>0</v>
          </cell>
          <cell r="E345">
            <v>0</v>
          </cell>
          <cell r="F345">
            <v>0</v>
          </cell>
          <cell r="G345">
            <v>0</v>
          </cell>
          <cell r="H345">
            <v>0</v>
          </cell>
          <cell r="I345">
            <v>0</v>
          </cell>
          <cell r="J345">
            <v>0</v>
          </cell>
          <cell r="K345">
            <v>0</v>
          </cell>
          <cell r="L345">
            <v>0</v>
          </cell>
          <cell r="M345">
            <v>0</v>
          </cell>
          <cell r="N345">
            <v>0</v>
          </cell>
        </row>
        <row r="346">
          <cell r="B346">
            <v>39</v>
          </cell>
          <cell r="C346">
            <v>0</v>
          </cell>
          <cell r="D346">
            <v>0</v>
          </cell>
          <cell r="E346">
            <v>0</v>
          </cell>
          <cell r="F346">
            <v>0</v>
          </cell>
          <cell r="G346">
            <v>0</v>
          </cell>
          <cell r="H346">
            <v>0</v>
          </cell>
          <cell r="I346">
            <v>0</v>
          </cell>
          <cell r="J346">
            <v>0</v>
          </cell>
          <cell r="K346">
            <v>0</v>
          </cell>
          <cell r="L346">
            <v>0</v>
          </cell>
          <cell r="M346">
            <v>0</v>
          </cell>
          <cell r="N346">
            <v>0</v>
          </cell>
        </row>
        <row r="347">
          <cell r="B347">
            <v>40</v>
          </cell>
          <cell r="C347">
            <v>0</v>
          </cell>
          <cell r="D347">
            <v>0</v>
          </cell>
          <cell r="E347">
            <v>0</v>
          </cell>
          <cell r="F347">
            <v>0</v>
          </cell>
          <cell r="G347">
            <v>0</v>
          </cell>
          <cell r="H347">
            <v>0</v>
          </cell>
          <cell r="I347">
            <v>0</v>
          </cell>
          <cell r="J347">
            <v>0</v>
          </cell>
          <cell r="K347">
            <v>0</v>
          </cell>
          <cell r="L347">
            <v>0</v>
          </cell>
          <cell r="M347">
            <v>0</v>
          </cell>
          <cell r="N347">
            <v>0</v>
          </cell>
        </row>
        <row r="348">
          <cell r="B348">
            <v>41</v>
          </cell>
          <cell r="C348">
            <v>0</v>
          </cell>
          <cell r="D348">
            <v>0</v>
          </cell>
          <cell r="E348">
            <v>0</v>
          </cell>
          <cell r="F348">
            <v>0</v>
          </cell>
          <cell r="G348">
            <v>0</v>
          </cell>
          <cell r="H348">
            <v>0</v>
          </cell>
          <cell r="I348">
            <v>0</v>
          </cell>
          <cell r="J348">
            <v>0</v>
          </cell>
          <cell r="K348">
            <v>0</v>
          </cell>
          <cell r="L348">
            <v>0</v>
          </cell>
          <cell r="M348">
            <v>0</v>
          </cell>
          <cell r="N348">
            <v>0</v>
          </cell>
        </row>
        <row r="349">
          <cell r="B349">
            <v>42</v>
          </cell>
          <cell r="C349">
            <v>0</v>
          </cell>
          <cell r="D349">
            <v>0</v>
          </cell>
          <cell r="E349">
            <v>0</v>
          </cell>
          <cell r="F349">
            <v>0</v>
          </cell>
          <cell r="G349">
            <v>0</v>
          </cell>
          <cell r="H349">
            <v>0</v>
          </cell>
          <cell r="I349">
            <v>0</v>
          </cell>
          <cell r="J349">
            <v>0</v>
          </cell>
          <cell r="K349">
            <v>0</v>
          </cell>
          <cell r="L349">
            <v>0</v>
          </cell>
          <cell r="M349">
            <v>0</v>
          </cell>
          <cell r="N349">
            <v>0</v>
          </cell>
        </row>
        <row r="350">
          <cell r="B350">
            <v>43</v>
          </cell>
          <cell r="C350">
            <v>0</v>
          </cell>
          <cell r="D350">
            <v>0</v>
          </cell>
          <cell r="E350">
            <v>0</v>
          </cell>
          <cell r="F350">
            <v>0</v>
          </cell>
          <cell r="G350">
            <v>0</v>
          </cell>
          <cell r="H350">
            <v>0</v>
          </cell>
          <cell r="I350">
            <v>0</v>
          </cell>
          <cell r="J350">
            <v>0</v>
          </cell>
          <cell r="K350">
            <v>0</v>
          </cell>
          <cell r="L350">
            <v>0</v>
          </cell>
          <cell r="M350">
            <v>0</v>
          </cell>
          <cell r="N350">
            <v>0</v>
          </cell>
        </row>
        <row r="351">
          <cell r="B351">
            <v>44</v>
          </cell>
          <cell r="C351">
            <v>0</v>
          </cell>
          <cell r="D351">
            <v>0</v>
          </cell>
          <cell r="E351">
            <v>0</v>
          </cell>
          <cell r="F351">
            <v>0</v>
          </cell>
          <cell r="G351">
            <v>0</v>
          </cell>
          <cell r="H351">
            <v>0</v>
          </cell>
          <cell r="I351">
            <v>0</v>
          </cell>
          <cell r="J351">
            <v>0</v>
          </cell>
          <cell r="K351">
            <v>0</v>
          </cell>
          <cell r="L351">
            <v>0</v>
          </cell>
          <cell r="M351">
            <v>0</v>
          </cell>
          <cell r="N351">
            <v>0</v>
          </cell>
        </row>
        <row r="352">
          <cell r="B352">
            <v>45</v>
          </cell>
          <cell r="C352">
            <v>0</v>
          </cell>
          <cell r="D352">
            <v>0</v>
          </cell>
          <cell r="E352">
            <v>0</v>
          </cell>
          <cell r="F352">
            <v>0</v>
          </cell>
          <cell r="G352">
            <v>0</v>
          </cell>
          <cell r="H352">
            <v>0</v>
          </cell>
          <cell r="I352">
            <v>0</v>
          </cell>
          <cell r="J352">
            <v>0</v>
          </cell>
          <cell r="K352">
            <v>0</v>
          </cell>
          <cell r="L352">
            <v>0</v>
          </cell>
          <cell r="M352">
            <v>0</v>
          </cell>
          <cell r="N352">
            <v>0</v>
          </cell>
        </row>
        <row r="353">
          <cell r="B353">
            <v>46</v>
          </cell>
          <cell r="C353">
            <v>0</v>
          </cell>
          <cell r="D353">
            <v>0</v>
          </cell>
          <cell r="E353">
            <v>0</v>
          </cell>
          <cell r="F353">
            <v>0</v>
          </cell>
          <cell r="G353">
            <v>0</v>
          </cell>
          <cell r="H353">
            <v>0</v>
          </cell>
          <cell r="I353">
            <v>0</v>
          </cell>
          <cell r="J353">
            <v>0</v>
          </cell>
          <cell r="K353">
            <v>0</v>
          </cell>
          <cell r="L353">
            <v>0</v>
          </cell>
          <cell r="M353">
            <v>0</v>
          </cell>
          <cell r="N353">
            <v>0</v>
          </cell>
        </row>
        <row r="354">
          <cell r="B354">
            <v>47</v>
          </cell>
          <cell r="C354">
            <v>0</v>
          </cell>
          <cell r="D354">
            <v>0</v>
          </cell>
          <cell r="E354">
            <v>0</v>
          </cell>
          <cell r="F354">
            <v>0</v>
          </cell>
          <cell r="G354">
            <v>0</v>
          </cell>
          <cell r="H354">
            <v>0</v>
          </cell>
          <cell r="I354">
            <v>0</v>
          </cell>
          <cell r="J354">
            <v>0</v>
          </cell>
          <cell r="K354">
            <v>0</v>
          </cell>
          <cell r="L354">
            <v>0</v>
          </cell>
          <cell r="M354">
            <v>0</v>
          </cell>
          <cell r="N354">
            <v>0</v>
          </cell>
        </row>
        <row r="355">
          <cell r="B355">
            <v>48</v>
          </cell>
          <cell r="C355">
            <v>0</v>
          </cell>
          <cell r="D355">
            <v>0</v>
          </cell>
          <cell r="E355">
            <v>0</v>
          </cell>
          <cell r="F355">
            <v>0</v>
          </cell>
          <cell r="G355">
            <v>0</v>
          </cell>
          <cell r="H355">
            <v>0</v>
          </cell>
          <cell r="I355">
            <v>0</v>
          </cell>
          <cell r="J355">
            <v>0</v>
          </cell>
          <cell r="K355">
            <v>0</v>
          </cell>
          <cell r="L355">
            <v>0</v>
          </cell>
          <cell r="M355">
            <v>0</v>
          </cell>
          <cell r="N355">
            <v>0</v>
          </cell>
        </row>
        <row r="356">
          <cell r="B356">
            <v>49</v>
          </cell>
          <cell r="C356">
            <v>0</v>
          </cell>
          <cell r="D356">
            <v>0</v>
          </cell>
          <cell r="E356">
            <v>0</v>
          </cell>
          <cell r="F356">
            <v>0</v>
          </cell>
          <cell r="G356">
            <v>0</v>
          </cell>
          <cell r="H356">
            <v>0</v>
          </cell>
          <cell r="I356">
            <v>0</v>
          </cell>
          <cell r="J356">
            <v>0</v>
          </cell>
          <cell r="K356">
            <v>0</v>
          </cell>
          <cell r="L356">
            <v>0</v>
          </cell>
          <cell r="M356">
            <v>0</v>
          </cell>
          <cell r="N356">
            <v>0</v>
          </cell>
        </row>
        <row r="357">
          <cell r="B357">
            <v>50</v>
          </cell>
          <cell r="C357">
            <v>0</v>
          </cell>
          <cell r="D357">
            <v>0</v>
          </cell>
          <cell r="E357">
            <v>0</v>
          </cell>
          <cell r="F357">
            <v>0</v>
          </cell>
          <cell r="G357">
            <v>0</v>
          </cell>
          <cell r="H357">
            <v>0</v>
          </cell>
          <cell r="I357">
            <v>0</v>
          </cell>
          <cell r="J357">
            <v>0</v>
          </cell>
          <cell r="K357">
            <v>0</v>
          </cell>
          <cell r="L357">
            <v>0</v>
          </cell>
          <cell r="M357">
            <v>0</v>
          </cell>
          <cell r="N357">
            <v>0</v>
          </cell>
        </row>
        <row r="358">
          <cell r="B358">
            <v>51</v>
          </cell>
          <cell r="C358">
            <v>0</v>
          </cell>
          <cell r="D358">
            <v>0</v>
          </cell>
          <cell r="E358">
            <v>0</v>
          </cell>
          <cell r="F358">
            <v>0</v>
          </cell>
          <cell r="G358">
            <v>0</v>
          </cell>
          <cell r="H358">
            <v>0</v>
          </cell>
          <cell r="I358">
            <v>0</v>
          </cell>
          <cell r="J358">
            <v>0</v>
          </cell>
          <cell r="K358">
            <v>0</v>
          </cell>
          <cell r="L358">
            <v>0</v>
          </cell>
          <cell r="M358">
            <v>0</v>
          </cell>
          <cell r="N358">
            <v>0</v>
          </cell>
        </row>
        <row r="359">
          <cell r="B359">
            <v>1</v>
          </cell>
          <cell r="C359">
            <v>338.34</v>
          </cell>
          <cell r="D359">
            <v>351.75</v>
          </cell>
          <cell r="E359">
            <v>488.14</v>
          </cell>
          <cell r="F359">
            <v>423.2</v>
          </cell>
          <cell r="G359">
            <v>392.89</v>
          </cell>
          <cell r="H359">
            <v>414.99</v>
          </cell>
          <cell r="I359">
            <v>419.69</v>
          </cell>
          <cell r="J359">
            <v>443.83</v>
          </cell>
          <cell r="K359">
            <v>409.67</v>
          </cell>
          <cell r="L359">
            <v>419.34</v>
          </cell>
          <cell r="M359">
            <v>390.05</v>
          </cell>
          <cell r="N359">
            <v>1417.67</v>
          </cell>
        </row>
        <row r="360">
          <cell r="B360">
            <v>2</v>
          </cell>
          <cell r="C360">
            <v>24.57</v>
          </cell>
          <cell r="D360">
            <v>25.79</v>
          </cell>
          <cell r="E360">
            <v>25.79</v>
          </cell>
          <cell r="F360">
            <v>25.79</v>
          </cell>
          <cell r="G360">
            <v>25.79</v>
          </cell>
          <cell r="H360">
            <v>25.79</v>
          </cell>
          <cell r="I360">
            <v>25.79</v>
          </cell>
          <cell r="J360">
            <v>25.79</v>
          </cell>
          <cell r="K360">
            <v>25.79</v>
          </cell>
          <cell r="L360">
            <v>25.79</v>
          </cell>
          <cell r="M360">
            <v>25.79</v>
          </cell>
          <cell r="N360">
            <v>25.79</v>
          </cell>
        </row>
        <row r="361">
          <cell r="B361">
            <v>3</v>
          </cell>
          <cell r="C361">
            <v>5.3</v>
          </cell>
          <cell r="D361">
            <v>5.3</v>
          </cell>
          <cell r="E361">
            <v>5.3</v>
          </cell>
          <cell r="F361">
            <v>5.3</v>
          </cell>
          <cell r="G361">
            <v>5.3</v>
          </cell>
          <cell r="H361">
            <v>5.3</v>
          </cell>
          <cell r="I361">
            <v>5.3</v>
          </cell>
          <cell r="J361">
            <v>5.3</v>
          </cell>
          <cell r="K361">
            <v>5.3</v>
          </cell>
          <cell r="L361">
            <v>5.3</v>
          </cell>
          <cell r="M361">
            <v>5.3</v>
          </cell>
          <cell r="N361">
            <v>5.3</v>
          </cell>
        </row>
        <row r="362">
          <cell r="B362">
            <v>4</v>
          </cell>
          <cell r="C362">
            <v>0</v>
          </cell>
          <cell r="D362">
            <v>0</v>
          </cell>
          <cell r="E362">
            <v>0</v>
          </cell>
          <cell r="F362">
            <v>0</v>
          </cell>
          <cell r="G362">
            <v>0</v>
          </cell>
          <cell r="H362">
            <v>0</v>
          </cell>
          <cell r="I362">
            <v>0</v>
          </cell>
          <cell r="J362">
            <v>0</v>
          </cell>
          <cell r="K362">
            <v>0</v>
          </cell>
          <cell r="L362">
            <v>0</v>
          </cell>
          <cell r="M362">
            <v>0</v>
          </cell>
          <cell r="N362">
            <v>0</v>
          </cell>
        </row>
        <row r="363">
          <cell r="B363">
            <v>5</v>
          </cell>
          <cell r="C363">
            <v>0</v>
          </cell>
          <cell r="D363">
            <v>0</v>
          </cell>
          <cell r="E363">
            <v>0</v>
          </cell>
          <cell r="F363">
            <v>0</v>
          </cell>
          <cell r="G363">
            <v>0</v>
          </cell>
          <cell r="H363">
            <v>0</v>
          </cell>
          <cell r="I363">
            <v>0</v>
          </cell>
          <cell r="J363">
            <v>0</v>
          </cell>
          <cell r="K363">
            <v>0</v>
          </cell>
          <cell r="L363">
            <v>0</v>
          </cell>
          <cell r="M363">
            <v>0</v>
          </cell>
          <cell r="N363">
            <v>0</v>
          </cell>
        </row>
        <row r="364">
          <cell r="B364">
            <v>6</v>
          </cell>
          <cell r="C364">
            <v>0</v>
          </cell>
          <cell r="D364">
            <v>0</v>
          </cell>
          <cell r="E364">
            <v>0</v>
          </cell>
          <cell r="F364">
            <v>0</v>
          </cell>
          <cell r="G364">
            <v>0</v>
          </cell>
          <cell r="H364">
            <v>0</v>
          </cell>
          <cell r="I364">
            <v>0</v>
          </cell>
          <cell r="J364">
            <v>0</v>
          </cell>
          <cell r="K364">
            <v>0</v>
          </cell>
          <cell r="L364">
            <v>0</v>
          </cell>
          <cell r="M364">
            <v>0</v>
          </cell>
          <cell r="N364">
            <v>0</v>
          </cell>
        </row>
        <row r="365">
          <cell r="B365">
            <v>7</v>
          </cell>
          <cell r="C365">
            <v>0</v>
          </cell>
          <cell r="D365">
            <v>0</v>
          </cell>
          <cell r="E365">
            <v>0</v>
          </cell>
          <cell r="F365">
            <v>0</v>
          </cell>
          <cell r="G365">
            <v>0</v>
          </cell>
          <cell r="H365">
            <v>0</v>
          </cell>
          <cell r="I365">
            <v>0</v>
          </cell>
          <cell r="J365">
            <v>0</v>
          </cell>
          <cell r="K365">
            <v>0</v>
          </cell>
          <cell r="L365">
            <v>0</v>
          </cell>
          <cell r="M365">
            <v>0</v>
          </cell>
          <cell r="N365">
            <v>0</v>
          </cell>
        </row>
        <row r="366">
          <cell r="B366">
            <v>8</v>
          </cell>
          <cell r="C366">
            <v>0</v>
          </cell>
          <cell r="D366">
            <v>0</v>
          </cell>
          <cell r="E366">
            <v>0</v>
          </cell>
          <cell r="F366">
            <v>0</v>
          </cell>
          <cell r="G366">
            <v>0</v>
          </cell>
          <cell r="H366">
            <v>0</v>
          </cell>
          <cell r="I366">
            <v>0</v>
          </cell>
          <cell r="J366">
            <v>0</v>
          </cell>
          <cell r="K366">
            <v>0</v>
          </cell>
          <cell r="L366">
            <v>0</v>
          </cell>
          <cell r="M366">
            <v>0</v>
          </cell>
          <cell r="N366">
            <v>0</v>
          </cell>
        </row>
        <row r="367">
          <cell r="B367">
            <v>9</v>
          </cell>
          <cell r="C367">
            <v>0</v>
          </cell>
          <cell r="D367">
            <v>0</v>
          </cell>
          <cell r="E367">
            <v>0</v>
          </cell>
          <cell r="F367">
            <v>0</v>
          </cell>
          <cell r="G367">
            <v>0</v>
          </cell>
          <cell r="H367">
            <v>0</v>
          </cell>
          <cell r="I367">
            <v>0</v>
          </cell>
          <cell r="J367">
            <v>0</v>
          </cell>
          <cell r="K367">
            <v>0</v>
          </cell>
          <cell r="L367">
            <v>0</v>
          </cell>
          <cell r="M367">
            <v>0</v>
          </cell>
          <cell r="N367">
            <v>0</v>
          </cell>
        </row>
        <row r="368">
          <cell r="B368">
            <v>10</v>
          </cell>
          <cell r="C368">
            <v>0</v>
          </cell>
          <cell r="D368">
            <v>0</v>
          </cell>
          <cell r="E368">
            <v>0</v>
          </cell>
          <cell r="F368">
            <v>0</v>
          </cell>
          <cell r="G368">
            <v>0</v>
          </cell>
          <cell r="H368">
            <v>0</v>
          </cell>
          <cell r="I368">
            <v>0</v>
          </cell>
          <cell r="J368">
            <v>700</v>
          </cell>
          <cell r="K368">
            <v>0</v>
          </cell>
          <cell r="L368">
            <v>0</v>
          </cell>
          <cell r="M368">
            <v>0</v>
          </cell>
          <cell r="N368">
            <v>0</v>
          </cell>
        </row>
        <row r="369">
          <cell r="B369">
            <v>11</v>
          </cell>
          <cell r="C369">
            <v>0</v>
          </cell>
          <cell r="D369">
            <v>540</v>
          </cell>
          <cell r="E369">
            <v>0</v>
          </cell>
          <cell r="F369">
            <v>0</v>
          </cell>
          <cell r="G369">
            <v>0</v>
          </cell>
          <cell r="H369">
            <v>0</v>
          </cell>
          <cell r="I369">
            <v>0</v>
          </cell>
          <cell r="J369">
            <v>300</v>
          </cell>
          <cell r="K369">
            <v>0</v>
          </cell>
          <cell r="L369">
            <v>0</v>
          </cell>
          <cell r="M369">
            <v>0</v>
          </cell>
          <cell r="N369">
            <v>0</v>
          </cell>
        </row>
        <row r="370">
          <cell r="B370">
            <v>12</v>
          </cell>
          <cell r="C370">
            <v>0</v>
          </cell>
          <cell r="D370">
            <v>44.46</v>
          </cell>
          <cell r="E370">
            <v>6.02</v>
          </cell>
          <cell r="F370">
            <v>6.14</v>
          </cell>
          <cell r="G370">
            <v>0</v>
          </cell>
          <cell r="H370">
            <v>0</v>
          </cell>
          <cell r="I370">
            <v>28.31</v>
          </cell>
          <cell r="J370">
            <v>7.42</v>
          </cell>
          <cell r="K370">
            <v>0</v>
          </cell>
          <cell r="L370">
            <v>0</v>
          </cell>
          <cell r="M370">
            <v>0</v>
          </cell>
          <cell r="N370">
            <v>0</v>
          </cell>
        </row>
        <row r="371">
          <cell r="B371">
            <v>13</v>
          </cell>
          <cell r="C371">
            <v>0</v>
          </cell>
          <cell r="D371">
            <v>0</v>
          </cell>
          <cell r="E371">
            <v>0</v>
          </cell>
          <cell r="F371">
            <v>0</v>
          </cell>
          <cell r="G371">
            <v>0</v>
          </cell>
          <cell r="H371">
            <v>0</v>
          </cell>
          <cell r="I371">
            <v>0</v>
          </cell>
          <cell r="J371">
            <v>0</v>
          </cell>
          <cell r="K371">
            <v>0</v>
          </cell>
          <cell r="L371">
            <v>0</v>
          </cell>
          <cell r="M371">
            <v>0</v>
          </cell>
          <cell r="N371">
            <v>0</v>
          </cell>
        </row>
        <row r="372">
          <cell r="B372">
            <v>14</v>
          </cell>
          <cell r="C372">
            <v>0</v>
          </cell>
          <cell r="D372">
            <v>7.5</v>
          </cell>
          <cell r="E372">
            <v>0</v>
          </cell>
          <cell r="F372">
            <v>0</v>
          </cell>
          <cell r="G372">
            <v>0</v>
          </cell>
          <cell r="H372">
            <v>0</v>
          </cell>
          <cell r="I372">
            <v>0</v>
          </cell>
          <cell r="J372">
            <v>7.5</v>
          </cell>
          <cell r="K372">
            <v>0</v>
          </cell>
          <cell r="L372">
            <v>0</v>
          </cell>
          <cell r="M372">
            <v>0</v>
          </cell>
          <cell r="N372">
            <v>0</v>
          </cell>
        </row>
        <row r="373">
          <cell r="B373">
            <v>15</v>
          </cell>
          <cell r="C373">
            <v>0</v>
          </cell>
          <cell r="D373">
            <v>6</v>
          </cell>
          <cell r="E373">
            <v>0</v>
          </cell>
          <cell r="F373">
            <v>3</v>
          </cell>
          <cell r="G373">
            <v>0</v>
          </cell>
          <cell r="H373">
            <v>1.8</v>
          </cell>
          <cell r="I373">
            <v>1.8</v>
          </cell>
          <cell r="J373">
            <v>0</v>
          </cell>
          <cell r="K373">
            <v>0</v>
          </cell>
          <cell r="L373">
            <v>0</v>
          </cell>
          <cell r="M373">
            <v>0</v>
          </cell>
          <cell r="N373">
            <v>0</v>
          </cell>
        </row>
        <row r="374">
          <cell r="B374">
            <v>16</v>
          </cell>
          <cell r="C374">
            <v>12</v>
          </cell>
          <cell r="D374">
            <v>0</v>
          </cell>
          <cell r="E374">
            <v>0</v>
          </cell>
          <cell r="F374">
            <v>0</v>
          </cell>
          <cell r="G374">
            <v>0</v>
          </cell>
          <cell r="H374">
            <v>0</v>
          </cell>
          <cell r="I374">
            <v>12</v>
          </cell>
          <cell r="J374">
            <v>0</v>
          </cell>
          <cell r="K374">
            <v>0</v>
          </cell>
          <cell r="L374">
            <v>0</v>
          </cell>
          <cell r="M374">
            <v>0</v>
          </cell>
          <cell r="N374">
            <v>0</v>
          </cell>
        </row>
        <row r="375">
          <cell r="B375">
            <v>17</v>
          </cell>
          <cell r="C375">
            <v>0</v>
          </cell>
          <cell r="D375">
            <v>13</v>
          </cell>
          <cell r="E375">
            <v>0</v>
          </cell>
          <cell r="F375">
            <v>0</v>
          </cell>
          <cell r="G375">
            <v>0</v>
          </cell>
          <cell r="H375">
            <v>0</v>
          </cell>
          <cell r="I375">
            <v>13</v>
          </cell>
          <cell r="J375">
            <v>0</v>
          </cell>
          <cell r="K375">
            <v>0</v>
          </cell>
          <cell r="L375">
            <v>0</v>
          </cell>
          <cell r="M375">
            <v>0</v>
          </cell>
          <cell r="N375">
            <v>0</v>
          </cell>
        </row>
        <row r="376">
          <cell r="B376">
            <v>18</v>
          </cell>
          <cell r="C376">
            <v>0</v>
          </cell>
          <cell r="D376">
            <v>0</v>
          </cell>
          <cell r="E376">
            <v>0</v>
          </cell>
          <cell r="F376">
            <v>0</v>
          </cell>
          <cell r="G376">
            <v>0</v>
          </cell>
          <cell r="H376">
            <v>0</v>
          </cell>
          <cell r="I376">
            <v>0</v>
          </cell>
          <cell r="J376">
            <v>0</v>
          </cell>
          <cell r="K376">
            <v>0</v>
          </cell>
          <cell r="L376">
            <v>0</v>
          </cell>
          <cell r="M376">
            <v>0</v>
          </cell>
          <cell r="N376">
            <v>0</v>
          </cell>
        </row>
        <row r="377">
          <cell r="B377">
            <v>19</v>
          </cell>
          <cell r="C377">
            <v>0</v>
          </cell>
          <cell r="D377">
            <v>0</v>
          </cell>
          <cell r="E377">
            <v>0</v>
          </cell>
          <cell r="F377">
            <v>0.3</v>
          </cell>
          <cell r="G377">
            <v>0</v>
          </cell>
          <cell r="H377">
            <v>0</v>
          </cell>
          <cell r="I377">
            <v>0</v>
          </cell>
          <cell r="J377">
            <v>0</v>
          </cell>
          <cell r="K377">
            <v>0</v>
          </cell>
          <cell r="L377">
            <v>0.5</v>
          </cell>
          <cell r="M377">
            <v>0</v>
          </cell>
          <cell r="N377">
            <v>0</v>
          </cell>
        </row>
        <row r="378">
          <cell r="B378">
            <v>20</v>
          </cell>
          <cell r="C378">
            <v>0</v>
          </cell>
          <cell r="D378">
            <v>44</v>
          </cell>
          <cell r="E378">
            <v>0</v>
          </cell>
          <cell r="F378">
            <v>0</v>
          </cell>
          <cell r="G378">
            <v>0</v>
          </cell>
          <cell r="H378">
            <v>0</v>
          </cell>
          <cell r="I378">
            <v>0</v>
          </cell>
          <cell r="J378">
            <v>44</v>
          </cell>
          <cell r="K378">
            <v>0</v>
          </cell>
          <cell r="L378">
            <v>0</v>
          </cell>
          <cell r="M378">
            <v>0</v>
          </cell>
          <cell r="N378">
            <v>0</v>
          </cell>
        </row>
        <row r="379">
          <cell r="B379">
            <v>21</v>
          </cell>
          <cell r="C379">
            <v>0</v>
          </cell>
          <cell r="D379">
            <v>0</v>
          </cell>
          <cell r="E379">
            <v>0</v>
          </cell>
          <cell r="F379">
            <v>0</v>
          </cell>
          <cell r="G379">
            <v>0</v>
          </cell>
          <cell r="H379">
            <v>0</v>
          </cell>
          <cell r="I379">
            <v>0</v>
          </cell>
          <cell r="J379">
            <v>37</v>
          </cell>
          <cell r="K379">
            <v>0</v>
          </cell>
          <cell r="L379">
            <v>0</v>
          </cell>
          <cell r="M379">
            <v>0</v>
          </cell>
          <cell r="N379">
            <v>0</v>
          </cell>
        </row>
        <row r="380">
          <cell r="B380">
            <v>22</v>
          </cell>
          <cell r="C380">
            <v>0</v>
          </cell>
          <cell r="D380">
            <v>0</v>
          </cell>
          <cell r="E380">
            <v>0</v>
          </cell>
          <cell r="F380">
            <v>0</v>
          </cell>
          <cell r="G380">
            <v>0</v>
          </cell>
          <cell r="H380">
            <v>0</v>
          </cell>
          <cell r="I380">
            <v>0</v>
          </cell>
          <cell r="J380">
            <v>0</v>
          </cell>
          <cell r="K380">
            <v>0</v>
          </cell>
          <cell r="L380">
            <v>0</v>
          </cell>
          <cell r="M380">
            <v>0</v>
          </cell>
          <cell r="N380">
            <v>0</v>
          </cell>
        </row>
        <row r="381">
          <cell r="B381">
            <v>23</v>
          </cell>
          <cell r="C381">
            <v>0</v>
          </cell>
          <cell r="D381">
            <v>0</v>
          </cell>
          <cell r="E381">
            <v>0</v>
          </cell>
          <cell r="F381">
            <v>0</v>
          </cell>
          <cell r="G381">
            <v>0</v>
          </cell>
          <cell r="H381">
            <v>0</v>
          </cell>
          <cell r="I381">
            <v>0</v>
          </cell>
          <cell r="J381">
            <v>0</v>
          </cell>
          <cell r="K381">
            <v>0</v>
          </cell>
          <cell r="L381">
            <v>0</v>
          </cell>
          <cell r="M381">
            <v>0</v>
          </cell>
          <cell r="N381">
            <v>0</v>
          </cell>
        </row>
        <row r="382">
          <cell r="B382">
            <v>24</v>
          </cell>
          <cell r="C382">
            <v>0</v>
          </cell>
          <cell r="D382">
            <v>0</v>
          </cell>
          <cell r="E382">
            <v>0</v>
          </cell>
          <cell r="F382">
            <v>0</v>
          </cell>
          <cell r="G382">
            <v>0</v>
          </cell>
          <cell r="H382">
            <v>0</v>
          </cell>
          <cell r="I382">
            <v>0</v>
          </cell>
          <cell r="J382">
            <v>0</v>
          </cell>
          <cell r="K382">
            <v>0</v>
          </cell>
          <cell r="L382">
            <v>0</v>
          </cell>
          <cell r="M382">
            <v>0</v>
          </cell>
          <cell r="N382">
            <v>0</v>
          </cell>
        </row>
        <row r="383">
          <cell r="B383">
            <v>25</v>
          </cell>
          <cell r="C383">
            <v>0</v>
          </cell>
          <cell r="D383">
            <v>0</v>
          </cell>
          <cell r="E383">
            <v>0</v>
          </cell>
          <cell r="F383">
            <v>0</v>
          </cell>
          <cell r="G383">
            <v>0</v>
          </cell>
          <cell r="H383">
            <v>0</v>
          </cell>
          <cell r="I383">
            <v>0</v>
          </cell>
          <cell r="J383">
            <v>0</v>
          </cell>
          <cell r="K383">
            <v>0</v>
          </cell>
          <cell r="L383">
            <v>0</v>
          </cell>
          <cell r="M383">
            <v>0</v>
          </cell>
          <cell r="N383">
            <v>0</v>
          </cell>
        </row>
        <row r="384">
          <cell r="B384">
            <v>26</v>
          </cell>
          <cell r="C384">
            <v>0</v>
          </cell>
          <cell r="D384">
            <v>5</v>
          </cell>
          <cell r="E384">
            <v>5</v>
          </cell>
          <cell r="F384">
            <v>10</v>
          </cell>
          <cell r="G384">
            <v>10</v>
          </cell>
          <cell r="H384">
            <v>7.5</v>
          </cell>
          <cell r="I384">
            <v>10</v>
          </cell>
          <cell r="J384">
            <v>10</v>
          </cell>
          <cell r="K384">
            <v>7.5</v>
          </cell>
          <cell r="L384">
            <v>10</v>
          </cell>
          <cell r="M384">
            <v>10</v>
          </cell>
          <cell r="N384">
            <v>7.5</v>
          </cell>
        </row>
        <row r="385">
          <cell r="B385">
            <v>27</v>
          </cell>
          <cell r="C385">
            <v>0</v>
          </cell>
          <cell r="D385">
            <v>0</v>
          </cell>
          <cell r="E385">
            <v>0</v>
          </cell>
          <cell r="F385">
            <v>0</v>
          </cell>
          <cell r="G385">
            <v>0</v>
          </cell>
          <cell r="H385">
            <v>0</v>
          </cell>
          <cell r="I385">
            <v>0</v>
          </cell>
          <cell r="J385">
            <v>0</v>
          </cell>
          <cell r="K385">
            <v>0</v>
          </cell>
          <cell r="L385">
            <v>0</v>
          </cell>
          <cell r="M385">
            <v>0</v>
          </cell>
          <cell r="N385">
            <v>0</v>
          </cell>
        </row>
        <row r="386">
          <cell r="B386">
            <v>28</v>
          </cell>
          <cell r="C386">
            <v>0</v>
          </cell>
          <cell r="D386">
            <v>0</v>
          </cell>
          <cell r="E386">
            <v>0</v>
          </cell>
          <cell r="F386">
            <v>0</v>
          </cell>
          <cell r="G386">
            <v>0</v>
          </cell>
          <cell r="H386">
            <v>0</v>
          </cell>
          <cell r="I386">
            <v>0</v>
          </cell>
          <cell r="J386">
            <v>0</v>
          </cell>
          <cell r="K386">
            <v>0</v>
          </cell>
          <cell r="L386">
            <v>0</v>
          </cell>
          <cell r="M386">
            <v>0</v>
          </cell>
          <cell r="N386">
            <v>0</v>
          </cell>
        </row>
        <row r="387">
          <cell r="B387">
            <v>29</v>
          </cell>
          <cell r="C387">
            <v>0</v>
          </cell>
          <cell r="D387">
            <v>0</v>
          </cell>
          <cell r="E387">
            <v>0</v>
          </cell>
          <cell r="F387">
            <v>0</v>
          </cell>
          <cell r="G387">
            <v>0</v>
          </cell>
          <cell r="H387">
            <v>0</v>
          </cell>
          <cell r="I387">
            <v>0</v>
          </cell>
          <cell r="J387">
            <v>0</v>
          </cell>
          <cell r="K387">
            <v>0</v>
          </cell>
          <cell r="L387">
            <v>0</v>
          </cell>
          <cell r="M387">
            <v>0</v>
          </cell>
          <cell r="N387">
            <v>0</v>
          </cell>
        </row>
        <row r="388">
          <cell r="B388">
            <v>30</v>
          </cell>
          <cell r="C388">
            <v>0</v>
          </cell>
          <cell r="D388">
            <v>0</v>
          </cell>
          <cell r="E388">
            <v>0</v>
          </cell>
          <cell r="F388">
            <v>0</v>
          </cell>
          <cell r="G388">
            <v>0</v>
          </cell>
          <cell r="H388">
            <v>0</v>
          </cell>
          <cell r="I388">
            <v>0</v>
          </cell>
          <cell r="J388">
            <v>0</v>
          </cell>
          <cell r="K388">
            <v>0</v>
          </cell>
          <cell r="L388">
            <v>0</v>
          </cell>
          <cell r="M388">
            <v>0</v>
          </cell>
          <cell r="N388">
            <v>0</v>
          </cell>
        </row>
        <row r="389">
          <cell r="B389">
            <v>31</v>
          </cell>
          <cell r="C389">
            <v>0</v>
          </cell>
          <cell r="D389">
            <v>0</v>
          </cell>
          <cell r="E389">
            <v>0</v>
          </cell>
          <cell r="F389">
            <v>0</v>
          </cell>
          <cell r="G389">
            <v>0</v>
          </cell>
          <cell r="H389">
            <v>0</v>
          </cell>
          <cell r="I389">
            <v>0</v>
          </cell>
          <cell r="J389">
            <v>0</v>
          </cell>
          <cell r="K389">
            <v>0</v>
          </cell>
          <cell r="L389">
            <v>0</v>
          </cell>
          <cell r="M389">
            <v>0</v>
          </cell>
          <cell r="N389">
            <v>0</v>
          </cell>
        </row>
        <row r="390">
          <cell r="B390">
            <v>32</v>
          </cell>
          <cell r="C390">
            <v>0</v>
          </cell>
          <cell r="D390">
            <v>0</v>
          </cell>
          <cell r="E390">
            <v>0</v>
          </cell>
          <cell r="F390">
            <v>0</v>
          </cell>
          <cell r="G390">
            <v>0</v>
          </cell>
          <cell r="H390">
            <v>0</v>
          </cell>
          <cell r="I390">
            <v>0</v>
          </cell>
          <cell r="J390">
            <v>0</v>
          </cell>
          <cell r="K390">
            <v>0</v>
          </cell>
          <cell r="L390">
            <v>0</v>
          </cell>
          <cell r="M390">
            <v>0</v>
          </cell>
          <cell r="N390">
            <v>0</v>
          </cell>
        </row>
        <row r="391">
          <cell r="B391">
            <v>33</v>
          </cell>
          <cell r="C391">
            <v>1.5</v>
          </cell>
          <cell r="D391">
            <v>1.5</v>
          </cell>
          <cell r="E391">
            <v>1.5</v>
          </cell>
          <cell r="F391">
            <v>1.5</v>
          </cell>
          <cell r="G391">
            <v>1.5</v>
          </cell>
          <cell r="H391">
            <v>1.5</v>
          </cell>
          <cell r="I391">
            <v>1.5</v>
          </cell>
          <cell r="J391">
            <v>1.5</v>
          </cell>
          <cell r="K391">
            <v>1.5</v>
          </cell>
          <cell r="L391">
            <v>1.5</v>
          </cell>
          <cell r="M391">
            <v>1.5</v>
          </cell>
          <cell r="N391">
            <v>1.5</v>
          </cell>
        </row>
        <row r="392">
          <cell r="B392">
            <v>34</v>
          </cell>
          <cell r="C392">
            <v>0</v>
          </cell>
          <cell r="D392">
            <v>0</v>
          </cell>
          <cell r="E392">
            <v>0</v>
          </cell>
          <cell r="F392">
            <v>0</v>
          </cell>
          <cell r="G392">
            <v>0</v>
          </cell>
          <cell r="H392">
            <v>0</v>
          </cell>
          <cell r="I392">
            <v>0</v>
          </cell>
          <cell r="J392">
            <v>0</v>
          </cell>
          <cell r="K392">
            <v>0</v>
          </cell>
          <cell r="L392">
            <v>0</v>
          </cell>
          <cell r="M392">
            <v>0</v>
          </cell>
          <cell r="N392">
            <v>0</v>
          </cell>
        </row>
        <row r="393">
          <cell r="B393">
            <v>35</v>
          </cell>
          <cell r="C393">
            <v>0</v>
          </cell>
          <cell r="D393">
            <v>0</v>
          </cell>
          <cell r="E393">
            <v>0</v>
          </cell>
          <cell r="F393">
            <v>0</v>
          </cell>
          <cell r="G393">
            <v>0</v>
          </cell>
          <cell r="H393">
            <v>0</v>
          </cell>
          <cell r="I393">
            <v>0</v>
          </cell>
          <cell r="J393">
            <v>0</v>
          </cell>
          <cell r="K393">
            <v>0</v>
          </cell>
          <cell r="L393">
            <v>0</v>
          </cell>
          <cell r="M393">
            <v>0</v>
          </cell>
          <cell r="N393">
            <v>0</v>
          </cell>
        </row>
        <row r="394">
          <cell r="B394">
            <v>36</v>
          </cell>
          <cell r="C394">
            <v>0</v>
          </cell>
          <cell r="D394">
            <v>0</v>
          </cell>
          <cell r="E394">
            <v>0</v>
          </cell>
          <cell r="F394">
            <v>0</v>
          </cell>
          <cell r="G394">
            <v>0</v>
          </cell>
          <cell r="H394">
            <v>0</v>
          </cell>
          <cell r="I394">
            <v>0</v>
          </cell>
          <cell r="J394">
            <v>0</v>
          </cell>
          <cell r="K394">
            <v>0</v>
          </cell>
          <cell r="L394">
            <v>0</v>
          </cell>
          <cell r="M394">
            <v>0</v>
          </cell>
          <cell r="N394">
            <v>0</v>
          </cell>
        </row>
        <row r="395">
          <cell r="B395">
            <v>37</v>
          </cell>
          <cell r="C395">
            <v>0</v>
          </cell>
          <cell r="D395">
            <v>0</v>
          </cell>
          <cell r="E395">
            <v>0</v>
          </cell>
          <cell r="F395">
            <v>0</v>
          </cell>
          <cell r="G395">
            <v>0</v>
          </cell>
          <cell r="H395">
            <v>0</v>
          </cell>
          <cell r="I395">
            <v>0</v>
          </cell>
          <cell r="J395">
            <v>0</v>
          </cell>
          <cell r="K395">
            <v>0</v>
          </cell>
          <cell r="L395">
            <v>0</v>
          </cell>
          <cell r="M395">
            <v>0</v>
          </cell>
          <cell r="N395">
            <v>0</v>
          </cell>
        </row>
        <row r="396">
          <cell r="B396">
            <v>38</v>
          </cell>
          <cell r="C396">
            <v>0</v>
          </cell>
          <cell r="D396">
            <v>0</v>
          </cell>
          <cell r="E396">
            <v>0</v>
          </cell>
          <cell r="F396">
            <v>0</v>
          </cell>
          <cell r="G396">
            <v>0</v>
          </cell>
          <cell r="H396">
            <v>0</v>
          </cell>
          <cell r="I396">
            <v>0</v>
          </cell>
          <cell r="J396">
            <v>0</v>
          </cell>
          <cell r="K396">
            <v>0</v>
          </cell>
          <cell r="L396">
            <v>0</v>
          </cell>
          <cell r="M396">
            <v>0</v>
          </cell>
          <cell r="N396">
            <v>0</v>
          </cell>
        </row>
        <row r="397">
          <cell r="B397">
            <v>39</v>
          </cell>
          <cell r="C397">
            <v>0</v>
          </cell>
          <cell r="D397">
            <v>0</v>
          </cell>
          <cell r="E397">
            <v>0</v>
          </cell>
          <cell r="F397">
            <v>0</v>
          </cell>
          <cell r="G397">
            <v>0</v>
          </cell>
          <cell r="H397">
            <v>0</v>
          </cell>
          <cell r="I397">
            <v>0</v>
          </cell>
          <cell r="J397">
            <v>0</v>
          </cell>
          <cell r="K397">
            <v>0</v>
          </cell>
          <cell r="L397">
            <v>0</v>
          </cell>
          <cell r="M397">
            <v>0</v>
          </cell>
          <cell r="N397">
            <v>0</v>
          </cell>
        </row>
        <row r="398">
          <cell r="B398">
            <v>40</v>
          </cell>
          <cell r="C398">
            <v>0</v>
          </cell>
          <cell r="D398">
            <v>0</v>
          </cell>
          <cell r="E398">
            <v>0</v>
          </cell>
          <cell r="F398">
            <v>0</v>
          </cell>
          <cell r="G398">
            <v>0</v>
          </cell>
          <cell r="H398">
            <v>0</v>
          </cell>
          <cell r="I398">
            <v>0</v>
          </cell>
          <cell r="J398">
            <v>0</v>
          </cell>
          <cell r="K398">
            <v>0</v>
          </cell>
          <cell r="L398">
            <v>0</v>
          </cell>
          <cell r="M398">
            <v>0</v>
          </cell>
          <cell r="N398">
            <v>0</v>
          </cell>
        </row>
        <row r="399">
          <cell r="B399">
            <v>41</v>
          </cell>
          <cell r="C399">
            <v>0</v>
          </cell>
          <cell r="D399">
            <v>0</v>
          </cell>
          <cell r="E399">
            <v>0</v>
          </cell>
          <cell r="F399">
            <v>0</v>
          </cell>
          <cell r="G399">
            <v>0</v>
          </cell>
          <cell r="H399">
            <v>0</v>
          </cell>
          <cell r="I399">
            <v>0</v>
          </cell>
          <cell r="J399">
            <v>0</v>
          </cell>
          <cell r="K399">
            <v>0</v>
          </cell>
          <cell r="L399">
            <v>0</v>
          </cell>
          <cell r="M399">
            <v>0</v>
          </cell>
          <cell r="N399">
            <v>0</v>
          </cell>
        </row>
        <row r="400">
          <cell r="B400">
            <v>42</v>
          </cell>
          <cell r="C400">
            <v>0</v>
          </cell>
          <cell r="D400">
            <v>0</v>
          </cell>
          <cell r="E400">
            <v>0</v>
          </cell>
          <cell r="F400">
            <v>0</v>
          </cell>
          <cell r="G400">
            <v>0</v>
          </cell>
          <cell r="H400">
            <v>0</v>
          </cell>
          <cell r="I400">
            <v>0</v>
          </cell>
          <cell r="J400">
            <v>0</v>
          </cell>
          <cell r="K400">
            <v>0</v>
          </cell>
          <cell r="L400">
            <v>0</v>
          </cell>
          <cell r="M400">
            <v>0</v>
          </cell>
          <cell r="N400">
            <v>0</v>
          </cell>
        </row>
        <row r="401">
          <cell r="B401">
            <v>43</v>
          </cell>
          <cell r="C401">
            <v>0</v>
          </cell>
          <cell r="D401">
            <v>0</v>
          </cell>
          <cell r="E401">
            <v>0</v>
          </cell>
          <cell r="F401">
            <v>0</v>
          </cell>
          <cell r="G401">
            <v>0</v>
          </cell>
          <cell r="H401">
            <v>0</v>
          </cell>
          <cell r="I401">
            <v>0</v>
          </cell>
          <cell r="J401">
            <v>0</v>
          </cell>
          <cell r="K401">
            <v>0</v>
          </cell>
          <cell r="L401">
            <v>0</v>
          </cell>
          <cell r="M401">
            <v>0</v>
          </cell>
          <cell r="N401">
            <v>0</v>
          </cell>
        </row>
        <row r="402">
          <cell r="B402">
            <v>44</v>
          </cell>
          <cell r="C402">
            <v>0</v>
          </cell>
          <cell r="D402">
            <v>0</v>
          </cell>
          <cell r="E402">
            <v>0</v>
          </cell>
          <cell r="F402">
            <v>0</v>
          </cell>
          <cell r="G402">
            <v>0</v>
          </cell>
          <cell r="H402">
            <v>0</v>
          </cell>
          <cell r="I402">
            <v>0</v>
          </cell>
          <cell r="J402">
            <v>0</v>
          </cell>
          <cell r="K402">
            <v>0</v>
          </cell>
          <cell r="L402">
            <v>0</v>
          </cell>
          <cell r="M402">
            <v>0</v>
          </cell>
          <cell r="N402">
            <v>0</v>
          </cell>
        </row>
        <row r="403">
          <cell r="B403">
            <v>45</v>
          </cell>
          <cell r="C403">
            <v>0</v>
          </cell>
          <cell r="D403">
            <v>0</v>
          </cell>
          <cell r="E403">
            <v>0</v>
          </cell>
          <cell r="F403">
            <v>0</v>
          </cell>
          <cell r="G403">
            <v>0</v>
          </cell>
          <cell r="H403">
            <v>0</v>
          </cell>
          <cell r="I403">
            <v>0</v>
          </cell>
          <cell r="J403">
            <v>0</v>
          </cell>
          <cell r="K403">
            <v>0</v>
          </cell>
          <cell r="L403">
            <v>0</v>
          </cell>
          <cell r="M403">
            <v>0</v>
          </cell>
          <cell r="N403">
            <v>0</v>
          </cell>
        </row>
        <row r="404">
          <cell r="B404">
            <v>46</v>
          </cell>
          <cell r="C404">
            <v>0</v>
          </cell>
          <cell r="D404">
            <v>0</v>
          </cell>
          <cell r="E404">
            <v>0</v>
          </cell>
          <cell r="F404">
            <v>0</v>
          </cell>
          <cell r="G404">
            <v>0</v>
          </cell>
          <cell r="H404">
            <v>0</v>
          </cell>
          <cell r="I404">
            <v>0</v>
          </cell>
          <cell r="J404">
            <v>0</v>
          </cell>
          <cell r="K404">
            <v>0</v>
          </cell>
          <cell r="L404">
            <v>0</v>
          </cell>
          <cell r="M404">
            <v>0</v>
          </cell>
          <cell r="N404">
            <v>0</v>
          </cell>
        </row>
        <row r="405">
          <cell r="B405">
            <v>47</v>
          </cell>
          <cell r="C405">
            <v>0</v>
          </cell>
          <cell r="D405">
            <v>0</v>
          </cell>
          <cell r="E405">
            <v>0</v>
          </cell>
          <cell r="F405">
            <v>0</v>
          </cell>
          <cell r="G405">
            <v>0</v>
          </cell>
          <cell r="H405">
            <v>0</v>
          </cell>
          <cell r="I405">
            <v>0</v>
          </cell>
          <cell r="J405">
            <v>0</v>
          </cell>
          <cell r="K405">
            <v>0</v>
          </cell>
          <cell r="L405">
            <v>0</v>
          </cell>
          <cell r="M405">
            <v>0</v>
          </cell>
          <cell r="N405">
            <v>0</v>
          </cell>
        </row>
        <row r="406">
          <cell r="B406">
            <v>48</v>
          </cell>
          <cell r="C406">
            <v>0</v>
          </cell>
          <cell r="D406">
            <v>0</v>
          </cell>
          <cell r="E406">
            <v>0</v>
          </cell>
          <cell r="F406">
            <v>0</v>
          </cell>
          <cell r="G406">
            <v>0</v>
          </cell>
          <cell r="H406">
            <v>0</v>
          </cell>
          <cell r="I406">
            <v>0</v>
          </cell>
          <cell r="J406">
            <v>0</v>
          </cell>
          <cell r="K406">
            <v>0</v>
          </cell>
          <cell r="L406">
            <v>0</v>
          </cell>
          <cell r="M406">
            <v>0</v>
          </cell>
          <cell r="N406">
            <v>0</v>
          </cell>
        </row>
        <row r="407">
          <cell r="B407">
            <v>49</v>
          </cell>
          <cell r="C407">
            <v>0</v>
          </cell>
          <cell r="D407">
            <v>0</v>
          </cell>
          <cell r="E407">
            <v>0</v>
          </cell>
          <cell r="F407">
            <v>0</v>
          </cell>
          <cell r="G407">
            <v>0</v>
          </cell>
          <cell r="H407">
            <v>0</v>
          </cell>
          <cell r="I407">
            <v>0</v>
          </cell>
          <cell r="J407">
            <v>0</v>
          </cell>
          <cell r="K407">
            <v>0</v>
          </cell>
          <cell r="L407">
            <v>0</v>
          </cell>
          <cell r="M407">
            <v>0</v>
          </cell>
          <cell r="N407">
            <v>0</v>
          </cell>
        </row>
        <row r="408">
          <cell r="B408">
            <v>50</v>
          </cell>
          <cell r="C408">
            <v>0</v>
          </cell>
          <cell r="D408">
            <v>0</v>
          </cell>
          <cell r="E408">
            <v>0</v>
          </cell>
          <cell r="F408">
            <v>0</v>
          </cell>
          <cell r="G408">
            <v>0</v>
          </cell>
          <cell r="H408">
            <v>0</v>
          </cell>
          <cell r="I408">
            <v>0</v>
          </cell>
          <cell r="J408">
            <v>0</v>
          </cell>
          <cell r="K408">
            <v>0</v>
          </cell>
          <cell r="L408">
            <v>0</v>
          </cell>
          <cell r="M408">
            <v>0</v>
          </cell>
          <cell r="N408">
            <v>0</v>
          </cell>
        </row>
        <row r="409">
          <cell r="B409">
            <v>51</v>
          </cell>
          <cell r="C409">
            <v>0</v>
          </cell>
          <cell r="D409">
            <v>0</v>
          </cell>
          <cell r="E409">
            <v>0</v>
          </cell>
          <cell r="F409">
            <v>0</v>
          </cell>
          <cell r="G409">
            <v>0</v>
          </cell>
          <cell r="H409">
            <v>0</v>
          </cell>
          <cell r="I409">
            <v>0</v>
          </cell>
          <cell r="J409">
            <v>0</v>
          </cell>
          <cell r="K409">
            <v>0</v>
          </cell>
          <cell r="L409">
            <v>0</v>
          </cell>
          <cell r="M409">
            <v>0</v>
          </cell>
          <cell r="N409">
            <v>0</v>
          </cell>
        </row>
        <row r="410">
          <cell r="B410">
            <v>1</v>
          </cell>
          <cell r="C410">
            <v>286.60000000000002</v>
          </cell>
          <cell r="D410">
            <v>286.60000000000002</v>
          </cell>
          <cell r="E410">
            <v>286.60000000000002</v>
          </cell>
          <cell r="F410">
            <v>286.60000000000002</v>
          </cell>
          <cell r="G410">
            <v>286.60000000000002</v>
          </cell>
          <cell r="H410">
            <v>286.60000000000002</v>
          </cell>
          <cell r="I410">
            <v>286.60000000000002</v>
          </cell>
          <cell r="J410">
            <v>286.60000000000002</v>
          </cell>
          <cell r="K410">
            <v>286.60000000000002</v>
          </cell>
          <cell r="L410">
            <v>286.60000000000002</v>
          </cell>
          <cell r="M410">
            <v>286.60000000000002</v>
          </cell>
          <cell r="N410">
            <v>620.1</v>
          </cell>
        </row>
        <row r="411">
          <cell r="B411">
            <v>2</v>
          </cell>
          <cell r="C411">
            <v>0</v>
          </cell>
          <cell r="D411">
            <v>0</v>
          </cell>
          <cell r="E411">
            <v>0</v>
          </cell>
          <cell r="F411">
            <v>0</v>
          </cell>
          <cell r="G411">
            <v>0</v>
          </cell>
          <cell r="H411">
            <v>0</v>
          </cell>
          <cell r="I411">
            <v>0</v>
          </cell>
          <cell r="J411">
            <v>0</v>
          </cell>
          <cell r="K411">
            <v>0</v>
          </cell>
          <cell r="L411">
            <v>0</v>
          </cell>
          <cell r="M411">
            <v>0</v>
          </cell>
          <cell r="N411">
            <v>0</v>
          </cell>
        </row>
        <row r="412">
          <cell r="B412">
            <v>3</v>
          </cell>
          <cell r="C412">
            <v>12.51</v>
          </cell>
          <cell r="D412">
            <v>12.51</v>
          </cell>
          <cell r="E412">
            <v>12.51</v>
          </cell>
          <cell r="F412">
            <v>12.51</v>
          </cell>
          <cell r="G412">
            <v>12.51</v>
          </cell>
          <cell r="H412">
            <v>12.51</v>
          </cell>
          <cell r="I412">
            <v>12.51</v>
          </cell>
          <cell r="J412">
            <v>12.51</v>
          </cell>
          <cell r="K412">
            <v>12.51</v>
          </cell>
          <cell r="L412">
            <v>12.51</v>
          </cell>
          <cell r="M412">
            <v>12.51</v>
          </cell>
          <cell r="N412">
            <v>12.51</v>
          </cell>
        </row>
        <row r="413">
          <cell r="B413">
            <v>4</v>
          </cell>
          <cell r="C413">
            <v>172.94</v>
          </cell>
          <cell r="D413">
            <v>61.21</v>
          </cell>
          <cell r="E413">
            <v>47.98</v>
          </cell>
          <cell r="F413">
            <v>42.85</v>
          </cell>
          <cell r="G413">
            <v>66.09</v>
          </cell>
          <cell r="H413">
            <v>48.06</v>
          </cell>
          <cell r="I413">
            <v>135.16999999999999</v>
          </cell>
          <cell r="J413">
            <v>49.33</v>
          </cell>
          <cell r="K413">
            <v>55.51</v>
          </cell>
          <cell r="L413">
            <v>37.340000000000003</v>
          </cell>
          <cell r="M413">
            <v>63.41</v>
          </cell>
          <cell r="N413">
            <v>26.98</v>
          </cell>
        </row>
        <row r="414">
          <cell r="B414">
            <v>5</v>
          </cell>
          <cell r="C414">
            <v>704.78</v>
          </cell>
          <cell r="D414">
            <v>176.4</v>
          </cell>
          <cell r="E414">
            <v>196.99</v>
          </cell>
          <cell r="F414">
            <v>140.66999999999999</v>
          </cell>
          <cell r="G414">
            <v>197.57</v>
          </cell>
          <cell r="H414">
            <v>125.06</v>
          </cell>
          <cell r="I414">
            <v>429.38</v>
          </cell>
          <cell r="J414">
            <v>185.55</v>
          </cell>
          <cell r="K414">
            <v>198.38</v>
          </cell>
          <cell r="L414">
            <v>128.66</v>
          </cell>
          <cell r="M414">
            <v>199.8</v>
          </cell>
          <cell r="N414">
            <v>202.69</v>
          </cell>
        </row>
        <row r="415">
          <cell r="B415">
            <v>6</v>
          </cell>
          <cell r="C415">
            <v>0</v>
          </cell>
          <cell r="D415">
            <v>0</v>
          </cell>
          <cell r="E415">
            <v>0</v>
          </cell>
          <cell r="F415">
            <v>0</v>
          </cell>
          <cell r="G415">
            <v>0</v>
          </cell>
          <cell r="H415">
            <v>0</v>
          </cell>
          <cell r="I415">
            <v>0</v>
          </cell>
          <cell r="J415">
            <v>0</v>
          </cell>
          <cell r="K415">
            <v>0</v>
          </cell>
          <cell r="L415">
            <v>0</v>
          </cell>
          <cell r="M415">
            <v>0</v>
          </cell>
          <cell r="N415">
            <v>0</v>
          </cell>
        </row>
        <row r="416">
          <cell r="B416">
            <v>7</v>
          </cell>
          <cell r="C416">
            <v>0</v>
          </cell>
          <cell r="D416">
            <v>0</v>
          </cell>
          <cell r="E416">
            <v>0</v>
          </cell>
          <cell r="F416">
            <v>0</v>
          </cell>
          <cell r="G416">
            <v>0</v>
          </cell>
          <cell r="H416">
            <v>0</v>
          </cell>
          <cell r="I416">
            <v>0</v>
          </cell>
          <cell r="J416">
            <v>0</v>
          </cell>
          <cell r="K416">
            <v>0</v>
          </cell>
          <cell r="L416">
            <v>0</v>
          </cell>
          <cell r="M416">
            <v>0</v>
          </cell>
          <cell r="N416">
            <v>0</v>
          </cell>
        </row>
        <row r="417">
          <cell r="B417">
            <v>8</v>
          </cell>
          <cell r="C417">
            <v>0</v>
          </cell>
          <cell r="D417">
            <v>0</v>
          </cell>
          <cell r="E417">
            <v>0</v>
          </cell>
          <cell r="F417">
            <v>0</v>
          </cell>
          <cell r="G417">
            <v>0</v>
          </cell>
          <cell r="H417">
            <v>0</v>
          </cell>
          <cell r="I417">
            <v>0</v>
          </cell>
          <cell r="J417">
            <v>0</v>
          </cell>
          <cell r="K417">
            <v>0</v>
          </cell>
          <cell r="L417">
            <v>0</v>
          </cell>
          <cell r="M417">
            <v>0</v>
          </cell>
          <cell r="N417">
            <v>0</v>
          </cell>
        </row>
        <row r="418">
          <cell r="B418">
            <v>9</v>
          </cell>
          <cell r="C418">
            <v>0</v>
          </cell>
          <cell r="D418">
            <v>0</v>
          </cell>
          <cell r="E418">
            <v>0</v>
          </cell>
          <cell r="F418">
            <v>0</v>
          </cell>
          <cell r="G418">
            <v>0</v>
          </cell>
          <cell r="H418">
            <v>0</v>
          </cell>
          <cell r="I418">
            <v>0</v>
          </cell>
          <cell r="J418">
            <v>0</v>
          </cell>
          <cell r="K418">
            <v>0</v>
          </cell>
          <cell r="L418">
            <v>0</v>
          </cell>
          <cell r="M418">
            <v>0</v>
          </cell>
          <cell r="N418">
            <v>0</v>
          </cell>
        </row>
        <row r="419">
          <cell r="B419">
            <v>10</v>
          </cell>
          <cell r="C419">
            <v>0</v>
          </cell>
          <cell r="D419">
            <v>0</v>
          </cell>
          <cell r="E419">
            <v>0</v>
          </cell>
          <cell r="F419">
            <v>0</v>
          </cell>
          <cell r="G419">
            <v>0</v>
          </cell>
          <cell r="H419">
            <v>0</v>
          </cell>
          <cell r="I419">
            <v>0</v>
          </cell>
          <cell r="J419">
            <v>590.36</v>
          </cell>
          <cell r="K419">
            <v>0</v>
          </cell>
          <cell r="L419">
            <v>0</v>
          </cell>
          <cell r="M419">
            <v>0</v>
          </cell>
          <cell r="N419">
            <v>0</v>
          </cell>
        </row>
        <row r="420">
          <cell r="B420">
            <v>11</v>
          </cell>
          <cell r="C420">
            <v>0</v>
          </cell>
          <cell r="D420">
            <v>656.11</v>
          </cell>
          <cell r="E420">
            <v>0</v>
          </cell>
          <cell r="F420">
            <v>0</v>
          </cell>
          <cell r="G420">
            <v>0</v>
          </cell>
          <cell r="H420">
            <v>0</v>
          </cell>
          <cell r="I420">
            <v>0</v>
          </cell>
          <cell r="J420">
            <v>394.42</v>
          </cell>
          <cell r="K420">
            <v>0</v>
          </cell>
          <cell r="L420">
            <v>0</v>
          </cell>
          <cell r="M420">
            <v>0</v>
          </cell>
          <cell r="N420">
            <v>0</v>
          </cell>
        </row>
        <row r="421">
          <cell r="B421">
            <v>12</v>
          </cell>
          <cell r="C421">
            <v>0</v>
          </cell>
          <cell r="D421">
            <v>0</v>
          </cell>
          <cell r="E421">
            <v>0</v>
          </cell>
          <cell r="F421">
            <v>0</v>
          </cell>
          <cell r="G421">
            <v>0</v>
          </cell>
          <cell r="H421">
            <v>0</v>
          </cell>
          <cell r="I421">
            <v>0</v>
          </cell>
          <cell r="J421">
            <v>0</v>
          </cell>
          <cell r="K421">
            <v>0</v>
          </cell>
          <cell r="L421">
            <v>0</v>
          </cell>
          <cell r="M421">
            <v>0</v>
          </cell>
          <cell r="N421">
            <v>0</v>
          </cell>
        </row>
        <row r="422">
          <cell r="B422">
            <v>13</v>
          </cell>
          <cell r="C422">
            <v>0</v>
          </cell>
          <cell r="D422">
            <v>0</v>
          </cell>
          <cell r="E422">
            <v>0</v>
          </cell>
          <cell r="F422">
            <v>0</v>
          </cell>
          <cell r="G422">
            <v>0</v>
          </cell>
          <cell r="H422">
            <v>0</v>
          </cell>
          <cell r="I422">
            <v>0</v>
          </cell>
          <cell r="J422">
            <v>0</v>
          </cell>
          <cell r="K422">
            <v>0</v>
          </cell>
          <cell r="L422">
            <v>0</v>
          </cell>
          <cell r="M422">
            <v>0</v>
          </cell>
          <cell r="N422">
            <v>0</v>
          </cell>
        </row>
        <row r="423">
          <cell r="B423">
            <v>14</v>
          </cell>
          <cell r="C423">
            <v>0</v>
          </cell>
          <cell r="D423">
            <v>73.7</v>
          </cell>
          <cell r="E423">
            <v>0</v>
          </cell>
          <cell r="F423">
            <v>0</v>
          </cell>
          <cell r="G423">
            <v>0</v>
          </cell>
          <cell r="H423">
            <v>0</v>
          </cell>
          <cell r="I423">
            <v>0</v>
          </cell>
          <cell r="J423">
            <v>38.5</v>
          </cell>
          <cell r="K423">
            <v>0</v>
          </cell>
          <cell r="L423">
            <v>0</v>
          </cell>
          <cell r="M423">
            <v>0</v>
          </cell>
          <cell r="N423">
            <v>0</v>
          </cell>
        </row>
        <row r="424">
          <cell r="B424">
            <v>15</v>
          </cell>
          <cell r="C424">
            <v>0</v>
          </cell>
          <cell r="D424">
            <v>10.8</v>
          </cell>
          <cell r="E424">
            <v>0</v>
          </cell>
          <cell r="F424">
            <v>0</v>
          </cell>
          <cell r="G424">
            <v>0</v>
          </cell>
          <cell r="H424">
            <v>0</v>
          </cell>
          <cell r="I424">
            <v>0</v>
          </cell>
          <cell r="J424">
            <v>0</v>
          </cell>
          <cell r="K424">
            <v>4.8</v>
          </cell>
          <cell r="L424">
            <v>0</v>
          </cell>
          <cell r="M424">
            <v>0</v>
          </cell>
          <cell r="N424">
            <v>0</v>
          </cell>
        </row>
        <row r="425">
          <cell r="B425">
            <v>16</v>
          </cell>
          <cell r="C425">
            <v>38</v>
          </cell>
          <cell r="D425">
            <v>0</v>
          </cell>
          <cell r="E425">
            <v>0</v>
          </cell>
          <cell r="F425">
            <v>0</v>
          </cell>
          <cell r="G425">
            <v>0</v>
          </cell>
          <cell r="H425">
            <v>0</v>
          </cell>
          <cell r="I425">
            <v>0</v>
          </cell>
          <cell r="J425">
            <v>43</v>
          </cell>
          <cell r="K425">
            <v>0</v>
          </cell>
          <cell r="L425">
            <v>0</v>
          </cell>
          <cell r="M425">
            <v>0</v>
          </cell>
          <cell r="N425">
            <v>0</v>
          </cell>
        </row>
        <row r="426">
          <cell r="B426">
            <v>17</v>
          </cell>
          <cell r="C426">
            <v>0</v>
          </cell>
          <cell r="D426">
            <v>0</v>
          </cell>
          <cell r="E426">
            <v>0</v>
          </cell>
          <cell r="F426">
            <v>0</v>
          </cell>
          <cell r="G426">
            <v>0</v>
          </cell>
          <cell r="H426">
            <v>0</v>
          </cell>
          <cell r="I426">
            <v>0</v>
          </cell>
          <cell r="J426">
            <v>0</v>
          </cell>
          <cell r="K426">
            <v>0</v>
          </cell>
          <cell r="L426">
            <v>0</v>
          </cell>
          <cell r="M426">
            <v>0</v>
          </cell>
          <cell r="N426">
            <v>0</v>
          </cell>
        </row>
        <row r="427">
          <cell r="B427">
            <v>18</v>
          </cell>
          <cell r="C427">
            <v>0</v>
          </cell>
          <cell r="D427">
            <v>0.11</v>
          </cell>
          <cell r="E427">
            <v>0</v>
          </cell>
          <cell r="F427">
            <v>0.11</v>
          </cell>
          <cell r="G427">
            <v>0</v>
          </cell>
          <cell r="H427">
            <v>0.11</v>
          </cell>
          <cell r="I427">
            <v>0</v>
          </cell>
          <cell r="J427">
            <v>0</v>
          </cell>
          <cell r="K427">
            <v>0</v>
          </cell>
          <cell r="L427">
            <v>0.11</v>
          </cell>
          <cell r="M427">
            <v>0</v>
          </cell>
          <cell r="N427">
            <v>0</v>
          </cell>
        </row>
        <row r="428">
          <cell r="B428">
            <v>19</v>
          </cell>
          <cell r="C428">
            <v>2</v>
          </cell>
          <cell r="D428">
            <v>0.7</v>
          </cell>
          <cell r="E428">
            <v>0.3</v>
          </cell>
          <cell r="F428">
            <v>0.3</v>
          </cell>
          <cell r="G428">
            <v>0.3</v>
          </cell>
          <cell r="H428">
            <v>2</v>
          </cell>
          <cell r="I428">
            <v>0.5</v>
          </cell>
          <cell r="J428">
            <v>0.3</v>
          </cell>
          <cell r="K428">
            <v>0.3</v>
          </cell>
          <cell r="L428">
            <v>0.3</v>
          </cell>
          <cell r="M428">
            <v>0.3</v>
          </cell>
          <cell r="N428">
            <v>0.3</v>
          </cell>
        </row>
        <row r="429">
          <cell r="B429">
            <v>20</v>
          </cell>
          <cell r="C429">
            <v>0</v>
          </cell>
          <cell r="D429">
            <v>0</v>
          </cell>
          <cell r="E429">
            <v>0</v>
          </cell>
          <cell r="F429">
            <v>0</v>
          </cell>
          <cell r="G429">
            <v>0</v>
          </cell>
          <cell r="H429">
            <v>0</v>
          </cell>
          <cell r="I429">
            <v>0</v>
          </cell>
          <cell r="J429">
            <v>68</v>
          </cell>
          <cell r="K429">
            <v>0</v>
          </cell>
          <cell r="L429">
            <v>0</v>
          </cell>
          <cell r="M429">
            <v>0</v>
          </cell>
          <cell r="N429">
            <v>0</v>
          </cell>
        </row>
        <row r="430">
          <cell r="B430">
            <v>21</v>
          </cell>
          <cell r="C430">
            <v>0</v>
          </cell>
          <cell r="D430">
            <v>0</v>
          </cell>
          <cell r="E430">
            <v>0</v>
          </cell>
          <cell r="F430">
            <v>0</v>
          </cell>
          <cell r="G430">
            <v>0</v>
          </cell>
          <cell r="H430">
            <v>0</v>
          </cell>
          <cell r="I430">
            <v>0</v>
          </cell>
          <cell r="J430">
            <v>0</v>
          </cell>
          <cell r="K430">
            <v>0</v>
          </cell>
          <cell r="L430">
            <v>0</v>
          </cell>
          <cell r="M430">
            <v>0</v>
          </cell>
          <cell r="N430">
            <v>0</v>
          </cell>
        </row>
        <row r="431">
          <cell r="B431">
            <v>22</v>
          </cell>
          <cell r="C431">
            <v>81.540000000000006</v>
          </cell>
          <cell r="D431">
            <v>0</v>
          </cell>
          <cell r="E431">
            <v>0</v>
          </cell>
          <cell r="F431">
            <v>0</v>
          </cell>
          <cell r="G431">
            <v>0</v>
          </cell>
          <cell r="H431">
            <v>0</v>
          </cell>
          <cell r="I431">
            <v>0</v>
          </cell>
          <cell r="J431">
            <v>125.37</v>
          </cell>
          <cell r="K431">
            <v>0</v>
          </cell>
          <cell r="L431">
            <v>0</v>
          </cell>
          <cell r="M431">
            <v>0</v>
          </cell>
          <cell r="N431">
            <v>0</v>
          </cell>
        </row>
        <row r="432">
          <cell r="B432">
            <v>23</v>
          </cell>
          <cell r="C432">
            <v>0</v>
          </cell>
          <cell r="D432">
            <v>0</v>
          </cell>
          <cell r="E432">
            <v>0</v>
          </cell>
          <cell r="F432">
            <v>0</v>
          </cell>
          <cell r="G432">
            <v>0</v>
          </cell>
          <cell r="H432">
            <v>0</v>
          </cell>
          <cell r="I432">
            <v>0</v>
          </cell>
          <cell r="J432">
            <v>0</v>
          </cell>
          <cell r="K432">
            <v>0</v>
          </cell>
          <cell r="L432">
            <v>0</v>
          </cell>
          <cell r="M432">
            <v>0</v>
          </cell>
          <cell r="N432">
            <v>0</v>
          </cell>
        </row>
        <row r="433">
          <cell r="B433">
            <v>24</v>
          </cell>
          <cell r="C433">
            <v>0</v>
          </cell>
          <cell r="D433">
            <v>0</v>
          </cell>
          <cell r="E433">
            <v>0</v>
          </cell>
          <cell r="F433">
            <v>0</v>
          </cell>
          <cell r="G433">
            <v>0</v>
          </cell>
          <cell r="H433">
            <v>0</v>
          </cell>
          <cell r="I433">
            <v>0</v>
          </cell>
          <cell r="J433">
            <v>0</v>
          </cell>
          <cell r="K433">
            <v>0</v>
          </cell>
          <cell r="L433">
            <v>0</v>
          </cell>
          <cell r="M433">
            <v>0</v>
          </cell>
          <cell r="N433">
            <v>0</v>
          </cell>
        </row>
        <row r="434">
          <cell r="B434">
            <v>25</v>
          </cell>
          <cell r="C434">
            <v>0</v>
          </cell>
          <cell r="D434">
            <v>0</v>
          </cell>
          <cell r="E434">
            <v>0</v>
          </cell>
          <cell r="F434">
            <v>0</v>
          </cell>
          <cell r="G434">
            <v>0</v>
          </cell>
          <cell r="H434">
            <v>0</v>
          </cell>
          <cell r="I434">
            <v>0</v>
          </cell>
          <cell r="J434">
            <v>0</v>
          </cell>
          <cell r="K434">
            <v>0</v>
          </cell>
          <cell r="L434">
            <v>0</v>
          </cell>
          <cell r="M434">
            <v>0</v>
          </cell>
          <cell r="N434">
            <v>0</v>
          </cell>
        </row>
        <row r="435">
          <cell r="B435">
            <v>26</v>
          </cell>
          <cell r="C435">
            <v>0</v>
          </cell>
          <cell r="D435">
            <v>11</v>
          </cell>
          <cell r="E435">
            <v>11</v>
          </cell>
          <cell r="F435">
            <v>0</v>
          </cell>
          <cell r="G435">
            <v>11</v>
          </cell>
          <cell r="H435">
            <v>11</v>
          </cell>
          <cell r="I435">
            <v>11</v>
          </cell>
          <cell r="J435">
            <v>11</v>
          </cell>
          <cell r="K435">
            <v>11</v>
          </cell>
          <cell r="L435">
            <v>11</v>
          </cell>
          <cell r="M435">
            <v>11</v>
          </cell>
          <cell r="N435">
            <v>0</v>
          </cell>
        </row>
        <row r="436">
          <cell r="B436">
            <v>27</v>
          </cell>
          <cell r="C436">
            <v>0</v>
          </cell>
          <cell r="D436">
            <v>0</v>
          </cell>
          <cell r="E436">
            <v>0</v>
          </cell>
          <cell r="F436">
            <v>0</v>
          </cell>
          <cell r="G436">
            <v>0</v>
          </cell>
          <cell r="H436">
            <v>0</v>
          </cell>
          <cell r="I436">
            <v>0</v>
          </cell>
          <cell r="J436">
            <v>0</v>
          </cell>
          <cell r="K436">
            <v>0</v>
          </cell>
          <cell r="L436">
            <v>0</v>
          </cell>
          <cell r="M436">
            <v>0</v>
          </cell>
          <cell r="N436">
            <v>0</v>
          </cell>
        </row>
        <row r="437">
          <cell r="B437">
            <v>28</v>
          </cell>
          <cell r="C437">
            <v>0</v>
          </cell>
          <cell r="D437">
            <v>0</v>
          </cell>
          <cell r="E437">
            <v>0</v>
          </cell>
          <cell r="F437">
            <v>0</v>
          </cell>
          <cell r="G437">
            <v>0</v>
          </cell>
          <cell r="H437">
            <v>0</v>
          </cell>
          <cell r="I437">
            <v>0</v>
          </cell>
          <cell r="J437">
            <v>0</v>
          </cell>
          <cell r="K437">
            <v>0</v>
          </cell>
          <cell r="L437">
            <v>0</v>
          </cell>
          <cell r="M437">
            <v>0</v>
          </cell>
          <cell r="N437">
            <v>0</v>
          </cell>
        </row>
        <row r="438">
          <cell r="B438">
            <v>29</v>
          </cell>
          <cell r="C438">
            <v>0</v>
          </cell>
          <cell r="D438">
            <v>0</v>
          </cell>
          <cell r="E438">
            <v>0</v>
          </cell>
          <cell r="F438">
            <v>0</v>
          </cell>
          <cell r="G438">
            <v>0</v>
          </cell>
          <cell r="H438">
            <v>0</v>
          </cell>
          <cell r="I438">
            <v>0</v>
          </cell>
          <cell r="J438">
            <v>0</v>
          </cell>
          <cell r="K438">
            <v>0</v>
          </cell>
          <cell r="L438">
            <v>0</v>
          </cell>
          <cell r="M438">
            <v>0</v>
          </cell>
          <cell r="N438">
            <v>0</v>
          </cell>
        </row>
        <row r="439">
          <cell r="B439">
            <v>30</v>
          </cell>
          <cell r="C439">
            <v>0</v>
          </cell>
          <cell r="D439">
            <v>0</v>
          </cell>
          <cell r="E439">
            <v>0</v>
          </cell>
          <cell r="F439">
            <v>0</v>
          </cell>
          <cell r="G439">
            <v>0</v>
          </cell>
          <cell r="H439">
            <v>0</v>
          </cell>
          <cell r="I439">
            <v>0</v>
          </cell>
          <cell r="J439">
            <v>0</v>
          </cell>
          <cell r="K439">
            <v>0</v>
          </cell>
          <cell r="L439">
            <v>0</v>
          </cell>
          <cell r="M439">
            <v>0</v>
          </cell>
          <cell r="N439">
            <v>0</v>
          </cell>
        </row>
        <row r="440">
          <cell r="B440">
            <v>31</v>
          </cell>
          <cell r="C440">
            <v>0</v>
          </cell>
          <cell r="D440">
            <v>0</v>
          </cell>
          <cell r="E440">
            <v>0</v>
          </cell>
          <cell r="F440">
            <v>0</v>
          </cell>
          <cell r="G440">
            <v>0</v>
          </cell>
          <cell r="H440">
            <v>0</v>
          </cell>
          <cell r="I440">
            <v>0</v>
          </cell>
          <cell r="J440">
            <v>0</v>
          </cell>
          <cell r="K440">
            <v>0</v>
          </cell>
          <cell r="L440">
            <v>0</v>
          </cell>
          <cell r="M440">
            <v>0</v>
          </cell>
          <cell r="N440">
            <v>0</v>
          </cell>
        </row>
        <row r="441">
          <cell r="B441">
            <v>32</v>
          </cell>
          <cell r="C441">
            <v>0</v>
          </cell>
          <cell r="D441">
            <v>0</v>
          </cell>
          <cell r="E441">
            <v>0</v>
          </cell>
          <cell r="F441">
            <v>0</v>
          </cell>
          <cell r="G441">
            <v>0</v>
          </cell>
          <cell r="H441">
            <v>0</v>
          </cell>
          <cell r="I441">
            <v>0</v>
          </cell>
          <cell r="J441">
            <v>0</v>
          </cell>
          <cell r="K441">
            <v>0</v>
          </cell>
          <cell r="L441">
            <v>0</v>
          </cell>
          <cell r="M441">
            <v>0</v>
          </cell>
          <cell r="N441">
            <v>0</v>
          </cell>
        </row>
        <row r="442">
          <cell r="B442">
            <v>33</v>
          </cell>
          <cell r="C442">
            <v>2.4</v>
          </cell>
          <cell r="D442">
            <v>2.4</v>
          </cell>
          <cell r="E442">
            <v>2.4</v>
          </cell>
          <cell r="F442">
            <v>2.4</v>
          </cell>
          <cell r="G442">
            <v>2.4</v>
          </cell>
          <cell r="H442">
            <v>2.4</v>
          </cell>
          <cell r="I442">
            <v>2.4</v>
          </cell>
          <cell r="J442">
            <v>2.4</v>
          </cell>
          <cell r="K442">
            <v>2.4</v>
          </cell>
          <cell r="L442">
            <v>2.4</v>
          </cell>
          <cell r="M442">
            <v>2.4</v>
          </cell>
          <cell r="N442">
            <v>2.4</v>
          </cell>
        </row>
        <row r="443">
          <cell r="B443">
            <v>34</v>
          </cell>
          <cell r="C443">
            <v>0</v>
          </cell>
          <cell r="D443">
            <v>0</v>
          </cell>
          <cell r="E443">
            <v>0</v>
          </cell>
          <cell r="F443">
            <v>0</v>
          </cell>
          <cell r="G443">
            <v>0</v>
          </cell>
          <cell r="H443">
            <v>0</v>
          </cell>
          <cell r="I443">
            <v>0</v>
          </cell>
          <cell r="J443">
            <v>0</v>
          </cell>
          <cell r="K443">
            <v>0</v>
          </cell>
          <cell r="L443">
            <v>0</v>
          </cell>
          <cell r="M443">
            <v>0</v>
          </cell>
          <cell r="N443">
            <v>0</v>
          </cell>
        </row>
        <row r="444">
          <cell r="B444">
            <v>35</v>
          </cell>
          <cell r="C444">
            <v>0</v>
          </cell>
          <cell r="D444">
            <v>0</v>
          </cell>
          <cell r="E444">
            <v>0</v>
          </cell>
          <cell r="F444">
            <v>0</v>
          </cell>
          <cell r="G444">
            <v>0</v>
          </cell>
          <cell r="H444">
            <v>0</v>
          </cell>
          <cell r="I444">
            <v>0</v>
          </cell>
          <cell r="J444">
            <v>0</v>
          </cell>
          <cell r="K444">
            <v>0</v>
          </cell>
          <cell r="L444">
            <v>0</v>
          </cell>
          <cell r="M444">
            <v>0</v>
          </cell>
          <cell r="N444">
            <v>0</v>
          </cell>
        </row>
        <row r="445">
          <cell r="B445">
            <v>36</v>
          </cell>
          <cell r="C445">
            <v>0</v>
          </cell>
          <cell r="D445">
            <v>0</v>
          </cell>
          <cell r="E445">
            <v>0</v>
          </cell>
          <cell r="F445">
            <v>0</v>
          </cell>
          <cell r="G445">
            <v>0</v>
          </cell>
          <cell r="H445">
            <v>0</v>
          </cell>
          <cell r="I445">
            <v>0</v>
          </cell>
          <cell r="J445">
            <v>0</v>
          </cell>
          <cell r="K445">
            <v>0</v>
          </cell>
          <cell r="L445">
            <v>0</v>
          </cell>
          <cell r="M445">
            <v>0</v>
          </cell>
          <cell r="N445">
            <v>0</v>
          </cell>
        </row>
        <row r="446">
          <cell r="B446">
            <v>37</v>
          </cell>
          <cell r="C446">
            <v>1.35</v>
          </cell>
          <cell r="D446">
            <v>1.35</v>
          </cell>
          <cell r="E446">
            <v>1.35</v>
          </cell>
          <cell r="F446">
            <v>1.35</v>
          </cell>
          <cell r="G446">
            <v>1.35</v>
          </cell>
          <cell r="H446">
            <v>1.35</v>
          </cell>
          <cell r="I446">
            <v>1.35</v>
          </cell>
          <cell r="J446">
            <v>1.35</v>
          </cell>
          <cell r="K446">
            <v>1.35</v>
          </cell>
          <cell r="L446">
            <v>1.35</v>
          </cell>
          <cell r="M446">
            <v>1.35</v>
          </cell>
          <cell r="N446">
            <v>1.35</v>
          </cell>
        </row>
        <row r="447">
          <cell r="B447">
            <v>38</v>
          </cell>
          <cell r="C447">
            <v>0</v>
          </cell>
          <cell r="D447">
            <v>0</v>
          </cell>
          <cell r="E447">
            <v>0</v>
          </cell>
          <cell r="F447">
            <v>0</v>
          </cell>
          <cell r="G447">
            <v>0</v>
          </cell>
          <cell r="H447">
            <v>0</v>
          </cell>
          <cell r="I447">
            <v>0</v>
          </cell>
          <cell r="J447">
            <v>0</v>
          </cell>
          <cell r="K447">
            <v>0</v>
          </cell>
          <cell r="L447">
            <v>0</v>
          </cell>
          <cell r="M447">
            <v>0</v>
          </cell>
          <cell r="N447">
            <v>0</v>
          </cell>
        </row>
        <row r="448">
          <cell r="B448">
            <v>39</v>
          </cell>
          <cell r="C448">
            <v>0</v>
          </cell>
          <cell r="D448">
            <v>0</v>
          </cell>
          <cell r="E448">
            <v>0</v>
          </cell>
          <cell r="F448">
            <v>0</v>
          </cell>
          <cell r="G448">
            <v>0</v>
          </cell>
          <cell r="H448">
            <v>0</v>
          </cell>
          <cell r="I448">
            <v>0</v>
          </cell>
          <cell r="J448">
            <v>0</v>
          </cell>
          <cell r="K448">
            <v>0</v>
          </cell>
          <cell r="L448">
            <v>0</v>
          </cell>
          <cell r="M448">
            <v>0</v>
          </cell>
          <cell r="N448">
            <v>0</v>
          </cell>
        </row>
        <row r="449">
          <cell r="B449">
            <v>40</v>
          </cell>
          <cell r="C449">
            <v>0</v>
          </cell>
          <cell r="D449">
            <v>0</v>
          </cell>
          <cell r="E449">
            <v>0</v>
          </cell>
          <cell r="F449">
            <v>0</v>
          </cell>
          <cell r="G449">
            <v>0</v>
          </cell>
          <cell r="H449">
            <v>0</v>
          </cell>
          <cell r="I449">
            <v>0</v>
          </cell>
          <cell r="J449">
            <v>0</v>
          </cell>
          <cell r="K449">
            <v>0</v>
          </cell>
          <cell r="L449">
            <v>0</v>
          </cell>
          <cell r="M449">
            <v>0</v>
          </cell>
          <cell r="N449">
            <v>0</v>
          </cell>
        </row>
        <row r="450">
          <cell r="B450">
            <v>41</v>
          </cell>
          <cell r="C450">
            <v>0</v>
          </cell>
          <cell r="D450">
            <v>0</v>
          </cell>
          <cell r="E450">
            <v>0</v>
          </cell>
          <cell r="F450">
            <v>0</v>
          </cell>
          <cell r="G450">
            <v>0</v>
          </cell>
          <cell r="H450">
            <v>0</v>
          </cell>
          <cell r="I450">
            <v>0</v>
          </cell>
          <cell r="J450">
            <v>0</v>
          </cell>
          <cell r="K450">
            <v>0</v>
          </cell>
          <cell r="L450">
            <v>0</v>
          </cell>
          <cell r="M450">
            <v>0</v>
          </cell>
          <cell r="N450">
            <v>0</v>
          </cell>
        </row>
        <row r="451">
          <cell r="B451">
            <v>42</v>
          </cell>
          <cell r="C451">
            <v>0</v>
          </cell>
          <cell r="D451">
            <v>0</v>
          </cell>
          <cell r="E451">
            <v>0</v>
          </cell>
          <cell r="F451">
            <v>0</v>
          </cell>
          <cell r="G451">
            <v>0</v>
          </cell>
          <cell r="H451">
            <v>0</v>
          </cell>
          <cell r="I451">
            <v>0</v>
          </cell>
          <cell r="J451">
            <v>0</v>
          </cell>
          <cell r="K451">
            <v>0</v>
          </cell>
          <cell r="L451">
            <v>0</v>
          </cell>
          <cell r="M451">
            <v>0</v>
          </cell>
          <cell r="N451">
            <v>0</v>
          </cell>
        </row>
        <row r="452">
          <cell r="B452">
            <v>43</v>
          </cell>
          <cell r="C452">
            <v>0</v>
          </cell>
          <cell r="D452">
            <v>0</v>
          </cell>
          <cell r="E452">
            <v>0</v>
          </cell>
          <cell r="F452">
            <v>0</v>
          </cell>
          <cell r="G452">
            <v>0</v>
          </cell>
          <cell r="H452">
            <v>0</v>
          </cell>
          <cell r="I452">
            <v>0</v>
          </cell>
          <cell r="J452">
            <v>0</v>
          </cell>
          <cell r="K452">
            <v>0</v>
          </cell>
          <cell r="L452">
            <v>0</v>
          </cell>
          <cell r="M452">
            <v>0</v>
          </cell>
          <cell r="N452">
            <v>0</v>
          </cell>
        </row>
        <row r="453">
          <cell r="B453">
            <v>44</v>
          </cell>
          <cell r="C453">
            <v>0</v>
          </cell>
          <cell r="D453">
            <v>0</v>
          </cell>
          <cell r="E453">
            <v>0</v>
          </cell>
          <cell r="F453">
            <v>0</v>
          </cell>
          <cell r="G453">
            <v>0</v>
          </cell>
          <cell r="H453">
            <v>0</v>
          </cell>
          <cell r="I453">
            <v>0</v>
          </cell>
          <cell r="J453">
            <v>0</v>
          </cell>
          <cell r="K453">
            <v>0</v>
          </cell>
          <cell r="L453">
            <v>0</v>
          </cell>
          <cell r="M453">
            <v>0</v>
          </cell>
          <cell r="N453">
            <v>0</v>
          </cell>
        </row>
        <row r="454">
          <cell r="B454">
            <v>45</v>
          </cell>
          <cell r="C454">
            <v>0</v>
          </cell>
          <cell r="D454">
            <v>0</v>
          </cell>
          <cell r="E454">
            <v>0</v>
          </cell>
          <cell r="F454">
            <v>0</v>
          </cell>
          <cell r="G454">
            <v>0</v>
          </cell>
          <cell r="H454">
            <v>0</v>
          </cell>
          <cell r="I454">
            <v>0</v>
          </cell>
          <cell r="J454">
            <v>0</v>
          </cell>
          <cell r="K454">
            <v>0</v>
          </cell>
          <cell r="L454">
            <v>0</v>
          </cell>
          <cell r="M454">
            <v>0</v>
          </cell>
          <cell r="N454">
            <v>0</v>
          </cell>
        </row>
        <row r="455">
          <cell r="B455">
            <v>46</v>
          </cell>
          <cell r="C455">
            <v>0</v>
          </cell>
          <cell r="D455">
            <v>0</v>
          </cell>
          <cell r="E455">
            <v>0</v>
          </cell>
          <cell r="F455">
            <v>0</v>
          </cell>
          <cell r="G455">
            <v>0</v>
          </cell>
          <cell r="H455">
            <v>0</v>
          </cell>
          <cell r="I455">
            <v>0</v>
          </cell>
          <cell r="J455">
            <v>0</v>
          </cell>
          <cell r="K455">
            <v>0</v>
          </cell>
          <cell r="L455">
            <v>0</v>
          </cell>
          <cell r="M455">
            <v>0</v>
          </cell>
          <cell r="N455">
            <v>0</v>
          </cell>
        </row>
        <row r="456">
          <cell r="B456">
            <v>47</v>
          </cell>
          <cell r="C456">
            <v>0</v>
          </cell>
          <cell r="D456">
            <v>0</v>
          </cell>
          <cell r="E456">
            <v>0</v>
          </cell>
          <cell r="F456">
            <v>0</v>
          </cell>
          <cell r="G456">
            <v>0</v>
          </cell>
          <cell r="H456">
            <v>0</v>
          </cell>
          <cell r="I456">
            <v>0</v>
          </cell>
          <cell r="J456">
            <v>0</v>
          </cell>
          <cell r="K456">
            <v>0</v>
          </cell>
          <cell r="L456">
            <v>0</v>
          </cell>
          <cell r="M456">
            <v>0</v>
          </cell>
          <cell r="N456">
            <v>0</v>
          </cell>
        </row>
        <row r="457">
          <cell r="B457">
            <v>48</v>
          </cell>
          <cell r="C457">
            <v>0</v>
          </cell>
          <cell r="D457">
            <v>0</v>
          </cell>
          <cell r="E457">
            <v>0</v>
          </cell>
          <cell r="F457">
            <v>0</v>
          </cell>
          <cell r="G457">
            <v>0</v>
          </cell>
          <cell r="H457">
            <v>0</v>
          </cell>
          <cell r="I457">
            <v>0</v>
          </cell>
          <cell r="J457">
            <v>0</v>
          </cell>
          <cell r="K457">
            <v>0</v>
          </cell>
          <cell r="L457">
            <v>0</v>
          </cell>
          <cell r="M457">
            <v>0</v>
          </cell>
          <cell r="N457">
            <v>0</v>
          </cell>
        </row>
        <row r="458">
          <cell r="B458">
            <v>49</v>
          </cell>
          <cell r="C458">
            <v>0</v>
          </cell>
          <cell r="D458">
            <v>0</v>
          </cell>
          <cell r="E458">
            <v>0</v>
          </cell>
          <cell r="F458">
            <v>0</v>
          </cell>
          <cell r="G458">
            <v>0</v>
          </cell>
          <cell r="H458">
            <v>0</v>
          </cell>
          <cell r="I458">
            <v>0</v>
          </cell>
          <cell r="J458">
            <v>0</v>
          </cell>
          <cell r="K458">
            <v>0</v>
          </cell>
          <cell r="L458">
            <v>0</v>
          </cell>
          <cell r="M458">
            <v>0</v>
          </cell>
          <cell r="N458">
            <v>0</v>
          </cell>
        </row>
        <row r="459">
          <cell r="B459">
            <v>50</v>
          </cell>
          <cell r="C459">
            <v>0</v>
          </cell>
          <cell r="D459">
            <v>0</v>
          </cell>
          <cell r="E459">
            <v>0</v>
          </cell>
          <cell r="F459">
            <v>0</v>
          </cell>
          <cell r="G459">
            <v>0</v>
          </cell>
          <cell r="H459">
            <v>0</v>
          </cell>
          <cell r="I459">
            <v>0</v>
          </cell>
          <cell r="J459">
            <v>0</v>
          </cell>
          <cell r="K459">
            <v>0</v>
          </cell>
          <cell r="L459">
            <v>0</v>
          </cell>
          <cell r="M459">
            <v>0</v>
          </cell>
          <cell r="N459">
            <v>0</v>
          </cell>
        </row>
        <row r="460">
          <cell r="B460">
            <v>51</v>
          </cell>
          <cell r="C460">
            <v>0</v>
          </cell>
          <cell r="D460">
            <v>0</v>
          </cell>
          <cell r="E460">
            <v>0</v>
          </cell>
          <cell r="F460">
            <v>0</v>
          </cell>
          <cell r="G460">
            <v>0</v>
          </cell>
          <cell r="H460">
            <v>0</v>
          </cell>
          <cell r="I460">
            <v>0</v>
          </cell>
          <cell r="J460">
            <v>0</v>
          </cell>
          <cell r="K460">
            <v>0</v>
          </cell>
          <cell r="L460">
            <v>0</v>
          </cell>
          <cell r="M460">
            <v>0</v>
          </cell>
          <cell r="N460">
            <v>0</v>
          </cell>
        </row>
        <row r="461">
          <cell r="B461">
            <v>1</v>
          </cell>
          <cell r="C461">
            <v>1554.9612527644445</v>
          </cell>
          <cell r="D461">
            <v>1198.1889813244445</v>
          </cell>
          <cell r="E461">
            <v>1012.3779104355556</v>
          </cell>
          <cell r="F461">
            <v>928.7720652355556</v>
          </cell>
          <cell r="G461">
            <v>932.55895843555572</v>
          </cell>
          <cell r="H461">
            <v>632.02617919555553</v>
          </cell>
          <cell r="I461">
            <v>1071.7991257155556</v>
          </cell>
          <cell r="J461">
            <v>1036.4787565555557</v>
          </cell>
          <cell r="K461">
            <v>3527.8333471437045</v>
          </cell>
          <cell r="L461">
            <v>3560.6411041837046</v>
          </cell>
          <cell r="M461">
            <v>3529.4405638637045</v>
          </cell>
          <cell r="N461">
            <v>3740.8001695037042</v>
          </cell>
        </row>
        <row r="462">
          <cell r="B462">
            <v>2</v>
          </cell>
          <cell r="C462">
            <v>144.22899999999998</v>
          </cell>
          <cell r="D462">
            <v>128.16453999999999</v>
          </cell>
          <cell r="E462">
            <v>129.42010000000002</v>
          </cell>
          <cell r="F462">
            <v>129.63741999999999</v>
          </cell>
          <cell r="G462">
            <v>136.28111999999999</v>
          </cell>
          <cell r="H462">
            <v>131.56101999999998</v>
          </cell>
          <cell r="I462">
            <v>156.25698</v>
          </cell>
          <cell r="J462">
            <v>134.36836</v>
          </cell>
          <cell r="K462">
            <v>156.27598</v>
          </cell>
          <cell r="L462">
            <v>156.27598</v>
          </cell>
          <cell r="M462">
            <v>156.27598</v>
          </cell>
          <cell r="N462">
            <v>156.27598</v>
          </cell>
        </row>
        <row r="463">
          <cell r="B463">
            <v>3</v>
          </cell>
          <cell r="C463">
            <v>4.0768000000000004</v>
          </cell>
          <cell r="D463">
            <v>6.9623599999999994</v>
          </cell>
          <cell r="E463">
            <v>6.9623599999999994</v>
          </cell>
          <cell r="F463">
            <v>6.9623599999999994</v>
          </cell>
          <cell r="G463">
            <v>4.6168000000000005</v>
          </cell>
          <cell r="H463">
            <v>6.96136</v>
          </cell>
          <cell r="I463">
            <v>7.2240799999999998</v>
          </cell>
          <cell r="J463">
            <v>8.4449799999999993</v>
          </cell>
          <cell r="K463">
            <v>8.4449799999999993</v>
          </cell>
          <cell r="L463">
            <v>8.4449799999999993</v>
          </cell>
          <cell r="M463">
            <v>8.4449799999999993</v>
          </cell>
          <cell r="N463">
            <v>8.4449799999999993</v>
          </cell>
        </row>
        <row r="464">
          <cell r="B464">
            <v>4</v>
          </cell>
          <cell r="C464">
            <v>0</v>
          </cell>
          <cell r="D464">
            <v>0</v>
          </cell>
          <cell r="E464">
            <v>0</v>
          </cell>
          <cell r="F464">
            <v>0</v>
          </cell>
          <cell r="G464">
            <v>0</v>
          </cell>
          <cell r="H464">
            <v>0</v>
          </cell>
          <cell r="I464">
            <v>0</v>
          </cell>
          <cell r="J464">
            <v>0</v>
          </cell>
          <cell r="K464">
            <v>0</v>
          </cell>
          <cell r="L464">
            <v>0</v>
          </cell>
          <cell r="M464">
            <v>0</v>
          </cell>
          <cell r="N464">
            <v>0</v>
          </cell>
        </row>
        <row r="465">
          <cell r="B465">
            <v>5</v>
          </cell>
          <cell r="C465">
            <v>0</v>
          </cell>
          <cell r="D465">
            <v>0</v>
          </cell>
          <cell r="E465">
            <v>0</v>
          </cell>
          <cell r="F465">
            <v>0</v>
          </cell>
          <cell r="G465">
            <v>0</v>
          </cell>
          <cell r="H465">
            <v>0</v>
          </cell>
          <cell r="I465">
            <v>0</v>
          </cell>
          <cell r="J465">
            <v>0</v>
          </cell>
          <cell r="K465">
            <v>0</v>
          </cell>
          <cell r="L465">
            <v>0</v>
          </cell>
          <cell r="M465">
            <v>0</v>
          </cell>
          <cell r="N465">
            <v>0</v>
          </cell>
        </row>
        <row r="466">
          <cell r="B466">
            <v>6</v>
          </cell>
          <cell r="C466">
            <v>0</v>
          </cell>
          <cell r="D466">
            <v>0</v>
          </cell>
          <cell r="E466">
            <v>0</v>
          </cell>
          <cell r="F466">
            <v>0</v>
          </cell>
          <cell r="G466">
            <v>0</v>
          </cell>
          <cell r="H466">
            <v>0</v>
          </cell>
          <cell r="I466">
            <v>0</v>
          </cell>
          <cell r="J466">
            <v>0</v>
          </cell>
          <cell r="K466">
            <v>0</v>
          </cell>
          <cell r="L466">
            <v>0</v>
          </cell>
          <cell r="M466">
            <v>0</v>
          </cell>
          <cell r="N466">
            <v>0</v>
          </cell>
        </row>
        <row r="467">
          <cell r="B467">
            <v>7</v>
          </cell>
          <cell r="C467">
            <v>0</v>
          </cell>
          <cell r="D467">
            <v>0</v>
          </cell>
          <cell r="E467">
            <v>0</v>
          </cell>
          <cell r="F467">
            <v>0</v>
          </cell>
          <cell r="G467">
            <v>0</v>
          </cell>
          <cell r="H467">
            <v>0</v>
          </cell>
          <cell r="I467">
            <v>0</v>
          </cell>
          <cell r="J467">
            <v>0</v>
          </cell>
          <cell r="K467">
            <v>0</v>
          </cell>
          <cell r="L467">
            <v>0</v>
          </cell>
          <cell r="M467">
            <v>0</v>
          </cell>
          <cell r="N467">
            <v>0</v>
          </cell>
        </row>
        <row r="468">
          <cell r="B468">
            <v>8</v>
          </cell>
          <cell r="C468">
            <v>0</v>
          </cell>
          <cell r="D468">
            <v>0</v>
          </cell>
          <cell r="E468">
            <v>0</v>
          </cell>
          <cell r="F468">
            <v>0</v>
          </cell>
          <cell r="G468">
            <v>0</v>
          </cell>
          <cell r="H468">
            <v>0</v>
          </cell>
          <cell r="I468">
            <v>0</v>
          </cell>
          <cell r="J468">
            <v>0</v>
          </cell>
          <cell r="K468">
            <v>0</v>
          </cell>
          <cell r="L468">
            <v>0</v>
          </cell>
          <cell r="M468">
            <v>0</v>
          </cell>
          <cell r="N468">
            <v>0</v>
          </cell>
        </row>
        <row r="469">
          <cell r="B469">
            <v>9</v>
          </cell>
          <cell r="C469">
            <v>0</v>
          </cell>
          <cell r="D469">
            <v>0</v>
          </cell>
          <cell r="E469">
            <v>0</v>
          </cell>
          <cell r="F469">
            <v>0</v>
          </cell>
          <cell r="G469">
            <v>0</v>
          </cell>
          <cell r="H469">
            <v>0</v>
          </cell>
          <cell r="I469">
            <v>0</v>
          </cell>
          <cell r="J469">
            <v>0</v>
          </cell>
          <cell r="K469">
            <v>0</v>
          </cell>
          <cell r="L469">
            <v>0</v>
          </cell>
          <cell r="M469">
            <v>0</v>
          </cell>
          <cell r="N469">
            <v>0</v>
          </cell>
        </row>
        <row r="470">
          <cell r="B470">
            <v>10</v>
          </cell>
          <cell r="C470">
            <v>0</v>
          </cell>
          <cell r="D470">
            <v>0</v>
          </cell>
          <cell r="E470">
            <v>0</v>
          </cell>
          <cell r="F470">
            <v>0</v>
          </cell>
          <cell r="G470">
            <v>0</v>
          </cell>
          <cell r="H470">
            <v>0</v>
          </cell>
          <cell r="I470">
            <v>372.512</v>
          </cell>
          <cell r="J470">
            <v>0</v>
          </cell>
          <cell r="K470">
            <v>0</v>
          </cell>
          <cell r="L470">
            <v>0</v>
          </cell>
          <cell r="M470">
            <v>0</v>
          </cell>
          <cell r="N470">
            <v>0</v>
          </cell>
        </row>
        <row r="471">
          <cell r="B471">
            <v>11</v>
          </cell>
          <cell r="C471">
            <v>3.2315</v>
          </cell>
          <cell r="D471">
            <v>539.07299999999998</v>
          </cell>
          <cell r="E471">
            <v>47.508000000000003</v>
          </cell>
          <cell r="F471">
            <v>2.2490000000000001</v>
          </cell>
          <cell r="G471">
            <v>1.2809999999999999</v>
          </cell>
          <cell r="H471">
            <v>3.0569999999999999</v>
          </cell>
          <cell r="I471">
            <v>5.9130000000000003</v>
          </cell>
          <cell r="J471">
            <v>691.59100000000001</v>
          </cell>
          <cell r="K471">
            <v>2.85</v>
          </cell>
          <cell r="L471">
            <v>1.5</v>
          </cell>
          <cell r="M471">
            <v>7.05</v>
          </cell>
          <cell r="N471">
            <v>7.05</v>
          </cell>
        </row>
        <row r="472">
          <cell r="B472">
            <v>12</v>
          </cell>
          <cell r="C472">
            <v>452.32499999999999</v>
          </cell>
          <cell r="D472">
            <v>9.8859999999999992</v>
          </cell>
          <cell r="E472">
            <v>3.5049999999999999</v>
          </cell>
          <cell r="F472">
            <v>0</v>
          </cell>
          <cell r="G472">
            <v>2.04</v>
          </cell>
          <cell r="H472">
            <v>0</v>
          </cell>
          <cell r="I472">
            <v>24.725000000000001</v>
          </cell>
          <cell r="J472">
            <v>1.8720000000000001</v>
          </cell>
          <cell r="K472">
            <v>0</v>
          </cell>
          <cell r="L472">
            <v>0</v>
          </cell>
          <cell r="M472">
            <v>0</v>
          </cell>
          <cell r="N472">
            <v>0</v>
          </cell>
        </row>
        <row r="473">
          <cell r="B473">
            <v>13</v>
          </cell>
          <cell r="C473">
            <v>0</v>
          </cell>
          <cell r="D473">
            <v>0</v>
          </cell>
          <cell r="E473">
            <v>0</v>
          </cell>
          <cell r="F473">
            <v>0</v>
          </cell>
          <cell r="G473">
            <v>0</v>
          </cell>
          <cell r="H473">
            <v>0</v>
          </cell>
          <cell r="I473">
            <v>0</v>
          </cell>
          <cell r="J473">
            <v>0</v>
          </cell>
          <cell r="K473">
            <v>0</v>
          </cell>
          <cell r="L473">
            <v>0</v>
          </cell>
          <cell r="M473">
            <v>0</v>
          </cell>
          <cell r="N473">
            <v>0</v>
          </cell>
        </row>
        <row r="474">
          <cell r="B474">
            <v>14</v>
          </cell>
          <cell r="C474">
            <v>0</v>
          </cell>
          <cell r="D474">
            <v>102.42400000000001</v>
          </cell>
          <cell r="E474">
            <v>0</v>
          </cell>
          <cell r="F474">
            <v>0</v>
          </cell>
          <cell r="G474">
            <v>0</v>
          </cell>
          <cell r="H474">
            <v>0</v>
          </cell>
          <cell r="I474">
            <v>40.200000000000003</v>
          </cell>
          <cell r="J474">
            <v>32.981999999999999</v>
          </cell>
          <cell r="K474">
            <v>0</v>
          </cell>
          <cell r="L474">
            <v>0</v>
          </cell>
          <cell r="M474">
            <v>0</v>
          </cell>
          <cell r="N474">
            <v>0</v>
          </cell>
        </row>
        <row r="475">
          <cell r="B475">
            <v>15</v>
          </cell>
          <cell r="C475">
            <v>7.665</v>
          </cell>
          <cell r="D475">
            <v>0</v>
          </cell>
          <cell r="E475">
            <v>8.298</v>
          </cell>
          <cell r="F475">
            <v>0</v>
          </cell>
          <cell r="G475">
            <v>9.3000000000000007</v>
          </cell>
          <cell r="H475">
            <v>0.12</v>
          </cell>
          <cell r="I475">
            <v>0</v>
          </cell>
          <cell r="J475">
            <v>0</v>
          </cell>
          <cell r="K475">
            <v>0.05</v>
          </cell>
          <cell r="L475">
            <v>1.05</v>
          </cell>
          <cell r="M475">
            <v>7.7</v>
          </cell>
          <cell r="N475">
            <v>7.7</v>
          </cell>
        </row>
        <row r="476">
          <cell r="B476">
            <v>16</v>
          </cell>
          <cell r="C476">
            <v>0</v>
          </cell>
          <cell r="D476">
            <v>0</v>
          </cell>
          <cell r="E476">
            <v>0</v>
          </cell>
          <cell r="F476">
            <v>0</v>
          </cell>
          <cell r="G476">
            <v>0</v>
          </cell>
          <cell r="H476">
            <v>0</v>
          </cell>
          <cell r="I476">
            <v>0</v>
          </cell>
          <cell r="J476">
            <v>0</v>
          </cell>
          <cell r="K476">
            <v>0</v>
          </cell>
          <cell r="L476">
            <v>0</v>
          </cell>
          <cell r="M476">
            <v>0</v>
          </cell>
          <cell r="N476">
            <v>0</v>
          </cell>
        </row>
        <row r="477">
          <cell r="B477">
            <v>17</v>
          </cell>
          <cell r="C477">
            <v>0</v>
          </cell>
          <cell r="D477">
            <v>0.67200000000000004</v>
          </cell>
          <cell r="E477">
            <v>1.3440000000000001</v>
          </cell>
          <cell r="F477">
            <v>0.33600000000000002</v>
          </cell>
          <cell r="G477">
            <v>0.67200000000000004</v>
          </cell>
          <cell r="H477">
            <v>2.3519999999999999</v>
          </cell>
          <cell r="I477">
            <v>0</v>
          </cell>
          <cell r="J477">
            <v>0</v>
          </cell>
          <cell r="K477">
            <v>0</v>
          </cell>
          <cell r="L477">
            <v>0</v>
          </cell>
          <cell r="M477">
            <v>0.75</v>
          </cell>
          <cell r="N477">
            <v>0.75</v>
          </cell>
        </row>
        <row r="478">
          <cell r="B478">
            <v>18</v>
          </cell>
          <cell r="C478">
            <v>0</v>
          </cell>
          <cell r="D478">
            <v>0</v>
          </cell>
          <cell r="E478">
            <v>0</v>
          </cell>
          <cell r="F478">
            <v>0</v>
          </cell>
          <cell r="G478">
            <v>0</v>
          </cell>
          <cell r="H478">
            <v>0</v>
          </cell>
          <cell r="I478">
            <v>0</v>
          </cell>
          <cell r="J478">
            <v>0</v>
          </cell>
          <cell r="K478">
            <v>0</v>
          </cell>
          <cell r="L478">
            <v>0</v>
          </cell>
          <cell r="M478">
            <v>0</v>
          </cell>
          <cell r="N478">
            <v>0</v>
          </cell>
        </row>
        <row r="479">
          <cell r="B479">
            <v>19</v>
          </cell>
          <cell r="C479">
            <v>0.89700000000000002</v>
          </cell>
          <cell r="D479">
            <v>0.114</v>
          </cell>
          <cell r="E479">
            <v>5.7869999999999999</v>
          </cell>
          <cell r="F479">
            <v>0.78</v>
          </cell>
          <cell r="G479">
            <v>0.93600000000000005</v>
          </cell>
          <cell r="H479">
            <v>2.8660000000000001</v>
          </cell>
          <cell r="I479">
            <v>3.5</v>
          </cell>
          <cell r="J479">
            <v>0.76</v>
          </cell>
          <cell r="K479">
            <v>1.05</v>
          </cell>
          <cell r="L479">
            <v>0.4</v>
          </cell>
          <cell r="M479">
            <v>2.0499999999999998</v>
          </cell>
          <cell r="N479">
            <v>2.0499999999999998</v>
          </cell>
        </row>
        <row r="480">
          <cell r="B480">
            <v>20</v>
          </cell>
          <cell r="C480">
            <v>0</v>
          </cell>
          <cell r="D480">
            <v>0</v>
          </cell>
          <cell r="E480">
            <v>0</v>
          </cell>
          <cell r="F480">
            <v>0</v>
          </cell>
          <cell r="G480">
            <v>0</v>
          </cell>
          <cell r="H480">
            <v>0</v>
          </cell>
          <cell r="I480">
            <v>0</v>
          </cell>
          <cell r="J480">
            <v>67.900000000000006</v>
          </cell>
          <cell r="K480">
            <v>0</v>
          </cell>
          <cell r="L480">
            <v>0</v>
          </cell>
          <cell r="M480">
            <v>0</v>
          </cell>
          <cell r="N480">
            <v>0</v>
          </cell>
        </row>
        <row r="481">
          <cell r="B481">
            <v>21</v>
          </cell>
          <cell r="C481">
            <v>0</v>
          </cell>
          <cell r="D481">
            <v>0</v>
          </cell>
          <cell r="E481">
            <v>0</v>
          </cell>
          <cell r="F481">
            <v>0</v>
          </cell>
          <cell r="G481">
            <v>0</v>
          </cell>
          <cell r="H481">
            <v>0</v>
          </cell>
          <cell r="I481">
            <v>0</v>
          </cell>
          <cell r="J481">
            <v>0</v>
          </cell>
          <cell r="K481">
            <v>0</v>
          </cell>
          <cell r="L481">
            <v>0</v>
          </cell>
          <cell r="M481">
            <v>0</v>
          </cell>
          <cell r="N481">
            <v>0</v>
          </cell>
        </row>
        <row r="482">
          <cell r="B482">
            <v>22</v>
          </cell>
          <cell r="C482">
            <v>0</v>
          </cell>
          <cell r="D482">
            <v>0</v>
          </cell>
          <cell r="E482">
            <v>0</v>
          </cell>
          <cell r="F482">
            <v>0</v>
          </cell>
          <cell r="G482">
            <v>0</v>
          </cell>
          <cell r="H482">
            <v>0</v>
          </cell>
          <cell r="I482">
            <v>0</v>
          </cell>
          <cell r="J482">
            <v>0</v>
          </cell>
          <cell r="K482">
            <v>0</v>
          </cell>
          <cell r="L482">
            <v>0</v>
          </cell>
          <cell r="M482">
            <v>0</v>
          </cell>
          <cell r="N482">
            <v>0</v>
          </cell>
        </row>
        <row r="483">
          <cell r="B483">
            <v>23</v>
          </cell>
          <cell r="C483">
            <v>0</v>
          </cell>
          <cell r="D483">
            <v>0</v>
          </cell>
          <cell r="E483">
            <v>0</v>
          </cell>
          <cell r="F483">
            <v>0</v>
          </cell>
          <cell r="G483">
            <v>0</v>
          </cell>
          <cell r="H483">
            <v>0</v>
          </cell>
          <cell r="I483">
            <v>0</v>
          </cell>
          <cell r="J483">
            <v>0</v>
          </cell>
          <cell r="K483">
            <v>0</v>
          </cell>
          <cell r="L483">
            <v>0</v>
          </cell>
          <cell r="M483">
            <v>0</v>
          </cell>
          <cell r="N483">
            <v>0</v>
          </cell>
        </row>
        <row r="484">
          <cell r="B484">
            <v>24</v>
          </cell>
          <cell r="C484">
            <v>0</v>
          </cell>
          <cell r="D484">
            <v>0</v>
          </cell>
          <cell r="E484">
            <v>0</v>
          </cell>
          <cell r="F484">
            <v>0</v>
          </cell>
          <cell r="G484">
            <v>0</v>
          </cell>
          <cell r="H484">
            <v>0</v>
          </cell>
          <cell r="I484">
            <v>0</v>
          </cell>
          <cell r="J484">
            <v>0</v>
          </cell>
          <cell r="K484">
            <v>0</v>
          </cell>
          <cell r="L484">
            <v>0</v>
          </cell>
          <cell r="M484">
            <v>0</v>
          </cell>
          <cell r="N484">
            <v>0</v>
          </cell>
        </row>
        <row r="485">
          <cell r="B485">
            <v>25</v>
          </cell>
          <cell r="C485">
            <v>0</v>
          </cell>
          <cell r="D485">
            <v>0</v>
          </cell>
          <cell r="E485">
            <v>0</v>
          </cell>
          <cell r="F485">
            <v>0</v>
          </cell>
          <cell r="G485">
            <v>0</v>
          </cell>
          <cell r="H485">
            <v>0</v>
          </cell>
          <cell r="I485">
            <v>0</v>
          </cell>
          <cell r="J485">
            <v>0</v>
          </cell>
          <cell r="K485">
            <v>0</v>
          </cell>
          <cell r="L485">
            <v>0</v>
          </cell>
          <cell r="M485">
            <v>0</v>
          </cell>
          <cell r="N485">
            <v>0</v>
          </cell>
        </row>
        <row r="486">
          <cell r="B486">
            <v>26</v>
          </cell>
          <cell r="C486">
            <v>0</v>
          </cell>
          <cell r="D486">
            <v>0</v>
          </cell>
          <cell r="E486">
            <v>112.9</v>
          </cell>
          <cell r="F486">
            <v>0</v>
          </cell>
          <cell r="G486">
            <v>0</v>
          </cell>
          <cell r="H486">
            <v>268.89999999999998</v>
          </cell>
          <cell r="I486">
            <v>0</v>
          </cell>
          <cell r="J486">
            <v>0</v>
          </cell>
          <cell r="K486">
            <v>538.5</v>
          </cell>
          <cell r="L486">
            <v>0</v>
          </cell>
          <cell r="M486">
            <v>0</v>
          </cell>
          <cell r="N486">
            <v>343.15</v>
          </cell>
        </row>
        <row r="487">
          <cell r="B487">
            <v>27</v>
          </cell>
          <cell r="C487">
            <v>0</v>
          </cell>
          <cell r="D487">
            <v>0</v>
          </cell>
          <cell r="E487">
            <v>0</v>
          </cell>
          <cell r="F487">
            <v>0</v>
          </cell>
          <cell r="G487">
            <v>0</v>
          </cell>
          <cell r="H487">
            <v>0</v>
          </cell>
          <cell r="I487">
            <v>0</v>
          </cell>
          <cell r="J487">
            <v>0</v>
          </cell>
          <cell r="K487">
            <v>0</v>
          </cell>
          <cell r="L487">
            <v>0</v>
          </cell>
          <cell r="M487">
            <v>0</v>
          </cell>
          <cell r="N487">
            <v>0</v>
          </cell>
        </row>
        <row r="488">
          <cell r="B488">
            <v>28</v>
          </cell>
          <cell r="C488">
            <v>0</v>
          </cell>
          <cell r="D488">
            <v>0</v>
          </cell>
          <cell r="E488">
            <v>0</v>
          </cell>
          <cell r="F488">
            <v>0</v>
          </cell>
          <cell r="G488">
            <v>0</v>
          </cell>
          <cell r="H488">
            <v>0</v>
          </cell>
          <cell r="I488">
            <v>0</v>
          </cell>
          <cell r="J488">
            <v>0</v>
          </cell>
          <cell r="K488">
            <v>0</v>
          </cell>
          <cell r="L488">
            <v>0</v>
          </cell>
          <cell r="M488">
            <v>0</v>
          </cell>
          <cell r="N488">
            <v>0</v>
          </cell>
        </row>
        <row r="489">
          <cell r="B489">
            <v>29</v>
          </cell>
          <cell r="C489">
            <v>0</v>
          </cell>
          <cell r="D489">
            <v>0</v>
          </cell>
          <cell r="E489">
            <v>0</v>
          </cell>
          <cell r="F489">
            <v>0</v>
          </cell>
          <cell r="G489">
            <v>0</v>
          </cell>
          <cell r="H489">
            <v>0</v>
          </cell>
          <cell r="I489">
            <v>0</v>
          </cell>
          <cell r="J489">
            <v>0</v>
          </cell>
          <cell r="K489">
            <v>0</v>
          </cell>
          <cell r="L489">
            <v>0</v>
          </cell>
          <cell r="M489">
            <v>0</v>
          </cell>
          <cell r="N489">
            <v>0</v>
          </cell>
        </row>
        <row r="490">
          <cell r="B490">
            <v>30</v>
          </cell>
          <cell r="C490">
            <v>0</v>
          </cell>
          <cell r="D490">
            <v>0</v>
          </cell>
          <cell r="E490">
            <v>0</v>
          </cell>
          <cell r="F490">
            <v>0</v>
          </cell>
          <cell r="G490">
            <v>0</v>
          </cell>
          <cell r="H490">
            <v>0</v>
          </cell>
          <cell r="I490">
            <v>0</v>
          </cell>
          <cell r="J490">
            <v>0</v>
          </cell>
          <cell r="K490">
            <v>0</v>
          </cell>
          <cell r="L490">
            <v>0</v>
          </cell>
          <cell r="M490">
            <v>0</v>
          </cell>
          <cell r="N490">
            <v>0</v>
          </cell>
        </row>
        <row r="491">
          <cell r="B491">
            <v>31</v>
          </cell>
          <cell r="C491">
            <v>0</v>
          </cell>
          <cell r="D491">
            <v>0</v>
          </cell>
          <cell r="E491">
            <v>0</v>
          </cell>
          <cell r="F491">
            <v>0</v>
          </cell>
          <cell r="G491">
            <v>0</v>
          </cell>
          <cell r="H491">
            <v>0</v>
          </cell>
          <cell r="I491">
            <v>0</v>
          </cell>
          <cell r="J491">
            <v>0</v>
          </cell>
          <cell r="K491">
            <v>0</v>
          </cell>
          <cell r="L491">
            <v>0</v>
          </cell>
          <cell r="M491">
            <v>0</v>
          </cell>
          <cell r="N491">
            <v>0</v>
          </cell>
        </row>
        <row r="492">
          <cell r="B492">
            <v>32</v>
          </cell>
          <cell r="C492">
            <v>0</v>
          </cell>
          <cell r="D492">
            <v>0</v>
          </cell>
          <cell r="E492">
            <v>0</v>
          </cell>
          <cell r="F492">
            <v>0</v>
          </cell>
          <cell r="G492">
            <v>0</v>
          </cell>
          <cell r="H492">
            <v>0</v>
          </cell>
          <cell r="I492">
            <v>0</v>
          </cell>
          <cell r="J492">
            <v>0</v>
          </cell>
          <cell r="K492">
            <v>0</v>
          </cell>
          <cell r="L492">
            <v>0</v>
          </cell>
          <cell r="M492">
            <v>0</v>
          </cell>
          <cell r="N492">
            <v>0</v>
          </cell>
        </row>
        <row r="493">
          <cell r="B493">
            <v>33</v>
          </cell>
          <cell r="C493">
            <v>2.036</v>
          </cell>
          <cell r="D493">
            <v>2.036</v>
          </cell>
          <cell r="E493">
            <v>2.036</v>
          </cell>
          <cell r="F493">
            <v>2.036</v>
          </cell>
          <cell r="G493">
            <v>2.036</v>
          </cell>
          <cell r="H493">
            <v>2.036</v>
          </cell>
          <cell r="I493">
            <v>2.036</v>
          </cell>
          <cell r="J493">
            <v>2.036</v>
          </cell>
          <cell r="K493">
            <v>2.036</v>
          </cell>
          <cell r="L493">
            <v>2.036</v>
          </cell>
          <cell r="M493">
            <v>2.036</v>
          </cell>
          <cell r="N493">
            <v>2.036</v>
          </cell>
        </row>
        <row r="494">
          <cell r="B494">
            <v>34</v>
          </cell>
          <cell r="C494">
            <v>0</v>
          </cell>
          <cell r="D494">
            <v>0</v>
          </cell>
          <cell r="E494">
            <v>0</v>
          </cell>
          <cell r="F494">
            <v>0</v>
          </cell>
          <cell r="G494">
            <v>0</v>
          </cell>
          <cell r="H494">
            <v>0</v>
          </cell>
          <cell r="I494">
            <v>0</v>
          </cell>
          <cell r="J494">
            <v>0</v>
          </cell>
          <cell r="K494">
            <v>0</v>
          </cell>
          <cell r="L494">
            <v>0</v>
          </cell>
          <cell r="M494">
            <v>0</v>
          </cell>
          <cell r="N494">
            <v>0</v>
          </cell>
        </row>
        <row r="495">
          <cell r="B495">
            <v>35</v>
          </cell>
          <cell r="C495">
            <v>0</v>
          </cell>
          <cell r="D495">
            <v>0</v>
          </cell>
          <cell r="E495">
            <v>0</v>
          </cell>
          <cell r="F495">
            <v>0</v>
          </cell>
          <cell r="G495">
            <v>0</v>
          </cell>
          <cell r="H495">
            <v>0</v>
          </cell>
          <cell r="I495">
            <v>0</v>
          </cell>
          <cell r="J495">
            <v>0</v>
          </cell>
          <cell r="K495">
            <v>0</v>
          </cell>
          <cell r="L495">
            <v>0</v>
          </cell>
          <cell r="M495">
            <v>0</v>
          </cell>
          <cell r="N495">
            <v>0</v>
          </cell>
        </row>
        <row r="496">
          <cell r="B496">
            <v>36</v>
          </cell>
          <cell r="C496">
            <v>0</v>
          </cell>
          <cell r="D496">
            <v>0</v>
          </cell>
          <cell r="E496">
            <v>0</v>
          </cell>
          <cell r="F496">
            <v>0</v>
          </cell>
          <cell r="G496">
            <v>0</v>
          </cell>
          <cell r="H496">
            <v>0</v>
          </cell>
          <cell r="I496">
            <v>0</v>
          </cell>
          <cell r="J496">
            <v>0</v>
          </cell>
          <cell r="K496">
            <v>0</v>
          </cell>
          <cell r="L496">
            <v>0</v>
          </cell>
          <cell r="M496">
            <v>0</v>
          </cell>
          <cell r="N496">
            <v>0</v>
          </cell>
        </row>
        <row r="497">
          <cell r="B497">
            <v>37</v>
          </cell>
          <cell r="C497">
            <v>0.2</v>
          </cell>
          <cell r="D497">
            <v>0.2</v>
          </cell>
          <cell r="E497">
            <v>0.2</v>
          </cell>
          <cell r="F497">
            <v>0.2</v>
          </cell>
          <cell r="G497">
            <v>0.2</v>
          </cell>
          <cell r="H497">
            <v>0.2</v>
          </cell>
          <cell r="I497">
            <v>0.2</v>
          </cell>
          <cell r="J497">
            <v>0.2</v>
          </cell>
          <cell r="K497">
            <v>0.2</v>
          </cell>
          <cell r="L497">
            <v>0.2</v>
          </cell>
          <cell r="M497">
            <v>0.2</v>
          </cell>
          <cell r="N497">
            <v>0.2</v>
          </cell>
        </row>
        <row r="498">
          <cell r="B498">
            <v>38</v>
          </cell>
          <cell r="C498">
            <v>0</v>
          </cell>
          <cell r="D498">
            <v>0</v>
          </cell>
          <cell r="E498">
            <v>0</v>
          </cell>
          <cell r="F498">
            <v>0</v>
          </cell>
          <cell r="G498">
            <v>0</v>
          </cell>
          <cell r="H498">
            <v>0</v>
          </cell>
          <cell r="I498">
            <v>0</v>
          </cell>
          <cell r="J498">
            <v>0</v>
          </cell>
          <cell r="K498">
            <v>0</v>
          </cell>
          <cell r="L498">
            <v>0</v>
          </cell>
          <cell r="M498">
            <v>0</v>
          </cell>
          <cell r="N498">
            <v>0</v>
          </cell>
        </row>
        <row r="499">
          <cell r="B499">
            <v>39</v>
          </cell>
          <cell r="C499">
            <v>0</v>
          </cell>
          <cell r="D499">
            <v>0</v>
          </cell>
          <cell r="E499">
            <v>0</v>
          </cell>
          <cell r="F499">
            <v>0</v>
          </cell>
          <cell r="G499">
            <v>0</v>
          </cell>
          <cell r="H499">
            <v>0</v>
          </cell>
          <cell r="I499">
            <v>0</v>
          </cell>
          <cell r="J499">
            <v>0</v>
          </cell>
          <cell r="K499">
            <v>0</v>
          </cell>
          <cell r="L499">
            <v>0</v>
          </cell>
          <cell r="M499">
            <v>0</v>
          </cell>
          <cell r="N499">
            <v>0</v>
          </cell>
        </row>
        <row r="500">
          <cell r="B500">
            <v>40</v>
          </cell>
          <cell r="C500">
            <v>0</v>
          </cell>
          <cell r="D500">
            <v>0</v>
          </cell>
          <cell r="E500">
            <v>0</v>
          </cell>
          <cell r="F500">
            <v>0</v>
          </cell>
          <cell r="G500">
            <v>0</v>
          </cell>
          <cell r="H500">
            <v>0</v>
          </cell>
          <cell r="I500">
            <v>0</v>
          </cell>
          <cell r="J500">
            <v>0</v>
          </cell>
          <cell r="K500">
            <v>0</v>
          </cell>
          <cell r="L500">
            <v>0</v>
          </cell>
          <cell r="M500">
            <v>0</v>
          </cell>
          <cell r="N500">
            <v>0</v>
          </cell>
        </row>
        <row r="501">
          <cell r="B501">
            <v>41</v>
          </cell>
          <cell r="C501">
            <v>0</v>
          </cell>
          <cell r="D501">
            <v>0</v>
          </cell>
          <cell r="E501">
            <v>0</v>
          </cell>
          <cell r="F501">
            <v>0</v>
          </cell>
          <cell r="G501">
            <v>0</v>
          </cell>
          <cell r="H501">
            <v>0</v>
          </cell>
          <cell r="I501">
            <v>0</v>
          </cell>
          <cell r="J501">
            <v>0</v>
          </cell>
          <cell r="K501">
            <v>0</v>
          </cell>
          <cell r="L501">
            <v>0</v>
          </cell>
          <cell r="M501">
            <v>0</v>
          </cell>
          <cell r="N501">
            <v>0</v>
          </cell>
        </row>
        <row r="502">
          <cell r="B502">
            <v>42</v>
          </cell>
          <cell r="C502">
            <v>0</v>
          </cell>
          <cell r="D502">
            <v>0</v>
          </cell>
          <cell r="E502">
            <v>0</v>
          </cell>
          <cell r="F502">
            <v>0</v>
          </cell>
          <cell r="G502">
            <v>0</v>
          </cell>
          <cell r="H502">
            <v>0</v>
          </cell>
          <cell r="I502">
            <v>0</v>
          </cell>
          <cell r="J502">
            <v>0</v>
          </cell>
          <cell r="K502">
            <v>0</v>
          </cell>
          <cell r="L502">
            <v>0</v>
          </cell>
          <cell r="M502">
            <v>0</v>
          </cell>
          <cell r="N502">
            <v>0</v>
          </cell>
        </row>
        <row r="503">
          <cell r="B503">
            <v>43</v>
          </cell>
          <cell r="C503">
            <v>0</v>
          </cell>
          <cell r="D503">
            <v>0</v>
          </cell>
          <cell r="E503">
            <v>0</v>
          </cell>
          <cell r="F503">
            <v>0</v>
          </cell>
          <cell r="G503">
            <v>0</v>
          </cell>
          <cell r="H503">
            <v>0</v>
          </cell>
          <cell r="I503">
            <v>0</v>
          </cell>
          <cell r="J503">
            <v>0</v>
          </cell>
          <cell r="K503">
            <v>0</v>
          </cell>
          <cell r="L503">
            <v>0</v>
          </cell>
          <cell r="M503">
            <v>0</v>
          </cell>
          <cell r="N503">
            <v>0</v>
          </cell>
        </row>
        <row r="504">
          <cell r="B504">
            <v>44</v>
          </cell>
          <cell r="C504">
            <v>0</v>
          </cell>
          <cell r="D504">
            <v>0</v>
          </cell>
          <cell r="E504">
            <v>0</v>
          </cell>
          <cell r="F504">
            <v>0</v>
          </cell>
          <cell r="G504">
            <v>0</v>
          </cell>
          <cell r="H504">
            <v>0</v>
          </cell>
          <cell r="I504">
            <v>0</v>
          </cell>
          <cell r="J504">
            <v>0</v>
          </cell>
          <cell r="K504">
            <v>0</v>
          </cell>
          <cell r="L504">
            <v>0</v>
          </cell>
          <cell r="M504">
            <v>0</v>
          </cell>
          <cell r="N504">
            <v>0</v>
          </cell>
        </row>
        <row r="505">
          <cell r="B505">
            <v>45</v>
          </cell>
          <cell r="C505">
            <v>0</v>
          </cell>
          <cell r="D505">
            <v>93.546999999999997</v>
          </cell>
          <cell r="E505">
            <v>0</v>
          </cell>
          <cell r="F505">
            <v>0</v>
          </cell>
          <cell r="G505">
            <v>0</v>
          </cell>
          <cell r="H505">
            <v>0</v>
          </cell>
          <cell r="I505">
            <v>50.837000000000003</v>
          </cell>
          <cell r="J505">
            <v>78.016000000000005</v>
          </cell>
          <cell r="K505">
            <v>0</v>
          </cell>
          <cell r="L505">
            <v>0</v>
          </cell>
          <cell r="M505">
            <v>0</v>
          </cell>
          <cell r="N505">
            <v>0</v>
          </cell>
        </row>
        <row r="506">
          <cell r="B506">
            <v>46</v>
          </cell>
          <cell r="C506">
            <v>0</v>
          </cell>
          <cell r="D506">
            <v>0</v>
          </cell>
          <cell r="E506">
            <v>0</v>
          </cell>
          <cell r="F506">
            <v>0</v>
          </cell>
          <cell r="G506">
            <v>0</v>
          </cell>
          <cell r="H506">
            <v>0</v>
          </cell>
          <cell r="I506">
            <v>0</v>
          </cell>
          <cell r="J506">
            <v>0</v>
          </cell>
          <cell r="K506">
            <v>0</v>
          </cell>
          <cell r="L506">
            <v>0</v>
          </cell>
          <cell r="M506">
            <v>0</v>
          </cell>
          <cell r="N506">
            <v>0</v>
          </cell>
        </row>
        <row r="507">
          <cell r="B507">
            <v>47</v>
          </cell>
          <cell r="C507">
            <v>0</v>
          </cell>
          <cell r="D507">
            <v>0</v>
          </cell>
          <cell r="E507">
            <v>0</v>
          </cell>
          <cell r="F507">
            <v>0</v>
          </cell>
          <cell r="G507">
            <v>0</v>
          </cell>
          <cell r="H507">
            <v>0</v>
          </cell>
          <cell r="I507">
            <v>0</v>
          </cell>
          <cell r="J507">
            <v>0</v>
          </cell>
          <cell r="K507">
            <v>0</v>
          </cell>
          <cell r="L507">
            <v>0</v>
          </cell>
          <cell r="M507">
            <v>0</v>
          </cell>
          <cell r="N507">
            <v>0</v>
          </cell>
        </row>
        <row r="508">
          <cell r="B508">
            <v>48</v>
          </cell>
          <cell r="C508">
            <v>0</v>
          </cell>
          <cell r="D508">
            <v>0</v>
          </cell>
          <cell r="E508">
            <v>0</v>
          </cell>
          <cell r="F508">
            <v>0</v>
          </cell>
          <cell r="G508">
            <v>0</v>
          </cell>
          <cell r="H508">
            <v>0</v>
          </cell>
          <cell r="I508">
            <v>0</v>
          </cell>
          <cell r="J508">
            <v>0</v>
          </cell>
          <cell r="K508">
            <v>0</v>
          </cell>
          <cell r="L508">
            <v>0</v>
          </cell>
          <cell r="M508">
            <v>0</v>
          </cell>
          <cell r="N508">
            <v>0</v>
          </cell>
        </row>
        <row r="509">
          <cell r="B509">
            <v>49</v>
          </cell>
          <cell r="C509">
            <v>0</v>
          </cell>
          <cell r="D509">
            <v>0</v>
          </cell>
          <cell r="E509">
            <v>0</v>
          </cell>
          <cell r="F509">
            <v>0</v>
          </cell>
          <cell r="G509">
            <v>0</v>
          </cell>
          <cell r="H509">
            <v>0</v>
          </cell>
          <cell r="I509">
            <v>0</v>
          </cell>
          <cell r="J509">
            <v>0</v>
          </cell>
          <cell r="K509">
            <v>0</v>
          </cell>
          <cell r="L509">
            <v>0</v>
          </cell>
          <cell r="M509">
            <v>0</v>
          </cell>
          <cell r="N509">
            <v>0</v>
          </cell>
        </row>
        <row r="510">
          <cell r="B510">
            <v>50</v>
          </cell>
          <cell r="C510">
            <v>0</v>
          </cell>
          <cell r="D510">
            <v>0</v>
          </cell>
          <cell r="E510">
            <v>0</v>
          </cell>
          <cell r="F510">
            <v>0</v>
          </cell>
          <cell r="G510">
            <v>0</v>
          </cell>
          <cell r="H510">
            <v>0</v>
          </cell>
          <cell r="I510">
            <v>0</v>
          </cell>
          <cell r="J510">
            <v>0</v>
          </cell>
          <cell r="K510">
            <v>0</v>
          </cell>
          <cell r="L510">
            <v>0</v>
          </cell>
          <cell r="M510">
            <v>0</v>
          </cell>
          <cell r="N510">
            <v>0</v>
          </cell>
        </row>
        <row r="511">
          <cell r="B511">
            <v>51</v>
          </cell>
          <cell r="C511">
            <v>0</v>
          </cell>
          <cell r="D511">
            <v>0</v>
          </cell>
          <cell r="E511">
            <v>0</v>
          </cell>
          <cell r="F511">
            <v>0</v>
          </cell>
          <cell r="G511">
            <v>0</v>
          </cell>
          <cell r="H511">
            <v>0</v>
          </cell>
          <cell r="I511">
            <v>0</v>
          </cell>
          <cell r="J511">
            <v>0</v>
          </cell>
          <cell r="K511">
            <v>0</v>
          </cell>
          <cell r="L511">
            <v>0</v>
          </cell>
          <cell r="M511">
            <v>0</v>
          </cell>
          <cell r="N511">
            <v>0</v>
          </cell>
        </row>
        <row r="512">
          <cell r="B512">
            <v>1</v>
          </cell>
          <cell r="C512">
            <v>297.25606000000005</v>
          </cell>
          <cell r="D512">
            <v>297.25606000000005</v>
          </cell>
          <cell r="E512">
            <v>297.25606000000005</v>
          </cell>
          <cell r="F512">
            <v>297.25606000000005</v>
          </cell>
          <cell r="G512">
            <v>297.25606000000005</v>
          </cell>
          <cell r="H512">
            <v>297.25606000000005</v>
          </cell>
          <cell r="I512">
            <v>297.25606000000005</v>
          </cell>
          <cell r="J512">
            <v>297.25606000000005</v>
          </cell>
          <cell r="K512">
            <v>297.25606000000005</v>
          </cell>
          <cell r="L512">
            <v>297.25606000000005</v>
          </cell>
          <cell r="M512">
            <v>297.25606000000005</v>
          </cell>
          <cell r="N512">
            <v>297.25606000000005</v>
          </cell>
        </row>
        <row r="513">
          <cell r="B513">
            <v>2</v>
          </cell>
          <cell r="C513">
            <v>59.226311349999996</v>
          </cell>
          <cell r="D513">
            <v>59.226311349999996</v>
          </cell>
          <cell r="E513">
            <v>59.226311349999996</v>
          </cell>
          <cell r="F513">
            <v>59.226311349999996</v>
          </cell>
          <cell r="G513">
            <v>59.226311349999996</v>
          </cell>
          <cell r="H513">
            <v>59.226311349999996</v>
          </cell>
          <cell r="I513">
            <v>59.226311349999996</v>
          </cell>
          <cell r="J513">
            <v>59.226311349999996</v>
          </cell>
          <cell r="K513">
            <v>59.226311349999996</v>
          </cell>
          <cell r="L513">
            <v>59.226311349999996</v>
          </cell>
          <cell r="M513">
            <v>59.226311349999996</v>
          </cell>
          <cell r="N513">
            <v>59.226311349999996</v>
          </cell>
        </row>
        <row r="514">
          <cell r="B514">
            <v>3</v>
          </cell>
          <cell r="C514">
            <v>14.865359273000001</v>
          </cell>
          <cell r="D514">
            <v>14.865359273000001</v>
          </cell>
          <cell r="E514">
            <v>14.865359273000001</v>
          </cell>
          <cell r="F514">
            <v>14.865359273000001</v>
          </cell>
          <cell r="G514">
            <v>14.865359273000001</v>
          </cell>
          <cell r="H514">
            <v>14.865359273000001</v>
          </cell>
          <cell r="I514">
            <v>14.865359273000001</v>
          </cell>
          <cell r="J514">
            <v>14.865359273000001</v>
          </cell>
          <cell r="K514">
            <v>14.865359273000001</v>
          </cell>
          <cell r="L514">
            <v>14.865359273000001</v>
          </cell>
          <cell r="M514">
            <v>14.865359273000001</v>
          </cell>
          <cell r="N514">
            <v>14.865359273000001</v>
          </cell>
        </row>
        <row r="515">
          <cell r="B515">
            <v>4</v>
          </cell>
          <cell r="C515">
            <v>0</v>
          </cell>
          <cell r="D515">
            <v>0</v>
          </cell>
          <cell r="E515">
            <v>0</v>
          </cell>
          <cell r="F515">
            <v>0</v>
          </cell>
          <cell r="G515">
            <v>0</v>
          </cell>
          <cell r="H515">
            <v>0</v>
          </cell>
          <cell r="I515">
            <v>0</v>
          </cell>
          <cell r="J515">
            <v>0</v>
          </cell>
          <cell r="K515">
            <v>0</v>
          </cell>
          <cell r="L515">
            <v>0</v>
          </cell>
          <cell r="M515">
            <v>0</v>
          </cell>
          <cell r="N515">
            <v>0</v>
          </cell>
        </row>
        <row r="516">
          <cell r="B516">
            <v>5</v>
          </cell>
          <cell r="C516">
            <v>0</v>
          </cell>
          <cell r="D516">
            <v>0</v>
          </cell>
          <cell r="E516">
            <v>0</v>
          </cell>
          <cell r="F516">
            <v>0</v>
          </cell>
          <cell r="G516">
            <v>0</v>
          </cell>
          <cell r="H516">
            <v>0</v>
          </cell>
          <cell r="I516">
            <v>0</v>
          </cell>
          <cell r="J516">
            <v>0</v>
          </cell>
          <cell r="K516">
            <v>0</v>
          </cell>
          <cell r="L516">
            <v>0</v>
          </cell>
          <cell r="M516">
            <v>0</v>
          </cell>
          <cell r="N516">
            <v>0</v>
          </cell>
        </row>
        <row r="517">
          <cell r="B517">
            <v>6</v>
          </cell>
          <cell r="C517">
            <v>0</v>
          </cell>
          <cell r="D517">
            <v>0</v>
          </cell>
          <cell r="E517">
            <v>0</v>
          </cell>
          <cell r="F517">
            <v>0</v>
          </cell>
          <cell r="G517">
            <v>0</v>
          </cell>
          <cell r="H517">
            <v>0</v>
          </cell>
          <cell r="I517">
            <v>0</v>
          </cell>
          <cell r="J517">
            <v>0</v>
          </cell>
          <cell r="K517">
            <v>0</v>
          </cell>
          <cell r="L517">
            <v>0</v>
          </cell>
          <cell r="M517">
            <v>0</v>
          </cell>
          <cell r="N517">
            <v>0</v>
          </cell>
        </row>
        <row r="518">
          <cell r="B518">
            <v>7</v>
          </cell>
          <cell r="C518">
            <v>0</v>
          </cell>
          <cell r="D518">
            <v>0</v>
          </cell>
          <cell r="E518">
            <v>0</v>
          </cell>
          <cell r="F518">
            <v>0</v>
          </cell>
          <cell r="G518">
            <v>0</v>
          </cell>
          <cell r="H518">
            <v>0</v>
          </cell>
          <cell r="I518">
            <v>0</v>
          </cell>
          <cell r="J518">
            <v>0</v>
          </cell>
          <cell r="K518">
            <v>0</v>
          </cell>
          <cell r="L518">
            <v>0</v>
          </cell>
          <cell r="M518">
            <v>0</v>
          </cell>
          <cell r="N518">
            <v>0</v>
          </cell>
        </row>
        <row r="519">
          <cell r="B519">
            <v>8</v>
          </cell>
          <cell r="C519">
            <v>0</v>
          </cell>
          <cell r="D519">
            <v>0</v>
          </cell>
          <cell r="E519">
            <v>0</v>
          </cell>
          <cell r="F519">
            <v>0</v>
          </cell>
          <cell r="G519">
            <v>0</v>
          </cell>
          <cell r="H519">
            <v>0</v>
          </cell>
          <cell r="I519">
            <v>0</v>
          </cell>
          <cell r="J519">
            <v>0</v>
          </cell>
          <cell r="K519">
            <v>0</v>
          </cell>
          <cell r="L519">
            <v>0</v>
          </cell>
          <cell r="M519">
            <v>0</v>
          </cell>
          <cell r="N519">
            <v>0</v>
          </cell>
        </row>
        <row r="520">
          <cell r="B520">
            <v>9</v>
          </cell>
          <cell r="C520">
            <v>0</v>
          </cell>
          <cell r="D520">
            <v>0</v>
          </cell>
          <cell r="E520">
            <v>0</v>
          </cell>
          <cell r="F520">
            <v>0</v>
          </cell>
          <cell r="G520">
            <v>0</v>
          </cell>
          <cell r="H520">
            <v>0</v>
          </cell>
          <cell r="I520">
            <v>0</v>
          </cell>
          <cell r="J520">
            <v>0</v>
          </cell>
          <cell r="K520">
            <v>0</v>
          </cell>
          <cell r="L520">
            <v>0</v>
          </cell>
          <cell r="M520">
            <v>0</v>
          </cell>
          <cell r="N520">
            <v>0</v>
          </cell>
        </row>
        <row r="521">
          <cell r="B521">
            <v>10</v>
          </cell>
          <cell r="C521">
            <v>0</v>
          </cell>
          <cell r="D521">
            <v>0</v>
          </cell>
          <cell r="E521">
            <v>0</v>
          </cell>
          <cell r="F521">
            <v>0</v>
          </cell>
          <cell r="G521">
            <v>0</v>
          </cell>
          <cell r="H521">
            <v>0</v>
          </cell>
          <cell r="I521">
            <v>150</v>
          </cell>
          <cell r="J521">
            <v>230</v>
          </cell>
          <cell r="K521">
            <v>0</v>
          </cell>
          <cell r="L521">
            <v>0</v>
          </cell>
          <cell r="M521">
            <v>0</v>
          </cell>
          <cell r="N521">
            <v>0</v>
          </cell>
        </row>
        <row r="522">
          <cell r="B522">
            <v>11</v>
          </cell>
          <cell r="C522">
            <v>0.5</v>
          </cell>
          <cell r="D522">
            <v>500</v>
          </cell>
          <cell r="E522">
            <v>18</v>
          </cell>
          <cell r="F522">
            <v>2</v>
          </cell>
          <cell r="G522">
            <v>3</v>
          </cell>
          <cell r="H522">
            <v>2.5</v>
          </cell>
          <cell r="I522">
            <v>151</v>
          </cell>
          <cell r="J522">
            <v>292</v>
          </cell>
          <cell r="K522">
            <v>1</v>
          </cell>
          <cell r="L522">
            <v>1.5</v>
          </cell>
          <cell r="M522">
            <v>2</v>
          </cell>
          <cell r="N522">
            <v>0</v>
          </cell>
        </row>
        <row r="523">
          <cell r="B523">
            <v>12</v>
          </cell>
          <cell r="C523">
            <v>0</v>
          </cell>
          <cell r="D523">
            <v>0</v>
          </cell>
          <cell r="E523">
            <v>0</v>
          </cell>
          <cell r="F523">
            <v>0</v>
          </cell>
          <cell r="G523">
            <v>0</v>
          </cell>
          <cell r="H523">
            <v>0</v>
          </cell>
          <cell r="I523">
            <v>0</v>
          </cell>
          <cell r="J523">
            <v>0</v>
          </cell>
          <cell r="K523">
            <v>0</v>
          </cell>
          <cell r="L523">
            <v>0</v>
          </cell>
          <cell r="M523">
            <v>0</v>
          </cell>
          <cell r="N523">
            <v>0</v>
          </cell>
        </row>
        <row r="524">
          <cell r="B524">
            <v>13</v>
          </cell>
          <cell r="C524">
            <v>0</v>
          </cell>
          <cell r="D524">
            <v>0</v>
          </cell>
          <cell r="E524">
            <v>0</v>
          </cell>
          <cell r="F524">
            <v>0</v>
          </cell>
          <cell r="G524">
            <v>0</v>
          </cell>
          <cell r="H524">
            <v>0</v>
          </cell>
          <cell r="I524">
            <v>0</v>
          </cell>
          <cell r="J524">
            <v>0</v>
          </cell>
          <cell r="K524">
            <v>0</v>
          </cell>
          <cell r="L524">
            <v>0</v>
          </cell>
          <cell r="M524">
            <v>0</v>
          </cell>
          <cell r="N524">
            <v>0</v>
          </cell>
        </row>
        <row r="525">
          <cell r="B525">
            <v>14</v>
          </cell>
          <cell r="C525">
            <v>50</v>
          </cell>
          <cell r="D525">
            <v>2</v>
          </cell>
          <cell r="E525">
            <v>0</v>
          </cell>
          <cell r="F525">
            <v>0</v>
          </cell>
          <cell r="G525">
            <v>0</v>
          </cell>
          <cell r="H525">
            <v>0</v>
          </cell>
          <cell r="I525">
            <v>0</v>
          </cell>
          <cell r="J525">
            <v>30</v>
          </cell>
          <cell r="K525">
            <v>9</v>
          </cell>
          <cell r="L525">
            <v>0</v>
          </cell>
          <cell r="M525">
            <v>0</v>
          </cell>
          <cell r="N525">
            <v>0</v>
          </cell>
        </row>
        <row r="526">
          <cell r="B526">
            <v>15</v>
          </cell>
          <cell r="C526">
            <v>0</v>
          </cell>
          <cell r="D526">
            <v>0</v>
          </cell>
          <cell r="E526">
            <v>0</v>
          </cell>
          <cell r="F526">
            <v>0</v>
          </cell>
          <cell r="G526">
            <v>0</v>
          </cell>
          <cell r="H526">
            <v>0</v>
          </cell>
          <cell r="I526">
            <v>0</v>
          </cell>
          <cell r="J526">
            <v>0</v>
          </cell>
          <cell r="K526">
            <v>0</v>
          </cell>
          <cell r="L526">
            <v>0</v>
          </cell>
          <cell r="M526">
            <v>0</v>
          </cell>
          <cell r="N526">
            <v>0</v>
          </cell>
        </row>
        <row r="527">
          <cell r="B527">
            <v>16</v>
          </cell>
          <cell r="C527">
            <v>22</v>
          </cell>
          <cell r="D527">
            <v>13</v>
          </cell>
          <cell r="E527">
            <v>0</v>
          </cell>
          <cell r="F527">
            <v>0</v>
          </cell>
          <cell r="G527">
            <v>5</v>
          </cell>
          <cell r="H527">
            <v>0</v>
          </cell>
          <cell r="I527">
            <v>25</v>
          </cell>
          <cell r="J527">
            <v>0.2</v>
          </cell>
          <cell r="K527">
            <v>0.2</v>
          </cell>
          <cell r="L527">
            <v>0.3</v>
          </cell>
          <cell r="M527">
            <v>5</v>
          </cell>
          <cell r="N527">
            <v>23</v>
          </cell>
        </row>
        <row r="528">
          <cell r="B528">
            <v>17</v>
          </cell>
          <cell r="C528">
            <v>0</v>
          </cell>
          <cell r="D528">
            <v>0</v>
          </cell>
          <cell r="E528">
            <v>0</v>
          </cell>
          <cell r="F528">
            <v>0</v>
          </cell>
          <cell r="G528">
            <v>0</v>
          </cell>
          <cell r="H528">
            <v>0</v>
          </cell>
          <cell r="I528">
            <v>0</v>
          </cell>
          <cell r="J528">
            <v>0</v>
          </cell>
          <cell r="K528">
            <v>0</v>
          </cell>
          <cell r="L528">
            <v>0</v>
          </cell>
          <cell r="M528">
            <v>0</v>
          </cell>
          <cell r="N528">
            <v>0</v>
          </cell>
        </row>
        <row r="529">
          <cell r="B529">
            <v>18</v>
          </cell>
          <cell r="C529">
            <v>0</v>
          </cell>
          <cell r="D529">
            <v>0</v>
          </cell>
          <cell r="E529">
            <v>0</v>
          </cell>
          <cell r="F529">
            <v>0</v>
          </cell>
          <cell r="G529">
            <v>0</v>
          </cell>
          <cell r="H529">
            <v>0</v>
          </cell>
          <cell r="I529">
            <v>0</v>
          </cell>
          <cell r="J529">
            <v>0</v>
          </cell>
          <cell r="K529">
            <v>0</v>
          </cell>
          <cell r="L529">
            <v>0</v>
          </cell>
          <cell r="M529">
            <v>0</v>
          </cell>
          <cell r="N529">
            <v>0</v>
          </cell>
        </row>
        <row r="530">
          <cell r="B530">
            <v>19</v>
          </cell>
          <cell r="C530">
            <v>6</v>
          </cell>
          <cell r="D530">
            <v>4</v>
          </cell>
          <cell r="E530">
            <v>2</v>
          </cell>
          <cell r="F530">
            <v>1</v>
          </cell>
          <cell r="G530">
            <v>1.5</v>
          </cell>
          <cell r="H530">
            <v>2</v>
          </cell>
          <cell r="I530">
            <v>1</v>
          </cell>
          <cell r="J530">
            <v>1.3</v>
          </cell>
          <cell r="K530">
            <v>1.7</v>
          </cell>
          <cell r="L530">
            <v>3</v>
          </cell>
          <cell r="M530">
            <v>3</v>
          </cell>
          <cell r="N530">
            <v>1.2</v>
          </cell>
        </row>
        <row r="531">
          <cell r="B531">
            <v>20</v>
          </cell>
          <cell r="C531">
            <v>0</v>
          </cell>
          <cell r="D531">
            <v>0</v>
          </cell>
          <cell r="E531">
            <v>0</v>
          </cell>
          <cell r="F531">
            <v>0</v>
          </cell>
          <cell r="G531">
            <v>0</v>
          </cell>
          <cell r="H531">
            <v>0</v>
          </cell>
          <cell r="I531">
            <v>0</v>
          </cell>
          <cell r="J531">
            <v>0</v>
          </cell>
          <cell r="K531">
            <v>42</v>
          </cell>
          <cell r="L531">
            <v>0</v>
          </cell>
          <cell r="M531">
            <v>0</v>
          </cell>
          <cell r="N531">
            <v>0</v>
          </cell>
        </row>
        <row r="532">
          <cell r="B532">
            <v>21</v>
          </cell>
          <cell r="C532">
            <v>0</v>
          </cell>
          <cell r="D532">
            <v>0</v>
          </cell>
          <cell r="E532">
            <v>0</v>
          </cell>
          <cell r="F532">
            <v>0</v>
          </cell>
          <cell r="G532">
            <v>0</v>
          </cell>
          <cell r="H532">
            <v>0</v>
          </cell>
          <cell r="I532">
            <v>0</v>
          </cell>
          <cell r="J532">
            <v>0</v>
          </cell>
          <cell r="K532">
            <v>0</v>
          </cell>
          <cell r="L532">
            <v>0</v>
          </cell>
          <cell r="M532">
            <v>0</v>
          </cell>
          <cell r="N532">
            <v>0</v>
          </cell>
        </row>
        <row r="533">
          <cell r="B533">
            <v>22</v>
          </cell>
          <cell r="C533">
            <v>0</v>
          </cell>
          <cell r="D533">
            <v>0</v>
          </cell>
          <cell r="E533">
            <v>0</v>
          </cell>
          <cell r="F533">
            <v>0</v>
          </cell>
          <cell r="G533">
            <v>0</v>
          </cell>
          <cell r="H533">
            <v>0</v>
          </cell>
          <cell r="I533">
            <v>0</v>
          </cell>
          <cell r="J533">
            <v>0</v>
          </cell>
          <cell r="K533">
            <v>0</v>
          </cell>
          <cell r="L533">
            <v>0</v>
          </cell>
          <cell r="M533">
            <v>0</v>
          </cell>
          <cell r="N533">
            <v>0</v>
          </cell>
        </row>
        <row r="534">
          <cell r="B534">
            <v>23</v>
          </cell>
          <cell r="C534">
            <v>0</v>
          </cell>
          <cell r="D534">
            <v>0</v>
          </cell>
          <cell r="E534">
            <v>0</v>
          </cell>
          <cell r="F534">
            <v>0</v>
          </cell>
          <cell r="G534">
            <v>0</v>
          </cell>
          <cell r="H534">
            <v>0</v>
          </cell>
          <cell r="I534">
            <v>0</v>
          </cell>
          <cell r="J534">
            <v>0</v>
          </cell>
          <cell r="K534">
            <v>0</v>
          </cell>
          <cell r="L534">
            <v>0</v>
          </cell>
          <cell r="M534">
            <v>0</v>
          </cell>
          <cell r="N534">
            <v>0</v>
          </cell>
        </row>
        <row r="535">
          <cell r="B535">
            <v>24</v>
          </cell>
          <cell r="C535">
            <v>0</v>
          </cell>
          <cell r="D535">
            <v>0</v>
          </cell>
          <cell r="E535">
            <v>0</v>
          </cell>
          <cell r="F535">
            <v>0</v>
          </cell>
          <cell r="G535">
            <v>0</v>
          </cell>
          <cell r="H535">
            <v>0</v>
          </cell>
          <cell r="I535">
            <v>0</v>
          </cell>
          <cell r="J535">
            <v>0</v>
          </cell>
          <cell r="K535">
            <v>0</v>
          </cell>
          <cell r="L535">
            <v>0</v>
          </cell>
          <cell r="M535">
            <v>0</v>
          </cell>
          <cell r="N535">
            <v>0</v>
          </cell>
        </row>
        <row r="536">
          <cell r="B536">
            <v>25</v>
          </cell>
          <cell r="C536">
            <v>0</v>
          </cell>
          <cell r="D536">
            <v>10.5</v>
          </cell>
          <cell r="E536">
            <v>0</v>
          </cell>
          <cell r="F536">
            <v>0</v>
          </cell>
          <cell r="G536">
            <v>0</v>
          </cell>
          <cell r="H536">
            <v>0</v>
          </cell>
          <cell r="I536">
            <v>0</v>
          </cell>
          <cell r="J536">
            <v>0</v>
          </cell>
          <cell r="K536">
            <v>0</v>
          </cell>
          <cell r="L536">
            <v>0</v>
          </cell>
          <cell r="M536">
            <v>0</v>
          </cell>
          <cell r="N536">
            <v>0</v>
          </cell>
        </row>
        <row r="537">
          <cell r="B537">
            <v>26</v>
          </cell>
          <cell r="C537">
            <v>0</v>
          </cell>
          <cell r="D537">
            <v>0</v>
          </cell>
          <cell r="E537">
            <v>18</v>
          </cell>
          <cell r="F537">
            <v>18</v>
          </cell>
          <cell r="G537">
            <v>18</v>
          </cell>
          <cell r="H537">
            <v>36</v>
          </cell>
          <cell r="I537">
            <v>18</v>
          </cell>
          <cell r="J537">
            <v>18</v>
          </cell>
          <cell r="K537">
            <v>36</v>
          </cell>
          <cell r="L537">
            <v>18</v>
          </cell>
          <cell r="M537">
            <v>18</v>
          </cell>
          <cell r="N537">
            <v>18</v>
          </cell>
        </row>
        <row r="538">
          <cell r="B538">
            <v>27</v>
          </cell>
          <cell r="C538">
            <v>0</v>
          </cell>
          <cell r="D538">
            <v>0</v>
          </cell>
          <cell r="E538">
            <v>0</v>
          </cell>
          <cell r="F538">
            <v>0</v>
          </cell>
          <cell r="G538">
            <v>0</v>
          </cell>
          <cell r="H538">
            <v>0</v>
          </cell>
          <cell r="I538">
            <v>0</v>
          </cell>
          <cell r="J538">
            <v>0</v>
          </cell>
          <cell r="K538">
            <v>15.4</v>
          </cell>
          <cell r="L538">
            <v>0</v>
          </cell>
          <cell r="M538">
            <v>0</v>
          </cell>
          <cell r="N538">
            <v>0</v>
          </cell>
        </row>
        <row r="539">
          <cell r="B539">
            <v>28</v>
          </cell>
          <cell r="C539">
            <v>0</v>
          </cell>
          <cell r="D539">
            <v>0</v>
          </cell>
          <cell r="E539">
            <v>0</v>
          </cell>
          <cell r="F539">
            <v>0</v>
          </cell>
          <cell r="G539">
            <v>0</v>
          </cell>
          <cell r="H539">
            <v>0</v>
          </cell>
          <cell r="I539">
            <v>0</v>
          </cell>
          <cell r="J539">
            <v>0</v>
          </cell>
          <cell r="K539">
            <v>0</v>
          </cell>
          <cell r="L539">
            <v>0</v>
          </cell>
          <cell r="M539">
            <v>0</v>
          </cell>
          <cell r="N539">
            <v>0</v>
          </cell>
        </row>
        <row r="540">
          <cell r="B540">
            <v>29</v>
          </cell>
          <cell r="C540">
            <v>0</v>
          </cell>
          <cell r="D540">
            <v>0</v>
          </cell>
          <cell r="E540">
            <v>0</v>
          </cell>
          <cell r="F540">
            <v>0</v>
          </cell>
          <cell r="G540">
            <v>0</v>
          </cell>
          <cell r="H540">
            <v>0</v>
          </cell>
          <cell r="I540">
            <v>0</v>
          </cell>
          <cell r="J540">
            <v>0</v>
          </cell>
          <cell r="K540">
            <v>0</v>
          </cell>
          <cell r="L540">
            <v>0</v>
          </cell>
          <cell r="M540">
            <v>0</v>
          </cell>
          <cell r="N540">
            <v>0</v>
          </cell>
        </row>
        <row r="541">
          <cell r="B541">
            <v>30</v>
          </cell>
          <cell r="C541">
            <v>0</v>
          </cell>
          <cell r="D541">
            <v>0</v>
          </cell>
          <cell r="E541">
            <v>0</v>
          </cell>
          <cell r="F541">
            <v>0</v>
          </cell>
          <cell r="G541">
            <v>0</v>
          </cell>
          <cell r="H541">
            <v>0</v>
          </cell>
          <cell r="I541">
            <v>0</v>
          </cell>
          <cell r="J541">
            <v>0</v>
          </cell>
          <cell r="K541">
            <v>0</v>
          </cell>
          <cell r="L541">
            <v>0</v>
          </cell>
          <cell r="M541">
            <v>0</v>
          </cell>
          <cell r="N541">
            <v>0</v>
          </cell>
        </row>
        <row r="542">
          <cell r="B542">
            <v>31</v>
          </cell>
          <cell r="C542">
            <v>0</v>
          </cell>
          <cell r="D542">
            <v>0</v>
          </cell>
          <cell r="E542">
            <v>0</v>
          </cell>
          <cell r="F542">
            <v>0</v>
          </cell>
          <cell r="G542">
            <v>0</v>
          </cell>
          <cell r="H542">
            <v>0</v>
          </cell>
          <cell r="I542">
            <v>0</v>
          </cell>
          <cell r="J542">
            <v>0</v>
          </cell>
          <cell r="K542">
            <v>0</v>
          </cell>
          <cell r="L542">
            <v>0</v>
          </cell>
          <cell r="M542">
            <v>0</v>
          </cell>
          <cell r="N542">
            <v>0</v>
          </cell>
        </row>
        <row r="543">
          <cell r="B543">
            <v>32</v>
          </cell>
          <cell r="C543">
            <v>0</v>
          </cell>
          <cell r="D543">
            <v>0</v>
          </cell>
          <cell r="E543">
            <v>4</v>
          </cell>
          <cell r="F543">
            <v>0</v>
          </cell>
          <cell r="G543">
            <v>2</v>
          </cell>
          <cell r="H543">
            <v>0</v>
          </cell>
          <cell r="I543">
            <v>4</v>
          </cell>
          <cell r="J543">
            <v>0</v>
          </cell>
          <cell r="K543">
            <v>1</v>
          </cell>
          <cell r="L543">
            <v>0</v>
          </cell>
          <cell r="M543">
            <v>1</v>
          </cell>
          <cell r="N543">
            <v>0</v>
          </cell>
        </row>
        <row r="544">
          <cell r="B544">
            <v>33</v>
          </cell>
          <cell r="C544">
            <v>2.2999999999999998</v>
          </cell>
          <cell r="D544">
            <v>2.2999999999999998</v>
          </cell>
          <cell r="E544">
            <v>2.2999999999999998</v>
          </cell>
          <cell r="F544">
            <v>2.2999999999999998</v>
          </cell>
          <cell r="G544">
            <v>2.2999999999999998</v>
          </cell>
          <cell r="H544">
            <v>2.2999999999999998</v>
          </cell>
          <cell r="I544">
            <v>2.2999999999999998</v>
          </cell>
          <cell r="J544">
            <v>2.2999999999999998</v>
          </cell>
          <cell r="K544">
            <v>2.2999999999999998</v>
          </cell>
          <cell r="L544">
            <v>2.2999999999999998</v>
          </cell>
          <cell r="M544">
            <v>2.2999999999999998</v>
          </cell>
          <cell r="N544">
            <v>2.2999999999999998</v>
          </cell>
        </row>
        <row r="545">
          <cell r="B545">
            <v>34</v>
          </cell>
          <cell r="C545">
            <v>0</v>
          </cell>
          <cell r="D545">
            <v>0</v>
          </cell>
          <cell r="E545">
            <v>0</v>
          </cell>
          <cell r="F545">
            <v>0</v>
          </cell>
          <cell r="G545">
            <v>0</v>
          </cell>
          <cell r="H545">
            <v>0</v>
          </cell>
          <cell r="I545">
            <v>0</v>
          </cell>
          <cell r="J545">
            <v>0</v>
          </cell>
          <cell r="K545">
            <v>0</v>
          </cell>
          <cell r="L545">
            <v>0</v>
          </cell>
          <cell r="M545">
            <v>0</v>
          </cell>
          <cell r="N545">
            <v>0</v>
          </cell>
        </row>
        <row r="546">
          <cell r="B546">
            <v>35</v>
          </cell>
          <cell r="C546">
            <v>0</v>
          </cell>
          <cell r="D546">
            <v>0</v>
          </cell>
          <cell r="E546">
            <v>0</v>
          </cell>
          <cell r="F546">
            <v>0</v>
          </cell>
          <cell r="G546">
            <v>0</v>
          </cell>
          <cell r="H546">
            <v>0</v>
          </cell>
          <cell r="I546">
            <v>0</v>
          </cell>
          <cell r="J546">
            <v>0</v>
          </cell>
          <cell r="K546">
            <v>0</v>
          </cell>
          <cell r="L546">
            <v>0</v>
          </cell>
          <cell r="M546">
            <v>0</v>
          </cell>
          <cell r="N546">
            <v>0</v>
          </cell>
        </row>
        <row r="547">
          <cell r="B547">
            <v>36</v>
          </cell>
          <cell r="C547">
            <v>0</v>
          </cell>
          <cell r="D547">
            <v>0</v>
          </cell>
          <cell r="E547">
            <v>0</v>
          </cell>
          <cell r="F547">
            <v>0</v>
          </cell>
          <cell r="G547">
            <v>0</v>
          </cell>
          <cell r="H547">
            <v>0</v>
          </cell>
          <cell r="I547">
            <v>0</v>
          </cell>
          <cell r="J547">
            <v>0</v>
          </cell>
          <cell r="K547">
            <v>0</v>
          </cell>
          <cell r="L547">
            <v>0</v>
          </cell>
          <cell r="M547">
            <v>0</v>
          </cell>
          <cell r="N547">
            <v>0</v>
          </cell>
        </row>
        <row r="548">
          <cell r="B548">
            <v>37</v>
          </cell>
          <cell r="C548">
            <v>0</v>
          </cell>
          <cell r="D548">
            <v>0</v>
          </cell>
          <cell r="E548">
            <v>0</v>
          </cell>
          <cell r="F548">
            <v>0</v>
          </cell>
          <cell r="G548">
            <v>0</v>
          </cell>
          <cell r="H548">
            <v>0</v>
          </cell>
          <cell r="I548">
            <v>0</v>
          </cell>
          <cell r="J548">
            <v>0</v>
          </cell>
          <cell r="K548">
            <v>0</v>
          </cell>
          <cell r="L548">
            <v>0</v>
          </cell>
          <cell r="M548">
            <v>0</v>
          </cell>
          <cell r="N548">
            <v>0</v>
          </cell>
        </row>
        <row r="549">
          <cell r="B549">
            <v>38</v>
          </cell>
          <cell r="C549">
            <v>0</v>
          </cell>
          <cell r="D549">
            <v>0</v>
          </cell>
          <cell r="E549">
            <v>0</v>
          </cell>
          <cell r="F549">
            <v>0</v>
          </cell>
          <cell r="G549">
            <v>0</v>
          </cell>
          <cell r="H549">
            <v>0</v>
          </cell>
          <cell r="I549">
            <v>0</v>
          </cell>
          <cell r="J549">
            <v>0</v>
          </cell>
          <cell r="K549">
            <v>0</v>
          </cell>
          <cell r="L549">
            <v>0</v>
          </cell>
          <cell r="M549">
            <v>0</v>
          </cell>
          <cell r="N549">
            <v>0</v>
          </cell>
        </row>
        <row r="550">
          <cell r="B550">
            <v>39</v>
          </cell>
          <cell r="C550">
            <v>0</v>
          </cell>
          <cell r="D550">
            <v>0</v>
          </cell>
          <cell r="E550">
            <v>0</v>
          </cell>
          <cell r="F550">
            <v>0</v>
          </cell>
          <cell r="G550">
            <v>0</v>
          </cell>
          <cell r="H550">
            <v>0</v>
          </cell>
          <cell r="I550">
            <v>0</v>
          </cell>
          <cell r="J550">
            <v>0</v>
          </cell>
          <cell r="K550">
            <v>0</v>
          </cell>
          <cell r="L550">
            <v>0</v>
          </cell>
          <cell r="M550">
            <v>0</v>
          </cell>
          <cell r="N550">
            <v>0</v>
          </cell>
        </row>
        <row r="551">
          <cell r="B551">
            <v>40</v>
          </cell>
          <cell r="C551">
            <v>0</v>
          </cell>
          <cell r="D551">
            <v>0</v>
          </cell>
          <cell r="E551">
            <v>0</v>
          </cell>
          <cell r="F551">
            <v>0</v>
          </cell>
          <cell r="G551">
            <v>0</v>
          </cell>
          <cell r="H551">
            <v>0</v>
          </cell>
          <cell r="I551">
            <v>0</v>
          </cell>
          <cell r="J551">
            <v>0</v>
          </cell>
          <cell r="K551">
            <v>0</v>
          </cell>
          <cell r="L551">
            <v>0</v>
          </cell>
          <cell r="M551">
            <v>0</v>
          </cell>
          <cell r="N551">
            <v>0</v>
          </cell>
        </row>
        <row r="552">
          <cell r="B552">
            <v>41</v>
          </cell>
          <cell r="C552">
            <v>0</v>
          </cell>
          <cell r="D552">
            <v>0</v>
          </cell>
          <cell r="E552">
            <v>0</v>
          </cell>
          <cell r="F552">
            <v>0</v>
          </cell>
          <cell r="G552">
            <v>0</v>
          </cell>
          <cell r="H552">
            <v>0</v>
          </cell>
          <cell r="I552">
            <v>0</v>
          </cell>
          <cell r="J552">
            <v>0</v>
          </cell>
          <cell r="K552">
            <v>0</v>
          </cell>
          <cell r="L552">
            <v>0</v>
          </cell>
          <cell r="M552">
            <v>0</v>
          </cell>
          <cell r="N552">
            <v>0</v>
          </cell>
        </row>
        <row r="553">
          <cell r="B553">
            <v>42</v>
          </cell>
          <cell r="C553">
            <v>0</v>
          </cell>
          <cell r="D553">
            <v>0</v>
          </cell>
          <cell r="E553">
            <v>0</v>
          </cell>
          <cell r="F553">
            <v>0</v>
          </cell>
          <cell r="G553">
            <v>0</v>
          </cell>
          <cell r="H553">
            <v>0</v>
          </cell>
          <cell r="I553">
            <v>0</v>
          </cell>
          <cell r="J553">
            <v>0</v>
          </cell>
          <cell r="K553">
            <v>0</v>
          </cell>
          <cell r="L553">
            <v>0</v>
          </cell>
          <cell r="M553">
            <v>0</v>
          </cell>
          <cell r="N553">
            <v>0</v>
          </cell>
        </row>
        <row r="554">
          <cell r="B554">
            <v>43</v>
          </cell>
          <cell r="C554">
            <v>0</v>
          </cell>
          <cell r="D554">
            <v>0</v>
          </cell>
          <cell r="E554">
            <v>0</v>
          </cell>
          <cell r="F554">
            <v>0</v>
          </cell>
          <cell r="G554">
            <v>0</v>
          </cell>
          <cell r="H554">
            <v>0</v>
          </cell>
          <cell r="I554">
            <v>0</v>
          </cell>
          <cell r="J554">
            <v>0</v>
          </cell>
          <cell r="K554">
            <v>0</v>
          </cell>
          <cell r="L554">
            <v>0</v>
          </cell>
          <cell r="M554">
            <v>0</v>
          </cell>
          <cell r="N554">
            <v>0</v>
          </cell>
        </row>
        <row r="555">
          <cell r="B555">
            <v>44</v>
          </cell>
          <cell r="C555">
            <v>0</v>
          </cell>
          <cell r="D555">
            <v>0</v>
          </cell>
          <cell r="E555">
            <v>0</v>
          </cell>
          <cell r="F555">
            <v>0</v>
          </cell>
          <cell r="G555">
            <v>0</v>
          </cell>
          <cell r="H555">
            <v>0</v>
          </cell>
          <cell r="I555">
            <v>0</v>
          </cell>
          <cell r="J555">
            <v>0</v>
          </cell>
          <cell r="K555">
            <v>0</v>
          </cell>
          <cell r="L555">
            <v>0</v>
          </cell>
          <cell r="M555">
            <v>0</v>
          </cell>
          <cell r="N555">
            <v>0</v>
          </cell>
        </row>
        <row r="556">
          <cell r="B556">
            <v>45</v>
          </cell>
          <cell r="C556">
            <v>0.05</v>
          </cell>
          <cell r="D556">
            <v>68</v>
          </cell>
          <cell r="E556">
            <v>2.1</v>
          </cell>
          <cell r="F556">
            <v>0.2</v>
          </cell>
          <cell r="G556">
            <v>0.4</v>
          </cell>
          <cell r="H556">
            <v>0.3</v>
          </cell>
          <cell r="I556">
            <v>40</v>
          </cell>
          <cell r="J556">
            <v>69</v>
          </cell>
          <cell r="K556">
            <v>0.1</v>
          </cell>
          <cell r="L556">
            <v>0.1</v>
          </cell>
          <cell r="M556">
            <v>0.3</v>
          </cell>
          <cell r="N556">
            <v>0</v>
          </cell>
        </row>
        <row r="557">
          <cell r="B557">
            <v>46</v>
          </cell>
          <cell r="C557">
            <v>0</v>
          </cell>
          <cell r="D557">
            <v>0</v>
          </cell>
          <cell r="E557">
            <v>0</v>
          </cell>
          <cell r="F557">
            <v>0</v>
          </cell>
          <cell r="G557">
            <v>0</v>
          </cell>
          <cell r="H557">
            <v>0</v>
          </cell>
          <cell r="I557">
            <v>0</v>
          </cell>
          <cell r="J557">
            <v>0</v>
          </cell>
          <cell r="K557">
            <v>0</v>
          </cell>
          <cell r="L557">
            <v>0</v>
          </cell>
          <cell r="M557">
            <v>0</v>
          </cell>
          <cell r="N557">
            <v>0</v>
          </cell>
        </row>
        <row r="558">
          <cell r="B558">
            <v>47</v>
          </cell>
          <cell r="C558">
            <v>0</v>
          </cell>
          <cell r="D558">
            <v>0</v>
          </cell>
          <cell r="E558">
            <v>0</v>
          </cell>
          <cell r="F558">
            <v>0</v>
          </cell>
          <cell r="G558">
            <v>0</v>
          </cell>
          <cell r="H558">
            <v>0</v>
          </cell>
          <cell r="I558">
            <v>0</v>
          </cell>
          <cell r="J558">
            <v>0</v>
          </cell>
          <cell r="K558">
            <v>0</v>
          </cell>
          <cell r="L558">
            <v>0</v>
          </cell>
          <cell r="M558">
            <v>0</v>
          </cell>
          <cell r="N558">
            <v>0</v>
          </cell>
        </row>
        <row r="559">
          <cell r="B559">
            <v>48</v>
          </cell>
          <cell r="C559">
            <v>0</v>
          </cell>
          <cell r="D559">
            <v>0</v>
          </cell>
          <cell r="E559">
            <v>0</v>
          </cell>
          <cell r="F559">
            <v>0</v>
          </cell>
          <cell r="G559">
            <v>0</v>
          </cell>
          <cell r="H559">
            <v>0</v>
          </cell>
          <cell r="I559">
            <v>0</v>
          </cell>
          <cell r="J559">
            <v>0</v>
          </cell>
          <cell r="K559">
            <v>0</v>
          </cell>
          <cell r="L559">
            <v>0</v>
          </cell>
          <cell r="M559">
            <v>0</v>
          </cell>
          <cell r="N559">
            <v>0</v>
          </cell>
        </row>
        <row r="560">
          <cell r="B560">
            <v>49</v>
          </cell>
          <cell r="C560">
            <v>0</v>
          </cell>
          <cell r="D560">
            <v>0</v>
          </cell>
          <cell r="E560">
            <v>0</v>
          </cell>
          <cell r="F560">
            <v>0</v>
          </cell>
          <cell r="G560">
            <v>0</v>
          </cell>
          <cell r="H560">
            <v>0</v>
          </cell>
          <cell r="I560">
            <v>0</v>
          </cell>
          <cell r="J560">
            <v>0</v>
          </cell>
          <cell r="K560">
            <v>0</v>
          </cell>
          <cell r="L560">
            <v>0</v>
          </cell>
          <cell r="M560">
            <v>0</v>
          </cell>
          <cell r="N560">
            <v>0</v>
          </cell>
        </row>
        <row r="561">
          <cell r="B561">
            <v>50</v>
          </cell>
          <cell r="C561">
            <v>0</v>
          </cell>
          <cell r="D561">
            <v>0</v>
          </cell>
          <cell r="E561">
            <v>0</v>
          </cell>
          <cell r="F561">
            <v>0</v>
          </cell>
          <cell r="G561">
            <v>0</v>
          </cell>
          <cell r="H561">
            <v>0</v>
          </cell>
          <cell r="I561">
            <v>0</v>
          </cell>
          <cell r="J561">
            <v>0</v>
          </cell>
          <cell r="K561">
            <v>0</v>
          </cell>
          <cell r="L561">
            <v>0</v>
          </cell>
          <cell r="M561">
            <v>0</v>
          </cell>
          <cell r="N561">
            <v>0</v>
          </cell>
        </row>
        <row r="562">
          <cell r="B562">
            <v>51</v>
          </cell>
          <cell r="C562">
            <v>0</v>
          </cell>
          <cell r="D562">
            <v>0</v>
          </cell>
          <cell r="E562">
            <v>0</v>
          </cell>
          <cell r="F562">
            <v>0</v>
          </cell>
          <cell r="G562">
            <v>0</v>
          </cell>
          <cell r="H562">
            <v>0</v>
          </cell>
          <cell r="I562">
            <v>0</v>
          </cell>
          <cell r="J562">
            <v>0</v>
          </cell>
          <cell r="K562">
            <v>0</v>
          </cell>
          <cell r="L562">
            <v>0</v>
          </cell>
          <cell r="M562">
            <v>0</v>
          </cell>
          <cell r="N562">
            <v>0</v>
          </cell>
        </row>
        <row r="563">
          <cell r="B563">
            <v>1</v>
          </cell>
          <cell r="C563">
            <v>892.72</v>
          </cell>
          <cell r="D563">
            <v>682.82</v>
          </cell>
          <cell r="E563">
            <v>828.15</v>
          </cell>
          <cell r="F563">
            <v>798.31</v>
          </cell>
          <cell r="G563">
            <v>687.68</v>
          </cell>
          <cell r="H563">
            <v>660.34</v>
          </cell>
          <cell r="I563">
            <v>990.45</v>
          </cell>
          <cell r="J563">
            <v>734.45</v>
          </cell>
          <cell r="K563">
            <v>784.4</v>
          </cell>
          <cell r="L563">
            <v>784.4</v>
          </cell>
          <cell r="M563">
            <v>784.4</v>
          </cell>
          <cell r="N563">
            <v>784.4</v>
          </cell>
        </row>
        <row r="564">
          <cell r="B564">
            <v>2</v>
          </cell>
          <cell r="C564">
            <v>48.29</v>
          </cell>
          <cell r="D564">
            <v>42.97</v>
          </cell>
          <cell r="E564">
            <v>42.97</v>
          </cell>
          <cell r="F564">
            <v>42.97</v>
          </cell>
          <cell r="G564">
            <v>42.97</v>
          </cell>
          <cell r="H564">
            <v>43.46</v>
          </cell>
          <cell r="I564">
            <v>51.68</v>
          </cell>
          <cell r="J564">
            <v>44.48</v>
          </cell>
          <cell r="K564">
            <v>44.6</v>
          </cell>
          <cell r="L564">
            <v>44.6</v>
          </cell>
          <cell r="M564">
            <v>44.6</v>
          </cell>
          <cell r="N564">
            <v>44.6</v>
          </cell>
        </row>
        <row r="565">
          <cell r="B565">
            <v>3</v>
          </cell>
          <cell r="C565">
            <v>0</v>
          </cell>
          <cell r="D565">
            <v>35.82</v>
          </cell>
          <cell r="E565">
            <v>0</v>
          </cell>
          <cell r="F565">
            <v>33.729999999999997</v>
          </cell>
          <cell r="G565">
            <v>0</v>
          </cell>
          <cell r="H565">
            <v>33.340000000000003</v>
          </cell>
          <cell r="I565">
            <v>0</v>
          </cell>
          <cell r="J565">
            <v>34.29</v>
          </cell>
          <cell r="K565">
            <v>0</v>
          </cell>
          <cell r="L565">
            <v>34.29</v>
          </cell>
          <cell r="M565">
            <v>0</v>
          </cell>
          <cell r="N565">
            <v>34.29</v>
          </cell>
        </row>
        <row r="566">
          <cell r="B566">
            <v>4</v>
          </cell>
          <cell r="C566">
            <v>48.78</v>
          </cell>
          <cell r="D566">
            <v>43.41</v>
          </cell>
          <cell r="E566">
            <v>43.94</v>
          </cell>
          <cell r="F566">
            <v>73.03</v>
          </cell>
          <cell r="G566">
            <v>45.91</v>
          </cell>
          <cell r="H566">
            <v>42.3</v>
          </cell>
          <cell r="I566">
            <v>78.16</v>
          </cell>
          <cell r="J566">
            <v>51.55</v>
          </cell>
          <cell r="K566">
            <v>48.38</v>
          </cell>
          <cell r="L566">
            <v>52.19</v>
          </cell>
          <cell r="M566">
            <v>49</v>
          </cell>
          <cell r="N566">
            <v>24.61</v>
          </cell>
        </row>
        <row r="567">
          <cell r="B567">
            <v>5</v>
          </cell>
          <cell r="C567">
            <v>128.72999999999999</v>
          </cell>
          <cell r="D567">
            <v>141.69999999999999</v>
          </cell>
          <cell r="E567">
            <v>162.88999999999999</v>
          </cell>
          <cell r="F567">
            <v>156.13999999999999</v>
          </cell>
          <cell r="G567">
            <v>131.11000000000001</v>
          </cell>
          <cell r="H567">
            <v>150.16</v>
          </cell>
          <cell r="I567">
            <v>146.53</v>
          </cell>
          <cell r="J567">
            <v>158.24</v>
          </cell>
          <cell r="K567">
            <v>137.96</v>
          </cell>
          <cell r="L567">
            <v>159.16</v>
          </cell>
          <cell r="M567">
            <v>162.36000000000001</v>
          </cell>
          <cell r="N567">
            <v>149.25</v>
          </cell>
        </row>
        <row r="568">
          <cell r="B568">
            <v>6</v>
          </cell>
          <cell r="C568">
            <v>0</v>
          </cell>
          <cell r="D568">
            <v>0</v>
          </cell>
          <cell r="E568">
            <v>0</v>
          </cell>
          <cell r="F568">
            <v>0</v>
          </cell>
          <cell r="G568">
            <v>0</v>
          </cell>
          <cell r="H568">
            <v>0</v>
          </cell>
          <cell r="I568">
            <v>0</v>
          </cell>
          <cell r="J568">
            <v>0</v>
          </cell>
          <cell r="K568">
            <v>0</v>
          </cell>
          <cell r="L568">
            <v>0</v>
          </cell>
          <cell r="M568">
            <v>0</v>
          </cell>
          <cell r="N568">
            <v>0</v>
          </cell>
        </row>
        <row r="569">
          <cell r="B569">
            <v>7</v>
          </cell>
          <cell r="C569">
            <v>0</v>
          </cell>
          <cell r="D569">
            <v>0</v>
          </cell>
          <cell r="E569">
            <v>0</v>
          </cell>
          <cell r="F569">
            <v>0</v>
          </cell>
          <cell r="G569">
            <v>0</v>
          </cell>
          <cell r="H569">
            <v>0</v>
          </cell>
          <cell r="I569">
            <v>0</v>
          </cell>
          <cell r="J569">
            <v>0</v>
          </cell>
          <cell r="K569">
            <v>0</v>
          </cell>
          <cell r="L569">
            <v>0</v>
          </cell>
          <cell r="M569">
            <v>0</v>
          </cell>
          <cell r="N569">
            <v>0</v>
          </cell>
        </row>
        <row r="570">
          <cell r="B570">
            <v>8</v>
          </cell>
          <cell r="C570">
            <v>0</v>
          </cell>
          <cell r="D570">
            <v>0</v>
          </cell>
          <cell r="E570">
            <v>0</v>
          </cell>
          <cell r="F570">
            <v>0</v>
          </cell>
          <cell r="G570">
            <v>0</v>
          </cell>
          <cell r="H570">
            <v>0</v>
          </cell>
          <cell r="I570">
            <v>0</v>
          </cell>
          <cell r="J570">
            <v>0</v>
          </cell>
          <cell r="K570">
            <v>0</v>
          </cell>
          <cell r="L570">
            <v>0</v>
          </cell>
          <cell r="M570">
            <v>0</v>
          </cell>
          <cell r="N570">
            <v>0</v>
          </cell>
        </row>
        <row r="571">
          <cell r="B571">
            <v>9</v>
          </cell>
          <cell r="C571">
            <v>0</v>
          </cell>
          <cell r="D571">
            <v>0</v>
          </cell>
          <cell r="E571">
            <v>0</v>
          </cell>
          <cell r="F571">
            <v>0</v>
          </cell>
          <cell r="G571">
            <v>0</v>
          </cell>
          <cell r="H571">
            <v>0</v>
          </cell>
          <cell r="I571">
            <v>0</v>
          </cell>
          <cell r="J571">
            <v>7.89</v>
          </cell>
          <cell r="K571">
            <v>0</v>
          </cell>
          <cell r="L571">
            <v>0</v>
          </cell>
          <cell r="M571">
            <v>0</v>
          </cell>
          <cell r="N571">
            <v>0</v>
          </cell>
        </row>
        <row r="572">
          <cell r="B572">
            <v>10</v>
          </cell>
          <cell r="C572">
            <v>1.69</v>
          </cell>
          <cell r="D572">
            <v>1.26</v>
          </cell>
          <cell r="E572">
            <v>1.89</v>
          </cell>
          <cell r="F572">
            <v>0</v>
          </cell>
          <cell r="G572">
            <v>0.17</v>
          </cell>
          <cell r="H572">
            <v>0.7</v>
          </cell>
          <cell r="I572">
            <v>13.81</v>
          </cell>
          <cell r="J572">
            <v>339.44</v>
          </cell>
          <cell r="K572">
            <v>1.67</v>
          </cell>
          <cell r="L572">
            <v>0</v>
          </cell>
          <cell r="M572">
            <v>0</v>
          </cell>
          <cell r="N572">
            <v>0</v>
          </cell>
        </row>
        <row r="573">
          <cell r="B573">
            <v>11</v>
          </cell>
          <cell r="C573">
            <v>1.95</v>
          </cell>
          <cell r="D573">
            <v>358.69</v>
          </cell>
          <cell r="E573">
            <v>28.81</v>
          </cell>
          <cell r="F573">
            <v>2.23</v>
          </cell>
          <cell r="G573">
            <v>1.88</v>
          </cell>
          <cell r="H573">
            <v>4.2300000000000004</v>
          </cell>
          <cell r="I573">
            <v>222.97</v>
          </cell>
          <cell r="J573">
            <v>55.9</v>
          </cell>
          <cell r="K573">
            <v>1.48</v>
          </cell>
          <cell r="L573">
            <v>0</v>
          </cell>
          <cell r="M573">
            <v>0</v>
          </cell>
          <cell r="N573">
            <v>0</v>
          </cell>
        </row>
        <row r="574">
          <cell r="B574">
            <v>12</v>
          </cell>
          <cell r="C574">
            <v>13.19</v>
          </cell>
          <cell r="D574">
            <v>10.16</v>
          </cell>
          <cell r="E574">
            <v>0.02</v>
          </cell>
          <cell r="F574">
            <v>0</v>
          </cell>
          <cell r="G574">
            <v>0</v>
          </cell>
          <cell r="H574">
            <v>0</v>
          </cell>
          <cell r="I574">
            <v>11.36</v>
          </cell>
          <cell r="J574">
            <v>0.63</v>
          </cell>
          <cell r="K574">
            <v>0</v>
          </cell>
          <cell r="L574">
            <v>0</v>
          </cell>
          <cell r="M574">
            <v>0</v>
          </cell>
          <cell r="N574">
            <v>0</v>
          </cell>
        </row>
        <row r="575">
          <cell r="B575">
            <v>13</v>
          </cell>
          <cell r="C575">
            <v>0</v>
          </cell>
          <cell r="D575">
            <v>0</v>
          </cell>
          <cell r="E575">
            <v>0</v>
          </cell>
          <cell r="F575">
            <v>0</v>
          </cell>
          <cell r="G575">
            <v>0</v>
          </cell>
          <cell r="H575">
            <v>0</v>
          </cell>
          <cell r="I575">
            <v>0</v>
          </cell>
          <cell r="J575">
            <v>0</v>
          </cell>
          <cell r="K575">
            <v>0.18</v>
          </cell>
          <cell r="L575">
            <v>0</v>
          </cell>
          <cell r="M575">
            <v>0</v>
          </cell>
          <cell r="N575">
            <v>0</v>
          </cell>
        </row>
        <row r="576">
          <cell r="B576">
            <v>14</v>
          </cell>
          <cell r="C576">
            <v>0.55000000000000004</v>
          </cell>
          <cell r="D576">
            <v>62.62</v>
          </cell>
          <cell r="E576">
            <v>3.64</v>
          </cell>
          <cell r="F576">
            <v>0</v>
          </cell>
          <cell r="G576">
            <v>0.11</v>
          </cell>
          <cell r="H576">
            <v>0.21</v>
          </cell>
          <cell r="I576">
            <v>32.450000000000003</v>
          </cell>
          <cell r="J576">
            <v>26.97</v>
          </cell>
          <cell r="K576">
            <v>0</v>
          </cell>
          <cell r="L576">
            <v>0</v>
          </cell>
          <cell r="M576">
            <v>0</v>
          </cell>
          <cell r="N576">
            <v>0</v>
          </cell>
        </row>
        <row r="577">
          <cell r="B577">
            <v>15</v>
          </cell>
          <cell r="C577">
            <v>2.4</v>
          </cell>
          <cell r="D577">
            <v>4.4400000000000004</v>
          </cell>
          <cell r="E577">
            <v>0.12</v>
          </cell>
          <cell r="F577">
            <v>0</v>
          </cell>
          <cell r="G577">
            <v>6.12</v>
          </cell>
          <cell r="H577">
            <v>1.31</v>
          </cell>
          <cell r="I577">
            <v>1.92</v>
          </cell>
          <cell r="J577">
            <v>0.78</v>
          </cell>
          <cell r="K577">
            <v>0</v>
          </cell>
          <cell r="L577">
            <v>0</v>
          </cell>
          <cell r="M577">
            <v>0</v>
          </cell>
          <cell r="N577">
            <v>0</v>
          </cell>
        </row>
        <row r="578">
          <cell r="B578">
            <v>16</v>
          </cell>
          <cell r="C578">
            <v>0</v>
          </cell>
          <cell r="D578">
            <v>0</v>
          </cell>
          <cell r="E578">
            <v>0</v>
          </cell>
          <cell r="F578">
            <v>0</v>
          </cell>
          <cell r="G578">
            <v>0</v>
          </cell>
          <cell r="H578">
            <v>0</v>
          </cell>
          <cell r="I578">
            <v>0</v>
          </cell>
          <cell r="J578">
            <v>0</v>
          </cell>
          <cell r="K578">
            <v>0</v>
          </cell>
          <cell r="L578">
            <v>0</v>
          </cell>
          <cell r="M578">
            <v>0</v>
          </cell>
          <cell r="N578">
            <v>0</v>
          </cell>
        </row>
        <row r="579">
          <cell r="B579">
            <v>17</v>
          </cell>
          <cell r="C579">
            <v>0.33</v>
          </cell>
          <cell r="D579">
            <v>0</v>
          </cell>
          <cell r="E579">
            <v>0.33</v>
          </cell>
          <cell r="F579">
            <v>3.69</v>
          </cell>
          <cell r="G579">
            <v>1.68</v>
          </cell>
          <cell r="H579">
            <v>0.35</v>
          </cell>
          <cell r="I579">
            <v>0</v>
          </cell>
          <cell r="J579">
            <v>0</v>
          </cell>
          <cell r="K579">
            <v>0</v>
          </cell>
          <cell r="L579">
            <v>0</v>
          </cell>
          <cell r="M579">
            <v>0</v>
          </cell>
          <cell r="N579">
            <v>0</v>
          </cell>
        </row>
        <row r="580">
          <cell r="B580">
            <v>18</v>
          </cell>
          <cell r="C580">
            <v>0</v>
          </cell>
          <cell r="D580">
            <v>0</v>
          </cell>
          <cell r="E580">
            <v>0</v>
          </cell>
          <cell r="F580">
            <v>0</v>
          </cell>
          <cell r="G580">
            <v>0</v>
          </cell>
          <cell r="H580">
            <v>0</v>
          </cell>
          <cell r="I580">
            <v>0</v>
          </cell>
          <cell r="J580">
            <v>0</v>
          </cell>
          <cell r="K580">
            <v>0</v>
          </cell>
          <cell r="L580">
            <v>0</v>
          </cell>
          <cell r="M580">
            <v>0</v>
          </cell>
          <cell r="N580">
            <v>0</v>
          </cell>
        </row>
        <row r="581">
          <cell r="B581">
            <v>19</v>
          </cell>
          <cell r="C581">
            <v>2.5</v>
          </cell>
          <cell r="D581">
            <v>1.37</v>
          </cell>
          <cell r="E581">
            <v>1.85</v>
          </cell>
          <cell r="F581">
            <v>0.11</v>
          </cell>
          <cell r="G581">
            <v>1.63</v>
          </cell>
          <cell r="H581">
            <v>1.05</v>
          </cell>
          <cell r="I581">
            <v>1.45</v>
          </cell>
          <cell r="J581">
            <v>0.8</v>
          </cell>
          <cell r="K581">
            <v>0.96</v>
          </cell>
          <cell r="L581">
            <v>0</v>
          </cell>
          <cell r="M581">
            <v>0</v>
          </cell>
          <cell r="N581">
            <v>0</v>
          </cell>
        </row>
        <row r="582">
          <cell r="B582">
            <v>20</v>
          </cell>
          <cell r="C582">
            <v>0</v>
          </cell>
          <cell r="D582">
            <v>0</v>
          </cell>
          <cell r="E582">
            <v>0</v>
          </cell>
          <cell r="F582">
            <v>0</v>
          </cell>
          <cell r="G582">
            <v>0</v>
          </cell>
          <cell r="H582">
            <v>0</v>
          </cell>
          <cell r="I582">
            <v>0</v>
          </cell>
          <cell r="J582">
            <v>0</v>
          </cell>
          <cell r="K582">
            <v>34.22</v>
          </cell>
          <cell r="L582">
            <v>0</v>
          </cell>
          <cell r="M582">
            <v>0</v>
          </cell>
          <cell r="N582">
            <v>0</v>
          </cell>
        </row>
        <row r="583">
          <cell r="B583">
            <v>21</v>
          </cell>
          <cell r="C583">
            <v>0</v>
          </cell>
          <cell r="D583">
            <v>0</v>
          </cell>
          <cell r="E583">
            <v>0</v>
          </cell>
          <cell r="F583">
            <v>0</v>
          </cell>
          <cell r="G583">
            <v>0</v>
          </cell>
          <cell r="H583">
            <v>0</v>
          </cell>
          <cell r="I583">
            <v>0</v>
          </cell>
          <cell r="J583">
            <v>0</v>
          </cell>
          <cell r="K583">
            <v>0</v>
          </cell>
          <cell r="L583">
            <v>0</v>
          </cell>
          <cell r="M583">
            <v>0</v>
          </cell>
          <cell r="N583">
            <v>0</v>
          </cell>
        </row>
        <row r="584">
          <cell r="B584">
            <v>22</v>
          </cell>
          <cell r="C584">
            <v>0.77</v>
          </cell>
          <cell r="D584">
            <v>52.15</v>
          </cell>
          <cell r="E584">
            <v>3.03</v>
          </cell>
          <cell r="F584">
            <v>0.16</v>
          </cell>
          <cell r="G584">
            <v>0.73</v>
          </cell>
          <cell r="H584">
            <v>0.74</v>
          </cell>
          <cell r="I584">
            <v>33.840000000000003</v>
          </cell>
          <cell r="J584">
            <v>51.45</v>
          </cell>
          <cell r="K584">
            <v>0.46</v>
          </cell>
          <cell r="L584">
            <v>0</v>
          </cell>
          <cell r="M584">
            <v>0</v>
          </cell>
          <cell r="N584">
            <v>0</v>
          </cell>
        </row>
        <row r="585">
          <cell r="B585">
            <v>23</v>
          </cell>
          <cell r="C585">
            <v>0</v>
          </cell>
          <cell r="D585">
            <v>0</v>
          </cell>
          <cell r="E585">
            <v>0</v>
          </cell>
          <cell r="F585">
            <v>0</v>
          </cell>
          <cell r="G585">
            <v>0</v>
          </cell>
          <cell r="H585">
            <v>0</v>
          </cell>
          <cell r="I585">
            <v>0</v>
          </cell>
          <cell r="J585">
            <v>0</v>
          </cell>
          <cell r="K585">
            <v>0</v>
          </cell>
          <cell r="L585">
            <v>0</v>
          </cell>
          <cell r="M585">
            <v>0</v>
          </cell>
          <cell r="N585">
            <v>0</v>
          </cell>
        </row>
        <row r="586">
          <cell r="B586">
            <v>24</v>
          </cell>
          <cell r="C586">
            <v>0</v>
          </cell>
          <cell r="D586">
            <v>0</v>
          </cell>
          <cell r="E586">
            <v>0</v>
          </cell>
          <cell r="F586">
            <v>0</v>
          </cell>
          <cell r="G586">
            <v>0</v>
          </cell>
          <cell r="H586">
            <v>0</v>
          </cell>
          <cell r="I586">
            <v>0</v>
          </cell>
          <cell r="J586">
            <v>0</v>
          </cell>
          <cell r="K586">
            <v>0</v>
          </cell>
          <cell r="L586">
            <v>0</v>
          </cell>
          <cell r="M586">
            <v>0</v>
          </cell>
          <cell r="N586">
            <v>0</v>
          </cell>
        </row>
        <row r="587">
          <cell r="B587">
            <v>25</v>
          </cell>
          <cell r="C587">
            <v>0</v>
          </cell>
          <cell r="D587">
            <v>0</v>
          </cell>
          <cell r="E587">
            <v>0</v>
          </cell>
          <cell r="F587">
            <v>0</v>
          </cell>
          <cell r="G587">
            <v>0</v>
          </cell>
          <cell r="H587">
            <v>0</v>
          </cell>
          <cell r="I587">
            <v>0</v>
          </cell>
          <cell r="J587">
            <v>0</v>
          </cell>
          <cell r="K587">
            <v>0</v>
          </cell>
          <cell r="L587">
            <v>0</v>
          </cell>
          <cell r="M587">
            <v>0</v>
          </cell>
          <cell r="N587">
            <v>0</v>
          </cell>
        </row>
        <row r="588">
          <cell r="B588">
            <v>26</v>
          </cell>
          <cell r="C588">
            <v>0</v>
          </cell>
          <cell r="D588">
            <v>0</v>
          </cell>
          <cell r="E588">
            <v>0</v>
          </cell>
          <cell r="F588">
            <v>23</v>
          </cell>
          <cell r="G588">
            <v>23</v>
          </cell>
          <cell r="H588">
            <v>23</v>
          </cell>
          <cell r="I588">
            <v>23</v>
          </cell>
          <cell r="J588">
            <v>23</v>
          </cell>
          <cell r="K588">
            <v>34.5</v>
          </cell>
          <cell r="L588">
            <v>34.5</v>
          </cell>
          <cell r="M588">
            <v>34.5</v>
          </cell>
          <cell r="N588">
            <v>11.5</v>
          </cell>
        </row>
        <row r="589">
          <cell r="B589">
            <v>27</v>
          </cell>
          <cell r="C589">
            <v>0</v>
          </cell>
          <cell r="D589">
            <v>0</v>
          </cell>
          <cell r="E589">
            <v>0</v>
          </cell>
          <cell r="F589">
            <v>0</v>
          </cell>
          <cell r="G589">
            <v>0</v>
          </cell>
          <cell r="H589">
            <v>0</v>
          </cell>
          <cell r="I589">
            <v>0</v>
          </cell>
          <cell r="J589">
            <v>0</v>
          </cell>
          <cell r="K589">
            <v>0</v>
          </cell>
          <cell r="L589">
            <v>0</v>
          </cell>
          <cell r="M589">
            <v>0</v>
          </cell>
          <cell r="N589">
            <v>0</v>
          </cell>
        </row>
        <row r="590">
          <cell r="B590">
            <v>28</v>
          </cell>
          <cell r="C590">
            <v>0</v>
          </cell>
          <cell r="D590">
            <v>0</v>
          </cell>
          <cell r="E590">
            <v>0</v>
          </cell>
          <cell r="F590">
            <v>0</v>
          </cell>
          <cell r="G590">
            <v>0</v>
          </cell>
          <cell r="H590">
            <v>0</v>
          </cell>
          <cell r="I590">
            <v>0</v>
          </cell>
          <cell r="J590">
            <v>0</v>
          </cell>
          <cell r="K590">
            <v>0</v>
          </cell>
          <cell r="L590">
            <v>0</v>
          </cell>
          <cell r="M590">
            <v>0</v>
          </cell>
          <cell r="N590">
            <v>0</v>
          </cell>
        </row>
        <row r="591">
          <cell r="B591">
            <v>29</v>
          </cell>
          <cell r="C591">
            <v>0</v>
          </cell>
          <cell r="D591">
            <v>0</v>
          </cell>
          <cell r="E591">
            <v>0</v>
          </cell>
          <cell r="F591">
            <v>0</v>
          </cell>
          <cell r="G591">
            <v>0</v>
          </cell>
          <cell r="H591">
            <v>0</v>
          </cell>
          <cell r="I591">
            <v>0</v>
          </cell>
          <cell r="J591">
            <v>0</v>
          </cell>
          <cell r="K591">
            <v>0</v>
          </cell>
          <cell r="L591">
            <v>0</v>
          </cell>
          <cell r="M591">
            <v>0</v>
          </cell>
          <cell r="N591">
            <v>0</v>
          </cell>
        </row>
        <row r="592">
          <cell r="B592">
            <v>30</v>
          </cell>
          <cell r="C592">
            <v>0</v>
          </cell>
          <cell r="D592">
            <v>0</v>
          </cell>
          <cell r="E592">
            <v>0</v>
          </cell>
          <cell r="F592">
            <v>0</v>
          </cell>
          <cell r="G592">
            <v>0</v>
          </cell>
          <cell r="H592">
            <v>0</v>
          </cell>
          <cell r="I592">
            <v>0</v>
          </cell>
          <cell r="J592">
            <v>0</v>
          </cell>
          <cell r="K592">
            <v>0</v>
          </cell>
          <cell r="L592">
            <v>0</v>
          </cell>
          <cell r="M592">
            <v>0</v>
          </cell>
          <cell r="N592">
            <v>0</v>
          </cell>
        </row>
        <row r="593">
          <cell r="B593">
            <v>31</v>
          </cell>
          <cell r="C593">
            <v>0</v>
          </cell>
          <cell r="D593">
            <v>0</v>
          </cell>
          <cell r="E593">
            <v>0</v>
          </cell>
          <cell r="F593">
            <v>0</v>
          </cell>
          <cell r="G593">
            <v>0</v>
          </cell>
          <cell r="H593">
            <v>0</v>
          </cell>
          <cell r="I593">
            <v>0</v>
          </cell>
          <cell r="J593">
            <v>0</v>
          </cell>
          <cell r="K593">
            <v>0</v>
          </cell>
          <cell r="L593">
            <v>0</v>
          </cell>
          <cell r="M593">
            <v>0</v>
          </cell>
          <cell r="N593">
            <v>0</v>
          </cell>
        </row>
        <row r="594">
          <cell r="B594">
            <v>32</v>
          </cell>
          <cell r="C594">
            <v>0</v>
          </cell>
          <cell r="D594">
            <v>0</v>
          </cell>
          <cell r="E594">
            <v>0</v>
          </cell>
          <cell r="F594">
            <v>0</v>
          </cell>
          <cell r="G594">
            <v>0</v>
          </cell>
          <cell r="H594">
            <v>0</v>
          </cell>
          <cell r="I594">
            <v>0</v>
          </cell>
          <cell r="J594">
            <v>1</v>
          </cell>
          <cell r="K594">
            <v>1</v>
          </cell>
          <cell r="L594">
            <v>1</v>
          </cell>
          <cell r="M594">
            <v>1</v>
          </cell>
          <cell r="N594">
            <v>1</v>
          </cell>
        </row>
        <row r="595">
          <cell r="B595">
            <v>33</v>
          </cell>
          <cell r="C595">
            <v>1.9</v>
          </cell>
          <cell r="D595">
            <v>1.9</v>
          </cell>
          <cell r="E595">
            <v>1.9</v>
          </cell>
          <cell r="F595">
            <v>1.9</v>
          </cell>
          <cell r="G595">
            <v>1.9</v>
          </cell>
          <cell r="H595">
            <v>1.9</v>
          </cell>
          <cell r="I595">
            <v>1.9</v>
          </cell>
          <cell r="J595">
            <v>1.9</v>
          </cell>
          <cell r="K595">
            <v>1.9</v>
          </cell>
          <cell r="L595">
            <v>1.9</v>
          </cell>
          <cell r="M595">
            <v>1.9</v>
          </cell>
          <cell r="N595">
            <v>1.9</v>
          </cell>
        </row>
        <row r="596">
          <cell r="B596">
            <v>34</v>
          </cell>
          <cell r="C596">
            <v>0</v>
          </cell>
          <cell r="D596">
            <v>0</v>
          </cell>
          <cell r="E596">
            <v>0</v>
          </cell>
          <cell r="F596">
            <v>0</v>
          </cell>
          <cell r="G596">
            <v>0</v>
          </cell>
          <cell r="H596">
            <v>0</v>
          </cell>
          <cell r="I596">
            <v>0</v>
          </cell>
          <cell r="J596">
            <v>0</v>
          </cell>
          <cell r="K596">
            <v>0</v>
          </cell>
          <cell r="L596">
            <v>0</v>
          </cell>
          <cell r="M596">
            <v>0</v>
          </cell>
          <cell r="N596">
            <v>0</v>
          </cell>
        </row>
        <row r="597">
          <cell r="B597">
            <v>35</v>
          </cell>
          <cell r="C597">
            <v>0</v>
          </cell>
          <cell r="D597">
            <v>0</v>
          </cell>
          <cell r="E597">
            <v>0</v>
          </cell>
          <cell r="F597">
            <v>0</v>
          </cell>
          <cell r="G597">
            <v>0</v>
          </cell>
          <cell r="H597">
            <v>0</v>
          </cell>
          <cell r="I597">
            <v>0</v>
          </cell>
          <cell r="J597">
            <v>0</v>
          </cell>
          <cell r="K597">
            <v>0</v>
          </cell>
          <cell r="L597">
            <v>0</v>
          </cell>
          <cell r="M597">
            <v>0</v>
          </cell>
          <cell r="N597">
            <v>0</v>
          </cell>
        </row>
        <row r="598">
          <cell r="B598">
            <v>36</v>
          </cell>
          <cell r="C598">
            <v>0</v>
          </cell>
          <cell r="D598">
            <v>0</v>
          </cell>
          <cell r="E598">
            <v>0</v>
          </cell>
          <cell r="F598">
            <v>0</v>
          </cell>
          <cell r="G598">
            <v>0</v>
          </cell>
          <cell r="H598">
            <v>0</v>
          </cell>
          <cell r="I598">
            <v>0</v>
          </cell>
          <cell r="J598">
            <v>0</v>
          </cell>
          <cell r="K598">
            <v>0</v>
          </cell>
          <cell r="L598">
            <v>0</v>
          </cell>
          <cell r="M598">
            <v>0</v>
          </cell>
          <cell r="N598">
            <v>0</v>
          </cell>
        </row>
        <row r="599">
          <cell r="B599">
            <v>37</v>
          </cell>
          <cell r="C599">
            <v>0</v>
          </cell>
          <cell r="D599">
            <v>0</v>
          </cell>
          <cell r="E599">
            <v>0</v>
          </cell>
          <cell r="F599">
            <v>0</v>
          </cell>
          <cell r="G599">
            <v>0</v>
          </cell>
          <cell r="H599">
            <v>0</v>
          </cell>
          <cell r="I599">
            <v>0</v>
          </cell>
          <cell r="J599">
            <v>0</v>
          </cell>
          <cell r="K599">
            <v>0</v>
          </cell>
          <cell r="L599">
            <v>0</v>
          </cell>
          <cell r="M599">
            <v>0</v>
          </cell>
          <cell r="N599">
            <v>0</v>
          </cell>
        </row>
        <row r="600">
          <cell r="B600">
            <v>38</v>
          </cell>
          <cell r="C600">
            <v>0</v>
          </cell>
          <cell r="D600">
            <v>0</v>
          </cell>
          <cell r="E600">
            <v>0</v>
          </cell>
          <cell r="F600">
            <v>0</v>
          </cell>
          <cell r="G600">
            <v>0</v>
          </cell>
          <cell r="H600">
            <v>0</v>
          </cell>
          <cell r="I600">
            <v>0</v>
          </cell>
          <cell r="J600">
            <v>0</v>
          </cell>
          <cell r="K600">
            <v>0</v>
          </cell>
          <cell r="L600">
            <v>0</v>
          </cell>
          <cell r="M600">
            <v>0</v>
          </cell>
          <cell r="N600">
            <v>0</v>
          </cell>
        </row>
        <row r="601">
          <cell r="B601">
            <v>39</v>
          </cell>
          <cell r="C601">
            <v>0</v>
          </cell>
          <cell r="D601">
            <v>0</v>
          </cell>
          <cell r="E601">
            <v>0</v>
          </cell>
          <cell r="F601">
            <v>0</v>
          </cell>
          <cell r="G601">
            <v>0</v>
          </cell>
          <cell r="H601">
            <v>0</v>
          </cell>
          <cell r="I601">
            <v>0</v>
          </cell>
          <cell r="J601">
            <v>0</v>
          </cell>
          <cell r="K601">
            <v>0</v>
          </cell>
          <cell r="L601">
            <v>0</v>
          </cell>
          <cell r="M601">
            <v>0</v>
          </cell>
          <cell r="N601">
            <v>0</v>
          </cell>
        </row>
        <row r="602">
          <cell r="B602">
            <v>40</v>
          </cell>
          <cell r="C602">
            <v>0</v>
          </cell>
          <cell r="D602">
            <v>0</v>
          </cell>
          <cell r="E602">
            <v>0</v>
          </cell>
          <cell r="F602">
            <v>0</v>
          </cell>
          <cell r="G602">
            <v>0</v>
          </cell>
          <cell r="H602">
            <v>0</v>
          </cell>
          <cell r="I602">
            <v>0</v>
          </cell>
          <cell r="J602">
            <v>0</v>
          </cell>
          <cell r="K602">
            <v>0</v>
          </cell>
          <cell r="L602">
            <v>0</v>
          </cell>
          <cell r="M602">
            <v>0</v>
          </cell>
          <cell r="N602">
            <v>0</v>
          </cell>
        </row>
        <row r="603">
          <cell r="B603">
            <v>41</v>
          </cell>
          <cell r="C603">
            <v>0</v>
          </cell>
          <cell r="D603">
            <v>0</v>
          </cell>
          <cell r="E603">
            <v>0</v>
          </cell>
          <cell r="F603">
            <v>0</v>
          </cell>
          <cell r="G603">
            <v>0</v>
          </cell>
          <cell r="H603">
            <v>0</v>
          </cell>
          <cell r="I603">
            <v>0</v>
          </cell>
          <cell r="J603">
            <v>0</v>
          </cell>
          <cell r="K603">
            <v>0</v>
          </cell>
          <cell r="L603">
            <v>0</v>
          </cell>
          <cell r="M603">
            <v>0</v>
          </cell>
          <cell r="N603">
            <v>0</v>
          </cell>
        </row>
        <row r="604">
          <cell r="B604">
            <v>42</v>
          </cell>
          <cell r="C604">
            <v>0</v>
          </cell>
          <cell r="D604">
            <v>0</v>
          </cell>
          <cell r="E604">
            <v>0</v>
          </cell>
          <cell r="F604">
            <v>0</v>
          </cell>
          <cell r="G604">
            <v>0</v>
          </cell>
          <cell r="H604">
            <v>0</v>
          </cell>
          <cell r="I604">
            <v>0</v>
          </cell>
          <cell r="J604">
            <v>0</v>
          </cell>
          <cell r="K604">
            <v>0</v>
          </cell>
          <cell r="L604">
            <v>0</v>
          </cell>
          <cell r="M604">
            <v>0</v>
          </cell>
          <cell r="N604">
            <v>0</v>
          </cell>
        </row>
        <row r="605">
          <cell r="B605">
            <v>43</v>
          </cell>
          <cell r="C605">
            <v>0</v>
          </cell>
          <cell r="D605">
            <v>0</v>
          </cell>
          <cell r="E605">
            <v>0</v>
          </cell>
          <cell r="F605">
            <v>0</v>
          </cell>
          <cell r="G605">
            <v>0</v>
          </cell>
          <cell r="H605">
            <v>0</v>
          </cell>
          <cell r="I605">
            <v>0</v>
          </cell>
          <cell r="J605">
            <v>0</v>
          </cell>
          <cell r="K605">
            <v>0</v>
          </cell>
          <cell r="L605">
            <v>0</v>
          </cell>
          <cell r="M605">
            <v>0</v>
          </cell>
          <cell r="N605">
            <v>0</v>
          </cell>
        </row>
        <row r="606">
          <cell r="B606">
            <v>44</v>
          </cell>
          <cell r="C606">
            <v>0</v>
          </cell>
          <cell r="D606">
            <v>0</v>
          </cell>
          <cell r="E606">
            <v>0</v>
          </cell>
          <cell r="F606">
            <v>0</v>
          </cell>
          <cell r="G606">
            <v>0</v>
          </cell>
          <cell r="H606">
            <v>0</v>
          </cell>
          <cell r="I606">
            <v>0</v>
          </cell>
          <cell r="J606">
            <v>0</v>
          </cell>
          <cell r="K606">
            <v>0</v>
          </cell>
          <cell r="L606">
            <v>0</v>
          </cell>
          <cell r="M606">
            <v>0</v>
          </cell>
          <cell r="N606">
            <v>0</v>
          </cell>
        </row>
        <row r="607">
          <cell r="B607">
            <v>45</v>
          </cell>
          <cell r="C607">
            <v>0</v>
          </cell>
          <cell r="D607">
            <v>0</v>
          </cell>
          <cell r="E607">
            <v>0</v>
          </cell>
          <cell r="F607">
            <v>0</v>
          </cell>
          <cell r="G607">
            <v>0</v>
          </cell>
          <cell r="H607">
            <v>0</v>
          </cell>
          <cell r="I607">
            <v>0</v>
          </cell>
          <cell r="J607">
            <v>0</v>
          </cell>
          <cell r="K607">
            <v>0</v>
          </cell>
          <cell r="L607">
            <v>0</v>
          </cell>
          <cell r="M607">
            <v>0</v>
          </cell>
          <cell r="N607">
            <v>0</v>
          </cell>
        </row>
        <row r="608">
          <cell r="B608">
            <v>46</v>
          </cell>
          <cell r="C608">
            <v>0</v>
          </cell>
          <cell r="D608">
            <v>0</v>
          </cell>
          <cell r="E608">
            <v>0</v>
          </cell>
          <cell r="F608">
            <v>0</v>
          </cell>
          <cell r="G608">
            <v>0</v>
          </cell>
          <cell r="H608">
            <v>0</v>
          </cell>
          <cell r="I608">
            <v>0</v>
          </cell>
          <cell r="J608">
            <v>0</v>
          </cell>
          <cell r="K608">
            <v>0</v>
          </cell>
          <cell r="L608">
            <v>0</v>
          </cell>
          <cell r="M608">
            <v>0</v>
          </cell>
          <cell r="N608">
            <v>0</v>
          </cell>
        </row>
        <row r="609">
          <cell r="B609">
            <v>47</v>
          </cell>
          <cell r="C609">
            <v>0</v>
          </cell>
          <cell r="D609">
            <v>0</v>
          </cell>
          <cell r="E609">
            <v>0</v>
          </cell>
          <cell r="F609">
            <v>0</v>
          </cell>
          <cell r="G609">
            <v>0</v>
          </cell>
          <cell r="H609">
            <v>0</v>
          </cell>
          <cell r="I609">
            <v>0</v>
          </cell>
          <cell r="J609">
            <v>0</v>
          </cell>
          <cell r="K609">
            <v>0</v>
          </cell>
          <cell r="L609">
            <v>0</v>
          </cell>
          <cell r="M609">
            <v>0</v>
          </cell>
          <cell r="N609">
            <v>0</v>
          </cell>
        </row>
        <row r="610">
          <cell r="B610">
            <v>48</v>
          </cell>
          <cell r="C610">
            <v>0</v>
          </cell>
          <cell r="D610">
            <v>0</v>
          </cell>
          <cell r="E610">
            <v>0</v>
          </cell>
          <cell r="F610">
            <v>0</v>
          </cell>
          <cell r="G610">
            <v>0</v>
          </cell>
          <cell r="H610">
            <v>0</v>
          </cell>
          <cell r="I610">
            <v>0</v>
          </cell>
          <cell r="J610">
            <v>0</v>
          </cell>
          <cell r="K610">
            <v>0</v>
          </cell>
          <cell r="L610">
            <v>0</v>
          </cell>
          <cell r="M610">
            <v>0</v>
          </cell>
          <cell r="N610">
            <v>0</v>
          </cell>
        </row>
        <row r="611">
          <cell r="B611">
            <v>49</v>
          </cell>
          <cell r="C611">
            <v>0</v>
          </cell>
          <cell r="D611">
            <v>0</v>
          </cell>
          <cell r="E611">
            <v>0</v>
          </cell>
          <cell r="F611">
            <v>0</v>
          </cell>
          <cell r="G611">
            <v>0</v>
          </cell>
          <cell r="H611">
            <v>0</v>
          </cell>
          <cell r="I611">
            <v>0</v>
          </cell>
          <cell r="J611">
            <v>0</v>
          </cell>
          <cell r="K611">
            <v>0</v>
          </cell>
          <cell r="L611">
            <v>0</v>
          </cell>
          <cell r="M611">
            <v>0</v>
          </cell>
          <cell r="N611">
            <v>0</v>
          </cell>
        </row>
        <row r="612">
          <cell r="B612">
            <v>50</v>
          </cell>
          <cell r="C612">
            <v>0</v>
          </cell>
          <cell r="D612">
            <v>0</v>
          </cell>
          <cell r="E612">
            <v>0</v>
          </cell>
          <cell r="F612">
            <v>0</v>
          </cell>
          <cell r="G612">
            <v>0</v>
          </cell>
          <cell r="H612">
            <v>0</v>
          </cell>
          <cell r="I612">
            <v>0</v>
          </cell>
          <cell r="J612">
            <v>0</v>
          </cell>
          <cell r="K612">
            <v>0</v>
          </cell>
          <cell r="L612">
            <v>0</v>
          </cell>
          <cell r="M612">
            <v>0</v>
          </cell>
          <cell r="N612">
            <v>0</v>
          </cell>
        </row>
        <row r="613">
          <cell r="B613">
            <v>51</v>
          </cell>
          <cell r="C613">
            <v>0</v>
          </cell>
          <cell r="D613">
            <v>0</v>
          </cell>
          <cell r="E613">
            <v>0</v>
          </cell>
          <cell r="F613">
            <v>0</v>
          </cell>
          <cell r="G613">
            <v>0</v>
          </cell>
          <cell r="H613">
            <v>0</v>
          </cell>
          <cell r="I613">
            <v>0</v>
          </cell>
          <cell r="J613">
            <v>0</v>
          </cell>
          <cell r="K613">
            <v>0</v>
          </cell>
          <cell r="L613">
            <v>0</v>
          </cell>
          <cell r="M613">
            <v>0</v>
          </cell>
          <cell r="N613">
            <v>0</v>
          </cell>
        </row>
        <row r="614">
          <cell r="B614">
            <v>1</v>
          </cell>
          <cell r="C614">
            <v>387.44289790000005</v>
          </cell>
          <cell r="D614">
            <v>386.93505180000005</v>
          </cell>
          <cell r="E614">
            <v>485.41405569999995</v>
          </cell>
          <cell r="F614">
            <v>412.36489680000005</v>
          </cell>
          <cell r="G614">
            <v>396.02489680000002</v>
          </cell>
          <cell r="H614">
            <v>389.87592469999998</v>
          </cell>
          <cell r="I614">
            <v>472.80522790000003</v>
          </cell>
          <cell r="J614">
            <v>435.06674840000005</v>
          </cell>
          <cell r="K614">
            <v>422.90732650000001</v>
          </cell>
          <cell r="L614">
            <v>436.8786844</v>
          </cell>
          <cell r="M614">
            <v>408.4947363</v>
          </cell>
          <cell r="N614">
            <v>1363.2324974000001</v>
          </cell>
        </row>
        <row r="615">
          <cell r="B615">
            <v>2</v>
          </cell>
          <cell r="C615">
            <v>36.33</v>
          </cell>
          <cell r="D615">
            <v>32.81</v>
          </cell>
          <cell r="E615">
            <v>32.81</v>
          </cell>
          <cell r="F615">
            <v>32.81</v>
          </cell>
          <cell r="G615">
            <v>32.97</v>
          </cell>
          <cell r="H615">
            <v>32.72</v>
          </cell>
          <cell r="I615">
            <v>39.53</v>
          </cell>
          <cell r="J615">
            <v>33.770000000000003</v>
          </cell>
          <cell r="K615">
            <v>33.770000000000003</v>
          </cell>
          <cell r="L615">
            <v>33.770000000000003</v>
          </cell>
          <cell r="M615">
            <v>33.770000000000003</v>
          </cell>
          <cell r="N615">
            <v>33.770000000000003</v>
          </cell>
        </row>
        <row r="616">
          <cell r="B616">
            <v>3</v>
          </cell>
          <cell r="C616">
            <v>12.83</v>
          </cell>
          <cell r="D616">
            <v>12.79</v>
          </cell>
          <cell r="E616">
            <v>12.79</v>
          </cell>
          <cell r="F616">
            <v>12.79</v>
          </cell>
          <cell r="G616">
            <v>12.74</v>
          </cell>
          <cell r="H616">
            <v>12.74</v>
          </cell>
          <cell r="I616">
            <v>15.41</v>
          </cell>
          <cell r="J616">
            <v>13.27</v>
          </cell>
          <cell r="K616">
            <v>13.27</v>
          </cell>
          <cell r="L616">
            <v>13.27</v>
          </cell>
          <cell r="M616">
            <v>13.27</v>
          </cell>
          <cell r="N616">
            <v>13.27</v>
          </cell>
        </row>
        <row r="617">
          <cell r="B617">
            <v>4</v>
          </cell>
          <cell r="C617">
            <v>3.84</v>
          </cell>
          <cell r="D617">
            <v>4.32</v>
          </cell>
          <cell r="E617">
            <v>44.33</v>
          </cell>
          <cell r="F617">
            <v>0.11</v>
          </cell>
          <cell r="G617">
            <v>8.51</v>
          </cell>
          <cell r="H617">
            <v>41.93</v>
          </cell>
          <cell r="I617">
            <v>9.3699999999999992</v>
          </cell>
          <cell r="J617">
            <v>11.16</v>
          </cell>
          <cell r="K617">
            <v>48.15</v>
          </cell>
          <cell r="L617">
            <v>10.41</v>
          </cell>
          <cell r="M617">
            <v>9.74</v>
          </cell>
          <cell r="N617">
            <v>44.39</v>
          </cell>
        </row>
        <row r="618">
          <cell r="B618">
            <v>5</v>
          </cell>
          <cell r="C618">
            <v>100.74</v>
          </cell>
          <cell r="D618">
            <v>115.44</v>
          </cell>
          <cell r="E618">
            <v>100.19</v>
          </cell>
          <cell r="F618">
            <v>115.02</v>
          </cell>
          <cell r="G618">
            <v>99.27</v>
          </cell>
          <cell r="H618">
            <v>115.94</v>
          </cell>
          <cell r="I618">
            <v>101.27</v>
          </cell>
          <cell r="J618">
            <v>114.92</v>
          </cell>
          <cell r="K618">
            <v>108.07</v>
          </cell>
          <cell r="L618">
            <v>115.79</v>
          </cell>
          <cell r="M618">
            <v>101.17</v>
          </cell>
          <cell r="N618">
            <v>117.96</v>
          </cell>
        </row>
        <row r="619">
          <cell r="B619">
            <v>6</v>
          </cell>
          <cell r="C619">
            <v>0</v>
          </cell>
          <cell r="D619">
            <v>0</v>
          </cell>
          <cell r="E619">
            <v>0</v>
          </cell>
          <cell r="F619">
            <v>0</v>
          </cell>
          <cell r="G619">
            <v>0</v>
          </cell>
          <cell r="H619">
            <v>0</v>
          </cell>
          <cell r="I619">
            <v>0</v>
          </cell>
          <cell r="J619">
            <v>0</v>
          </cell>
          <cell r="K619">
            <v>0</v>
          </cell>
          <cell r="L619">
            <v>0</v>
          </cell>
          <cell r="M619">
            <v>0</v>
          </cell>
          <cell r="N619">
            <v>0</v>
          </cell>
        </row>
        <row r="620">
          <cell r="B620">
            <v>7</v>
          </cell>
          <cell r="C620">
            <v>0</v>
          </cell>
          <cell r="D620">
            <v>0</v>
          </cell>
          <cell r="E620">
            <v>0</v>
          </cell>
          <cell r="F620">
            <v>0</v>
          </cell>
          <cell r="G620">
            <v>0</v>
          </cell>
          <cell r="H620">
            <v>0</v>
          </cell>
          <cell r="I620">
            <v>0</v>
          </cell>
          <cell r="J620">
            <v>0</v>
          </cell>
          <cell r="K620">
            <v>0</v>
          </cell>
          <cell r="L620">
            <v>0</v>
          </cell>
          <cell r="M620">
            <v>0</v>
          </cell>
          <cell r="N620">
            <v>0</v>
          </cell>
        </row>
        <row r="621">
          <cell r="B621">
            <v>8</v>
          </cell>
          <cell r="C621">
            <v>0</v>
          </cell>
          <cell r="D621">
            <v>0</v>
          </cell>
          <cell r="E621">
            <v>0</v>
          </cell>
          <cell r="F621">
            <v>0</v>
          </cell>
          <cell r="G621">
            <v>0</v>
          </cell>
          <cell r="H621">
            <v>0</v>
          </cell>
          <cell r="I621">
            <v>0</v>
          </cell>
          <cell r="J621">
            <v>0</v>
          </cell>
          <cell r="K621">
            <v>0</v>
          </cell>
          <cell r="L621">
            <v>0</v>
          </cell>
          <cell r="M621">
            <v>0</v>
          </cell>
          <cell r="N621">
            <v>0</v>
          </cell>
        </row>
        <row r="622">
          <cell r="B622">
            <v>9</v>
          </cell>
          <cell r="C622">
            <v>0</v>
          </cell>
          <cell r="D622">
            <v>0</v>
          </cell>
          <cell r="E622">
            <v>0</v>
          </cell>
          <cell r="F622">
            <v>0</v>
          </cell>
          <cell r="G622">
            <v>0</v>
          </cell>
          <cell r="H622">
            <v>0</v>
          </cell>
          <cell r="I622">
            <v>0</v>
          </cell>
          <cell r="J622">
            <v>0</v>
          </cell>
          <cell r="K622">
            <v>0</v>
          </cell>
          <cell r="L622">
            <v>0</v>
          </cell>
          <cell r="M622">
            <v>0</v>
          </cell>
          <cell r="N622">
            <v>0</v>
          </cell>
        </row>
        <row r="623">
          <cell r="B623">
            <v>10</v>
          </cell>
          <cell r="C623">
            <v>0</v>
          </cell>
          <cell r="D623">
            <v>0</v>
          </cell>
          <cell r="E623">
            <v>0</v>
          </cell>
          <cell r="F623">
            <v>0</v>
          </cell>
          <cell r="G623">
            <v>0</v>
          </cell>
          <cell r="H623">
            <v>0</v>
          </cell>
          <cell r="I623">
            <v>0</v>
          </cell>
          <cell r="J623">
            <v>454.827</v>
          </cell>
          <cell r="K623">
            <v>0</v>
          </cell>
          <cell r="L623">
            <v>0</v>
          </cell>
          <cell r="M623">
            <v>0</v>
          </cell>
          <cell r="N623">
            <v>0</v>
          </cell>
        </row>
        <row r="624">
          <cell r="B624">
            <v>11</v>
          </cell>
          <cell r="C624">
            <v>0</v>
          </cell>
          <cell r="D624">
            <v>369.21800000000002</v>
          </cell>
          <cell r="E624">
            <v>0</v>
          </cell>
          <cell r="F624">
            <v>0</v>
          </cell>
          <cell r="G624">
            <v>0</v>
          </cell>
          <cell r="H624">
            <v>0</v>
          </cell>
          <cell r="I624">
            <v>249.59399999999999</v>
          </cell>
          <cell r="J624">
            <v>11.436</v>
          </cell>
          <cell r="K624">
            <v>0</v>
          </cell>
          <cell r="L624">
            <v>0</v>
          </cell>
          <cell r="M624">
            <v>0</v>
          </cell>
          <cell r="N624">
            <v>0</v>
          </cell>
        </row>
        <row r="625">
          <cell r="B625">
            <v>12</v>
          </cell>
          <cell r="C625">
            <v>14.333</v>
          </cell>
          <cell r="D625">
            <v>6.0780000000000003</v>
          </cell>
          <cell r="E625">
            <v>0</v>
          </cell>
          <cell r="F625">
            <v>0</v>
          </cell>
          <cell r="G625">
            <v>0</v>
          </cell>
          <cell r="H625">
            <v>0</v>
          </cell>
          <cell r="I625">
            <v>15.88</v>
          </cell>
          <cell r="J625">
            <v>0</v>
          </cell>
          <cell r="K625">
            <v>0</v>
          </cell>
          <cell r="L625">
            <v>0</v>
          </cell>
          <cell r="M625">
            <v>0</v>
          </cell>
          <cell r="N625">
            <v>0</v>
          </cell>
        </row>
        <row r="626">
          <cell r="B626">
            <v>13</v>
          </cell>
          <cell r="C626">
            <v>0</v>
          </cell>
          <cell r="D626">
            <v>0</v>
          </cell>
          <cell r="E626">
            <v>0</v>
          </cell>
          <cell r="F626">
            <v>0</v>
          </cell>
          <cell r="G626">
            <v>0</v>
          </cell>
          <cell r="H626">
            <v>0</v>
          </cell>
          <cell r="I626">
            <v>0</v>
          </cell>
          <cell r="J626">
            <v>0</v>
          </cell>
          <cell r="K626">
            <v>0</v>
          </cell>
          <cell r="L626">
            <v>0</v>
          </cell>
          <cell r="M626">
            <v>0</v>
          </cell>
          <cell r="N626">
            <v>0</v>
          </cell>
        </row>
        <row r="627">
          <cell r="B627">
            <v>14</v>
          </cell>
          <cell r="C627">
            <v>0.105</v>
          </cell>
          <cell r="D627">
            <v>64.650000000000006</v>
          </cell>
          <cell r="E627">
            <v>1.155</v>
          </cell>
          <cell r="F627">
            <v>0</v>
          </cell>
          <cell r="G627">
            <v>0</v>
          </cell>
          <cell r="H627">
            <v>0</v>
          </cell>
          <cell r="I627">
            <v>19.36</v>
          </cell>
          <cell r="J627">
            <v>1.32</v>
          </cell>
          <cell r="K627">
            <v>0</v>
          </cell>
          <cell r="L627">
            <v>0</v>
          </cell>
          <cell r="M627">
            <v>0</v>
          </cell>
          <cell r="N627">
            <v>0</v>
          </cell>
        </row>
        <row r="628">
          <cell r="B628">
            <v>15</v>
          </cell>
          <cell r="C628">
            <v>0</v>
          </cell>
          <cell r="D628">
            <v>0</v>
          </cell>
          <cell r="E628">
            <v>0</v>
          </cell>
          <cell r="F628">
            <v>0</v>
          </cell>
          <cell r="G628">
            <v>11.4</v>
          </cell>
          <cell r="H628">
            <v>0</v>
          </cell>
          <cell r="I628">
            <v>0</v>
          </cell>
          <cell r="J628">
            <v>0</v>
          </cell>
          <cell r="K628">
            <v>0</v>
          </cell>
          <cell r="L628">
            <v>0</v>
          </cell>
          <cell r="M628">
            <v>9</v>
          </cell>
          <cell r="N628">
            <v>0</v>
          </cell>
        </row>
        <row r="629">
          <cell r="B629">
            <v>16</v>
          </cell>
          <cell r="C629">
            <v>0</v>
          </cell>
          <cell r="D629">
            <v>0</v>
          </cell>
          <cell r="E629">
            <v>0</v>
          </cell>
          <cell r="F629">
            <v>0</v>
          </cell>
          <cell r="G629">
            <v>0</v>
          </cell>
          <cell r="H629">
            <v>0</v>
          </cell>
          <cell r="I629">
            <v>0</v>
          </cell>
          <cell r="J629">
            <v>0</v>
          </cell>
          <cell r="K629">
            <v>0</v>
          </cell>
          <cell r="L629">
            <v>0</v>
          </cell>
          <cell r="M629">
            <v>0</v>
          </cell>
          <cell r="N629">
            <v>0</v>
          </cell>
        </row>
        <row r="630">
          <cell r="B630">
            <v>17</v>
          </cell>
          <cell r="C630">
            <v>0</v>
          </cell>
          <cell r="D630">
            <v>0</v>
          </cell>
          <cell r="E630">
            <v>1.3440000000000001</v>
          </cell>
          <cell r="F630">
            <v>0</v>
          </cell>
          <cell r="G630">
            <v>0.33600000000000002</v>
          </cell>
          <cell r="H630">
            <v>0</v>
          </cell>
          <cell r="I630">
            <v>0</v>
          </cell>
          <cell r="J630">
            <v>0</v>
          </cell>
          <cell r="K630">
            <v>0</v>
          </cell>
          <cell r="L630">
            <v>0</v>
          </cell>
          <cell r="M630">
            <v>0</v>
          </cell>
          <cell r="N630">
            <v>0</v>
          </cell>
        </row>
        <row r="631">
          <cell r="B631">
            <v>18</v>
          </cell>
          <cell r="C631">
            <v>0</v>
          </cell>
          <cell r="D631">
            <v>0</v>
          </cell>
          <cell r="E631">
            <v>0</v>
          </cell>
          <cell r="F631">
            <v>0</v>
          </cell>
          <cell r="G631">
            <v>0</v>
          </cell>
          <cell r="H631">
            <v>0</v>
          </cell>
          <cell r="I631">
            <v>0</v>
          </cell>
          <cell r="J631">
            <v>0</v>
          </cell>
          <cell r="K631">
            <v>0</v>
          </cell>
          <cell r="L631">
            <v>0</v>
          </cell>
          <cell r="M631">
            <v>0</v>
          </cell>
          <cell r="N631">
            <v>0</v>
          </cell>
        </row>
        <row r="632">
          <cell r="B632">
            <v>19</v>
          </cell>
          <cell r="C632">
            <v>1.6379999999999999</v>
          </cell>
          <cell r="D632">
            <v>1.794</v>
          </cell>
          <cell r="E632">
            <v>1.4039999999999999</v>
          </cell>
          <cell r="F632">
            <v>1.5209999999999999</v>
          </cell>
          <cell r="G632">
            <v>0.97499999999999998</v>
          </cell>
          <cell r="H632">
            <v>1.716</v>
          </cell>
          <cell r="I632">
            <v>0.47699999999999998</v>
          </cell>
          <cell r="J632">
            <v>0.76</v>
          </cell>
          <cell r="K632">
            <v>1</v>
          </cell>
          <cell r="L632">
            <v>2</v>
          </cell>
          <cell r="M632">
            <v>2</v>
          </cell>
          <cell r="N632">
            <v>1</v>
          </cell>
        </row>
        <row r="633">
          <cell r="B633">
            <v>20</v>
          </cell>
          <cell r="C633">
            <v>0</v>
          </cell>
          <cell r="D633">
            <v>0</v>
          </cell>
          <cell r="E633">
            <v>0</v>
          </cell>
          <cell r="F633">
            <v>0</v>
          </cell>
          <cell r="G633">
            <v>0</v>
          </cell>
          <cell r="H633">
            <v>0</v>
          </cell>
          <cell r="I633">
            <v>0</v>
          </cell>
          <cell r="J633">
            <v>42.5</v>
          </cell>
          <cell r="K633">
            <v>1.86</v>
          </cell>
          <cell r="L633">
            <v>0</v>
          </cell>
          <cell r="M633">
            <v>0</v>
          </cell>
          <cell r="N633">
            <v>0</v>
          </cell>
        </row>
        <row r="634">
          <cell r="B634">
            <v>21</v>
          </cell>
          <cell r="C634">
            <v>0</v>
          </cell>
          <cell r="D634">
            <v>0</v>
          </cell>
          <cell r="E634">
            <v>0</v>
          </cell>
          <cell r="F634">
            <v>0</v>
          </cell>
          <cell r="G634">
            <v>0</v>
          </cell>
          <cell r="H634">
            <v>0</v>
          </cell>
          <cell r="I634">
            <v>0</v>
          </cell>
          <cell r="J634">
            <v>0</v>
          </cell>
          <cell r="K634">
            <v>0</v>
          </cell>
          <cell r="L634">
            <v>0</v>
          </cell>
          <cell r="M634">
            <v>0</v>
          </cell>
          <cell r="N634">
            <v>0</v>
          </cell>
        </row>
        <row r="635">
          <cell r="B635">
            <v>22</v>
          </cell>
          <cell r="C635">
            <v>0</v>
          </cell>
          <cell r="D635">
            <v>0</v>
          </cell>
          <cell r="E635">
            <v>0</v>
          </cell>
          <cell r="F635">
            <v>0</v>
          </cell>
          <cell r="G635">
            <v>0</v>
          </cell>
          <cell r="H635">
            <v>0</v>
          </cell>
          <cell r="I635">
            <v>0</v>
          </cell>
          <cell r="J635">
            <v>0</v>
          </cell>
          <cell r="K635">
            <v>0</v>
          </cell>
          <cell r="L635">
            <v>0</v>
          </cell>
          <cell r="M635">
            <v>0</v>
          </cell>
          <cell r="N635">
            <v>0</v>
          </cell>
        </row>
        <row r="636">
          <cell r="B636">
            <v>23</v>
          </cell>
          <cell r="C636">
            <v>0</v>
          </cell>
          <cell r="D636">
            <v>0</v>
          </cell>
          <cell r="E636">
            <v>0</v>
          </cell>
          <cell r="F636">
            <v>0</v>
          </cell>
          <cell r="G636">
            <v>0</v>
          </cell>
          <cell r="H636">
            <v>0</v>
          </cell>
          <cell r="I636">
            <v>0</v>
          </cell>
          <cell r="J636">
            <v>0</v>
          </cell>
          <cell r="K636">
            <v>0</v>
          </cell>
          <cell r="L636">
            <v>0</v>
          </cell>
          <cell r="M636">
            <v>0</v>
          </cell>
          <cell r="N636">
            <v>0</v>
          </cell>
        </row>
        <row r="637">
          <cell r="B637">
            <v>24</v>
          </cell>
          <cell r="C637">
            <v>0</v>
          </cell>
          <cell r="D637">
            <v>0</v>
          </cell>
          <cell r="E637">
            <v>0</v>
          </cell>
          <cell r="F637">
            <v>0</v>
          </cell>
          <cell r="G637">
            <v>0</v>
          </cell>
          <cell r="H637">
            <v>0</v>
          </cell>
          <cell r="I637">
            <v>0</v>
          </cell>
          <cell r="J637">
            <v>0</v>
          </cell>
          <cell r="K637">
            <v>0</v>
          </cell>
          <cell r="L637">
            <v>0</v>
          </cell>
          <cell r="M637">
            <v>0</v>
          </cell>
          <cell r="N637">
            <v>0</v>
          </cell>
        </row>
        <row r="638">
          <cell r="B638">
            <v>25</v>
          </cell>
          <cell r="C638">
            <v>0</v>
          </cell>
          <cell r="D638">
            <v>0</v>
          </cell>
          <cell r="E638">
            <v>0</v>
          </cell>
          <cell r="F638">
            <v>0</v>
          </cell>
          <cell r="G638">
            <v>0</v>
          </cell>
          <cell r="H638">
            <v>0</v>
          </cell>
          <cell r="I638">
            <v>0</v>
          </cell>
          <cell r="J638">
            <v>0</v>
          </cell>
          <cell r="K638">
            <v>0</v>
          </cell>
          <cell r="L638">
            <v>0</v>
          </cell>
          <cell r="M638">
            <v>0</v>
          </cell>
          <cell r="N638">
            <v>0</v>
          </cell>
        </row>
        <row r="639">
          <cell r="B639">
            <v>26</v>
          </cell>
          <cell r="C639">
            <v>0</v>
          </cell>
          <cell r="D639">
            <v>10</v>
          </cell>
          <cell r="E639">
            <v>10</v>
          </cell>
          <cell r="F639">
            <v>0</v>
          </cell>
          <cell r="G639">
            <v>10</v>
          </cell>
          <cell r="H639">
            <v>10</v>
          </cell>
          <cell r="I639">
            <v>0</v>
          </cell>
          <cell r="J639">
            <v>10</v>
          </cell>
          <cell r="K639">
            <v>10</v>
          </cell>
          <cell r="L639">
            <v>10</v>
          </cell>
          <cell r="M639">
            <v>10</v>
          </cell>
          <cell r="N639">
            <v>0</v>
          </cell>
        </row>
        <row r="640">
          <cell r="B640">
            <v>27</v>
          </cell>
          <cell r="C640">
            <v>0</v>
          </cell>
          <cell r="D640">
            <v>0</v>
          </cell>
          <cell r="E640">
            <v>0</v>
          </cell>
          <cell r="F640">
            <v>0</v>
          </cell>
          <cell r="G640">
            <v>0</v>
          </cell>
          <cell r="H640">
            <v>0</v>
          </cell>
          <cell r="I640">
            <v>0</v>
          </cell>
          <cell r="J640">
            <v>0</v>
          </cell>
          <cell r="K640">
            <v>0</v>
          </cell>
          <cell r="L640">
            <v>0</v>
          </cell>
          <cell r="M640">
            <v>0</v>
          </cell>
          <cell r="N640">
            <v>0</v>
          </cell>
        </row>
        <row r="641">
          <cell r="B641">
            <v>28</v>
          </cell>
          <cell r="C641">
            <v>0</v>
          </cell>
          <cell r="D641">
            <v>0</v>
          </cell>
          <cell r="E641">
            <v>0</v>
          </cell>
          <cell r="F641">
            <v>0</v>
          </cell>
          <cell r="G641">
            <v>0</v>
          </cell>
          <cell r="H641">
            <v>0</v>
          </cell>
          <cell r="I641">
            <v>0</v>
          </cell>
          <cell r="J641">
            <v>0</v>
          </cell>
          <cell r="K641">
            <v>0</v>
          </cell>
          <cell r="L641">
            <v>0</v>
          </cell>
          <cell r="M641">
            <v>0</v>
          </cell>
          <cell r="N641">
            <v>0</v>
          </cell>
        </row>
        <row r="642">
          <cell r="B642">
            <v>29</v>
          </cell>
          <cell r="C642">
            <v>0</v>
          </cell>
          <cell r="D642">
            <v>0</v>
          </cell>
          <cell r="E642">
            <v>0</v>
          </cell>
          <cell r="F642">
            <v>0</v>
          </cell>
          <cell r="G642">
            <v>0</v>
          </cell>
          <cell r="H642">
            <v>0</v>
          </cell>
          <cell r="I642">
            <v>0</v>
          </cell>
          <cell r="J642">
            <v>0</v>
          </cell>
          <cell r="K642">
            <v>0</v>
          </cell>
          <cell r="L642">
            <v>0</v>
          </cell>
          <cell r="M642">
            <v>0</v>
          </cell>
          <cell r="N642">
            <v>0</v>
          </cell>
        </row>
        <row r="643">
          <cell r="B643">
            <v>30</v>
          </cell>
          <cell r="C643">
            <v>0</v>
          </cell>
          <cell r="D643">
            <v>0</v>
          </cell>
          <cell r="E643">
            <v>0</v>
          </cell>
          <cell r="F643">
            <v>0</v>
          </cell>
          <cell r="G643">
            <v>0</v>
          </cell>
          <cell r="H643">
            <v>0</v>
          </cell>
          <cell r="I643">
            <v>0</v>
          </cell>
          <cell r="J643">
            <v>0</v>
          </cell>
          <cell r="K643">
            <v>0</v>
          </cell>
          <cell r="L643">
            <v>0</v>
          </cell>
          <cell r="M643">
            <v>0</v>
          </cell>
          <cell r="N643">
            <v>0</v>
          </cell>
        </row>
        <row r="644">
          <cell r="B644">
            <v>31</v>
          </cell>
          <cell r="C644">
            <v>0</v>
          </cell>
          <cell r="D644">
            <v>0</v>
          </cell>
          <cell r="E644">
            <v>0</v>
          </cell>
          <cell r="F644">
            <v>0</v>
          </cell>
          <cell r="G644">
            <v>0</v>
          </cell>
          <cell r="H644">
            <v>0</v>
          </cell>
          <cell r="I644">
            <v>0</v>
          </cell>
          <cell r="J644">
            <v>0</v>
          </cell>
          <cell r="K644">
            <v>0</v>
          </cell>
          <cell r="L644">
            <v>0</v>
          </cell>
          <cell r="M644">
            <v>0</v>
          </cell>
          <cell r="N644">
            <v>0</v>
          </cell>
        </row>
        <row r="645">
          <cell r="B645">
            <v>32</v>
          </cell>
          <cell r="C645">
            <v>0</v>
          </cell>
          <cell r="D645">
            <v>0</v>
          </cell>
          <cell r="E645">
            <v>0</v>
          </cell>
          <cell r="F645">
            <v>0</v>
          </cell>
          <cell r="G645">
            <v>0</v>
          </cell>
          <cell r="H645">
            <v>0</v>
          </cell>
          <cell r="I645">
            <v>0</v>
          </cell>
          <cell r="J645">
            <v>1.8</v>
          </cell>
          <cell r="K645">
            <v>1.5</v>
          </cell>
          <cell r="L645">
            <v>0</v>
          </cell>
          <cell r="M645">
            <v>1.2</v>
          </cell>
          <cell r="N645">
            <v>0</v>
          </cell>
        </row>
        <row r="646">
          <cell r="B646">
            <v>33</v>
          </cell>
          <cell r="C646">
            <v>2</v>
          </cell>
          <cell r="D646">
            <v>2</v>
          </cell>
          <cell r="E646">
            <v>2</v>
          </cell>
          <cell r="F646">
            <v>0</v>
          </cell>
          <cell r="G646">
            <v>2</v>
          </cell>
          <cell r="H646">
            <v>2</v>
          </cell>
          <cell r="I646">
            <v>2</v>
          </cell>
          <cell r="J646">
            <v>2</v>
          </cell>
          <cell r="K646">
            <v>4</v>
          </cell>
          <cell r="L646">
            <v>2</v>
          </cell>
          <cell r="M646">
            <v>2</v>
          </cell>
          <cell r="N646">
            <v>2</v>
          </cell>
        </row>
        <row r="647">
          <cell r="B647">
            <v>34</v>
          </cell>
          <cell r="C647">
            <v>0</v>
          </cell>
          <cell r="D647">
            <v>0</v>
          </cell>
          <cell r="E647">
            <v>0</v>
          </cell>
          <cell r="F647">
            <v>0</v>
          </cell>
          <cell r="G647">
            <v>0</v>
          </cell>
          <cell r="H647">
            <v>0</v>
          </cell>
          <cell r="I647">
            <v>0</v>
          </cell>
          <cell r="J647">
            <v>0</v>
          </cell>
          <cell r="K647">
            <v>0</v>
          </cell>
          <cell r="L647">
            <v>0</v>
          </cell>
          <cell r="M647">
            <v>0</v>
          </cell>
          <cell r="N647">
            <v>0</v>
          </cell>
        </row>
        <row r="648">
          <cell r="B648">
            <v>35</v>
          </cell>
          <cell r="C648">
            <v>0</v>
          </cell>
          <cell r="D648">
            <v>0</v>
          </cell>
          <cell r="E648">
            <v>0</v>
          </cell>
          <cell r="F648">
            <v>0</v>
          </cell>
          <cell r="G648">
            <v>0</v>
          </cell>
          <cell r="H648">
            <v>0</v>
          </cell>
          <cell r="I648">
            <v>0</v>
          </cell>
          <cell r="J648">
            <v>0</v>
          </cell>
          <cell r="K648">
            <v>0</v>
          </cell>
          <cell r="L648">
            <v>0</v>
          </cell>
          <cell r="M648">
            <v>0</v>
          </cell>
          <cell r="N648">
            <v>0</v>
          </cell>
        </row>
        <row r="649">
          <cell r="B649">
            <v>36</v>
          </cell>
          <cell r="C649">
            <v>0</v>
          </cell>
          <cell r="D649">
            <v>0</v>
          </cell>
          <cell r="E649">
            <v>0</v>
          </cell>
          <cell r="F649">
            <v>0</v>
          </cell>
          <cell r="G649">
            <v>0</v>
          </cell>
          <cell r="H649">
            <v>0</v>
          </cell>
          <cell r="I649">
            <v>0</v>
          </cell>
          <cell r="J649">
            <v>0</v>
          </cell>
          <cell r="K649">
            <v>0</v>
          </cell>
          <cell r="L649">
            <v>0</v>
          </cell>
          <cell r="M649">
            <v>0</v>
          </cell>
          <cell r="N649">
            <v>0</v>
          </cell>
        </row>
        <row r="650">
          <cell r="B650">
            <v>37</v>
          </cell>
          <cell r="C650">
            <v>0</v>
          </cell>
          <cell r="D650">
            <v>3</v>
          </cell>
          <cell r="E650">
            <v>1</v>
          </cell>
          <cell r="F650">
            <v>1</v>
          </cell>
          <cell r="G650">
            <v>0</v>
          </cell>
          <cell r="H650">
            <v>1</v>
          </cell>
          <cell r="I650">
            <v>1</v>
          </cell>
          <cell r="J650">
            <v>2</v>
          </cell>
          <cell r="K650">
            <v>1</v>
          </cell>
          <cell r="L650">
            <v>1</v>
          </cell>
          <cell r="M650">
            <v>1</v>
          </cell>
          <cell r="N650">
            <v>0</v>
          </cell>
        </row>
        <row r="651">
          <cell r="B651">
            <v>38</v>
          </cell>
          <cell r="C651">
            <v>0</v>
          </cell>
          <cell r="D651">
            <v>0</v>
          </cell>
          <cell r="E651">
            <v>0</v>
          </cell>
          <cell r="F651">
            <v>0</v>
          </cell>
          <cell r="G651">
            <v>0</v>
          </cell>
          <cell r="H651">
            <v>0</v>
          </cell>
          <cell r="I651">
            <v>0</v>
          </cell>
          <cell r="J651">
            <v>0</v>
          </cell>
          <cell r="K651">
            <v>0</v>
          </cell>
          <cell r="L651">
            <v>0</v>
          </cell>
          <cell r="M651">
            <v>0</v>
          </cell>
          <cell r="N651">
            <v>0</v>
          </cell>
        </row>
        <row r="652">
          <cell r="B652">
            <v>39</v>
          </cell>
          <cell r="C652">
            <v>0</v>
          </cell>
          <cell r="D652">
            <v>0</v>
          </cell>
          <cell r="E652">
            <v>0</v>
          </cell>
          <cell r="F652">
            <v>0</v>
          </cell>
          <cell r="G652">
            <v>0</v>
          </cell>
          <cell r="H652">
            <v>0</v>
          </cell>
          <cell r="I652">
            <v>0</v>
          </cell>
          <cell r="J652">
            <v>0</v>
          </cell>
          <cell r="K652">
            <v>0</v>
          </cell>
          <cell r="L652">
            <v>0</v>
          </cell>
          <cell r="M652">
            <v>0</v>
          </cell>
          <cell r="N652">
            <v>0</v>
          </cell>
        </row>
        <row r="653">
          <cell r="B653">
            <v>40</v>
          </cell>
          <cell r="C653">
            <v>0</v>
          </cell>
          <cell r="D653">
            <v>0</v>
          </cell>
          <cell r="E653">
            <v>0</v>
          </cell>
          <cell r="F653">
            <v>0</v>
          </cell>
          <cell r="G653">
            <v>0</v>
          </cell>
          <cell r="H653">
            <v>0</v>
          </cell>
          <cell r="I653">
            <v>0</v>
          </cell>
          <cell r="J653">
            <v>0</v>
          </cell>
          <cell r="K653">
            <v>0</v>
          </cell>
          <cell r="L653">
            <v>0</v>
          </cell>
          <cell r="M653">
            <v>0</v>
          </cell>
          <cell r="N653">
            <v>0</v>
          </cell>
        </row>
        <row r="654">
          <cell r="B654">
            <v>41</v>
          </cell>
          <cell r="C654">
            <v>0</v>
          </cell>
          <cell r="D654">
            <v>0</v>
          </cell>
          <cell r="E654">
            <v>0</v>
          </cell>
          <cell r="F654">
            <v>0</v>
          </cell>
          <cell r="G654">
            <v>0</v>
          </cell>
          <cell r="H654">
            <v>0</v>
          </cell>
          <cell r="I654">
            <v>0</v>
          </cell>
          <cell r="J654">
            <v>0</v>
          </cell>
          <cell r="K654">
            <v>0</v>
          </cell>
          <cell r="L654">
            <v>0</v>
          </cell>
          <cell r="M654">
            <v>0</v>
          </cell>
          <cell r="N654">
            <v>0</v>
          </cell>
        </row>
        <row r="655">
          <cell r="B655">
            <v>42</v>
          </cell>
          <cell r="C655">
            <v>0</v>
          </cell>
          <cell r="D655">
            <v>0</v>
          </cell>
          <cell r="E655">
            <v>0</v>
          </cell>
          <cell r="F655">
            <v>0</v>
          </cell>
          <cell r="G655">
            <v>0</v>
          </cell>
          <cell r="H655">
            <v>0</v>
          </cell>
          <cell r="I655">
            <v>0</v>
          </cell>
          <cell r="J655">
            <v>0</v>
          </cell>
          <cell r="K655">
            <v>0</v>
          </cell>
          <cell r="L655">
            <v>0</v>
          </cell>
          <cell r="M655">
            <v>0</v>
          </cell>
          <cell r="N655">
            <v>0</v>
          </cell>
        </row>
        <row r="656">
          <cell r="B656">
            <v>43</v>
          </cell>
          <cell r="C656">
            <v>0</v>
          </cell>
          <cell r="D656">
            <v>0</v>
          </cell>
          <cell r="E656">
            <v>0</v>
          </cell>
          <cell r="F656">
            <v>0</v>
          </cell>
          <cell r="G656">
            <v>0</v>
          </cell>
          <cell r="H656">
            <v>0</v>
          </cell>
          <cell r="I656">
            <v>0</v>
          </cell>
          <cell r="J656">
            <v>0</v>
          </cell>
          <cell r="K656">
            <v>0</v>
          </cell>
          <cell r="L656">
            <v>0</v>
          </cell>
          <cell r="M656">
            <v>0</v>
          </cell>
          <cell r="N656">
            <v>0</v>
          </cell>
        </row>
        <row r="657">
          <cell r="B657">
            <v>44</v>
          </cell>
          <cell r="C657">
            <v>0</v>
          </cell>
          <cell r="D657">
            <v>0</v>
          </cell>
          <cell r="E657">
            <v>0</v>
          </cell>
          <cell r="F657">
            <v>0</v>
          </cell>
          <cell r="G657">
            <v>0</v>
          </cell>
          <cell r="H657">
            <v>0</v>
          </cell>
          <cell r="I657">
            <v>0</v>
          </cell>
          <cell r="J657">
            <v>0</v>
          </cell>
          <cell r="K657">
            <v>0</v>
          </cell>
          <cell r="L657">
            <v>0</v>
          </cell>
          <cell r="M657">
            <v>0</v>
          </cell>
          <cell r="N657">
            <v>0</v>
          </cell>
        </row>
        <row r="658">
          <cell r="B658">
            <v>45</v>
          </cell>
          <cell r="C658">
            <v>6.5000000000000002E-2</v>
          </cell>
          <cell r="D658">
            <v>51.790999999999997</v>
          </cell>
          <cell r="E658">
            <v>0</v>
          </cell>
          <cell r="F658">
            <v>0</v>
          </cell>
          <cell r="G658">
            <v>0</v>
          </cell>
          <cell r="H658">
            <v>0.11</v>
          </cell>
          <cell r="I658">
            <v>37.715000000000003</v>
          </cell>
          <cell r="J658">
            <v>59.514000000000003</v>
          </cell>
          <cell r="K658">
            <v>0</v>
          </cell>
          <cell r="L658">
            <v>0</v>
          </cell>
          <cell r="M658">
            <v>0</v>
          </cell>
          <cell r="N658">
            <v>0</v>
          </cell>
        </row>
        <row r="659">
          <cell r="B659">
            <v>46</v>
          </cell>
          <cell r="C659">
            <v>0</v>
          </cell>
          <cell r="D659">
            <v>0</v>
          </cell>
          <cell r="E659">
            <v>0</v>
          </cell>
          <cell r="F659">
            <v>0</v>
          </cell>
          <cell r="G659">
            <v>0</v>
          </cell>
          <cell r="H659">
            <v>0</v>
          </cell>
          <cell r="I659">
            <v>0</v>
          </cell>
          <cell r="J659">
            <v>0</v>
          </cell>
          <cell r="K659">
            <v>0</v>
          </cell>
          <cell r="L659">
            <v>0</v>
          </cell>
          <cell r="M659">
            <v>0</v>
          </cell>
          <cell r="N659">
            <v>0</v>
          </cell>
        </row>
        <row r="660">
          <cell r="B660">
            <v>47</v>
          </cell>
          <cell r="C660">
            <v>0</v>
          </cell>
          <cell r="D660">
            <v>0</v>
          </cell>
          <cell r="E660">
            <v>0</v>
          </cell>
          <cell r="F660">
            <v>0</v>
          </cell>
          <cell r="G660">
            <v>0</v>
          </cell>
          <cell r="H660">
            <v>0</v>
          </cell>
          <cell r="I660">
            <v>0</v>
          </cell>
          <cell r="J660">
            <v>0</v>
          </cell>
          <cell r="K660">
            <v>0</v>
          </cell>
          <cell r="L660">
            <v>0</v>
          </cell>
          <cell r="M660">
            <v>0</v>
          </cell>
          <cell r="N660">
            <v>0</v>
          </cell>
        </row>
        <row r="661">
          <cell r="B661">
            <v>48</v>
          </cell>
          <cell r="C661">
            <v>0</v>
          </cell>
          <cell r="D661">
            <v>13.62368</v>
          </cell>
          <cell r="E661">
            <v>0</v>
          </cell>
          <cell r="F661">
            <v>0</v>
          </cell>
          <cell r="G661">
            <v>0</v>
          </cell>
          <cell r="H661">
            <v>0</v>
          </cell>
          <cell r="I661">
            <v>0</v>
          </cell>
          <cell r="J661">
            <v>0</v>
          </cell>
          <cell r="K661">
            <v>0</v>
          </cell>
          <cell r="L661">
            <v>0</v>
          </cell>
          <cell r="M661">
            <v>0</v>
          </cell>
          <cell r="N661">
            <v>0</v>
          </cell>
        </row>
        <row r="662">
          <cell r="B662">
            <v>49</v>
          </cell>
          <cell r="C662">
            <v>0</v>
          </cell>
          <cell r="D662">
            <v>0</v>
          </cell>
          <cell r="E662">
            <v>0</v>
          </cell>
          <cell r="F662">
            <v>0</v>
          </cell>
          <cell r="G662">
            <v>0</v>
          </cell>
          <cell r="H662">
            <v>0</v>
          </cell>
          <cell r="I662">
            <v>0</v>
          </cell>
          <cell r="J662">
            <v>0</v>
          </cell>
          <cell r="K662">
            <v>0</v>
          </cell>
          <cell r="L662">
            <v>0</v>
          </cell>
          <cell r="M662">
            <v>0</v>
          </cell>
          <cell r="N662">
            <v>0</v>
          </cell>
        </row>
        <row r="663">
          <cell r="B663">
            <v>50</v>
          </cell>
          <cell r="C663">
            <v>0</v>
          </cell>
          <cell r="D663">
            <v>0</v>
          </cell>
          <cell r="E663">
            <v>0</v>
          </cell>
          <cell r="F663">
            <v>0</v>
          </cell>
          <cell r="G663">
            <v>0</v>
          </cell>
          <cell r="H663">
            <v>0</v>
          </cell>
          <cell r="I663">
            <v>0</v>
          </cell>
          <cell r="J663">
            <v>0</v>
          </cell>
          <cell r="K663">
            <v>0</v>
          </cell>
          <cell r="L663">
            <v>0</v>
          </cell>
          <cell r="M663">
            <v>0</v>
          </cell>
          <cell r="N663">
            <v>0</v>
          </cell>
        </row>
        <row r="664">
          <cell r="B664">
            <v>51</v>
          </cell>
          <cell r="C664">
            <v>0</v>
          </cell>
          <cell r="D664">
            <v>0</v>
          </cell>
          <cell r="E664">
            <v>0</v>
          </cell>
          <cell r="F664">
            <v>0</v>
          </cell>
          <cell r="G664">
            <v>0</v>
          </cell>
          <cell r="H664">
            <v>0</v>
          </cell>
          <cell r="I664">
            <v>0.63919999999999999</v>
          </cell>
          <cell r="J664">
            <v>0</v>
          </cell>
          <cell r="K664">
            <v>0</v>
          </cell>
          <cell r="L664">
            <v>0</v>
          </cell>
          <cell r="M664">
            <v>0</v>
          </cell>
          <cell r="N664">
            <v>0</v>
          </cell>
        </row>
        <row r="665">
          <cell r="B665">
            <v>1</v>
          </cell>
          <cell r="C665">
            <v>739.12</v>
          </cell>
          <cell r="D665">
            <v>517.70000000000005</v>
          </cell>
          <cell r="E665">
            <v>638.23</v>
          </cell>
          <cell r="F665">
            <v>541.17999999999995</v>
          </cell>
          <cell r="G665">
            <v>517.70000000000005</v>
          </cell>
          <cell r="H665">
            <v>517.70000000000005</v>
          </cell>
          <cell r="I665">
            <v>541.17999999999995</v>
          </cell>
          <cell r="J665">
            <v>517.70000000000005</v>
          </cell>
          <cell r="K665">
            <v>517.70000000000005</v>
          </cell>
          <cell r="L665">
            <v>541.17999999999995</v>
          </cell>
          <cell r="M665">
            <v>517.70000000000005</v>
          </cell>
          <cell r="N665">
            <v>840.95</v>
          </cell>
        </row>
        <row r="666">
          <cell r="B666">
            <v>2</v>
          </cell>
          <cell r="C666">
            <v>31.52</v>
          </cell>
          <cell r="D666">
            <v>32.78</v>
          </cell>
          <cell r="E666">
            <v>32.78</v>
          </cell>
          <cell r="F666">
            <v>32.78</v>
          </cell>
          <cell r="G666">
            <v>32.78</v>
          </cell>
          <cell r="H666">
            <v>32.78</v>
          </cell>
          <cell r="I666">
            <v>32.78</v>
          </cell>
          <cell r="J666">
            <v>32.78</v>
          </cell>
          <cell r="K666">
            <v>32.78</v>
          </cell>
          <cell r="L666">
            <v>32.78</v>
          </cell>
          <cell r="M666">
            <v>32.78</v>
          </cell>
          <cell r="N666">
            <v>32.78</v>
          </cell>
        </row>
        <row r="667">
          <cell r="B667">
            <v>3</v>
          </cell>
          <cell r="C667">
            <v>29.13</v>
          </cell>
          <cell r="D667">
            <v>30.3</v>
          </cell>
          <cell r="E667">
            <v>30.3</v>
          </cell>
          <cell r="F667">
            <v>30.3</v>
          </cell>
          <cell r="G667">
            <v>30.3</v>
          </cell>
          <cell r="H667">
            <v>30.3</v>
          </cell>
          <cell r="I667">
            <v>30.3</v>
          </cell>
          <cell r="J667">
            <v>30.3</v>
          </cell>
          <cell r="K667">
            <v>30.3</v>
          </cell>
          <cell r="L667">
            <v>30.3</v>
          </cell>
          <cell r="M667">
            <v>30.3</v>
          </cell>
          <cell r="N667">
            <v>30.3</v>
          </cell>
        </row>
        <row r="668">
          <cell r="B668">
            <v>4</v>
          </cell>
          <cell r="C668">
            <v>95.05</v>
          </cell>
          <cell r="D668">
            <v>89.41</v>
          </cell>
          <cell r="E668">
            <v>23.62</v>
          </cell>
          <cell r="F668">
            <v>38.200000000000003</v>
          </cell>
          <cell r="G668">
            <v>38.159999999999997</v>
          </cell>
          <cell r="H668">
            <v>27.95</v>
          </cell>
          <cell r="I668">
            <v>32.78</v>
          </cell>
          <cell r="J668">
            <v>100.18</v>
          </cell>
          <cell r="K668">
            <v>31.94</v>
          </cell>
          <cell r="L668">
            <v>38.68</v>
          </cell>
          <cell r="M668">
            <v>41.14</v>
          </cell>
          <cell r="N668">
            <v>28.29</v>
          </cell>
        </row>
        <row r="669">
          <cell r="B669">
            <v>5</v>
          </cell>
          <cell r="C669">
            <v>132.38</v>
          </cell>
          <cell r="D669">
            <v>150.9</v>
          </cell>
          <cell r="E669">
            <v>180.07</v>
          </cell>
          <cell r="F669">
            <v>156.16</v>
          </cell>
          <cell r="G669">
            <v>115.68</v>
          </cell>
          <cell r="H669">
            <v>149.84</v>
          </cell>
          <cell r="I669">
            <v>183.77</v>
          </cell>
          <cell r="J669">
            <v>177.49</v>
          </cell>
          <cell r="K669">
            <v>126.13</v>
          </cell>
          <cell r="L669">
            <v>135.06</v>
          </cell>
          <cell r="M669">
            <v>121.13</v>
          </cell>
          <cell r="N669">
            <v>124.47</v>
          </cell>
        </row>
        <row r="670">
          <cell r="B670">
            <v>6</v>
          </cell>
          <cell r="C670">
            <v>0</v>
          </cell>
          <cell r="D670">
            <v>0</v>
          </cell>
          <cell r="E670">
            <v>0</v>
          </cell>
          <cell r="F670">
            <v>0</v>
          </cell>
          <cell r="G670">
            <v>0</v>
          </cell>
          <cell r="H670">
            <v>0</v>
          </cell>
          <cell r="I670">
            <v>0</v>
          </cell>
          <cell r="J670">
            <v>0</v>
          </cell>
          <cell r="K670">
            <v>0</v>
          </cell>
          <cell r="L670">
            <v>0</v>
          </cell>
          <cell r="M670">
            <v>0</v>
          </cell>
          <cell r="N670">
            <v>0</v>
          </cell>
        </row>
        <row r="671">
          <cell r="B671">
            <v>7</v>
          </cell>
          <cell r="C671">
            <v>0</v>
          </cell>
          <cell r="D671">
            <v>0</v>
          </cell>
          <cell r="E671">
            <v>0</v>
          </cell>
          <cell r="F671">
            <v>0</v>
          </cell>
          <cell r="G671">
            <v>0</v>
          </cell>
          <cell r="H671">
            <v>0</v>
          </cell>
          <cell r="I671">
            <v>0</v>
          </cell>
          <cell r="J671">
            <v>0</v>
          </cell>
          <cell r="K671">
            <v>0</v>
          </cell>
          <cell r="L671">
            <v>0</v>
          </cell>
          <cell r="M671">
            <v>0</v>
          </cell>
          <cell r="N671">
            <v>0</v>
          </cell>
        </row>
        <row r="672">
          <cell r="B672">
            <v>8</v>
          </cell>
          <cell r="C672">
            <v>0</v>
          </cell>
          <cell r="D672">
            <v>0</v>
          </cell>
          <cell r="E672">
            <v>0</v>
          </cell>
          <cell r="F672">
            <v>0</v>
          </cell>
          <cell r="G672">
            <v>0</v>
          </cell>
          <cell r="H672">
            <v>0</v>
          </cell>
          <cell r="I672">
            <v>0</v>
          </cell>
          <cell r="J672">
            <v>0</v>
          </cell>
          <cell r="K672">
            <v>0</v>
          </cell>
          <cell r="L672">
            <v>0</v>
          </cell>
          <cell r="M672">
            <v>0</v>
          </cell>
          <cell r="N672">
            <v>0</v>
          </cell>
        </row>
        <row r="673">
          <cell r="B673">
            <v>9</v>
          </cell>
          <cell r="C673">
            <v>0</v>
          </cell>
          <cell r="D673">
            <v>0</v>
          </cell>
          <cell r="E673">
            <v>0</v>
          </cell>
          <cell r="F673">
            <v>0</v>
          </cell>
          <cell r="G673">
            <v>0</v>
          </cell>
          <cell r="H673">
            <v>0</v>
          </cell>
          <cell r="I673">
            <v>0</v>
          </cell>
          <cell r="J673">
            <v>0</v>
          </cell>
          <cell r="K673">
            <v>0</v>
          </cell>
          <cell r="L673">
            <v>0</v>
          </cell>
          <cell r="M673">
            <v>0</v>
          </cell>
          <cell r="N673">
            <v>0</v>
          </cell>
        </row>
        <row r="674">
          <cell r="B674">
            <v>10</v>
          </cell>
          <cell r="C674">
            <v>0</v>
          </cell>
          <cell r="D674">
            <v>0</v>
          </cell>
          <cell r="E674">
            <v>0</v>
          </cell>
          <cell r="F674">
            <v>0</v>
          </cell>
          <cell r="G674">
            <v>0</v>
          </cell>
          <cell r="H674">
            <v>0</v>
          </cell>
          <cell r="I674">
            <v>0</v>
          </cell>
          <cell r="J674">
            <v>329</v>
          </cell>
          <cell r="K674">
            <v>0</v>
          </cell>
          <cell r="L674">
            <v>0</v>
          </cell>
          <cell r="M674">
            <v>0</v>
          </cell>
          <cell r="N674">
            <v>0</v>
          </cell>
        </row>
        <row r="675">
          <cell r="B675">
            <v>11</v>
          </cell>
          <cell r="C675">
            <v>0</v>
          </cell>
          <cell r="D675">
            <v>660.05</v>
          </cell>
          <cell r="E675">
            <v>22</v>
          </cell>
          <cell r="F675">
            <v>0</v>
          </cell>
          <cell r="G675">
            <v>0</v>
          </cell>
          <cell r="H675">
            <v>0</v>
          </cell>
          <cell r="I675">
            <v>0</v>
          </cell>
          <cell r="J675">
            <v>657.6</v>
          </cell>
          <cell r="K675">
            <v>0</v>
          </cell>
          <cell r="L675">
            <v>0</v>
          </cell>
          <cell r="M675">
            <v>0</v>
          </cell>
          <cell r="N675">
            <v>0</v>
          </cell>
        </row>
        <row r="676">
          <cell r="B676">
            <v>12</v>
          </cell>
          <cell r="C676">
            <v>15.8</v>
          </cell>
          <cell r="D676">
            <v>12.5</v>
          </cell>
          <cell r="E676">
            <v>0</v>
          </cell>
          <cell r="F676">
            <v>0</v>
          </cell>
          <cell r="G676">
            <v>0</v>
          </cell>
          <cell r="H676">
            <v>0</v>
          </cell>
          <cell r="I676">
            <v>25</v>
          </cell>
          <cell r="J676">
            <v>0</v>
          </cell>
          <cell r="K676">
            <v>0</v>
          </cell>
          <cell r="L676">
            <v>0</v>
          </cell>
          <cell r="M676">
            <v>0</v>
          </cell>
          <cell r="N676">
            <v>0</v>
          </cell>
        </row>
        <row r="677">
          <cell r="B677">
            <v>13</v>
          </cell>
          <cell r="C677">
            <v>0</v>
          </cell>
          <cell r="D677">
            <v>0</v>
          </cell>
          <cell r="E677">
            <v>0</v>
          </cell>
          <cell r="F677">
            <v>0</v>
          </cell>
          <cell r="G677">
            <v>0</v>
          </cell>
          <cell r="H677">
            <v>0</v>
          </cell>
          <cell r="I677">
            <v>0</v>
          </cell>
          <cell r="J677">
            <v>0</v>
          </cell>
          <cell r="K677">
            <v>0</v>
          </cell>
          <cell r="L677">
            <v>0</v>
          </cell>
          <cell r="M677">
            <v>0</v>
          </cell>
          <cell r="N677">
            <v>0</v>
          </cell>
        </row>
        <row r="678">
          <cell r="B678">
            <v>14</v>
          </cell>
          <cell r="C678">
            <v>0</v>
          </cell>
          <cell r="D678">
            <v>0</v>
          </cell>
          <cell r="E678">
            <v>0</v>
          </cell>
          <cell r="F678">
            <v>0</v>
          </cell>
          <cell r="G678">
            <v>0</v>
          </cell>
          <cell r="H678">
            <v>0</v>
          </cell>
          <cell r="I678">
            <v>0</v>
          </cell>
          <cell r="J678">
            <v>0</v>
          </cell>
          <cell r="K678">
            <v>0</v>
          </cell>
          <cell r="L678">
            <v>0</v>
          </cell>
          <cell r="M678">
            <v>0</v>
          </cell>
          <cell r="N678">
            <v>0</v>
          </cell>
        </row>
        <row r="679">
          <cell r="B679">
            <v>15</v>
          </cell>
          <cell r="C679">
            <v>0</v>
          </cell>
          <cell r="D679">
            <v>69.3</v>
          </cell>
          <cell r="E679">
            <v>0</v>
          </cell>
          <cell r="F679">
            <v>0</v>
          </cell>
          <cell r="G679">
            <v>0</v>
          </cell>
          <cell r="H679">
            <v>0</v>
          </cell>
          <cell r="I679">
            <v>0</v>
          </cell>
          <cell r="J679">
            <v>37.5</v>
          </cell>
          <cell r="K679">
            <v>0</v>
          </cell>
          <cell r="L679">
            <v>0</v>
          </cell>
          <cell r="M679">
            <v>0</v>
          </cell>
          <cell r="N679">
            <v>0</v>
          </cell>
        </row>
        <row r="680">
          <cell r="B680">
            <v>16</v>
          </cell>
          <cell r="C680">
            <v>0</v>
          </cell>
          <cell r="D680">
            <v>5.5</v>
          </cell>
          <cell r="E680">
            <v>0</v>
          </cell>
          <cell r="F680">
            <v>0</v>
          </cell>
          <cell r="G680">
            <v>5.0999999999999996</v>
          </cell>
          <cell r="H680">
            <v>0</v>
          </cell>
          <cell r="I680">
            <v>0</v>
          </cell>
          <cell r="J680">
            <v>0</v>
          </cell>
          <cell r="K680">
            <v>5.5</v>
          </cell>
          <cell r="L680">
            <v>0</v>
          </cell>
          <cell r="M680">
            <v>0</v>
          </cell>
          <cell r="N680">
            <v>0</v>
          </cell>
        </row>
        <row r="681">
          <cell r="B681">
            <v>17</v>
          </cell>
          <cell r="C681">
            <v>0</v>
          </cell>
          <cell r="D681">
            <v>0</v>
          </cell>
          <cell r="E681">
            <v>0</v>
          </cell>
          <cell r="F681">
            <v>0</v>
          </cell>
          <cell r="G681">
            <v>0</v>
          </cell>
          <cell r="H681">
            <v>0</v>
          </cell>
          <cell r="I681">
            <v>0</v>
          </cell>
          <cell r="J681">
            <v>0</v>
          </cell>
          <cell r="K681">
            <v>0</v>
          </cell>
          <cell r="L681">
            <v>0</v>
          </cell>
          <cell r="M681">
            <v>0</v>
          </cell>
          <cell r="N681">
            <v>0</v>
          </cell>
        </row>
        <row r="682">
          <cell r="B682">
            <v>18</v>
          </cell>
          <cell r="C682">
            <v>0</v>
          </cell>
          <cell r="D682">
            <v>0</v>
          </cell>
          <cell r="E682">
            <v>0</v>
          </cell>
          <cell r="F682">
            <v>0</v>
          </cell>
          <cell r="G682">
            <v>0</v>
          </cell>
          <cell r="H682">
            <v>0</v>
          </cell>
          <cell r="I682">
            <v>0</v>
          </cell>
          <cell r="J682">
            <v>0</v>
          </cell>
          <cell r="K682">
            <v>0</v>
          </cell>
          <cell r="L682">
            <v>0</v>
          </cell>
          <cell r="M682">
            <v>0</v>
          </cell>
          <cell r="N682">
            <v>0</v>
          </cell>
        </row>
        <row r="683">
          <cell r="B683">
            <v>19</v>
          </cell>
          <cell r="C683">
            <v>0.6</v>
          </cell>
          <cell r="D683">
            <v>0.2</v>
          </cell>
          <cell r="E683">
            <v>0.48</v>
          </cell>
          <cell r="F683">
            <v>0.2</v>
          </cell>
          <cell r="G683">
            <v>0.6</v>
          </cell>
          <cell r="H683">
            <v>0.68</v>
          </cell>
          <cell r="I683">
            <v>0.12</v>
          </cell>
          <cell r="J683">
            <v>0.12</v>
          </cell>
          <cell r="K683">
            <v>0.4</v>
          </cell>
          <cell r="L683">
            <v>0.12</v>
          </cell>
          <cell r="M683">
            <v>0.6</v>
          </cell>
          <cell r="N683">
            <v>0.12</v>
          </cell>
        </row>
        <row r="684">
          <cell r="B684">
            <v>20</v>
          </cell>
          <cell r="C684">
            <v>0</v>
          </cell>
          <cell r="D684">
            <v>0</v>
          </cell>
          <cell r="E684">
            <v>0</v>
          </cell>
          <cell r="F684">
            <v>0</v>
          </cell>
          <cell r="G684">
            <v>0</v>
          </cell>
          <cell r="H684">
            <v>0</v>
          </cell>
          <cell r="I684">
            <v>0</v>
          </cell>
          <cell r="J684">
            <v>0</v>
          </cell>
          <cell r="K684">
            <v>0</v>
          </cell>
          <cell r="L684">
            <v>0</v>
          </cell>
          <cell r="M684">
            <v>0</v>
          </cell>
          <cell r="N684">
            <v>0</v>
          </cell>
        </row>
        <row r="685">
          <cell r="B685">
            <v>21</v>
          </cell>
          <cell r="C685">
            <v>0</v>
          </cell>
          <cell r="D685">
            <v>0</v>
          </cell>
          <cell r="E685">
            <v>0</v>
          </cell>
          <cell r="F685">
            <v>0</v>
          </cell>
          <cell r="G685">
            <v>0</v>
          </cell>
          <cell r="H685">
            <v>0</v>
          </cell>
          <cell r="I685">
            <v>0</v>
          </cell>
          <cell r="J685">
            <v>0</v>
          </cell>
          <cell r="K685">
            <v>0</v>
          </cell>
          <cell r="L685">
            <v>0</v>
          </cell>
          <cell r="M685">
            <v>0</v>
          </cell>
          <cell r="N685">
            <v>0</v>
          </cell>
        </row>
        <row r="686">
          <cell r="B686">
            <v>22</v>
          </cell>
          <cell r="C686">
            <v>0</v>
          </cell>
          <cell r="D686">
            <v>0</v>
          </cell>
          <cell r="E686">
            <v>0</v>
          </cell>
          <cell r="F686">
            <v>0</v>
          </cell>
          <cell r="G686">
            <v>0</v>
          </cell>
          <cell r="H686">
            <v>0</v>
          </cell>
          <cell r="I686">
            <v>0</v>
          </cell>
          <cell r="J686">
            <v>0</v>
          </cell>
          <cell r="K686">
            <v>0</v>
          </cell>
          <cell r="L686">
            <v>0</v>
          </cell>
          <cell r="M686">
            <v>0</v>
          </cell>
          <cell r="N686">
            <v>0</v>
          </cell>
        </row>
        <row r="687">
          <cell r="B687">
            <v>23</v>
          </cell>
          <cell r="C687">
            <v>0</v>
          </cell>
          <cell r="D687">
            <v>0</v>
          </cell>
          <cell r="E687">
            <v>0</v>
          </cell>
          <cell r="F687">
            <v>0</v>
          </cell>
          <cell r="G687">
            <v>0</v>
          </cell>
          <cell r="H687">
            <v>0</v>
          </cell>
          <cell r="I687">
            <v>0</v>
          </cell>
          <cell r="J687">
            <v>0</v>
          </cell>
          <cell r="K687">
            <v>0</v>
          </cell>
          <cell r="L687">
            <v>0</v>
          </cell>
          <cell r="M687">
            <v>0</v>
          </cell>
          <cell r="N687">
            <v>0</v>
          </cell>
        </row>
        <row r="688">
          <cell r="B688">
            <v>24</v>
          </cell>
          <cell r="C688">
            <v>0</v>
          </cell>
          <cell r="D688">
            <v>0</v>
          </cell>
          <cell r="E688">
            <v>0</v>
          </cell>
          <cell r="F688">
            <v>0</v>
          </cell>
          <cell r="G688">
            <v>0</v>
          </cell>
          <cell r="H688">
            <v>0</v>
          </cell>
          <cell r="I688">
            <v>0</v>
          </cell>
          <cell r="J688">
            <v>0</v>
          </cell>
          <cell r="K688">
            <v>0</v>
          </cell>
          <cell r="L688">
            <v>0</v>
          </cell>
          <cell r="M688">
            <v>0</v>
          </cell>
          <cell r="N688">
            <v>0</v>
          </cell>
        </row>
        <row r="689">
          <cell r="B689">
            <v>25</v>
          </cell>
          <cell r="C689">
            <v>0</v>
          </cell>
          <cell r="D689">
            <v>0</v>
          </cell>
          <cell r="E689">
            <v>0</v>
          </cell>
          <cell r="F689">
            <v>0</v>
          </cell>
          <cell r="G689">
            <v>0</v>
          </cell>
          <cell r="H689">
            <v>0</v>
          </cell>
          <cell r="I689">
            <v>0</v>
          </cell>
          <cell r="J689">
            <v>0</v>
          </cell>
          <cell r="K689">
            <v>0</v>
          </cell>
          <cell r="L689">
            <v>0</v>
          </cell>
          <cell r="M689">
            <v>0</v>
          </cell>
          <cell r="N689">
            <v>0</v>
          </cell>
        </row>
        <row r="690">
          <cell r="B690">
            <v>26</v>
          </cell>
          <cell r="C690">
            <v>15</v>
          </cell>
          <cell r="D690">
            <v>15</v>
          </cell>
          <cell r="E690">
            <v>40</v>
          </cell>
          <cell r="F690">
            <v>20</v>
          </cell>
          <cell r="G690">
            <v>16</v>
          </cell>
          <cell r="H690">
            <v>20</v>
          </cell>
          <cell r="I690">
            <v>9</v>
          </cell>
          <cell r="J690">
            <v>25</v>
          </cell>
          <cell r="K690">
            <v>20</v>
          </cell>
          <cell r="L690">
            <v>25</v>
          </cell>
          <cell r="M690">
            <v>15</v>
          </cell>
          <cell r="N690">
            <v>0</v>
          </cell>
        </row>
        <row r="691">
          <cell r="B691">
            <v>27</v>
          </cell>
          <cell r="C691">
            <v>18</v>
          </cell>
          <cell r="D691">
            <v>0</v>
          </cell>
          <cell r="E691">
            <v>0</v>
          </cell>
          <cell r="F691">
            <v>0</v>
          </cell>
          <cell r="G691">
            <v>16</v>
          </cell>
          <cell r="H691">
            <v>0</v>
          </cell>
          <cell r="I691">
            <v>23</v>
          </cell>
          <cell r="J691">
            <v>0</v>
          </cell>
          <cell r="K691">
            <v>0</v>
          </cell>
          <cell r="L691">
            <v>0</v>
          </cell>
          <cell r="M691">
            <v>23</v>
          </cell>
          <cell r="N691">
            <v>0</v>
          </cell>
        </row>
        <row r="692">
          <cell r="B692">
            <v>28</v>
          </cell>
          <cell r="C692">
            <v>0</v>
          </cell>
          <cell r="D692">
            <v>0</v>
          </cell>
          <cell r="E692">
            <v>0</v>
          </cell>
          <cell r="F692">
            <v>0</v>
          </cell>
          <cell r="G692">
            <v>0</v>
          </cell>
          <cell r="H692">
            <v>0</v>
          </cell>
          <cell r="I692">
            <v>0</v>
          </cell>
          <cell r="J692">
            <v>0</v>
          </cell>
          <cell r="K692">
            <v>0</v>
          </cell>
          <cell r="L692">
            <v>0</v>
          </cell>
          <cell r="M692">
            <v>0</v>
          </cell>
          <cell r="N692">
            <v>0</v>
          </cell>
        </row>
        <row r="693">
          <cell r="B693">
            <v>29</v>
          </cell>
          <cell r="C693">
            <v>0</v>
          </cell>
          <cell r="D693">
            <v>0</v>
          </cell>
          <cell r="E693">
            <v>0</v>
          </cell>
          <cell r="F693">
            <v>0</v>
          </cell>
          <cell r="G693">
            <v>0</v>
          </cell>
          <cell r="H693">
            <v>0</v>
          </cell>
          <cell r="I693">
            <v>0</v>
          </cell>
          <cell r="J693">
            <v>0</v>
          </cell>
          <cell r="K693">
            <v>0</v>
          </cell>
          <cell r="L693">
            <v>0</v>
          </cell>
          <cell r="M693">
            <v>0</v>
          </cell>
          <cell r="N693">
            <v>0</v>
          </cell>
        </row>
        <row r="694">
          <cell r="B694">
            <v>30</v>
          </cell>
          <cell r="C694">
            <v>0</v>
          </cell>
          <cell r="D694">
            <v>0</v>
          </cell>
          <cell r="E694">
            <v>0</v>
          </cell>
          <cell r="F694">
            <v>0</v>
          </cell>
          <cell r="G694">
            <v>0</v>
          </cell>
          <cell r="H694">
            <v>0</v>
          </cell>
          <cell r="I694">
            <v>0</v>
          </cell>
          <cell r="J694">
            <v>0</v>
          </cell>
          <cell r="K694">
            <v>0</v>
          </cell>
          <cell r="L694">
            <v>0</v>
          </cell>
          <cell r="M694">
            <v>0</v>
          </cell>
          <cell r="N694">
            <v>0</v>
          </cell>
        </row>
        <row r="695">
          <cell r="B695">
            <v>31</v>
          </cell>
          <cell r="C695">
            <v>0</v>
          </cell>
          <cell r="D695">
            <v>0</v>
          </cell>
          <cell r="E695">
            <v>0</v>
          </cell>
          <cell r="F695">
            <v>0</v>
          </cell>
          <cell r="G695">
            <v>0</v>
          </cell>
          <cell r="H695">
            <v>0</v>
          </cell>
          <cell r="I695">
            <v>0</v>
          </cell>
          <cell r="J695">
            <v>0</v>
          </cell>
          <cell r="K695">
            <v>0</v>
          </cell>
          <cell r="L695">
            <v>0</v>
          </cell>
          <cell r="M695">
            <v>0</v>
          </cell>
          <cell r="N695">
            <v>0</v>
          </cell>
        </row>
        <row r="696">
          <cell r="B696">
            <v>32</v>
          </cell>
          <cell r="C696">
            <v>0</v>
          </cell>
          <cell r="D696">
            <v>0</v>
          </cell>
          <cell r="E696">
            <v>0</v>
          </cell>
          <cell r="F696">
            <v>0</v>
          </cell>
          <cell r="G696">
            <v>4.5</v>
          </cell>
          <cell r="H696">
            <v>0</v>
          </cell>
          <cell r="I696">
            <v>0</v>
          </cell>
          <cell r="J696">
            <v>13.5</v>
          </cell>
          <cell r="K696">
            <v>0</v>
          </cell>
          <cell r="L696">
            <v>3</v>
          </cell>
          <cell r="M696">
            <v>0</v>
          </cell>
          <cell r="N696">
            <v>0</v>
          </cell>
        </row>
        <row r="697">
          <cell r="B697">
            <v>33</v>
          </cell>
          <cell r="C697">
            <v>1.5</v>
          </cell>
          <cell r="D697">
            <v>1.5</v>
          </cell>
          <cell r="E697">
            <v>1.5</v>
          </cell>
          <cell r="F697">
            <v>1.5</v>
          </cell>
          <cell r="G697">
            <v>1.5</v>
          </cell>
          <cell r="H697">
            <v>1.5</v>
          </cell>
          <cell r="I697">
            <v>1.5</v>
          </cell>
          <cell r="J697">
            <v>1.5</v>
          </cell>
          <cell r="K697">
            <v>1.5</v>
          </cell>
          <cell r="L697">
            <v>1.5</v>
          </cell>
          <cell r="M697">
            <v>1.5</v>
          </cell>
          <cell r="N697">
            <v>1.5</v>
          </cell>
        </row>
        <row r="698">
          <cell r="B698">
            <v>34</v>
          </cell>
          <cell r="C698">
            <v>0</v>
          </cell>
          <cell r="D698">
            <v>0</v>
          </cell>
          <cell r="E698">
            <v>0</v>
          </cell>
          <cell r="F698">
            <v>0</v>
          </cell>
          <cell r="G698">
            <v>0</v>
          </cell>
          <cell r="H698">
            <v>0</v>
          </cell>
          <cell r="I698">
            <v>0</v>
          </cell>
          <cell r="J698">
            <v>0</v>
          </cell>
          <cell r="K698">
            <v>0</v>
          </cell>
          <cell r="L698">
            <v>0</v>
          </cell>
          <cell r="M698">
            <v>0</v>
          </cell>
          <cell r="N698">
            <v>0</v>
          </cell>
        </row>
        <row r="699">
          <cell r="B699">
            <v>35</v>
          </cell>
          <cell r="C699">
            <v>0</v>
          </cell>
          <cell r="D699">
            <v>0</v>
          </cell>
          <cell r="E699">
            <v>0</v>
          </cell>
          <cell r="F699">
            <v>0</v>
          </cell>
          <cell r="G699">
            <v>0</v>
          </cell>
          <cell r="H699">
            <v>0</v>
          </cell>
          <cell r="I699">
            <v>0</v>
          </cell>
          <cell r="J699">
            <v>0</v>
          </cell>
          <cell r="K699">
            <v>0</v>
          </cell>
          <cell r="L699">
            <v>0</v>
          </cell>
          <cell r="M699">
            <v>0</v>
          </cell>
          <cell r="N699">
            <v>0</v>
          </cell>
        </row>
        <row r="700">
          <cell r="B700">
            <v>36</v>
          </cell>
          <cell r="C700">
            <v>0</v>
          </cell>
          <cell r="D700">
            <v>0</v>
          </cell>
          <cell r="E700">
            <v>0</v>
          </cell>
          <cell r="F700">
            <v>0</v>
          </cell>
          <cell r="G700">
            <v>0</v>
          </cell>
          <cell r="H700">
            <v>0</v>
          </cell>
          <cell r="I700">
            <v>0</v>
          </cell>
          <cell r="J700">
            <v>0</v>
          </cell>
          <cell r="K700">
            <v>0</v>
          </cell>
          <cell r="L700">
            <v>0</v>
          </cell>
          <cell r="M700">
            <v>0</v>
          </cell>
          <cell r="N700">
            <v>0</v>
          </cell>
        </row>
        <row r="701">
          <cell r="B701">
            <v>37</v>
          </cell>
          <cell r="C701">
            <v>0.5</v>
          </cell>
          <cell r="D701">
            <v>0.5</v>
          </cell>
          <cell r="E701">
            <v>0.5</v>
          </cell>
          <cell r="F701">
            <v>0.5</v>
          </cell>
          <cell r="G701">
            <v>0.5</v>
          </cell>
          <cell r="H701">
            <v>0.5</v>
          </cell>
          <cell r="I701">
            <v>0.5</v>
          </cell>
          <cell r="J701">
            <v>0.5</v>
          </cell>
          <cell r="K701">
            <v>0.5</v>
          </cell>
          <cell r="L701">
            <v>0.5</v>
          </cell>
          <cell r="M701">
            <v>0.5</v>
          </cell>
          <cell r="N701">
            <v>0.5</v>
          </cell>
        </row>
        <row r="702">
          <cell r="B702">
            <v>38</v>
          </cell>
          <cell r="C702">
            <v>0</v>
          </cell>
          <cell r="D702">
            <v>0</v>
          </cell>
          <cell r="E702">
            <v>0</v>
          </cell>
          <cell r="F702">
            <v>0</v>
          </cell>
          <cell r="G702">
            <v>0</v>
          </cell>
          <cell r="H702">
            <v>0</v>
          </cell>
          <cell r="I702">
            <v>0</v>
          </cell>
          <cell r="J702">
            <v>0</v>
          </cell>
          <cell r="K702">
            <v>0</v>
          </cell>
          <cell r="L702">
            <v>0</v>
          </cell>
          <cell r="M702">
            <v>0</v>
          </cell>
          <cell r="N702">
            <v>0</v>
          </cell>
        </row>
        <row r="703">
          <cell r="B703">
            <v>39</v>
          </cell>
          <cell r="C703">
            <v>0</v>
          </cell>
          <cell r="D703">
            <v>0</v>
          </cell>
          <cell r="E703">
            <v>0</v>
          </cell>
          <cell r="F703">
            <v>0</v>
          </cell>
          <cell r="G703">
            <v>0</v>
          </cell>
          <cell r="H703">
            <v>0</v>
          </cell>
          <cell r="I703">
            <v>0</v>
          </cell>
          <cell r="J703">
            <v>0</v>
          </cell>
          <cell r="K703">
            <v>0</v>
          </cell>
          <cell r="L703">
            <v>0</v>
          </cell>
          <cell r="M703">
            <v>0</v>
          </cell>
          <cell r="N703">
            <v>0</v>
          </cell>
        </row>
        <row r="704">
          <cell r="B704">
            <v>40</v>
          </cell>
          <cell r="C704">
            <v>0</v>
          </cell>
          <cell r="D704">
            <v>0</v>
          </cell>
          <cell r="E704">
            <v>0</v>
          </cell>
          <cell r="F704">
            <v>0</v>
          </cell>
          <cell r="G704">
            <v>0</v>
          </cell>
          <cell r="H704">
            <v>0</v>
          </cell>
          <cell r="I704">
            <v>0</v>
          </cell>
          <cell r="J704">
            <v>0</v>
          </cell>
          <cell r="K704">
            <v>0</v>
          </cell>
          <cell r="L704">
            <v>0</v>
          </cell>
          <cell r="M704">
            <v>0</v>
          </cell>
          <cell r="N704">
            <v>0</v>
          </cell>
        </row>
        <row r="705">
          <cell r="B705">
            <v>41</v>
          </cell>
          <cell r="C705">
            <v>0</v>
          </cell>
          <cell r="D705">
            <v>0</v>
          </cell>
          <cell r="E705">
            <v>0</v>
          </cell>
          <cell r="F705">
            <v>0</v>
          </cell>
          <cell r="G705">
            <v>0</v>
          </cell>
          <cell r="H705">
            <v>0</v>
          </cell>
          <cell r="I705">
            <v>0</v>
          </cell>
          <cell r="J705">
            <v>0</v>
          </cell>
          <cell r="K705">
            <v>0</v>
          </cell>
          <cell r="L705">
            <v>0</v>
          </cell>
          <cell r="M705">
            <v>0</v>
          </cell>
          <cell r="N705">
            <v>0</v>
          </cell>
        </row>
        <row r="706">
          <cell r="B706">
            <v>42</v>
          </cell>
          <cell r="C706">
            <v>0</v>
          </cell>
          <cell r="D706">
            <v>0</v>
          </cell>
          <cell r="E706">
            <v>0</v>
          </cell>
          <cell r="F706">
            <v>0</v>
          </cell>
          <cell r="G706">
            <v>0</v>
          </cell>
          <cell r="H706">
            <v>0</v>
          </cell>
          <cell r="I706">
            <v>0</v>
          </cell>
          <cell r="J706">
            <v>0</v>
          </cell>
          <cell r="K706">
            <v>0</v>
          </cell>
          <cell r="L706">
            <v>0</v>
          </cell>
          <cell r="M706">
            <v>0</v>
          </cell>
          <cell r="N706">
            <v>0</v>
          </cell>
        </row>
        <row r="707">
          <cell r="B707">
            <v>43</v>
          </cell>
          <cell r="C707">
            <v>0</v>
          </cell>
          <cell r="D707">
            <v>0</v>
          </cell>
          <cell r="E707">
            <v>0</v>
          </cell>
          <cell r="F707">
            <v>0</v>
          </cell>
          <cell r="G707">
            <v>0</v>
          </cell>
          <cell r="H707">
            <v>0</v>
          </cell>
          <cell r="I707">
            <v>0</v>
          </cell>
          <cell r="J707">
            <v>0</v>
          </cell>
          <cell r="K707">
            <v>0</v>
          </cell>
          <cell r="L707">
            <v>0</v>
          </cell>
          <cell r="M707">
            <v>0</v>
          </cell>
          <cell r="N707">
            <v>0</v>
          </cell>
        </row>
        <row r="708">
          <cell r="B708">
            <v>44</v>
          </cell>
          <cell r="C708">
            <v>0</v>
          </cell>
          <cell r="D708">
            <v>0</v>
          </cell>
          <cell r="E708">
            <v>0</v>
          </cell>
          <cell r="F708">
            <v>0</v>
          </cell>
          <cell r="G708">
            <v>0</v>
          </cell>
          <cell r="H708">
            <v>0</v>
          </cell>
          <cell r="I708">
            <v>0</v>
          </cell>
          <cell r="J708">
            <v>0</v>
          </cell>
          <cell r="K708">
            <v>0</v>
          </cell>
          <cell r="L708">
            <v>0</v>
          </cell>
          <cell r="M708">
            <v>0</v>
          </cell>
          <cell r="N708">
            <v>0</v>
          </cell>
        </row>
        <row r="709">
          <cell r="B709">
            <v>45</v>
          </cell>
          <cell r="C709">
            <v>0</v>
          </cell>
          <cell r="D709">
            <v>0</v>
          </cell>
          <cell r="E709">
            <v>0</v>
          </cell>
          <cell r="F709">
            <v>0</v>
          </cell>
          <cell r="G709">
            <v>0</v>
          </cell>
          <cell r="H709">
            <v>0</v>
          </cell>
          <cell r="I709">
            <v>0</v>
          </cell>
          <cell r="J709">
            <v>0</v>
          </cell>
          <cell r="K709">
            <v>0</v>
          </cell>
          <cell r="L709">
            <v>0</v>
          </cell>
          <cell r="M709">
            <v>0</v>
          </cell>
          <cell r="N709">
            <v>0</v>
          </cell>
        </row>
        <row r="710">
          <cell r="B710">
            <v>46</v>
          </cell>
          <cell r="C710">
            <v>0</v>
          </cell>
          <cell r="D710">
            <v>0</v>
          </cell>
          <cell r="E710">
            <v>0</v>
          </cell>
          <cell r="F710">
            <v>0</v>
          </cell>
          <cell r="G710">
            <v>0</v>
          </cell>
          <cell r="H710">
            <v>0</v>
          </cell>
          <cell r="I710">
            <v>0</v>
          </cell>
          <cell r="J710">
            <v>0</v>
          </cell>
          <cell r="K710">
            <v>0</v>
          </cell>
          <cell r="L710">
            <v>0</v>
          </cell>
          <cell r="M710">
            <v>0</v>
          </cell>
          <cell r="N710">
            <v>0</v>
          </cell>
        </row>
        <row r="711">
          <cell r="B711">
            <v>47</v>
          </cell>
          <cell r="C711">
            <v>0</v>
          </cell>
          <cell r="D711">
            <v>0</v>
          </cell>
          <cell r="E711">
            <v>0</v>
          </cell>
          <cell r="F711">
            <v>0</v>
          </cell>
          <cell r="G711">
            <v>0</v>
          </cell>
          <cell r="H711">
            <v>0</v>
          </cell>
          <cell r="I711">
            <v>0</v>
          </cell>
          <cell r="J711">
            <v>0</v>
          </cell>
          <cell r="K711">
            <v>0</v>
          </cell>
          <cell r="L711">
            <v>0</v>
          </cell>
          <cell r="M711">
            <v>0</v>
          </cell>
          <cell r="N711">
            <v>0</v>
          </cell>
        </row>
        <row r="712">
          <cell r="B712">
            <v>48</v>
          </cell>
          <cell r="C712">
            <v>0</v>
          </cell>
          <cell r="D712">
            <v>0</v>
          </cell>
          <cell r="E712">
            <v>0</v>
          </cell>
          <cell r="F712">
            <v>0</v>
          </cell>
          <cell r="G712">
            <v>0</v>
          </cell>
          <cell r="H712">
            <v>0</v>
          </cell>
          <cell r="I712">
            <v>0</v>
          </cell>
          <cell r="J712">
            <v>0</v>
          </cell>
          <cell r="K712">
            <v>0</v>
          </cell>
          <cell r="L712">
            <v>0</v>
          </cell>
          <cell r="M712">
            <v>0</v>
          </cell>
          <cell r="N712">
            <v>0</v>
          </cell>
        </row>
        <row r="713">
          <cell r="B713">
            <v>49</v>
          </cell>
          <cell r="C713">
            <v>0</v>
          </cell>
          <cell r="D713">
            <v>0</v>
          </cell>
          <cell r="E713">
            <v>0</v>
          </cell>
          <cell r="F713">
            <v>0</v>
          </cell>
          <cell r="G713">
            <v>0</v>
          </cell>
          <cell r="H713">
            <v>0</v>
          </cell>
          <cell r="I713">
            <v>0</v>
          </cell>
          <cell r="J713">
            <v>0</v>
          </cell>
          <cell r="K713">
            <v>0</v>
          </cell>
          <cell r="L713">
            <v>0</v>
          </cell>
          <cell r="M713">
            <v>0</v>
          </cell>
          <cell r="N713">
            <v>0</v>
          </cell>
        </row>
        <row r="714">
          <cell r="B714">
            <v>50</v>
          </cell>
          <cell r="C714">
            <v>0</v>
          </cell>
          <cell r="D714">
            <v>0</v>
          </cell>
          <cell r="E714">
            <v>0</v>
          </cell>
          <cell r="F714">
            <v>0</v>
          </cell>
          <cell r="G714">
            <v>0</v>
          </cell>
          <cell r="H714">
            <v>0</v>
          </cell>
          <cell r="I714">
            <v>0</v>
          </cell>
          <cell r="J714">
            <v>0</v>
          </cell>
          <cell r="K714">
            <v>0</v>
          </cell>
          <cell r="L714">
            <v>0</v>
          </cell>
          <cell r="M714">
            <v>0</v>
          </cell>
          <cell r="N714">
            <v>0</v>
          </cell>
        </row>
        <row r="715">
          <cell r="B715">
            <v>51</v>
          </cell>
          <cell r="C715">
            <v>0</v>
          </cell>
          <cell r="D715">
            <v>0</v>
          </cell>
          <cell r="E715">
            <v>0</v>
          </cell>
          <cell r="F715">
            <v>0</v>
          </cell>
          <cell r="G715">
            <v>0</v>
          </cell>
          <cell r="H715">
            <v>0</v>
          </cell>
          <cell r="I715">
            <v>0</v>
          </cell>
          <cell r="J715">
            <v>0</v>
          </cell>
          <cell r="K715">
            <v>0</v>
          </cell>
          <cell r="L715">
            <v>0</v>
          </cell>
          <cell r="M715">
            <v>0</v>
          </cell>
          <cell r="N715">
            <v>0</v>
          </cell>
        </row>
        <row r="716">
          <cell r="B716">
            <v>1</v>
          </cell>
          <cell r="C716">
            <v>394.26387644311109</v>
          </cell>
          <cell r="D716">
            <v>396.33762788311111</v>
          </cell>
          <cell r="E716">
            <v>415.7925935631111</v>
          </cell>
          <cell r="F716">
            <v>395.04470780311107</v>
          </cell>
          <cell r="G716">
            <v>399.64970728311107</v>
          </cell>
          <cell r="H716">
            <v>413.29487996311104</v>
          </cell>
          <cell r="I716">
            <v>392.2348799631111</v>
          </cell>
          <cell r="J716">
            <v>447.40004516311103</v>
          </cell>
          <cell r="K716">
            <v>414.71549900311106</v>
          </cell>
          <cell r="L716">
            <v>396.15197792311108</v>
          </cell>
          <cell r="M716">
            <v>394.61000876311107</v>
          </cell>
          <cell r="N716">
            <v>532.26349001217784</v>
          </cell>
        </row>
        <row r="717">
          <cell r="B717">
            <v>2</v>
          </cell>
          <cell r="C717">
            <v>28.701338952</v>
          </cell>
          <cell r="D717">
            <v>28.701338952</v>
          </cell>
          <cell r="E717">
            <v>28.701338952</v>
          </cell>
          <cell r="F717">
            <v>28.701338952</v>
          </cell>
          <cell r="G717">
            <v>28.701338952</v>
          </cell>
          <cell r="H717">
            <v>28.701338952</v>
          </cell>
          <cell r="I717">
            <v>28.701338952</v>
          </cell>
          <cell r="J717">
            <v>28.701338952</v>
          </cell>
          <cell r="K717">
            <v>28.701338952</v>
          </cell>
          <cell r="L717">
            <v>28.701338952</v>
          </cell>
          <cell r="M717">
            <v>28.701338952</v>
          </cell>
          <cell r="N717">
            <v>28.701338952</v>
          </cell>
        </row>
        <row r="718">
          <cell r="B718">
            <v>3</v>
          </cell>
          <cell r="C718">
            <v>11.255427040000001</v>
          </cell>
          <cell r="D718">
            <v>11.255427040000001</v>
          </cell>
          <cell r="E718">
            <v>11.255427040000001</v>
          </cell>
          <cell r="F718">
            <v>11.255427040000001</v>
          </cell>
          <cell r="G718">
            <v>11.255427040000001</v>
          </cell>
          <cell r="H718">
            <v>11.255427040000001</v>
          </cell>
          <cell r="I718">
            <v>11.255427040000001</v>
          </cell>
          <cell r="J718">
            <v>11.255427040000001</v>
          </cell>
          <cell r="K718">
            <v>11.255427040000001</v>
          </cell>
          <cell r="L718">
            <v>11.255427040000001</v>
          </cell>
          <cell r="M718">
            <v>11.255427040000001</v>
          </cell>
          <cell r="N718">
            <v>11.255427040000001</v>
          </cell>
        </row>
        <row r="719">
          <cell r="B719">
            <v>4</v>
          </cell>
          <cell r="C719">
            <v>98.861500000000021</v>
          </cell>
          <cell r="D719">
            <v>27.264250000000004</v>
          </cell>
          <cell r="E719">
            <v>36.877999999999993</v>
          </cell>
          <cell r="F719">
            <v>41.798749999999998</v>
          </cell>
          <cell r="G719">
            <v>35.884999999999998</v>
          </cell>
          <cell r="H719">
            <v>32.407750000000007</v>
          </cell>
          <cell r="I719">
            <v>60.723750000000003</v>
          </cell>
          <cell r="J719">
            <v>28.089833333333324</v>
          </cell>
          <cell r="K719">
            <v>49.484750000000012</v>
          </cell>
          <cell r="L719">
            <v>50.899749999999969</v>
          </cell>
          <cell r="M719">
            <v>33.051749999999998</v>
          </cell>
          <cell r="N719">
            <v>48.167749999999998</v>
          </cell>
        </row>
        <row r="720">
          <cell r="B720">
            <v>5</v>
          </cell>
          <cell r="C720">
            <v>123.05920916666666</v>
          </cell>
          <cell r="D720">
            <v>139.79620916666664</v>
          </cell>
          <cell r="E720">
            <v>134.25120916666668</v>
          </cell>
          <cell r="F720">
            <v>139.09120916666666</v>
          </cell>
          <cell r="G720">
            <v>123.75120916666665</v>
          </cell>
          <cell r="H720">
            <v>146.24120916666669</v>
          </cell>
          <cell r="I720">
            <v>131.71420916666671</v>
          </cell>
          <cell r="J720">
            <v>136.28120916666666</v>
          </cell>
          <cell r="K720">
            <v>141.25120916666668</v>
          </cell>
          <cell r="L720">
            <v>139.6112091666667</v>
          </cell>
          <cell r="M720">
            <v>137.26120916666667</v>
          </cell>
          <cell r="N720">
            <v>149.41620916666665</v>
          </cell>
        </row>
        <row r="721">
          <cell r="B721">
            <v>6</v>
          </cell>
          <cell r="C721">
            <v>0</v>
          </cell>
          <cell r="D721">
            <v>0</v>
          </cell>
          <cell r="E721">
            <v>0</v>
          </cell>
          <cell r="F721">
            <v>0</v>
          </cell>
          <cell r="G721">
            <v>0</v>
          </cell>
          <cell r="H721">
            <v>0</v>
          </cell>
          <cell r="I721">
            <v>0</v>
          </cell>
          <cell r="J721">
            <v>0</v>
          </cell>
          <cell r="K721">
            <v>0</v>
          </cell>
          <cell r="L721">
            <v>0</v>
          </cell>
          <cell r="M721">
            <v>0</v>
          </cell>
          <cell r="N721">
            <v>0</v>
          </cell>
        </row>
        <row r="722">
          <cell r="B722">
            <v>7</v>
          </cell>
          <cell r="C722">
            <v>0</v>
          </cell>
          <cell r="D722">
            <v>0</v>
          </cell>
          <cell r="E722">
            <v>0</v>
          </cell>
          <cell r="F722">
            <v>0</v>
          </cell>
          <cell r="G722">
            <v>0</v>
          </cell>
          <cell r="H722">
            <v>0</v>
          </cell>
          <cell r="I722">
            <v>0</v>
          </cell>
          <cell r="J722">
            <v>0</v>
          </cell>
          <cell r="K722">
            <v>0</v>
          </cell>
          <cell r="L722">
            <v>0</v>
          </cell>
          <cell r="M722">
            <v>0</v>
          </cell>
          <cell r="N722">
            <v>0</v>
          </cell>
        </row>
        <row r="723">
          <cell r="B723">
            <v>8</v>
          </cell>
          <cell r="C723">
            <v>0</v>
          </cell>
          <cell r="D723">
            <v>0</v>
          </cell>
          <cell r="E723">
            <v>0</v>
          </cell>
          <cell r="F723">
            <v>0</v>
          </cell>
          <cell r="G723">
            <v>0</v>
          </cell>
          <cell r="H723">
            <v>0</v>
          </cell>
          <cell r="I723">
            <v>0</v>
          </cell>
          <cell r="J723">
            <v>0</v>
          </cell>
          <cell r="K723">
            <v>0</v>
          </cell>
          <cell r="L723">
            <v>0</v>
          </cell>
          <cell r="M723">
            <v>0</v>
          </cell>
          <cell r="N723">
            <v>0</v>
          </cell>
        </row>
        <row r="724">
          <cell r="B724">
            <v>9</v>
          </cell>
          <cell r="C724">
            <v>0</v>
          </cell>
          <cell r="D724">
            <v>0</v>
          </cell>
          <cell r="E724">
            <v>0</v>
          </cell>
          <cell r="F724">
            <v>0</v>
          </cell>
          <cell r="G724">
            <v>0</v>
          </cell>
          <cell r="H724">
            <v>0</v>
          </cell>
          <cell r="I724">
            <v>0</v>
          </cell>
          <cell r="J724">
            <v>0</v>
          </cell>
          <cell r="K724">
            <v>0</v>
          </cell>
          <cell r="L724">
            <v>0</v>
          </cell>
          <cell r="M724">
            <v>0</v>
          </cell>
          <cell r="N724">
            <v>0</v>
          </cell>
        </row>
        <row r="725">
          <cell r="B725">
            <v>10</v>
          </cell>
          <cell r="C725">
            <v>0</v>
          </cell>
          <cell r="D725">
            <v>0</v>
          </cell>
          <cell r="E725">
            <v>0</v>
          </cell>
          <cell r="F725">
            <v>0</v>
          </cell>
          <cell r="G725">
            <v>0</v>
          </cell>
          <cell r="H725">
            <v>0</v>
          </cell>
          <cell r="I725">
            <v>0</v>
          </cell>
          <cell r="J725">
            <v>24.48</v>
          </cell>
          <cell r="K725">
            <v>0</v>
          </cell>
          <cell r="L725">
            <v>0</v>
          </cell>
          <cell r="M725">
            <v>0</v>
          </cell>
          <cell r="N725">
            <v>0</v>
          </cell>
        </row>
        <row r="726">
          <cell r="B726">
            <v>11</v>
          </cell>
          <cell r="C726">
            <v>432</v>
          </cell>
          <cell r="D726">
            <v>0</v>
          </cell>
          <cell r="E726">
            <v>0</v>
          </cell>
          <cell r="F726">
            <v>0</v>
          </cell>
          <cell r="G726">
            <v>0</v>
          </cell>
          <cell r="H726">
            <v>0</v>
          </cell>
          <cell r="I726">
            <v>0</v>
          </cell>
          <cell r="J726">
            <v>492</v>
          </cell>
          <cell r="K726">
            <v>0</v>
          </cell>
          <cell r="L726">
            <v>0</v>
          </cell>
          <cell r="M726">
            <v>0</v>
          </cell>
          <cell r="N726">
            <v>0</v>
          </cell>
        </row>
        <row r="727">
          <cell r="B727">
            <v>12</v>
          </cell>
          <cell r="C727">
            <v>6.03</v>
          </cell>
          <cell r="D727">
            <v>0</v>
          </cell>
          <cell r="E727">
            <v>0</v>
          </cell>
          <cell r="F727">
            <v>0</v>
          </cell>
          <cell r="G727">
            <v>0</v>
          </cell>
          <cell r="H727">
            <v>0</v>
          </cell>
          <cell r="I727">
            <v>0</v>
          </cell>
          <cell r="J727">
            <v>5.0999999999999996</v>
          </cell>
          <cell r="K727">
            <v>0</v>
          </cell>
          <cell r="L727">
            <v>0</v>
          </cell>
          <cell r="M727">
            <v>0</v>
          </cell>
          <cell r="N727">
            <v>0</v>
          </cell>
        </row>
        <row r="728">
          <cell r="B728">
            <v>13</v>
          </cell>
          <cell r="C728">
            <v>0</v>
          </cell>
          <cell r="D728">
            <v>0</v>
          </cell>
          <cell r="E728">
            <v>0</v>
          </cell>
          <cell r="F728">
            <v>0</v>
          </cell>
          <cell r="G728">
            <v>0</v>
          </cell>
          <cell r="H728">
            <v>0</v>
          </cell>
          <cell r="I728">
            <v>0</v>
          </cell>
          <cell r="J728">
            <v>0</v>
          </cell>
          <cell r="K728">
            <v>0</v>
          </cell>
          <cell r="L728">
            <v>0</v>
          </cell>
          <cell r="M728">
            <v>0</v>
          </cell>
          <cell r="N728">
            <v>0</v>
          </cell>
        </row>
        <row r="729">
          <cell r="B729">
            <v>14</v>
          </cell>
          <cell r="C729">
            <v>16.5</v>
          </cell>
          <cell r="D729">
            <v>0</v>
          </cell>
          <cell r="E729">
            <v>0</v>
          </cell>
          <cell r="F729">
            <v>0</v>
          </cell>
          <cell r="G729">
            <v>0</v>
          </cell>
          <cell r="H729">
            <v>0</v>
          </cell>
          <cell r="I729">
            <v>0</v>
          </cell>
          <cell r="J729">
            <v>19.8</v>
          </cell>
          <cell r="K729">
            <v>0</v>
          </cell>
          <cell r="L729">
            <v>0</v>
          </cell>
          <cell r="M729">
            <v>0</v>
          </cell>
          <cell r="N729">
            <v>0</v>
          </cell>
        </row>
        <row r="730">
          <cell r="B730">
            <v>15</v>
          </cell>
          <cell r="C730">
            <v>0.6</v>
          </cell>
          <cell r="D730">
            <v>0</v>
          </cell>
          <cell r="E730">
            <v>0</v>
          </cell>
          <cell r="F730">
            <v>0</v>
          </cell>
          <cell r="G730">
            <v>0</v>
          </cell>
          <cell r="H730">
            <v>0</v>
          </cell>
          <cell r="I730">
            <v>0</v>
          </cell>
          <cell r="J730">
            <v>0.6</v>
          </cell>
          <cell r="K730">
            <v>0</v>
          </cell>
          <cell r="L730">
            <v>0</v>
          </cell>
          <cell r="M730">
            <v>0</v>
          </cell>
          <cell r="N730">
            <v>0</v>
          </cell>
        </row>
        <row r="731">
          <cell r="B731">
            <v>16</v>
          </cell>
          <cell r="C731">
            <v>0.21</v>
          </cell>
          <cell r="D731">
            <v>0</v>
          </cell>
          <cell r="E731">
            <v>0</v>
          </cell>
          <cell r="F731">
            <v>0</v>
          </cell>
          <cell r="G731">
            <v>0</v>
          </cell>
          <cell r="H731">
            <v>0</v>
          </cell>
          <cell r="I731">
            <v>0</v>
          </cell>
          <cell r="J731">
            <v>0.3</v>
          </cell>
          <cell r="K731">
            <v>0</v>
          </cell>
          <cell r="L731">
            <v>0</v>
          </cell>
          <cell r="M731">
            <v>0</v>
          </cell>
          <cell r="N731">
            <v>0</v>
          </cell>
        </row>
        <row r="732">
          <cell r="B732">
            <v>17</v>
          </cell>
          <cell r="C732">
            <v>14</v>
          </cell>
          <cell r="D732">
            <v>0</v>
          </cell>
          <cell r="E732">
            <v>0</v>
          </cell>
          <cell r="F732">
            <v>0</v>
          </cell>
          <cell r="G732">
            <v>0</v>
          </cell>
          <cell r="H732">
            <v>0</v>
          </cell>
          <cell r="I732">
            <v>0</v>
          </cell>
          <cell r="J732">
            <v>17.5</v>
          </cell>
          <cell r="K732">
            <v>0</v>
          </cell>
          <cell r="L732">
            <v>0</v>
          </cell>
          <cell r="M732">
            <v>0</v>
          </cell>
          <cell r="N732">
            <v>0</v>
          </cell>
        </row>
        <row r="733">
          <cell r="B733">
            <v>18</v>
          </cell>
          <cell r="C733">
            <v>0.33</v>
          </cell>
          <cell r="D733">
            <v>0</v>
          </cell>
          <cell r="E733">
            <v>0</v>
          </cell>
          <cell r="F733">
            <v>0</v>
          </cell>
          <cell r="G733">
            <v>0</v>
          </cell>
          <cell r="H733">
            <v>0</v>
          </cell>
          <cell r="I733">
            <v>0</v>
          </cell>
          <cell r="J733">
            <v>0.22</v>
          </cell>
          <cell r="K733">
            <v>0</v>
          </cell>
          <cell r="L733">
            <v>0</v>
          </cell>
          <cell r="M733">
            <v>0</v>
          </cell>
          <cell r="N733">
            <v>0</v>
          </cell>
        </row>
        <row r="734">
          <cell r="B734">
            <v>19</v>
          </cell>
          <cell r="C734">
            <v>2.8</v>
          </cell>
          <cell r="D734">
            <v>0</v>
          </cell>
          <cell r="E734">
            <v>0</v>
          </cell>
          <cell r="F734">
            <v>0</v>
          </cell>
          <cell r="G734">
            <v>0</v>
          </cell>
          <cell r="H734">
            <v>0</v>
          </cell>
          <cell r="I734">
            <v>0</v>
          </cell>
          <cell r="J734">
            <v>2.8</v>
          </cell>
          <cell r="K734">
            <v>0</v>
          </cell>
          <cell r="L734">
            <v>0</v>
          </cell>
          <cell r="M734">
            <v>0</v>
          </cell>
          <cell r="N734">
            <v>0</v>
          </cell>
        </row>
        <row r="735">
          <cell r="B735">
            <v>20</v>
          </cell>
          <cell r="C735">
            <v>0</v>
          </cell>
          <cell r="D735">
            <v>0</v>
          </cell>
          <cell r="E735">
            <v>0</v>
          </cell>
          <cell r="F735">
            <v>0</v>
          </cell>
          <cell r="G735">
            <v>0</v>
          </cell>
          <cell r="H735">
            <v>0</v>
          </cell>
          <cell r="I735">
            <v>0</v>
          </cell>
          <cell r="J735">
            <v>0</v>
          </cell>
          <cell r="K735">
            <v>0</v>
          </cell>
          <cell r="L735">
            <v>0</v>
          </cell>
          <cell r="M735">
            <v>0</v>
          </cell>
          <cell r="N735">
            <v>0</v>
          </cell>
        </row>
        <row r="736">
          <cell r="B736">
            <v>21</v>
          </cell>
          <cell r="C736">
            <v>0</v>
          </cell>
          <cell r="D736">
            <v>0</v>
          </cell>
          <cell r="E736">
            <v>0</v>
          </cell>
          <cell r="F736">
            <v>0</v>
          </cell>
          <cell r="G736">
            <v>0</v>
          </cell>
          <cell r="H736">
            <v>0</v>
          </cell>
          <cell r="I736">
            <v>0</v>
          </cell>
          <cell r="J736">
            <v>0</v>
          </cell>
          <cell r="K736">
            <v>0</v>
          </cell>
          <cell r="L736">
            <v>0</v>
          </cell>
          <cell r="M736">
            <v>0</v>
          </cell>
          <cell r="N736">
            <v>0</v>
          </cell>
        </row>
        <row r="737">
          <cell r="B737">
            <v>22</v>
          </cell>
          <cell r="C737">
            <v>0</v>
          </cell>
          <cell r="D737">
            <v>0</v>
          </cell>
          <cell r="E737">
            <v>0</v>
          </cell>
          <cell r="F737">
            <v>0</v>
          </cell>
          <cell r="G737">
            <v>0</v>
          </cell>
          <cell r="H737">
            <v>0</v>
          </cell>
          <cell r="I737">
            <v>0</v>
          </cell>
          <cell r="J737">
            <v>0</v>
          </cell>
          <cell r="K737">
            <v>0</v>
          </cell>
          <cell r="L737">
            <v>0</v>
          </cell>
          <cell r="M737">
            <v>0</v>
          </cell>
          <cell r="N737">
            <v>0</v>
          </cell>
        </row>
        <row r="738">
          <cell r="B738">
            <v>23</v>
          </cell>
          <cell r="C738">
            <v>0</v>
          </cell>
          <cell r="D738">
            <v>0</v>
          </cell>
          <cell r="E738">
            <v>0</v>
          </cell>
          <cell r="F738">
            <v>0</v>
          </cell>
          <cell r="G738">
            <v>0</v>
          </cell>
          <cell r="H738">
            <v>0</v>
          </cell>
          <cell r="I738">
            <v>0</v>
          </cell>
          <cell r="J738">
            <v>0</v>
          </cell>
          <cell r="K738">
            <v>0</v>
          </cell>
          <cell r="L738">
            <v>0</v>
          </cell>
          <cell r="M738">
            <v>0</v>
          </cell>
          <cell r="N738">
            <v>0</v>
          </cell>
        </row>
        <row r="739">
          <cell r="B739">
            <v>24</v>
          </cell>
          <cell r="C739">
            <v>0</v>
          </cell>
          <cell r="D739">
            <v>0</v>
          </cell>
          <cell r="E739">
            <v>0</v>
          </cell>
          <cell r="F739">
            <v>0</v>
          </cell>
          <cell r="G739">
            <v>0</v>
          </cell>
          <cell r="H739">
            <v>0</v>
          </cell>
          <cell r="I739">
            <v>0</v>
          </cell>
          <cell r="J739">
            <v>0</v>
          </cell>
          <cell r="K739">
            <v>0</v>
          </cell>
          <cell r="L739">
            <v>0</v>
          </cell>
          <cell r="M739">
            <v>0</v>
          </cell>
          <cell r="N739">
            <v>0</v>
          </cell>
        </row>
        <row r="740">
          <cell r="B740">
            <v>25</v>
          </cell>
          <cell r="C740">
            <v>0</v>
          </cell>
          <cell r="D740">
            <v>0</v>
          </cell>
          <cell r="E740">
            <v>0</v>
          </cell>
          <cell r="F740">
            <v>0</v>
          </cell>
          <cell r="G740">
            <v>0</v>
          </cell>
          <cell r="H740">
            <v>0</v>
          </cell>
          <cell r="I740">
            <v>0</v>
          </cell>
          <cell r="J740">
            <v>0</v>
          </cell>
          <cell r="K740">
            <v>0</v>
          </cell>
          <cell r="L740">
            <v>0</v>
          </cell>
          <cell r="M740">
            <v>0</v>
          </cell>
          <cell r="N740">
            <v>0</v>
          </cell>
        </row>
        <row r="741">
          <cell r="B741">
            <v>26</v>
          </cell>
          <cell r="C741">
            <v>44</v>
          </cell>
          <cell r="D741">
            <v>44</v>
          </cell>
          <cell r="E741">
            <v>44</v>
          </cell>
          <cell r="F741">
            <v>88</v>
          </cell>
          <cell r="G741">
            <v>88</v>
          </cell>
          <cell r="H741">
            <v>88</v>
          </cell>
          <cell r="I741">
            <v>88</v>
          </cell>
          <cell r="J741">
            <v>88</v>
          </cell>
          <cell r="K741">
            <v>88</v>
          </cell>
          <cell r="L741">
            <v>44</v>
          </cell>
          <cell r="M741">
            <v>44</v>
          </cell>
          <cell r="N741">
            <v>44</v>
          </cell>
        </row>
        <row r="742">
          <cell r="B742">
            <v>27</v>
          </cell>
          <cell r="C742">
            <v>0</v>
          </cell>
          <cell r="D742">
            <v>0</v>
          </cell>
          <cell r="E742">
            <v>0</v>
          </cell>
          <cell r="F742">
            <v>0</v>
          </cell>
          <cell r="G742">
            <v>0</v>
          </cell>
          <cell r="H742">
            <v>0</v>
          </cell>
          <cell r="I742">
            <v>0</v>
          </cell>
          <cell r="J742">
            <v>0</v>
          </cell>
          <cell r="K742">
            <v>0</v>
          </cell>
          <cell r="L742">
            <v>0</v>
          </cell>
          <cell r="M742">
            <v>0</v>
          </cell>
          <cell r="N742">
            <v>0</v>
          </cell>
        </row>
        <row r="743">
          <cell r="B743">
            <v>28</v>
          </cell>
          <cell r="C743">
            <v>0</v>
          </cell>
          <cell r="D743">
            <v>0</v>
          </cell>
          <cell r="E743">
            <v>0</v>
          </cell>
          <cell r="F743">
            <v>0</v>
          </cell>
          <cell r="G743">
            <v>0</v>
          </cell>
          <cell r="H743">
            <v>0</v>
          </cell>
          <cell r="I743">
            <v>0</v>
          </cell>
          <cell r="J743">
            <v>0</v>
          </cell>
          <cell r="K743">
            <v>0</v>
          </cell>
          <cell r="L743">
            <v>0</v>
          </cell>
          <cell r="M743">
            <v>0</v>
          </cell>
          <cell r="N743">
            <v>0</v>
          </cell>
        </row>
        <row r="744">
          <cell r="B744">
            <v>29</v>
          </cell>
          <cell r="C744">
            <v>0</v>
          </cell>
          <cell r="D744">
            <v>0</v>
          </cell>
          <cell r="E744">
            <v>0</v>
          </cell>
          <cell r="F744">
            <v>0</v>
          </cell>
          <cell r="G744">
            <v>0</v>
          </cell>
          <cell r="H744">
            <v>0</v>
          </cell>
          <cell r="I744">
            <v>0</v>
          </cell>
          <cell r="J744">
            <v>0</v>
          </cell>
          <cell r="K744">
            <v>0</v>
          </cell>
          <cell r="L744">
            <v>0</v>
          </cell>
          <cell r="M744">
            <v>0</v>
          </cell>
          <cell r="N744">
            <v>0</v>
          </cell>
        </row>
        <row r="745">
          <cell r="B745">
            <v>30</v>
          </cell>
          <cell r="C745">
            <v>0</v>
          </cell>
          <cell r="D745">
            <v>0</v>
          </cell>
          <cell r="E745">
            <v>0</v>
          </cell>
          <cell r="F745">
            <v>0</v>
          </cell>
          <cell r="G745">
            <v>0</v>
          </cell>
          <cell r="H745">
            <v>0</v>
          </cell>
          <cell r="I745">
            <v>0</v>
          </cell>
          <cell r="J745">
            <v>0</v>
          </cell>
          <cell r="K745">
            <v>0</v>
          </cell>
          <cell r="L745">
            <v>0</v>
          </cell>
          <cell r="M745">
            <v>0</v>
          </cell>
          <cell r="N745">
            <v>0</v>
          </cell>
        </row>
        <row r="746">
          <cell r="B746">
            <v>31</v>
          </cell>
          <cell r="C746">
            <v>0</v>
          </cell>
          <cell r="D746">
            <v>0</v>
          </cell>
          <cell r="E746">
            <v>0</v>
          </cell>
          <cell r="F746">
            <v>0</v>
          </cell>
          <cell r="G746">
            <v>0</v>
          </cell>
          <cell r="H746">
            <v>0</v>
          </cell>
          <cell r="I746">
            <v>0</v>
          </cell>
          <cell r="J746">
            <v>0</v>
          </cell>
          <cell r="K746">
            <v>0</v>
          </cell>
          <cell r="L746">
            <v>0</v>
          </cell>
          <cell r="M746">
            <v>0</v>
          </cell>
          <cell r="N746">
            <v>0</v>
          </cell>
        </row>
        <row r="747">
          <cell r="B747">
            <v>32</v>
          </cell>
          <cell r="C747">
            <v>0</v>
          </cell>
          <cell r="D747">
            <v>0</v>
          </cell>
          <cell r="E747">
            <v>0</v>
          </cell>
          <cell r="F747">
            <v>0</v>
          </cell>
          <cell r="G747">
            <v>0</v>
          </cell>
          <cell r="H747">
            <v>0</v>
          </cell>
          <cell r="I747">
            <v>0</v>
          </cell>
          <cell r="J747">
            <v>0</v>
          </cell>
          <cell r="K747">
            <v>0</v>
          </cell>
          <cell r="L747">
            <v>0</v>
          </cell>
          <cell r="M747">
            <v>0</v>
          </cell>
          <cell r="N747">
            <v>0</v>
          </cell>
        </row>
        <row r="748">
          <cell r="B748">
            <v>33</v>
          </cell>
          <cell r="C748">
            <v>2.3029587</v>
          </cell>
          <cell r="D748">
            <v>2.3029587</v>
          </cell>
          <cell r="E748">
            <v>2.3029587</v>
          </cell>
          <cell r="F748">
            <v>2.3029587</v>
          </cell>
          <cell r="G748">
            <v>2.3029587</v>
          </cell>
          <cell r="H748">
            <v>2.3029587</v>
          </cell>
          <cell r="I748">
            <v>2.3029587</v>
          </cell>
          <cell r="J748">
            <v>2.3029587</v>
          </cell>
          <cell r="K748">
            <v>2.3029587</v>
          </cell>
          <cell r="L748">
            <v>2.3029587</v>
          </cell>
          <cell r="M748">
            <v>2.3029587</v>
          </cell>
          <cell r="N748">
            <v>2.3029587</v>
          </cell>
        </row>
        <row r="749">
          <cell r="B749">
            <v>34</v>
          </cell>
          <cell r="C749">
            <v>0</v>
          </cell>
          <cell r="D749">
            <v>0</v>
          </cell>
          <cell r="E749">
            <v>0</v>
          </cell>
          <cell r="F749">
            <v>0</v>
          </cell>
          <cell r="G749">
            <v>0</v>
          </cell>
          <cell r="H749">
            <v>0</v>
          </cell>
          <cell r="I749">
            <v>0</v>
          </cell>
          <cell r="J749">
            <v>0</v>
          </cell>
          <cell r="K749">
            <v>0</v>
          </cell>
          <cell r="L749">
            <v>0</v>
          </cell>
          <cell r="M749">
            <v>0</v>
          </cell>
          <cell r="N749">
            <v>0</v>
          </cell>
        </row>
        <row r="750">
          <cell r="B750">
            <v>35</v>
          </cell>
          <cell r="C750">
            <v>0</v>
          </cell>
          <cell r="D750">
            <v>0</v>
          </cell>
          <cell r="E750">
            <v>0</v>
          </cell>
          <cell r="F750">
            <v>0</v>
          </cell>
          <cell r="G750">
            <v>0</v>
          </cell>
          <cell r="H750">
            <v>0</v>
          </cell>
          <cell r="I750">
            <v>0</v>
          </cell>
          <cell r="J750">
            <v>0</v>
          </cell>
          <cell r="K750">
            <v>0</v>
          </cell>
          <cell r="L750">
            <v>0</v>
          </cell>
          <cell r="M750">
            <v>0</v>
          </cell>
          <cell r="N750">
            <v>0</v>
          </cell>
        </row>
        <row r="751">
          <cell r="B751">
            <v>36</v>
          </cell>
          <cell r="C751">
            <v>0</v>
          </cell>
          <cell r="D751">
            <v>0</v>
          </cell>
          <cell r="E751">
            <v>0</v>
          </cell>
          <cell r="F751">
            <v>0</v>
          </cell>
          <cell r="G751">
            <v>0</v>
          </cell>
          <cell r="H751">
            <v>0</v>
          </cell>
          <cell r="I751">
            <v>0</v>
          </cell>
          <cell r="J751">
            <v>0</v>
          </cell>
          <cell r="K751">
            <v>0</v>
          </cell>
          <cell r="L751">
            <v>0</v>
          </cell>
          <cell r="M751">
            <v>0</v>
          </cell>
          <cell r="N751">
            <v>0</v>
          </cell>
        </row>
        <row r="752">
          <cell r="B752">
            <v>37</v>
          </cell>
          <cell r="C752">
            <v>0.56129850000000003</v>
          </cell>
          <cell r="D752">
            <v>0.56129850000000003</v>
          </cell>
          <cell r="E752">
            <v>0.56129850000000003</v>
          </cell>
          <cell r="F752">
            <v>0.56129850000000003</v>
          </cell>
          <cell r="G752">
            <v>0.56129850000000003</v>
          </cell>
          <cell r="H752">
            <v>0.56129850000000003</v>
          </cell>
          <cell r="I752">
            <v>0.56129850000000003</v>
          </cell>
          <cell r="J752">
            <v>0.56129850000000003</v>
          </cell>
          <cell r="K752">
            <v>0.56129850000000003</v>
          </cell>
          <cell r="L752">
            <v>0.56129850000000003</v>
          </cell>
          <cell r="M752">
            <v>0.56129850000000003</v>
          </cell>
          <cell r="N752">
            <v>0.56129850000000003</v>
          </cell>
        </row>
        <row r="753">
          <cell r="B753">
            <v>38</v>
          </cell>
          <cell r="C753">
            <v>0</v>
          </cell>
          <cell r="D753">
            <v>0</v>
          </cell>
          <cell r="E753">
            <v>0</v>
          </cell>
          <cell r="F753">
            <v>0</v>
          </cell>
          <cell r="G753">
            <v>0</v>
          </cell>
          <cell r="H753">
            <v>0</v>
          </cell>
          <cell r="I753">
            <v>0</v>
          </cell>
          <cell r="J753">
            <v>0</v>
          </cell>
          <cell r="K753">
            <v>0</v>
          </cell>
          <cell r="L753">
            <v>0</v>
          </cell>
          <cell r="M753">
            <v>0</v>
          </cell>
          <cell r="N753">
            <v>0</v>
          </cell>
        </row>
        <row r="754">
          <cell r="B754">
            <v>39</v>
          </cell>
          <cell r="C754">
            <v>0</v>
          </cell>
          <cell r="D754">
            <v>0</v>
          </cell>
          <cell r="E754">
            <v>0</v>
          </cell>
          <cell r="F754">
            <v>0</v>
          </cell>
          <cell r="G754">
            <v>0</v>
          </cell>
          <cell r="H754">
            <v>0</v>
          </cell>
          <cell r="I754">
            <v>0</v>
          </cell>
          <cell r="J754">
            <v>0</v>
          </cell>
          <cell r="K754">
            <v>0</v>
          </cell>
          <cell r="L754">
            <v>0</v>
          </cell>
          <cell r="M754">
            <v>0</v>
          </cell>
          <cell r="N754">
            <v>0</v>
          </cell>
        </row>
        <row r="755">
          <cell r="B755">
            <v>40</v>
          </cell>
          <cell r="C755">
            <v>0</v>
          </cell>
          <cell r="D755">
            <v>0</v>
          </cell>
          <cell r="E755">
            <v>0</v>
          </cell>
          <cell r="F755">
            <v>0</v>
          </cell>
          <cell r="G755">
            <v>0</v>
          </cell>
          <cell r="H755">
            <v>0</v>
          </cell>
          <cell r="I755">
            <v>0</v>
          </cell>
          <cell r="J755">
            <v>0</v>
          </cell>
          <cell r="K755">
            <v>0</v>
          </cell>
          <cell r="L755">
            <v>0</v>
          </cell>
          <cell r="M755">
            <v>0</v>
          </cell>
          <cell r="N755">
            <v>0</v>
          </cell>
        </row>
        <row r="756">
          <cell r="B756">
            <v>41</v>
          </cell>
          <cell r="C756">
            <v>0</v>
          </cell>
          <cell r="D756">
            <v>0</v>
          </cell>
          <cell r="E756">
            <v>0</v>
          </cell>
          <cell r="F756">
            <v>0</v>
          </cell>
          <cell r="G756">
            <v>0</v>
          </cell>
          <cell r="H756">
            <v>0</v>
          </cell>
          <cell r="I756">
            <v>0</v>
          </cell>
          <cell r="J756">
            <v>0</v>
          </cell>
          <cell r="K756">
            <v>0</v>
          </cell>
          <cell r="L756">
            <v>0</v>
          </cell>
          <cell r="M756">
            <v>0</v>
          </cell>
          <cell r="N756">
            <v>0</v>
          </cell>
        </row>
        <row r="757">
          <cell r="B757">
            <v>42</v>
          </cell>
          <cell r="C757">
            <v>0</v>
          </cell>
          <cell r="D757">
            <v>0</v>
          </cell>
          <cell r="E757">
            <v>0</v>
          </cell>
          <cell r="F757">
            <v>0</v>
          </cell>
          <cell r="G757">
            <v>0</v>
          </cell>
          <cell r="H757">
            <v>0</v>
          </cell>
          <cell r="I757">
            <v>0</v>
          </cell>
          <cell r="J757">
            <v>0</v>
          </cell>
          <cell r="K757">
            <v>0</v>
          </cell>
          <cell r="L757">
            <v>0</v>
          </cell>
          <cell r="M757">
            <v>0</v>
          </cell>
          <cell r="N757">
            <v>0</v>
          </cell>
        </row>
        <row r="758">
          <cell r="B758">
            <v>43</v>
          </cell>
          <cell r="C758">
            <v>0</v>
          </cell>
          <cell r="D758">
            <v>0</v>
          </cell>
          <cell r="E758">
            <v>0</v>
          </cell>
          <cell r="F758">
            <v>0</v>
          </cell>
          <cell r="G758">
            <v>0</v>
          </cell>
          <cell r="H758">
            <v>0</v>
          </cell>
          <cell r="I758">
            <v>0</v>
          </cell>
          <cell r="J758">
            <v>0</v>
          </cell>
          <cell r="K758">
            <v>0</v>
          </cell>
          <cell r="L758">
            <v>0</v>
          </cell>
          <cell r="M758">
            <v>0</v>
          </cell>
          <cell r="N758">
            <v>0</v>
          </cell>
        </row>
        <row r="759">
          <cell r="B759">
            <v>44</v>
          </cell>
          <cell r="C759">
            <v>0</v>
          </cell>
          <cell r="D759">
            <v>0</v>
          </cell>
          <cell r="E759">
            <v>0</v>
          </cell>
          <cell r="F759">
            <v>0</v>
          </cell>
          <cell r="G759">
            <v>0</v>
          </cell>
          <cell r="H759">
            <v>0</v>
          </cell>
          <cell r="I759">
            <v>0</v>
          </cell>
          <cell r="J759">
            <v>0</v>
          </cell>
          <cell r="K759">
            <v>0</v>
          </cell>
          <cell r="L759">
            <v>0</v>
          </cell>
          <cell r="M759">
            <v>0</v>
          </cell>
          <cell r="N759">
            <v>0</v>
          </cell>
        </row>
        <row r="760">
          <cell r="B760">
            <v>45</v>
          </cell>
          <cell r="C760">
            <v>43.2</v>
          </cell>
          <cell r="D760">
            <v>0</v>
          </cell>
          <cell r="E760">
            <v>0</v>
          </cell>
          <cell r="F760">
            <v>0</v>
          </cell>
          <cell r="G760">
            <v>0</v>
          </cell>
          <cell r="H760">
            <v>0</v>
          </cell>
          <cell r="I760">
            <v>0</v>
          </cell>
          <cell r="J760">
            <v>51.65</v>
          </cell>
          <cell r="K760">
            <v>0</v>
          </cell>
          <cell r="L760">
            <v>0</v>
          </cell>
          <cell r="M760">
            <v>0</v>
          </cell>
          <cell r="N760">
            <v>0</v>
          </cell>
        </row>
        <row r="761">
          <cell r="B761">
            <v>46</v>
          </cell>
          <cell r="C761">
            <v>0</v>
          </cell>
          <cell r="D761">
            <v>0</v>
          </cell>
          <cell r="E761">
            <v>0</v>
          </cell>
          <cell r="F761">
            <v>0</v>
          </cell>
          <cell r="G761">
            <v>0</v>
          </cell>
          <cell r="H761">
            <v>0</v>
          </cell>
          <cell r="I761">
            <v>0</v>
          </cell>
          <cell r="J761">
            <v>0</v>
          </cell>
          <cell r="K761">
            <v>0</v>
          </cell>
          <cell r="L761">
            <v>0</v>
          </cell>
          <cell r="M761">
            <v>0</v>
          </cell>
          <cell r="N761">
            <v>0</v>
          </cell>
        </row>
        <row r="762">
          <cell r="B762">
            <v>47</v>
          </cell>
          <cell r="C762">
            <v>0</v>
          </cell>
          <cell r="D762">
            <v>0</v>
          </cell>
          <cell r="E762">
            <v>0</v>
          </cell>
          <cell r="F762">
            <v>0</v>
          </cell>
          <cell r="G762">
            <v>0</v>
          </cell>
          <cell r="H762">
            <v>0</v>
          </cell>
          <cell r="I762">
            <v>0</v>
          </cell>
          <cell r="J762">
            <v>0</v>
          </cell>
          <cell r="K762">
            <v>0</v>
          </cell>
          <cell r="L762">
            <v>0</v>
          </cell>
          <cell r="M762">
            <v>0</v>
          </cell>
          <cell r="N762">
            <v>0</v>
          </cell>
        </row>
        <row r="763">
          <cell r="B763">
            <v>48</v>
          </cell>
          <cell r="C763">
            <v>0</v>
          </cell>
          <cell r="D763">
            <v>0</v>
          </cell>
          <cell r="E763">
            <v>0</v>
          </cell>
          <cell r="F763">
            <v>0</v>
          </cell>
          <cell r="G763">
            <v>0</v>
          </cell>
          <cell r="H763">
            <v>0</v>
          </cell>
          <cell r="I763">
            <v>0</v>
          </cell>
          <cell r="J763">
            <v>0</v>
          </cell>
          <cell r="K763">
            <v>0</v>
          </cell>
          <cell r="L763">
            <v>0</v>
          </cell>
          <cell r="M763">
            <v>0</v>
          </cell>
          <cell r="N763">
            <v>0</v>
          </cell>
        </row>
        <row r="764">
          <cell r="B764">
            <v>49</v>
          </cell>
          <cell r="C764">
            <v>0</v>
          </cell>
          <cell r="D764">
            <v>0</v>
          </cell>
          <cell r="E764">
            <v>0</v>
          </cell>
          <cell r="F764">
            <v>0</v>
          </cell>
          <cell r="G764">
            <v>0</v>
          </cell>
          <cell r="H764">
            <v>0</v>
          </cell>
          <cell r="I764">
            <v>0</v>
          </cell>
          <cell r="J764">
            <v>0</v>
          </cell>
          <cell r="K764">
            <v>0</v>
          </cell>
          <cell r="L764">
            <v>0</v>
          </cell>
          <cell r="M764">
            <v>0</v>
          </cell>
          <cell r="N764">
            <v>0</v>
          </cell>
        </row>
        <row r="765">
          <cell r="B765">
            <v>50</v>
          </cell>
          <cell r="C765">
            <v>0</v>
          </cell>
          <cell r="D765">
            <v>0</v>
          </cell>
          <cell r="E765">
            <v>0</v>
          </cell>
          <cell r="F765">
            <v>0</v>
          </cell>
          <cell r="G765">
            <v>0</v>
          </cell>
          <cell r="H765">
            <v>0</v>
          </cell>
          <cell r="I765">
            <v>0</v>
          </cell>
          <cell r="J765">
            <v>0</v>
          </cell>
          <cell r="K765">
            <v>0</v>
          </cell>
          <cell r="L765">
            <v>0</v>
          </cell>
          <cell r="M765">
            <v>0</v>
          </cell>
          <cell r="N765">
            <v>0</v>
          </cell>
        </row>
        <row r="766">
          <cell r="B766">
            <v>51</v>
          </cell>
          <cell r="C766">
            <v>0</v>
          </cell>
          <cell r="D766">
            <v>0</v>
          </cell>
          <cell r="E766">
            <v>0</v>
          </cell>
          <cell r="F766">
            <v>0</v>
          </cell>
          <cell r="G766">
            <v>0</v>
          </cell>
          <cell r="H766">
            <v>0</v>
          </cell>
          <cell r="I766">
            <v>0</v>
          </cell>
          <cell r="J766">
            <v>0</v>
          </cell>
          <cell r="K766">
            <v>0</v>
          </cell>
          <cell r="L766">
            <v>0</v>
          </cell>
          <cell r="M766">
            <v>0</v>
          </cell>
          <cell r="N766">
            <v>0</v>
          </cell>
        </row>
        <row r="767">
          <cell r="B767">
            <v>1</v>
          </cell>
          <cell r="C767">
            <v>772</v>
          </cell>
          <cell r="D767">
            <v>463.37</v>
          </cell>
          <cell r="E767">
            <v>1163.33</v>
          </cell>
          <cell r="F767">
            <v>483.17</v>
          </cell>
          <cell r="G767">
            <v>502.06</v>
          </cell>
          <cell r="H767">
            <v>552.36</v>
          </cell>
          <cell r="I767">
            <v>568.53</v>
          </cell>
          <cell r="J767">
            <v>532.79999999999995</v>
          </cell>
          <cell r="K767">
            <v>540.91999999999996</v>
          </cell>
          <cell r="L767">
            <v>509.53</v>
          </cell>
          <cell r="M767">
            <v>485.93</v>
          </cell>
          <cell r="N767">
            <v>1854.64</v>
          </cell>
        </row>
        <row r="768">
          <cell r="B768">
            <v>2</v>
          </cell>
          <cell r="C768">
            <v>22.2</v>
          </cell>
          <cell r="D768">
            <v>20.399999999999999</v>
          </cell>
          <cell r="E768">
            <v>20.53</v>
          </cell>
          <cell r="F768">
            <v>20.55</v>
          </cell>
          <cell r="G768">
            <v>20.92</v>
          </cell>
          <cell r="H768">
            <v>20.48</v>
          </cell>
          <cell r="I768">
            <v>24.13</v>
          </cell>
          <cell r="J768">
            <v>21.13</v>
          </cell>
          <cell r="K768">
            <v>21.06</v>
          </cell>
          <cell r="L768">
            <v>21.11</v>
          </cell>
          <cell r="M768">
            <v>21.2</v>
          </cell>
          <cell r="N768">
            <v>21.25</v>
          </cell>
        </row>
        <row r="769">
          <cell r="B769">
            <v>3</v>
          </cell>
          <cell r="C769">
            <v>11.31</v>
          </cell>
          <cell r="D769">
            <v>10.37</v>
          </cell>
          <cell r="E769">
            <v>10.41</v>
          </cell>
          <cell r="F769">
            <v>10.45</v>
          </cell>
          <cell r="G769">
            <v>10.64</v>
          </cell>
          <cell r="H769">
            <v>10.41</v>
          </cell>
          <cell r="I769">
            <v>12.33</v>
          </cell>
          <cell r="J769">
            <v>10.76</v>
          </cell>
          <cell r="K769">
            <v>10.72</v>
          </cell>
          <cell r="L769">
            <v>10.74</v>
          </cell>
          <cell r="M769">
            <v>10.79</v>
          </cell>
          <cell r="N769">
            <v>10.82</v>
          </cell>
        </row>
        <row r="770">
          <cell r="B770">
            <v>4</v>
          </cell>
          <cell r="C770">
            <v>66.81</v>
          </cell>
          <cell r="D770">
            <v>92.02</v>
          </cell>
          <cell r="E770">
            <v>121.42</v>
          </cell>
          <cell r="F770">
            <v>84.92</v>
          </cell>
          <cell r="G770">
            <v>68.510000000000005</v>
          </cell>
          <cell r="H770">
            <v>134.97</v>
          </cell>
          <cell r="I770">
            <v>117.67</v>
          </cell>
          <cell r="J770">
            <v>119.82</v>
          </cell>
          <cell r="K770">
            <v>99.57</v>
          </cell>
          <cell r="L770">
            <v>88.3</v>
          </cell>
          <cell r="M770">
            <v>84.01</v>
          </cell>
          <cell r="N770">
            <v>83.65</v>
          </cell>
        </row>
        <row r="771">
          <cell r="B771">
            <v>5</v>
          </cell>
          <cell r="C771">
            <v>127.79</v>
          </cell>
          <cell r="D771">
            <v>188.64</v>
          </cell>
          <cell r="E771">
            <v>200.89</v>
          </cell>
          <cell r="F771">
            <v>190.39</v>
          </cell>
          <cell r="G771">
            <v>155.69</v>
          </cell>
          <cell r="H771">
            <v>294.94</v>
          </cell>
          <cell r="I771">
            <v>147.94</v>
          </cell>
          <cell r="J771">
            <v>203.44</v>
          </cell>
          <cell r="K771">
            <v>244.49</v>
          </cell>
          <cell r="L771">
            <v>193.84</v>
          </cell>
          <cell r="M771">
            <v>178.09</v>
          </cell>
          <cell r="N771">
            <v>178.29</v>
          </cell>
        </row>
        <row r="772">
          <cell r="B772">
            <v>6</v>
          </cell>
          <cell r="C772">
            <v>0</v>
          </cell>
          <cell r="D772">
            <v>0</v>
          </cell>
          <cell r="E772">
            <v>0</v>
          </cell>
          <cell r="F772">
            <v>0</v>
          </cell>
          <cell r="G772">
            <v>0</v>
          </cell>
          <cell r="H772">
            <v>0</v>
          </cell>
          <cell r="I772">
            <v>0</v>
          </cell>
          <cell r="J772">
            <v>0</v>
          </cell>
          <cell r="K772">
            <v>0</v>
          </cell>
          <cell r="L772">
            <v>0</v>
          </cell>
          <cell r="M772">
            <v>0</v>
          </cell>
          <cell r="N772">
            <v>0</v>
          </cell>
        </row>
        <row r="773">
          <cell r="B773">
            <v>7</v>
          </cell>
          <cell r="C773">
            <v>0</v>
          </cell>
          <cell r="D773">
            <v>0</v>
          </cell>
          <cell r="E773">
            <v>0</v>
          </cell>
          <cell r="F773">
            <v>0</v>
          </cell>
          <cell r="G773">
            <v>0</v>
          </cell>
          <cell r="H773">
            <v>0</v>
          </cell>
          <cell r="I773">
            <v>0</v>
          </cell>
          <cell r="J773">
            <v>0</v>
          </cell>
          <cell r="K773">
            <v>0</v>
          </cell>
          <cell r="L773">
            <v>0</v>
          </cell>
          <cell r="M773">
            <v>0</v>
          </cell>
          <cell r="N773">
            <v>0</v>
          </cell>
        </row>
        <row r="774">
          <cell r="B774">
            <v>8</v>
          </cell>
          <cell r="C774">
            <v>0</v>
          </cell>
          <cell r="D774">
            <v>0</v>
          </cell>
          <cell r="E774">
            <v>0</v>
          </cell>
          <cell r="F774">
            <v>0</v>
          </cell>
          <cell r="G774">
            <v>0</v>
          </cell>
          <cell r="H774">
            <v>0</v>
          </cell>
          <cell r="I774">
            <v>0</v>
          </cell>
          <cell r="J774">
            <v>0</v>
          </cell>
          <cell r="K774">
            <v>0</v>
          </cell>
          <cell r="L774">
            <v>0</v>
          </cell>
          <cell r="M774">
            <v>0</v>
          </cell>
          <cell r="N774">
            <v>0</v>
          </cell>
        </row>
        <row r="775">
          <cell r="B775">
            <v>9</v>
          </cell>
          <cell r="C775">
            <v>0</v>
          </cell>
          <cell r="D775">
            <v>0</v>
          </cell>
          <cell r="E775">
            <v>0</v>
          </cell>
          <cell r="F775">
            <v>0</v>
          </cell>
          <cell r="G775">
            <v>0</v>
          </cell>
          <cell r="H775">
            <v>0</v>
          </cell>
          <cell r="I775">
            <v>0</v>
          </cell>
          <cell r="J775">
            <v>0</v>
          </cell>
          <cell r="K775">
            <v>0</v>
          </cell>
          <cell r="L775">
            <v>0</v>
          </cell>
          <cell r="M775">
            <v>0</v>
          </cell>
          <cell r="N775">
            <v>0</v>
          </cell>
        </row>
        <row r="776">
          <cell r="B776">
            <v>10</v>
          </cell>
          <cell r="C776">
            <v>0</v>
          </cell>
          <cell r="D776">
            <v>0</v>
          </cell>
          <cell r="E776">
            <v>0</v>
          </cell>
          <cell r="F776">
            <v>0</v>
          </cell>
          <cell r="G776">
            <v>0</v>
          </cell>
          <cell r="H776">
            <v>0</v>
          </cell>
          <cell r="I776">
            <v>0</v>
          </cell>
          <cell r="J776">
            <v>577.46</v>
          </cell>
          <cell r="K776">
            <v>0</v>
          </cell>
          <cell r="L776">
            <v>0</v>
          </cell>
          <cell r="M776">
            <v>0</v>
          </cell>
          <cell r="N776">
            <v>0</v>
          </cell>
        </row>
        <row r="777">
          <cell r="B777">
            <v>11</v>
          </cell>
          <cell r="C777">
            <v>0.42</v>
          </cell>
          <cell r="D777">
            <v>704.39</v>
          </cell>
          <cell r="E777">
            <v>2.61</v>
          </cell>
          <cell r="F777">
            <v>1.04</v>
          </cell>
          <cell r="G777">
            <v>0.33</v>
          </cell>
          <cell r="H777">
            <v>0</v>
          </cell>
          <cell r="I777">
            <v>522.89</v>
          </cell>
          <cell r="J777">
            <v>0</v>
          </cell>
          <cell r="K777">
            <v>0.42</v>
          </cell>
          <cell r="L777">
            <v>0.42</v>
          </cell>
          <cell r="M777">
            <v>0.42</v>
          </cell>
          <cell r="N777">
            <v>0.42</v>
          </cell>
        </row>
        <row r="778">
          <cell r="B778">
            <v>12</v>
          </cell>
          <cell r="C778">
            <v>0</v>
          </cell>
          <cell r="D778">
            <v>0</v>
          </cell>
          <cell r="E778">
            <v>0</v>
          </cell>
          <cell r="F778">
            <v>0</v>
          </cell>
          <cell r="G778">
            <v>0</v>
          </cell>
          <cell r="H778">
            <v>0</v>
          </cell>
          <cell r="I778">
            <v>0</v>
          </cell>
          <cell r="J778">
            <v>0</v>
          </cell>
          <cell r="K778">
            <v>0</v>
          </cell>
          <cell r="L778">
            <v>0</v>
          </cell>
          <cell r="M778">
            <v>0</v>
          </cell>
          <cell r="N778">
            <v>0</v>
          </cell>
        </row>
        <row r="779">
          <cell r="B779">
            <v>13</v>
          </cell>
          <cell r="C779">
            <v>0</v>
          </cell>
          <cell r="D779">
            <v>0</v>
          </cell>
          <cell r="E779">
            <v>0</v>
          </cell>
          <cell r="F779">
            <v>0</v>
          </cell>
          <cell r="G779">
            <v>0</v>
          </cell>
          <cell r="H779">
            <v>0</v>
          </cell>
          <cell r="I779">
            <v>0</v>
          </cell>
          <cell r="J779">
            <v>0</v>
          </cell>
          <cell r="K779">
            <v>0</v>
          </cell>
          <cell r="L779">
            <v>0</v>
          </cell>
          <cell r="M779">
            <v>0</v>
          </cell>
          <cell r="N779">
            <v>0</v>
          </cell>
        </row>
        <row r="780">
          <cell r="B780">
            <v>14</v>
          </cell>
          <cell r="C780">
            <v>7.69</v>
          </cell>
          <cell r="D780">
            <v>138.69999999999999</v>
          </cell>
          <cell r="E780">
            <v>4.26</v>
          </cell>
          <cell r="F780">
            <v>3.29</v>
          </cell>
          <cell r="G780">
            <v>1.36</v>
          </cell>
          <cell r="H780">
            <v>4.2</v>
          </cell>
          <cell r="I780">
            <v>104.63</v>
          </cell>
          <cell r="J780">
            <v>20.55</v>
          </cell>
          <cell r="K780">
            <v>7.69</v>
          </cell>
          <cell r="L780">
            <v>7.69</v>
          </cell>
          <cell r="M780">
            <v>7.69</v>
          </cell>
          <cell r="N780">
            <v>7.69</v>
          </cell>
        </row>
        <row r="781">
          <cell r="B781">
            <v>15</v>
          </cell>
          <cell r="C781">
            <v>0</v>
          </cell>
          <cell r="D781">
            <v>0</v>
          </cell>
          <cell r="E781">
            <v>0</v>
          </cell>
          <cell r="F781">
            <v>0</v>
          </cell>
          <cell r="G781">
            <v>0</v>
          </cell>
          <cell r="H781">
            <v>0</v>
          </cell>
          <cell r="I781">
            <v>0</v>
          </cell>
          <cell r="J781">
            <v>0</v>
          </cell>
          <cell r="K781">
            <v>0</v>
          </cell>
          <cell r="L781">
            <v>0</v>
          </cell>
          <cell r="M781">
            <v>0</v>
          </cell>
          <cell r="N781">
            <v>0</v>
          </cell>
        </row>
        <row r="782">
          <cell r="B782">
            <v>16</v>
          </cell>
          <cell r="C782">
            <v>0.25</v>
          </cell>
          <cell r="D782">
            <v>31.68</v>
          </cell>
          <cell r="E782">
            <v>0.06</v>
          </cell>
          <cell r="F782">
            <v>0</v>
          </cell>
          <cell r="G782">
            <v>0</v>
          </cell>
          <cell r="H782" t="str">
            <v>..08</v>
          </cell>
          <cell r="I782">
            <v>21.15</v>
          </cell>
          <cell r="J782">
            <v>0</v>
          </cell>
          <cell r="K782">
            <v>0.25</v>
          </cell>
          <cell r="L782">
            <v>0.25</v>
          </cell>
          <cell r="M782">
            <v>0.25</v>
          </cell>
          <cell r="N782">
            <v>0.25</v>
          </cell>
        </row>
        <row r="783">
          <cell r="B783">
            <v>17</v>
          </cell>
          <cell r="C783">
            <v>0</v>
          </cell>
          <cell r="D783">
            <v>0</v>
          </cell>
          <cell r="E783">
            <v>0</v>
          </cell>
          <cell r="F783">
            <v>0</v>
          </cell>
          <cell r="G783">
            <v>0</v>
          </cell>
          <cell r="H783">
            <v>0</v>
          </cell>
          <cell r="I783">
            <v>0</v>
          </cell>
          <cell r="J783">
            <v>0</v>
          </cell>
          <cell r="K783">
            <v>0</v>
          </cell>
          <cell r="L783">
            <v>0</v>
          </cell>
          <cell r="M783">
            <v>0</v>
          </cell>
          <cell r="N783">
            <v>0</v>
          </cell>
        </row>
        <row r="784">
          <cell r="B784">
            <v>18</v>
          </cell>
          <cell r="C784">
            <v>0</v>
          </cell>
          <cell r="D784">
            <v>0</v>
          </cell>
          <cell r="E784">
            <v>0</v>
          </cell>
          <cell r="F784">
            <v>0</v>
          </cell>
          <cell r="G784">
            <v>0</v>
          </cell>
          <cell r="H784">
            <v>0</v>
          </cell>
          <cell r="I784">
            <v>0</v>
          </cell>
          <cell r="J784">
            <v>0</v>
          </cell>
          <cell r="K784">
            <v>0</v>
          </cell>
          <cell r="L784">
            <v>0</v>
          </cell>
          <cell r="M784">
            <v>0</v>
          </cell>
          <cell r="N784">
            <v>0</v>
          </cell>
        </row>
        <row r="785">
          <cell r="B785">
            <v>19</v>
          </cell>
          <cell r="C785">
            <v>2.57</v>
          </cell>
          <cell r="D785">
            <v>2.93</v>
          </cell>
          <cell r="E785">
            <v>1.79</v>
          </cell>
          <cell r="F785">
            <v>1.25</v>
          </cell>
          <cell r="G785">
            <v>1.0900000000000001</v>
          </cell>
          <cell r="H785">
            <v>3.16</v>
          </cell>
          <cell r="I785">
            <v>0.67</v>
          </cell>
          <cell r="J785">
            <v>1.8</v>
          </cell>
          <cell r="K785">
            <v>2.57</v>
          </cell>
          <cell r="L785">
            <v>2.57</v>
          </cell>
          <cell r="M785">
            <v>2.57</v>
          </cell>
          <cell r="N785">
            <v>2.57</v>
          </cell>
        </row>
        <row r="786">
          <cell r="B786">
            <v>20</v>
          </cell>
          <cell r="C786">
            <v>0</v>
          </cell>
          <cell r="D786">
            <v>0</v>
          </cell>
          <cell r="E786">
            <v>0</v>
          </cell>
          <cell r="F786">
            <v>0</v>
          </cell>
          <cell r="G786">
            <v>0</v>
          </cell>
          <cell r="H786">
            <v>0</v>
          </cell>
          <cell r="I786">
            <v>0</v>
          </cell>
          <cell r="J786">
            <v>0</v>
          </cell>
          <cell r="K786">
            <v>0</v>
          </cell>
          <cell r="L786">
            <v>0</v>
          </cell>
          <cell r="M786">
            <v>0</v>
          </cell>
          <cell r="N786">
            <v>0</v>
          </cell>
        </row>
        <row r="787">
          <cell r="B787">
            <v>21</v>
          </cell>
          <cell r="C787">
            <v>0</v>
          </cell>
          <cell r="D787">
            <v>0</v>
          </cell>
          <cell r="E787">
            <v>0</v>
          </cell>
          <cell r="F787">
            <v>0</v>
          </cell>
          <cell r="G787">
            <v>0</v>
          </cell>
          <cell r="H787">
            <v>0</v>
          </cell>
          <cell r="I787">
            <v>0</v>
          </cell>
          <cell r="J787">
            <v>0</v>
          </cell>
          <cell r="K787">
            <v>0</v>
          </cell>
          <cell r="L787">
            <v>0</v>
          </cell>
          <cell r="M787">
            <v>0</v>
          </cell>
          <cell r="N787">
            <v>0</v>
          </cell>
        </row>
        <row r="788">
          <cell r="B788">
            <v>22</v>
          </cell>
          <cell r="C788">
            <v>0</v>
          </cell>
          <cell r="D788">
            <v>0</v>
          </cell>
          <cell r="E788">
            <v>0</v>
          </cell>
          <cell r="F788">
            <v>0</v>
          </cell>
          <cell r="G788">
            <v>0</v>
          </cell>
          <cell r="H788">
            <v>0</v>
          </cell>
          <cell r="I788">
            <v>0</v>
          </cell>
          <cell r="J788">
            <v>0</v>
          </cell>
          <cell r="K788">
            <v>0</v>
          </cell>
          <cell r="L788">
            <v>0</v>
          </cell>
          <cell r="M788">
            <v>0</v>
          </cell>
          <cell r="N788">
            <v>0</v>
          </cell>
        </row>
        <row r="789">
          <cell r="B789">
            <v>23</v>
          </cell>
          <cell r="C789">
            <v>0</v>
          </cell>
          <cell r="D789">
            <v>0</v>
          </cell>
          <cell r="E789">
            <v>0</v>
          </cell>
          <cell r="F789">
            <v>0</v>
          </cell>
          <cell r="G789">
            <v>0</v>
          </cell>
          <cell r="H789">
            <v>0</v>
          </cell>
          <cell r="I789">
            <v>0</v>
          </cell>
          <cell r="J789">
            <v>0</v>
          </cell>
          <cell r="K789">
            <v>0</v>
          </cell>
          <cell r="L789">
            <v>0</v>
          </cell>
          <cell r="M789">
            <v>0</v>
          </cell>
          <cell r="N789">
            <v>0</v>
          </cell>
        </row>
        <row r="790">
          <cell r="B790">
            <v>24</v>
          </cell>
          <cell r="C790">
            <v>0</v>
          </cell>
          <cell r="D790">
            <v>0</v>
          </cell>
          <cell r="E790">
            <v>0</v>
          </cell>
          <cell r="F790">
            <v>0</v>
          </cell>
          <cell r="G790">
            <v>0</v>
          </cell>
          <cell r="H790">
            <v>0</v>
          </cell>
          <cell r="I790">
            <v>0</v>
          </cell>
          <cell r="J790">
            <v>0</v>
          </cell>
          <cell r="K790">
            <v>0</v>
          </cell>
          <cell r="L790">
            <v>0</v>
          </cell>
          <cell r="M790">
            <v>0</v>
          </cell>
          <cell r="N790">
            <v>0</v>
          </cell>
        </row>
        <row r="791">
          <cell r="B791">
            <v>25</v>
          </cell>
          <cell r="C791">
            <v>0</v>
          </cell>
          <cell r="D791">
            <v>0</v>
          </cell>
          <cell r="E791">
            <v>0</v>
          </cell>
          <cell r="F791">
            <v>0</v>
          </cell>
          <cell r="G791">
            <v>0</v>
          </cell>
          <cell r="H791">
            <v>0</v>
          </cell>
          <cell r="I791">
            <v>0</v>
          </cell>
          <cell r="J791">
            <v>0</v>
          </cell>
          <cell r="K791">
            <v>0</v>
          </cell>
          <cell r="L791">
            <v>0</v>
          </cell>
          <cell r="M791">
            <v>0</v>
          </cell>
          <cell r="N791">
            <v>0</v>
          </cell>
        </row>
        <row r="792">
          <cell r="B792">
            <v>26</v>
          </cell>
          <cell r="C792">
            <v>16</v>
          </cell>
          <cell r="D792">
            <v>16</v>
          </cell>
          <cell r="E792">
            <v>16</v>
          </cell>
          <cell r="F792">
            <v>28</v>
          </cell>
          <cell r="G792">
            <v>28</v>
          </cell>
          <cell r="H792">
            <v>28</v>
          </cell>
          <cell r="I792">
            <v>40</v>
          </cell>
          <cell r="J792">
            <v>40</v>
          </cell>
          <cell r="K792">
            <v>40</v>
          </cell>
          <cell r="L792">
            <v>48</v>
          </cell>
          <cell r="M792">
            <v>48</v>
          </cell>
          <cell r="N792">
            <v>48</v>
          </cell>
        </row>
        <row r="793">
          <cell r="B793">
            <v>27</v>
          </cell>
          <cell r="C793">
            <v>0</v>
          </cell>
          <cell r="D793">
            <v>0</v>
          </cell>
          <cell r="E793">
            <v>0</v>
          </cell>
          <cell r="F793">
            <v>0</v>
          </cell>
          <cell r="G793">
            <v>0</v>
          </cell>
          <cell r="H793">
            <v>0</v>
          </cell>
          <cell r="I793">
            <v>0</v>
          </cell>
          <cell r="J793">
            <v>0</v>
          </cell>
          <cell r="K793">
            <v>0</v>
          </cell>
          <cell r="L793">
            <v>0</v>
          </cell>
          <cell r="M793">
            <v>0</v>
          </cell>
          <cell r="N793">
            <v>0</v>
          </cell>
        </row>
        <row r="794">
          <cell r="B794">
            <v>28</v>
          </cell>
          <cell r="C794">
            <v>0</v>
          </cell>
          <cell r="D794">
            <v>0</v>
          </cell>
          <cell r="E794">
            <v>0</v>
          </cell>
          <cell r="F794">
            <v>0</v>
          </cell>
          <cell r="G794">
            <v>0</v>
          </cell>
          <cell r="H794">
            <v>0</v>
          </cell>
          <cell r="I794">
            <v>0</v>
          </cell>
          <cell r="J794">
            <v>0</v>
          </cell>
          <cell r="K794">
            <v>0</v>
          </cell>
          <cell r="L794">
            <v>0</v>
          </cell>
          <cell r="M794">
            <v>0</v>
          </cell>
          <cell r="N794">
            <v>0</v>
          </cell>
        </row>
        <row r="795">
          <cell r="B795">
            <v>29</v>
          </cell>
          <cell r="C795">
            <v>0</v>
          </cell>
          <cell r="D795">
            <v>0</v>
          </cell>
          <cell r="E795">
            <v>0</v>
          </cell>
          <cell r="F795">
            <v>0</v>
          </cell>
          <cell r="G795">
            <v>0</v>
          </cell>
          <cell r="H795">
            <v>0</v>
          </cell>
          <cell r="I795">
            <v>0</v>
          </cell>
          <cell r="J795">
            <v>0</v>
          </cell>
          <cell r="K795">
            <v>0</v>
          </cell>
          <cell r="L795">
            <v>0</v>
          </cell>
          <cell r="M795">
            <v>0</v>
          </cell>
          <cell r="N795">
            <v>0</v>
          </cell>
        </row>
        <row r="796">
          <cell r="B796">
            <v>30</v>
          </cell>
          <cell r="C796">
            <v>0</v>
          </cell>
          <cell r="D796">
            <v>0</v>
          </cell>
          <cell r="E796">
            <v>0</v>
          </cell>
          <cell r="F796">
            <v>0</v>
          </cell>
          <cell r="G796">
            <v>0</v>
          </cell>
          <cell r="H796">
            <v>0</v>
          </cell>
          <cell r="I796">
            <v>0</v>
          </cell>
          <cell r="J796">
            <v>0</v>
          </cell>
          <cell r="K796">
            <v>0</v>
          </cell>
          <cell r="L796">
            <v>0</v>
          </cell>
          <cell r="M796">
            <v>0</v>
          </cell>
          <cell r="N796">
            <v>0</v>
          </cell>
        </row>
        <row r="797">
          <cell r="B797">
            <v>31</v>
          </cell>
          <cell r="C797">
            <v>0</v>
          </cell>
          <cell r="D797">
            <v>0</v>
          </cell>
          <cell r="E797">
            <v>0</v>
          </cell>
          <cell r="F797">
            <v>0</v>
          </cell>
          <cell r="G797">
            <v>0</v>
          </cell>
          <cell r="H797">
            <v>0</v>
          </cell>
          <cell r="I797">
            <v>0</v>
          </cell>
          <cell r="J797">
            <v>0</v>
          </cell>
          <cell r="K797">
            <v>0</v>
          </cell>
          <cell r="L797">
            <v>0</v>
          </cell>
          <cell r="M797">
            <v>0</v>
          </cell>
          <cell r="N797">
            <v>0</v>
          </cell>
        </row>
        <row r="798">
          <cell r="B798">
            <v>32</v>
          </cell>
          <cell r="C798">
            <v>0</v>
          </cell>
          <cell r="D798">
            <v>0</v>
          </cell>
          <cell r="E798">
            <v>0</v>
          </cell>
          <cell r="F798">
            <v>0</v>
          </cell>
          <cell r="G798">
            <v>0</v>
          </cell>
          <cell r="H798">
            <v>0</v>
          </cell>
          <cell r="I798">
            <v>0</v>
          </cell>
          <cell r="J798">
            <v>0</v>
          </cell>
          <cell r="K798">
            <v>0</v>
          </cell>
          <cell r="L798">
            <v>0</v>
          </cell>
          <cell r="M798">
            <v>0</v>
          </cell>
          <cell r="N798">
            <v>0</v>
          </cell>
        </row>
        <row r="799">
          <cell r="B799">
            <v>33</v>
          </cell>
          <cell r="C799">
            <v>1.2</v>
          </cell>
          <cell r="D799">
            <v>0.6</v>
          </cell>
          <cell r="E799">
            <v>1.2</v>
          </cell>
          <cell r="F799">
            <v>1.2</v>
          </cell>
          <cell r="G799">
            <v>1.2</v>
          </cell>
          <cell r="H799">
            <v>1.2</v>
          </cell>
          <cell r="I799">
            <v>0</v>
          </cell>
          <cell r="J799">
            <v>1.8</v>
          </cell>
          <cell r="K799">
            <v>1.2</v>
          </cell>
          <cell r="L799">
            <v>0.6</v>
          </cell>
          <cell r="M799">
            <v>1.2</v>
          </cell>
          <cell r="N799">
            <v>0.6</v>
          </cell>
        </row>
        <row r="800">
          <cell r="B800">
            <v>34</v>
          </cell>
          <cell r="C800">
            <v>0</v>
          </cell>
          <cell r="D800">
            <v>0</v>
          </cell>
          <cell r="E800">
            <v>1.4</v>
          </cell>
          <cell r="F800">
            <v>0</v>
          </cell>
          <cell r="G800">
            <v>0</v>
          </cell>
          <cell r="H800">
            <v>0</v>
          </cell>
          <cell r="I800">
            <v>0</v>
          </cell>
          <cell r="J800">
            <v>3.5</v>
          </cell>
          <cell r="K800">
            <v>0</v>
          </cell>
          <cell r="L800">
            <v>0</v>
          </cell>
          <cell r="M800">
            <v>0</v>
          </cell>
          <cell r="N800">
            <v>0</v>
          </cell>
        </row>
        <row r="801">
          <cell r="B801">
            <v>35</v>
          </cell>
          <cell r="C801">
            <v>0</v>
          </cell>
          <cell r="D801">
            <v>0</v>
          </cell>
          <cell r="E801">
            <v>0</v>
          </cell>
          <cell r="F801">
            <v>0</v>
          </cell>
          <cell r="G801">
            <v>0</v>
          </cell>
          <cell r="H801">
            <v>0</v>
          </cell>
          <cell r="I801">
            <v>0</v>
          </cell>
          <cell r="J801">
            <v>0</v>
          </cell>
          <cell r="K801">
            <v>0</v>
          </cell>
          <cell r="L801">
            <v>0</v>
          </cell>
          <cell r="M801">
            <v>0</v>
          </cell>
          <cell r="N801">
            <v>0</v>
          </cell>
        </row>
        <row r="802">
          <cell r="B802">
            <v>36</v>
          </cell>
          <cell r="C802">
            <v>0</v>
          </cell>
          <cell r="D802">
            <v>0</v>
          </cell>
          <cell r="E802">
            <v>0</v>
          </cell>
          <cell r="F802">
            <v>0</v>
          </cell>
          <cell r="G802">
            <v>0</v>
          </cell>
          <cell r="H802">
            <v>0</v>
          </cell>
          <cell r="I802">
            <v>0</v>
          </cell>
          <cell r="J802">
            <v>0</v>
          </cell>
          <cell r="K802">
            <v>0</v>
          </cell>
          <cell r="L802">
            <v>0</v>
          </cell>
          <cell r="M802">
            <v>0</v>
          </cell>
          <cell r="N802">
            <v>0</v>
          </cell>
        </row>
        <row r="803">
          <cell r="B803">
            <v>37</v>
          </cell>
          <cell r="C803">
            <v>1.01</v>
          </cell>
          <cell r="D803">
            <v>0.32</v>
          </cell>
          <cell r="E803">
            <v>0.54</v>
          </cell>
          <cell r="F803">
            <v>0.36</v>
          </cell>
          <cell r="G803">
            <v>0.42</v>
          </cell>
          <cell r="H803">
            <v>0.67</v>
          </cell>
          <cell r="I803">
            <v>0.35</v>
          </cell>
          <cell r="J803">
            <v>1.75</v>
          </cell>
          <cell r="K803">
            <v>1.01</v>
          </cell>
          <cell r="L803">
            <v>0.32</v>
          </cell>
          <cell r="M803">
            <v>1.01</v>
          </cell>
          <cell r="N803">
            <v>0.32</v>
          </cell>
        </row>
        <row r="804">
          <cell r="B804">
            <v>38</v>
          </cell>
          <cell r="C804">
            <v>0</v>
          </cell>
          <cell r="D804">
            <v>0</v>
          </cell>
          <cell r="E804">
            <v>0</v>
          </cell>
          <cell r="F804">
            <v>0</v>
          </cell>
          <cell r="G804">
            <v>0</v>
          </cell>
          <cell r="H804">
            <v>0</v>
          </cell>
          <cell r="I804">
            <v>0</v>
          </cell>
          <cell r="J804">
            <v>0</v>
          </cell>
          <cell r="K804">
            <v>0</v>
          </cell>
          <cell r="L804">
            <v>0</v>
          </cell>
          <cell r="M804">
            <v>0</v>
          </cell>
          <cell r="N804">
            <v>0</v>
          </cell>
        </row>
        <row r="805">
          <cell r="B805">
            <v>39</v>
          </cell>
          <cell r="C805">
            <v>0</v>
          </cell>
          <cell r="D805">
            <v>0</v>
          </cell>
          <cell r="E805">
            <v>0</v>
          </cell>
          <cell r="F805">
            <v>0</v>
          </cell>
          <cell r="G805">
            <v>0</v>
          </cell>
          <cell r="H805">
            <v>0</v>
          </cell>
          <cell r="I805">
            <v>0</v>
          </cell>
          <cell r="J805">
            <v>0</v>
          </cell>
          <cell r="K805">
            <v>0</v>
          </cell>
          <cell r="L805">
            <v>0</v>
          </cell>
          <cell r="M805">
            <v>0</v>
          </cell>
          <cell r="N805">
            <v>0</v>
          </cell>
        </row>
        <row r="806">
          <cell r="B806">
            <v>40</v>
          </cell>
          <cell r="C806">
            <v>0</v>
          </cell>
          <cell r="D806">
            <v>0</v>
          </cell>
          <cell r="E806">
            <v>0</v>
          </cell>
          <cell r="F806">
            <v>0</v>
          </cell>
          <cell r="G806">
            <v>0</v>
          </cell>
          <cell r="H806">
            <v>0</v>
          </cell>
          <cell r="I806">
            <v>0</v>
          </cell>
          <cell r="J806">
            <v>0</v>
          </cell>
          <cell r="K806">
            <v>0</v>
          </cell>
          <cell r="L806">
            <v>0</v>
          </cell>
          <cell r="M806">
            <v>0</v>
          </cell>
          <cell r="N806">
            <v>0</v>
          </cell>
        </row>
        <row r="807">
          <cell r="B807">
            <v>41</v>
          </cell>
          <cell r="C807">
            <v>0</v>
          </cell>
          <cell r="D807">
            <v>0</v>
          </cell>
          <cell r="E807">
            <v>0</v>
          </cell>
          <cell r="F807">
            <v>0</v>
          </cell>
          <cell r="G807">
            <v>0</v>
          </cell>
          <cell r="H807">
            <v>0</v>
          </cell>
          <cell r="I807">
            <v>0</v>
          </cell>
          <cell r="J807">
            <v>0</v>
          </cell>
          <cell r="K807">
            <v>0</v>
          </cell>
          <cell r="L807">
            <v>0</v>
          </cell>
          <cell r="M807">
            <v>0</v>
          </cell>
          <cell r="N807">
            <v>0</v>
          </cell>
        </row>
        <row r="808">
          <cell r="B808">
            <v>42</v>
          </cell>
          <cell r="C808">
            <v>0</v>
          </cell>
          <cell r="D808">
            <v>0</v>
          </cell>
          <cell r="E808">
            <v>0</v>
          </cell>
          <cell r="F808">
            <v>0</v>
          </cell>
          <cell r="G808">
            <v>0</v>
          </cell>
          <cell r="H808">
            <v>0</v>
          </cell>
          <cell r="I808">
            <v>0</v>
          </cell>
          <cell r="J808">
            <v>0</v>
          </cell>
          <cell r="K808">
            <v>0</v>
          </cell>
          <cell r="L808">
            <v>0</v>
          </cell>
          <cell r="M808">
            <v>0</v>
          </cell>
          <cell r="N808">
            <v>0</v>
          </cell>
        </row>
        <row r="809">
          <cell r="B809">
            <v>43</v>
          </cell>
          <cell r="C809">
            <v>0</v>
          </cell>
          <cell r="D809">
            <v>0.16</v>
          </cell>
          <cell r="E809">
            <v>0.27</v>
          </cell>
          <cell r="F809">
            <v>0</v>
          </cell>
          <cell r="G809">
            <v>0</v>
          </cell>
          <cell r="H809">
            <v>0</v>
          </cell>
          <cell r="I809">
            <v>21.92</v>
          </cell>
          <cell r="J809">
            <v>18.68</v>
          </cell>
          <cell r="K809">
            <v>0.27</v>
          </cell>
          <cell r="L809">
            <v>0</v>
          </cell>
          <cell r="M809">
            <v>0</v>
          </cell>
          <cell r="N809">
            <v>0</v>
          </cell>
        </row>
        <row r="810">
          <cell r="B810">
            <v>44</v>
          </cell>
          <cell r="C810">
            <v>0</v>
          </cell>
          <cell r="D810">
            <v>0</v>
          </cell>
          <cell r="E810">
            <v>0</v>
          </cell>
          <cell r="F810">
            <v>0</v>
          </cell>
          <cell r="G810">
            <v>0</v>
          </cell>
          <cell r="H810">
            <v>0</v>
          </cell>
          <cell r="I810">
            <v>0</v>
          </cell>
          <cell r="J810">
            <v>0</v>
          </cell>
          <cell r="K810">
            <v>0</v>
          </cell>
          <cell r="L810">
            <v>0</v>
          </cell>
          <cell r="M810">
            <v>0</v>
          </cell>
          <cell r="N810">
            <v>0</v>
          </cell>
        </row>
        <row r="811">
          <cell r="B811">
            <v>45</v>
          </cell>
          <cell r="C811">
            <v>0</v>
          </cell>
          <cell r="D811">
            <v>96.08</v>
          </cell>
          <cell r="E811">
            <v>0</v>
          </cell>
          <cell r="F811">
            <v>0.06</v>
          </cell>
          <cell r="G811">
            <v>0</v>
          </cell>
          <cell r="H811">
            <v>0</v>
          </cell>
          <cell r="I811">
            <v>64.94</v>
          </cell>
          <cell r="J811">
            <v>73.64</v>
          </cell>
          <cell r="K811">
            <v>0.22</v>
          </cell>
          <cell r="L811">
            <v>0</v>
          </cell>
          <cell r="M811">
            <v>0</v>
          </cell>
          <cell r="N811">
            <v>0</v>
          </cell>
        </row>
        <row r="812">
          <cell r="B812">
            <v>46</v>
          </cell>
          <cell r="C812">
            <v>0</v>
          </cell>
          <cell r="D812">
            <v>0</v>
          </cell>
          <cell r="E812">
            <v>0</v>
          </cell>
          <cell r="F812">
            <v>0</v>
          </cell>
          <cell r="G812">
            <v>0</v>
          </cell>
          <cell r="H812">
            <v>0</v>
          </cell>
          <cell r="I812">
            <v>0</v>
          </cell>
          <cell r="J812">
            <v>0</v>
          </cell>
          <cell r="K812">
            <v>0</v>
          </cell>
          <cell r="L812">
            <v>0</v>
          </cell>
          <cell r="M812">
            <v>0</v>
          </cell>
          <cell r="N812">
            <v>0</v>
          </cell>
        </row>
        <row r="813">
          <cell r="B813">
            <v>47</v>
          </cell>
          <cell r="C813">
            <v>0</v>
          </cell>
          <cell r="D813">
            <v>0</v>
          </cell>
          <cell r="E813">
            <v>0</v>
          </cell>
          <cell r="F813">
            <v>0</v>
          </cell>
          <cell r="G813">
            <v>0</v>
          </cell>
          <cell r="H813">
            <v>0</v>
          </cell>
          <cell r="I813">
            <v>0</v>
          </cell>
          <cell r="J813">
            <v>0</v>
          </cell>
          <cell r="K813">
            <v>0</v>
          </cell>
          <cell r="L813">
            <v>0</v>
          </cell>
          <cell r="M813">
            <v>0</v>
          </cell>
          <cell r="N813">
            <v>0</v>
          </cell>
        </row>
        <row r="814">
          <cell r="B814">
            <v>48</v>
          </cell>
          <cell r="C814">
            <v>0</v>
          </cell>
          <cell r="D814">
            <v>0</v>
          </cell>
          <cell r="E814">
            <v>0</v>
          </cell>
          <cell r="F814">
            <v>0</v>
          </cell>
          <cell r="G814">
            <v>0</v>
          </cell>
          <cell r="H814">
            <v>0</v>
          </cell>
          <cell r="I814">
            <v>0</v>
          </cell>
          <cell r="J814">
            <v>0</v>
          </cell>
          <cell r="K814">
            <v>0</v>
          </cell>
          <cell r="L814">
            <v>0</v>
          </cell>
          <cell r="M814">
            <v>0</v>
          </cell>
          <cell r="N814">
            <v>0</v>
          </cell>
        </row>
        <row r="815">
          <cell r="B815">
            <v>49</v>
          </cell>
          <cell r="C815">
            <v>0</v>
          </cell>
          <cell r="D815">
            <v>0</v>
          </cell>
          <cell r="E815">
            <v>0</v>
          </cell>
          <cell r="F815">
            <v>0</v>
          </cell>
          <cell r="G815">
            <v>0</v>
          </cell>
          <cell r="H815">
            <v>0</v>
          </cell>
          <cell r="I815">
            <v>0</v>
          </cell>
          <cell r="J815">
            <v>0</v>
          </cell>
          <cell r="K815">
            <v>0</v>
          </cell>
          <cell r="L815">
            <v>0</v>
          </cell>
          <cell r="M815">
            <v>0</v>
          </cell>
          <cell r="N815">
            <v>0</v>
          </cell>
        </row>
        <row r="816">
          <cell r="B816">
            <v>50</v>
          </cell>
          <cell r="C816">
            <v>0</v>
          </cell>
          <cell r="D816">
            <v>0</v>
          </cell>
          <cell r="E816">
            <v>0</v>
          </cell>
          <cell r="F816">
            <v>0</v>
          </cell>
          <cell r="G816">
            <v>0</v>
          </cell>
          <cell r="H816">
            <v>0</v>
          </cell>
          <cell r="I816">
            <v>0</v>
          </cell>
          <cell r="J816">
            <v>0</v>
          </cell>
          <cell r="K816">
            <v>0</v>
          </cell>
          <cell r="L816">
            <v>0</v>
          </cell>
          <cell r="M816">
            <v>0</v>
          </cell>
          <cell r="N816">
            <v>0</v>
          </cell>
        </row>
        <row r="817">
          <cell r="B817">
            <v>51</v>
          </cell>
          <cell r="C817">
            <v>0</v>
          </cell>
          <cell r="D817">
            <v>0</v>
          </cell>
          <cell r="E817">
            <v>0</v>
          </cell>
          <cell r="F817">
            <v>0</v>
          </cell>
          <cell r="G817">
            <v>0</v>
          </cell>
          <cell r="H817">
            <v>0</v>
          </cell>
          <cell r="I817">
            <v>0</v>
          </cell>
          <cell r="J817">
            <v>0</v>
          </cell>
          <cell r="K817">
            <v>0</v>
          </cell>
          <cell r="L817">
            <v>0</v>
          </cell>
          <cell r="M817">
            <v>0</v>
          </cell>
          <cell r="N817">
            <v>0</v>
          </cell>
        </row>
        <row r="818">
          <cell r="B818">
            <v>1</v>
          </cell>
          <cell r="C818">
            <v>375.94</v>
          </cell>
          <cell r="D818">
            <v>375.92</v>
          </cell>
          <cell r="E818">
            <v>375.94</v>
          </cell>
          <cell r="F818">
            <v>504.61</v>
          </cell>
          <cell r="G818">
            <v>392.66</v>
          </cell>
          <cell r="H818">
            <v>377.82</v>
          </cell>
          <cell r="I818">
            <v>405.54</v>
          </cell>
          <cell r="J818">
            <v>415.04</v>
          </cell>
          <cell r="K818">
            <v>379.7</v>
          </cell>
          <cell r="L818">
            <v>408.58</v>
          </cell>
          <cell r="M818">
            <v>379.7</v>
          </cell>
          <cell r="N818">
            <v>1371.8</v>
          </cell>
        </row>
        <row r="819">
          <cell r="B819">
            <v>2</v>
          </cell>
          <cell r="C819">
            <v>39.36</v>
          </cell>
          <cell r="D819">
            <v>35.67</v>
          </cell>
          <cell r="E819">
            <v>35.67</v>
          </cell>
          <cell r="F819">
            <v>35.67</v>
          </cell>
          <cell r="G819">
            <v>35.9</v>
          </cell>
          <cell r="H819">
            <v>35.770000000000003</v>
          </cell>
          <cell r="I819">
            <v>43.54</v>
          </cell>
          <cell r="J819">
            <v>36.54</v>
          </cell>
          <cell r="K819">
            <v>36.93</v>
          </cell>
          <cell r="L819">
            <v>36.93</v>
          </cell>
          <cell r="M819">
            <v>36.93</v>
          </cell>
          <cell r="N819">
            <v>36.93</v>
          </cell>
        </row>
        <row r="820">
          <cell r="B820">
            <v>3</v>
          </cell>
          <cell r="C820">
            <v>13.91</v>
          </cell>
          <cell r="D820">
            <v>13.84</v>
          </cell>
          <cell r="E820">
            <v>13.89</v>
          </cell>
          <cell r="F820">
            <v>13.9</v>
          </cell>
          <cell r="G820">
            <v>13.9</v>
          </cell>
          <cell r="H820">
            <v>13.88</v>
          </cell>
          <cell r="I820">
            <v>12.57</v>
          </cell>
          <cell r="J820">
            <v>14.4</v>
          </cell>
          <cell r="K820">
            <v>15.84</v>
          </cell>
          <cell r="L820">
            <v>15.84</v>
          </cell>
          <cell r="M820">
            <v>15.84</v>
          </cell>
          <cell r="N820">
            <v>15.84</v>
          </cell>
        </row>
        <row r="821">
          <cell r="B821">
            <v>4</v>
          </cell>
          <cell r="C821">
            <v>0</v>
          </cell>
          <cell r="D821">
            <v>0</v>
          </cell>
          <cell r="E821">
            <v>0</v>
          </cell>
          <cell r="F821">
            <v>0</v>
          </cell>
          <cell r="G821">
            <v>0</v>
          </cell>
          <cell r="H821">
            <v>0</v>
          </cell>
          <cell r="I821">
            <v>0</v>
          </cell>
          <cell r="J821">
            <v>0</v>
          </cell>
          <cell r="K821">
            <v>0</v>
          </cell>
          <cell r="L821">
            <v>0</v>
          </cell>
          <cell r="M821">
            <v>0</v>
          </cell>
          <cell r="N821">
            <v>0</v>
          </cell>
        </row>
        <row r="822">
          <cell r="B822">
            <v>5</v>
          </cell>
          <cell r="C822">
            <v>0</v>
          </cell>
          <cell r="D822">
            <v>0</v>
          </cell>
          <cell r="E822">
            <v>0</v>
          </cell>
          <cell r="F822">
            <v>0</v>
          </cell>
          <cell r="G822">
            <v>0</v>
          </cell>
          <cell r="H822">
            <v>0</v>
          </cell>
          <cell r="I822">
            <v>0</v>
          </cell>
          <cell r="J822">
            <v>0</v>
          </cell>
          <cell r="K822">
            <v>0</v>
          </cell>
          <cell r="L822">
            <v>0</v>
          </cell>
          <cell r="M822">
            <v>0</v>
          </cell>
          <cell r="N822">
            <v>0</v>
          </cell>
        </row>
        <row r="823">
          <cell r="B823">
            <v>6</v>
          </cell>
          <cell r="C823">
            <v>0</v>
          </cell>
          <cell r="D823">
            <v>0</v>
          </cell>
          <cell r="E823">
            <v>0</v>
          </cell>
          <cell r="F823">
            <v>0</v>
          </cell>
          <cell r="G823">
            <v>0</v>
          </cell>
          <cell r="H823">
            <v>0</v>
          </cell>
          <cell r="I823">
            <v>0</v>
          </cell>
          <cell r="J823">
            <v>0</v>
          </cell>
          <cell r="K823">
            <v>0</v>
          </cell>
          <cell r="L823">
            <v>0</v>
          </cell>
          <cell r="M823">
            <v>0</v>
          </cell>
          <cell r="N823">
            <v>0</v>
          </cell>
        </row>
        <row r="824">
          <cell r="B824">
            <v>7</v>
          </cell>
          <cell r="C824">
            <v>0</v>
          </cell>
          <cell r="D824">
            <v>0</v>
          </cell>
          <cell r="E824">
            <v>0</v>
          </cell>
          <cell r="F824">
            <v>0</v>
          </cell>
          <cell r="G824">
            <v>0</v>
          </cell>
          <cell r="H824">
            <v>0</v>
          </cell>
          <cell r="I824">
            <v>0</v>
          </cell>
          <cell r="J824">
            <v>0</v>
          </cell>
          <cell r="K824">
            <v>0</v>
          </cell>
          <cell r="L824">
            <v>0</v>
          </cell>
          <cell r="M824">
            <v>0</v>
          </cell>
          <cell r="N824">
            <v>0</v>
          </cell>
        </row>
        <row r="825">
          <cell r="B825">
            <v>8</v>
          </cell>
          <cell r="C825">
            <v>0</v>
          </cell>
          <cell r="D825">
            <v>0</v>
          </cell>
          <cell r="E825">
            <v>0</v>
          </cell>
          <cell r="F825">
            <v>0</v>
          </cell>
          <cell r="G825">
            <v>0</v>
          </cell>
          <cell r="H825">
            <v>0</v>
          </cell>
          <cell r="I825">
            <v>0</v>
          </cell>
          <cell r="J825">
            <v>0</v>
          </cell>
          <cell r="K825">
            <v>0</v>
          </cell>
          <cell r="L825">
            <v>0</v>
          </cell>
          <cell r="M825">
            <v>0</v>
          </cell>
          <cell r="N825">
            <v>0</v>
          </cell>
        </row>
        <row r="826">
          <cell r="B826">
            <v>9</v>
          </cell>
          <cell r="C826">
            <v>0</v>
          </cell>
          <cell r="D826">
            <v>0</v>
          </cell>
          <cell r="E826">
            <v>0</v>
          </cell>
          <cell r="F826">
            <v>0</v>
          </cell>
          <cell r="G826">
            <v>0</v>
          </cell>
          <cell r="H826">
            <v>0</v>
          </cell>
          <cell r="I826">
            <v>0</v>
          </cell>
          <cell r="J826">
            <v>0</v>
          </cell>
          <cell r="K826">
            <v>0</v>
          </cell>
          <cell r="L826">
            <v>0</v>
          </cell>
          <cell r="M826">
            <v>0</v>
          </cell>
          <cell r="N826">
            <v>0</v>
          </cell>
        </row>
        <row r="827">
          <cell r="B827">
            <v>10</v>
          </cell>
          <cell r="C827">
            <v>0</v>
          </cell>
          <cell r="D827">
            <v>0</v>
          </cell>
          <cell r="E827">
            <v>0</v>
          </cell>
          <cell r="F827">
            <v>0</v>
          </cell>
          <cell r="G827">
            <v>0</v>
          </cell>
          <cell r="H827">
            <v>0</v>
          </cell>
          <cell r="I827">
            <v>0</v>
          </cell>
          <cell r="J827">
            <v>556.17999999999995</v>
          </cell>
          <cell r="K827">
            <v>0</v>
          </cell>
          <cell r="L827">
            <v>0</v>
          </cell>
          <cell r="M827">
            <v>0</v>
          </cell>
          <cell r="N827">
            <v>0</v>
          </cell>
        </row>
        <row r="828">
          <cell r="B828">
            <v>11</v>
          </cell>
          <cell r="C828">
            <v>0</v>
          </cell>
          <cell r="D828">
            <v>461.95</v>
          </cell>
          <cell r="E828">
            <v>12.58</v>
          </cell>
          <cell r="F828">
            <v>0</v>
          </cell>
          <cell r="G828">
            <v>1.87</v>
          </cell>
          <cell r="H828">
            <v>0</v>
          </cell>
          <cell r="I828">
            <v>317.33999999999997</v>
          </cell>
          <cell r="J828">
            <v>0</v>
          </cell>
          <cell r="K828">
            <v>0</v>
          </cell>
          <cell r="L828">
            <v>0</v>
          </cell>
          <cell r="M828">
            <v>0</v>
          </cell>
          <cell r="N828">
            <v>0</v>
          </cell>
        </row>
        <row r="829">
          <cell r="B829">
            <v>12</v>
          </cell>
          <cell r="C829">
            <v>18.28</v>
          </cell>
          <cell r="D829">
            <v>10.59</v>
          </cell>
          <cell r="E829">
            <v>0</v>
          </cell>
          <cell r="F829">
            <v>0</v>
          </cell>
          <cell r="G829">
            <v>0</v>
          </cell>
          <cell r="H829">
            <v>0</v>
          </cell>
          <cell r="I829">
            <v>9.0299999999999994</v>
          </cell>
          <cell r="J829">
            <v>0.13</v>
          </cell>
          <cell r="K829">
            <v>0</v>
          </cell>
          <cell r="L829">
            <v>0</v>
          </cell>
          <cell r="M829">
            <v>0</v>
          </cell>
          <cell r="N829">
            <v>0</v>
          </cell>
        </row>
        <row r="830">
          <cell r="B830">
            <v>13</v>
          </cell>
          <cell r="C830">
            <v>0</v>
          </cell>
          <cell r="D830">
            <v>0</v>
          </cell>
          <cell r="E830">
            <v>0</v>
          </cell>
          <cell r="F830">
            <v>0</v>
          </cell>
          <cell r="G830">
            <v>0</v>
          </cell>
          <cell r="H830">
            <v>0</v>
          </cell>
          <cell r="I830">
            <v>0</v>
          </cell>
          <cell r="J830">
            <v>0</v>
          </cell>
          <cell r="K830">
            <v>0</v>
          </cell>
          <cell r="L830">
            <v>0</v>
          </cell>
          <cell r="M830">
            <v>0</v>
          </cell>
          <cell r="N830">
            <v>0</v>
          </cell>
        </row>
        <row r="831">
          <cell r="B831">
            <v>14</v>
          </cell>
          <cell r="C831">
            <v>0</v>
          </cell>
          <cell r="D831">
            <v>0.12</v>
          </cell>
          <cell r="E831">
            <v>0.12</v>
          </cell>
          <cell r="F831">
            <v>0</v>
          </cell>
          <cell r="G831">
            <v>0</v>
          </cell>
          <cell r="H831">
            <v>0</v>
          </cell>
          <cell r="I831">
            <v>0.12</v>
          </cell>
          <cell r="J831">
            <v>0.12</v>
          </cell>
          <cell r="K831">
            <v>0</v>
          </cell>
          <cell r="L831">
            <v>0</v>
          </cell>
          <cell r="M831">
            <v>0</v>
          </cell>
          <cell r="N831">
            <v>0</v>
          </cell>
        </row>
        <row r="832">
          <cell r="B832">
            <v>15</v>
          </cell>
          <cell r="C832">
            <v>0</v>
          </cell>
          <cell r="D832">
            <v>0.06</v>
          </cell>
          <cell r="E832">
            <v>0.06</v>
          </cell>
          <cell r="F832">
            <v>0</v>
          </cell>
          <cell r="G832">
            <v>0</v>
          </cell>
          <cell r="H832">
            <v>0</v>
          </cell>
          <cell r="I832">
            <v>0.06</v>
          </cell>
          <cell r="J832">
            <v>0.06</v>
          </cell>
          <cell r="K832">
            <v>0</v>
          </cell>
          <cell r="L832">
            <v>0</v>
          </cell>
          <cell r="M832">
            <v>0</v>
          </cell>
          <cell r="N832">
            <v>0</v>
          </cell>
        </row>
        <row r="833">
          <cell r="B833">
            <v>16</v>
          </cell>
          <cell r="C833">
            <v>0</v>
          </cell>
          <cell r="D833">
            <v>0</v>
          </cell>
          <cell r="E833">
            <v>0</v>
          </cell>
          <cell r="F833">
            <v>0</v>
          </cell>
          <cell r="G833">
            <v>0</v>
          </cell>
          <cell r="H833">
            <v>0</v>
          </cell>
          <cell r="I833">
            <v>0.03</v>
          </cell>
          <cell r="J833">
            <v>0.03</v>
          </cell>
          <cell r="K833">
            <v>0</v>
          </cell>
          <cell r="L833">
            <v>0</v>
          </cell>
          <cell r="M833">
            <v>0</v>
          </cell>
          <cell r="N833">
            <v>0</v>
          </cell>
        </row>
        <row r="834">
          <cell r="B834">
            <v>17</v>
          </cell>
          <cell r="C834">
            <v>0</v>
          </cell>
          <cell r="D834">
            <v>0</v>
          </cell>
          <cell r="E834">
            <v>0</v>
          </cell>
          <cell r="F834">
            <v>0</v>
          </cell>
          <cell r="G834">
            <v>0</v>
          </cell>
          <cell r="H834">
            <v>0</v>
          </cell>
          <cell r="I834">
            <v>0</v>
          </cell>
          <cell r="J834">
            <v>0</v>
          </cell>
          <cell r="K834">
            <v>0</v>
          </cell>
          <cell r="L834">
            <v>0</v>
          </cell>
          <cell r="M834">
            <v>0</v>
          </cell>
          <cell r="N834">
            <v>0</v>
          </cell>
        </row>
        <row r="835">
          <cell r="B835">
            <v>18</v>
          </cell>
          <cell r="C835">
            <v>0</v>
          </cell>
          <cell r="D835">
            <v>0</v>
          </cell>
          <cell r="E835">
            <v>0</v>
          </cell>
          <cell r="F835">
            <v>0</v>
          </cell>
          <cell r="G835">
            <v>0</v>
          </cell>
          <cell r="H835">
            <v>0</v>
          </cell>
          <cell r="I835">
            <v>0</v>
          </cell>
          <cell r="J835">
            <v>0</v>
          </cell>
          <cell r="K835">
            <v>0</v>
          </cell>
          <cell r="L835">
            <v>0</v>
          </cell>
          <cell r="M835">
            <v>0</v>
          </cell>
          <cell r="N835">
            <v>0</v>
          </cell>
        </row>
        <row r="836">
          <cell r="B836">
            <v>19</v>
          </cell>
          <cell r="C836">
            <v>0.04</v>
          </cell>
          <cell r="D836">
            <v>0.04</v>
          </cell>
          <cell r="E836">
            <v>0.04</v>
          </cell>
          <cell r="F836">
            <v>0.04</v>
          </cell>
          <cell r="G836">
            <v>0.04</v>
          </cell>
          <cell r="H836">
            <v>0.04</v>
          </cell>
          <cell r="I836">
            <v>0.04</v>
          </cell>
          <cell r="J836">
            <v>0.04</v>
          </cell>
          <cell r="K836">
            <v>0.04</v>
          </cell>
          <cell r="L836">
            <v>0.04</v>
          </cell>
          <cell r="M836">
            <v>0.04</v>
          </cell>
          <cell r="N836">
            <v>0.04</v>
          </cell>
        </row>
        <row r="837">
          <cell r="B837">
            <v>20</v>
          </cell>
          <cell r="C837">
            <v>0</v>
          </cell>
          <cell r="D837">
            <v>0</v>
          </cell>
          <cell r="E837">
            <v>0</v>
          </cell>
          <cell r="F837">
            <v>0</v>
          </cell>
          <cell r="G837">
            <v>0</v>
          </cell>
          <cell r="H837">
            <v>0</v>
          </cell>
          <cell r="I837">
            <v>0</v>
          </cell>
          <cell r="J837">
            <v>50.42</v>
          </cell>
          <cell r="K837">
            <v>0</v>
          </cell>
          <cell r="L837">
            <v>0</v>
          </cell>
          <cell r="M837">
            <v>0</v>
          </cell>
          <cell r="N837">
            <v>0</v>
          </cell>
        </row>
        <row r="838">
          <cell r="B838">
            <v>21</v>
          </cell>
          <cell r="C838">
            <v>0.06</v>
          </cell>
          <cell r="D838">
            <v>0.06</v>
          </cell>
          <cell r="E838">
            <v>0.06</v>
          </cell>
          <cell r="F838">
            <v>0.06</v>
          </cell>
          <cell r="G838">
            <v>0.06</v>
          </cell>
          <cell r="H838">
            <v>0.06</v>
          </cell>
          <cell r="I838">
            <v>0.06</v>
          </cell>
          <cell r="J838">
            <v>0.06</v>
          </cell>
          <cell r="K838">
            <v>0.06</v>
          </cell>
          <cell r="L838">
            <v>0.06</v>
          </cell>
          <cell r="M838">
            <v>0.06</v>
          </cell>
          <cell r="N838">
            <v>0.06</v>
          </cell>
        </row>
        <row r="839">
          <cell r="B839">
            <v>22</v>
          </cell>
          <cell r="C839">
            <v>0</v>
          </cell>
          <cell r="D839">
            <v>0</v>
          </cell>
          <cell r="E839">
            <v>0</v>
          </cell>
          <cell r="F839">
            <v>0</v>
          </cell>
          <cell r="G839">
            <v>0</v>
          </cell>
          <cell r="H839">
            <v>0</v>
          </cell>
          <cell r="I839">
            <v>0</v>
          </cell>
          <cell r="J839">
            <v>0</v>
          </cell>
          <cell r="K839">
            <v>0</v>
          </cell>
          <cell r="L839">
            <v>0</v>
          </cell>
          <cell r="M839">
            <v>0</v>
          </cell>
          <cell r="N839">
            <v>0</v>
          </cell>
        </row>
        <row r="840">
          <cell r="B840">
            <v>23</v>
          </cell>
          <cell r="C840">
            <v>0</v>
          </cell>
          <cell r="D840">
            <v>0</v>
          </cell>
          <cell r="E840">
            <v>0</v>
          </cell>
          <cell r="F840">
            <v>0</v>
          </cell>
          <cell r="G840">
            <v>0</v>
          </cell>
          <cell r="H840">
            <v>0</v>
          </cell>
          <cell r="I840">
            <v>0</v>
          </cell>
          <cell r="J840">
            <v>0</v>
          </cell>
          <cell r="K840">
            <v>0</v>
          </cell>
          <cell r="L840">
            <v>0</v>
          </cell>
          <cell r="M840">
            <v>0</v>
          </cell>
          <cell r="N840">
            <v>0</v>
          </cell>
        </row>
        <row r="841">
          <cell r="B841">
            <v>24</v>
          </cell>
          <cell r="C841">
            <v>0</v>
          </cell>
          <cell r="D841">
            <v>0</v>
          </cell>
          <cell r="E841">
            <v>0</v>
          </cell>
          <cell r="F841">
            <v>0</v>
          </cell>
          <cell r="G841">
            <v>0</v>
          </cell>
          <cell r="H841">
            <v>0</v>
          </cell>
          <cell r="I841">
            <v>0</v>
          </cell>
          <cell r="J841">
            <v>0</v>
          </cell>
          <cell r="K841">
            <v>0</v>
          </cell>
          <cell r="L841">
            <v>0</v>
          </cell>
          <cell r="M841">
            <v>0</v>
          </cell>
          <cell r="N841">
            <v>0</v>
          </cell>
        </row>
        <row r="842">
          <cell r="B842">
            <v>25</v>
          </cell>
          <cell r="C842">
            <v>0</v>
          </cell>
          <cell r="D842">
            <v>0</v>
          </cell>
          <cell r="E842">
            <v>0</v>
          </cell>
          <cell r="F842">
            <v>0</v>
          </cell>
          <cell r="G842">
            <v>0</v>
          </cell>
          <cell r="H842">
            <v>0</v>
          </cell>
          <cell r="I842">
            <v>0</v>
          </cell>
          <cell r="J842">
            <v>0</v>
          </cell>
          <cell r="K842">
            <v>0</v>
          </cell>
          <cell r="L842">
            <v>0</v>
          </cell>
          <cell r="M842">
            <v>0</v>
          </cell>
          <cell r="N842">
            <v>0</v>
          </cell>
        </row>
        <row r="843">
          <cell r="B843">
            <v>26</v>
          </cell>
          <cell r="C843">
            <v>0</v>
          </cell>
          <cell r="D843">
            <v>15</v>
          </cell>
          <cell r="E843">
            <v>15</v>
          </cell>
          <cell r="F843">
            <v>16</v>
          </cell>
          <cell r="G843">
            <v>15</v>
          </cell>
          <cell r="H843">
            <v>16</v>
          </cell>
          <cell r="I843">
            <v>20</v>
          </cell>
          <cell r="J843">
            <v>20</v>
          </cell>
          <cell r="K843">
            <v>20</v>
          </cell>
          <cell r="L843">
            <v>25</v>
          </cell>
          <cell r="M843">
            <v>20</v>
          </cell>
          <cell r="N843">
            <v>0</v>
          </cell>
        </row>
        <row r="844">
          <cell r="B844">
            <v>27</v>
          </cell>
          <cell r="C844">
            <v>0</v>
          </cell>
          <cell r="D844">
            <v>0</v>
          </cell>
          <cell r="E844">
            <v>0</v>
          </cell>
          <cell r="F844">
            <v>0</v>
          </cell>
          <cell r="G844">
            <v>0</v>
          </cell>
          <cell r="H844">
            <v>0</v>
          </cell>
          <cell r="I844">
            <v>0</v>
          </cell>
          <cell r="J844">
            <v>0</v>
          </cell>
          <cell r="K844">
            <v>0</v>
          </cell>
          <cell r="L844">
            <v>0</v>
          </cell>
          <cell r="M844">
            <v>0</v>
          </cell>
          <cell r="N844">
            <v>0</v>
          </cell>
        </row>
        <row r="845">
          <cell r="B845">
            <v>28</v>
          </cell>
          <cell r="C845">
            <v>0</v>
          </cell>
          <cell r="D845">
            <v>0</v>
          </cell>
          <cell r="E845">
            <v>0</v>
          </cell>
          <cell r="F845">
            <v>0</v>
          </cell>
          <cell r="G845">
            <v>0</v>
          </cell>
          <cell r="H845">
            <v>0</v>
          </cell>
          <cell r="I845">
            <v>0</v>
          </cell>
          <cell r="J845">
            <v>0</v>
          </cell>
          <cell r="K845">
            <v>0</v>
          </cell>
          <cell r="L845">
            <v>0</v>
          </cell>
          <cell r="M845">
            <v>0</v>
          </cell>
          <cell r="N845">
            <v>0</v>
          </cell>
        </row>
        <row r="846">
          <cell r="B846">
            <v>29</v>
          </cell>
          <cell r="C846">
            <v>0</v>
          </cell>
          <cell r="D846">
            <v>0</v>
          </cell>
          <cell r="E846">
            <v>0</v>
          </cell>
          <cell r="F846">
            <v>0</v>
          </cell>
          <cell r="G846">
            <v>0</v>
          </cell>
          <cell r="H846">
            <v>0</v>
          </cell>
          <cell r="I846">
            <v>0</v>
          </cell>
          <cell r="J846">
            <v>0</v>
          </cell>
          <cell r="K846">
            <v>0</v>
          </cell>
          <cell r="L846">
            <v>0</v>
          </cell>
          <cell r="M846">
            <v>0</v>
          </cell>
          <cell r="N846">
            <v>0</v>
          </cell>
        </row>
        <row r="847">
          <cell r="B847">
            <v>30</v>
          </cell>
          <cell r="C847">
            <v>0</v>
          </cell>
          <cell r="D847">
            <v>0</v>
          </cell>
          <cell r="E847">
            <v>0</v>
          </cell>
          <cell r="F847">
            <v>0</v>
          </cell>
          <cell r="G847">
            <v>0</v>
          </cell>
          <cell r="H847">
            <v>0</v>
          </cell>
          <cell r="I847">
            <v>0</v>
          </cell>
          <cell r="J847">
            <v>0</v>
          </cell>
          <cell r="K847">
            <v>0</v>
          </cell>
          <cell r="L847">
            <v>0</v>
          </cell>
          <cell r="M847">
            <v>0</v>
          </cell>
          <cell r="N847">
            <v>0</v>
          </cell>
        </row>
        <row r="848">
          <cell r="B848">
            <v>31</v>
          </cell>
          <cell r="C848">
            <v>0</v>
          </cell>
          <cell r="D848">
            <v>0</v>
          </cell>
          <cell r="E848">
            <v>0</v>
          </cell>
          <cell r="F848">
            <v>0</v>
          </cell>
          <cell r="G848">
            <v>0</v>
          </cell>
          <cell r="H848">
            <v>0</v>
          </cell>
          <cell r="I848">
            <v>0</v>
          </cell>
          <cell r="J848">
            <v>0</v>
          </cell>
          <cell r="K848">
            <v>0</v>
          </cell>
          <cell r="L848">
            <v>0</v>
          </cell>
          <cell r="M848">
            <v>0</v>
          </cell>
          <cell r="N848">
            <v>0</v>
          </cell>
        </row>
        <row r="849">
          <cell r="B849">
            <v>32</v>
          </cell>
          <cell r="C849">
            <v>0</v>
          </cell>
          <cell r="D849">
            <v>0</v>
          </cell>
          <cell r="E849">
            <v>0</v>
          </cell>
          <cell r="F849">
            <v>0</v>
          </cell>
          <cell r="G849">
            <v>0</v>
          </cell>
          <cell r="H849">
            <v>0</v>
          </cell>
          <cell r="I849">
            <v>0</v>
          </cell>
          <cell r="J849">
            <v>0</v>
          </cell>
          <cell r="K849">
            <v>0</v>
          </cell>
          <cell r="L849">
            <v>0</v>
          </cell>
          <cell r="M849">
            <v>0</v>
          </cell>
          <cell r="N849">
            <v>0</v>
          </cell>
        </row>
        <row r="850">
          <cell r="B850">
            <v>33</v>
          </cell>
          <cell r="C850">
            <v>1.1000000000000001</v>
          </cell>
          <cell r="D850">
            <v>1.1000000000000001</v>
          </cell>
          <cell r="E850">
            <v>1.1000000000000001</v>
          </cell>
          <cell r="F850">
            <v>1.1000000000000001</v>
          </cell>
          <cell r="G850">
            <v>1.1000000000000001</v>
          </cell>
          <cell r="H850">
            <v>1.1000000000000001</v>
          </cell>
          <cell r="I850">
            <v>1.1000000000000001</v>
          </cell>
          <cell r="J850">
            <v>1.1000000000000001</v>
          </cell>
          <cell r="K850">
            <v>1.1000000000000001</v>
          </cell>
          <cell r="L850">
            <v>1.1000000000000001</v>
          </cell>
          <cell r="M850">
            <v>1.1000000000000001</v>
          </cell>
          <cell r="N850">
            <v>1.1000000000000001</v>
          </cell>
        </row>
        <row r="851">
          <cell r="B851">
            <v>34</v>
          </cell>
          <cell r="C851">
            <v>0</v>
          </cell>
          <cell r="D851">
            <v>0</v>
          </cell>
          <cell r="E851">
            <v>0</v>
          </cell>
          <cell r="F851">
            <v>0</v>
          </cell>
          <cell r="G851">
            <v>0</v>
          </cell>
          <cell r="H851">
            <v>0</v>
          </cell>
          <cell r="I851">
            <v>0</v>
          </cell>
          <cell r="J851">
            <v>0</v>
          </cell>
          <cell r="K851">
            <v>0</v>
          </cell>
          <cell r="L851">
            <v>0</v>
          </cell>
          <cell r="M851">
            <v>0</v>
          </cell>
          <cell r="N851">
            <v>0</v>
          </cell>
        </row>
        <row r="852">
          <cell r="B852">
            <v>35</v>
          </cell>
          <cell r="C852">
            <v>0</v>
          </cell>
          <cell r="D852">
            <v>0</v>
          </cell>
          <cell r="E852">
            <v>0</v>
          </cell>
          <cell r="F852">
            <v>0</v>
          </cell>
          <cell r="G852">
            <v>0</v>
          </cell>
          <cell r="H852">
            <v>0</v>
          </cell>
          <cell r="I852">
            <v>0</v>
          </cell>
          <cell r="J852">
            <v>0</v>
          </cell>
          <cell r="K852">
            <v>0</v>
          </cell>
          <cell r="L852">
            <v>0</v>
          </cell>
          <cell r="M852">
            <v>0</v>
          </cell>
          <cell r="N852">
            <v>0</v>
          </cell>
        </row>
        <row r="853">
          <cell r="B853">
            <v>36</v>
          </cell>
          <cell r="C853">
            <v>0</v>
          </cell>
          <cell r="D853">
            <v>0</v>
          </cell>
          <cell r="E853">
            <v>0</v>
          </cell>
          <cell r="F853">
            <v>0</v>
          </cell>
          <cell r="G853">
            <v>0</v>
          </cell>
          <cell r="H853">
            <v>0</v>
          </cell>
          <cell r="I853">
            <v>0</v>
          </cell>
          <cell r="J853">
            <v>0</v>
          </cell>
          <cell r="K853">
            <v>0</v>
          </cell>
          <cell r="L853">
            <v>0</v>
          </cell>
          <cell r="M853">
            <v>0</v>
          </cell>
          <cell r="N853">
            <v>0</v>
          </cell>
        </row>
        <row r="854">
          <cell r="B854">
            <v>37</v>
          </cell>
          <cell r="C854">
            <v>0</v>
          </cell>
          <cell r="D854">
            <v>0</v>
          </cell>
          <cell r="E854">
            <v>0</v>
          </cell>
          <cell r="F854">
            <v>0</v>
          </cell>
          <cell r="G854">
            <v>0</v>
          </cell>
          <cell r="H854">
            <v>0</v>
          </cell>
          <cell r="I854">
            <v>0</v>
          </cell>
          <cell r="J854">
            <v>0</v>
          </cell>
          <cell r="K854">
            <v>0</v>
          </cell>
          <cell r="L854">
            <v>0</v>
          </cell>
          <cell r="M854">
            <v>0</v>
          </cell>
          <cell r="N854">
            <v>0</v>
          </cell>
        </row>
        <row r="855">
          <cell r="B855">
            <v>38</v>
          </cell>
          <cell r="C855">
            <v>0</v>
          </cell>
          <cell r="D855">
            <v>0</v>
          </cell>
          <cell r="E855">
            <v>0</v>
          </cell>
          <cell r="F855">
            <v>0</v>
          </cell>
          <cell r="G855">
            <v>0</v>
          </cell>
          <cell r="H855">
            <v>0</v>
          </cell>
          <cell r="I855">
            <v>0</v>
          </cell>
          <cell r="J855">
            <v>0</v>
          </cell>
          <cell r="K855">
            <v>0</v>
          </cell>
          <cell r="L855">
            <v>0</v>
          </cell>
          <cell r="M855">
            <v>0</v>
          </cell>
          <cell r="N855">
            <v>0</v>
          </cell>
        </row>
        <row r="856">
          <cell r="B856">
            <v>39</v>
          </cell>
          <cell r="C856">
            <v>0</v>
          </cell>
          <cell r="D856">
            <v>0</v>
          </cell>
          <cell r="E856">
            <v>0</v>
          </cell>
          <cell r="F856">
            <v>0</v>
          </cell>
          <cell r="G856">
            <v>0</v>
          </cell>
          <cell r="H856">
            <v>0</v>
          </cell>
          <cell r="I856">
            <v>0</v>
          </cell>
          <cell r="J856">
            <v>0</v>
          </cell>
          <cell r="K856">
            <v>0</v>
          </cell>
          <cell r="L856">
            <v>0</v>
          </cell>
          <cell r="M856">
            <v>0</v>
          </cell>
          <cell r="N856">
            <v>0</v>
          </cell>
        </row>
        <row r="857">
          <cell r="B857">
            <v>40</v>
          </cell>
          <cell r="C857">
            <v>0</v>
          </cell>
          <cell r="D857">
            <v>0</v>
          </cell>
          <cell r="E857">
            <v>0</v>
          </cell>
          <cell r="F857">
            <v>0</v>
          </cell>
          <cell r="G857">
            <v>0</v>
          </cell>
          <cell r="H857">
            <v>0</v>
          </cell>
          <cell r="I857">
            <v>0</v>
          </cell>
          <cell r="J857">
            <v>0</v>
          </cell>
          <cell r="K857">
            <v>0</v>
          </cell>
          <cell r="L857">
            <v>0</v>
          </cell>
          <cell r="M857">
            <v>0</v>
          </cell>
          <cell r="N857">
            <v>0</v>
          </cell>
        </row>
        <row r="858">
          <cell r="B858">
            <v>41</v>
          </cell>
          <cell r="C858">
            <v>0</v>
          </cell>
          <cell r="D858">
            <v>0</v>
          </cell>
          <cell r="E858">
            <v>0</v>
          </cell>
          <cell r="F858">
            <v>0</v>
          </cell>
          <cell r="G858">
            <v>0</v>
          </cell>
          <cell r="H858">
            <v>0</v>
          </cell>
          <cell r="I858">
            <v>0</v>
          </cell>
          <cell r="J858">
            <v>0</v>
          </cell>
          <cell r="K858">
            <v>0</v>
          </cell>
          <cell r="L858">
            <v>0</v>
          </cell>
          <cell r="M858">
            <v>0</v>
          </cell>
          <cell r="N858">
            <v>0</v>
          </cell>
        </row>
        <row r="859">
          <cell r="B859">
            <v>42</v>
          </cell>
          <cell r="C859">
            <v>0</v>
          </cell>
          <cell r="D859">
            <v>0</v>
          </cell>
          <cell r="E859">
            <v>0</v>
          </cell>
          <cell r="F859">
            <v>0</v>
          </cell>
          <cell r="G859">
            <v>0</v>
          </cell>
          <cell r="H859">
            <v>0</v>
          </cell>
          <cell r="I859">
            <v>0</v>
          </cell>
          <cell r="J859">
            <v>0</v>
          </cell>
          <cell r="K859">
            <v>0</v>
          </cell>
          <cell r="L859">
            <v>0</v>
          </cell>
          <cell r="M859">
            <v>0</v>
          </cell>
          <cell r="N859">
            <v>0</v>
          </cell>
        </row>
        <row r="860">
          <cell r="B860">
            <v>43</v>
          </cell>
          <cell r="C860">
            <v>0</v>
          </cell>
          <cell r="D860">
            <v>0</v>
          </cell>
          <cell r="E860">
            <v>0</v>
          </cell>
          <cell r="F860">
            <v>0</v>
          </cell>
          <cell r="G860">
            <v>0</v>
          </cell>
          <cell r="H860">
            <v>0</v>
          </cell>
          <cell r="I860">
            <v>0</v>
          </cell>
          <cell r="J860">
            <v>0</v>
          </cell>
          <cell r="K860">
            <v>0</v>
          </cell>
          <cell r="L860">
            <v>0</v>
          </cell>
          <cell r="M860">
            <v>0</v>
          </cell>
          <cell r="N860">
            <v>0</v>
          </cell>
        </row>
        <row r="861">
          <cell r="B861">
            <v>44</v>
          </cell>
          <cell r="C861">
            <v>0</v>
          </cell>
          <cell r="D861">
            <v>0</v>
          </cell>
          <cell r="E861">
            <v>0</v>
          </cell>
          <cell r="F861">
            <v>0</v>
          </cell>
          <cell r="G861">
            <v>0</v>
          </cell>
          <cell r="H861">
            <v>0</v>
          </cell>
          <cell r="I861">
            <v>0</v>
          </cell>
          <cell r="J861">
            <v>0</v>
          </cell>
          <cell r="K861">
            <v>0</v>
          </cell>
          <cell r="L861">
            <v>0</v>
          </cell>
          <cell r="M861">
            <v>0</v>
          </cell>
          <cell r="N861">
            <v>0</v>
          </cell>
        </row>
        <row r="862">
          <cell r="B862">
            <v>45</v>
          </cell>
          <cell r="C862">
            <v>0</v>
          </cell>
          <cell r="D862">
            <v>0</v>
          </cell>
          <cell r="E862">
            <v>0</v>
          </cell>
          <cell r="F862">
            <v>0</v>
          </cell>
          <cell r="G862">
            <v>0</v>
          </cell>
          <cell r="H862">
            <v>0</v>
          </cell>
          <cell r="I862">
            <v>0</v>
          </cell>
          <cell r="J862">
            <v>0</v>
          </cell>
          <cell r="K862">
            <v>0</v>
          </cell>
          <cell r="L862">
            <v>0</v>
          </cell>
          <cell r="M862">
            <v>0</v>
          </cell>
          <cell r="N862">
            <v>0</v>
          </cell>
        </row>
        <row r="863">
          <cell r="B863">
            <v>46</v>
          </cell>
          <cell r="C863">
            <v>0</v>
          </cell>
          <cell r="D863">
            <v>0</v>
          </cell>
          <cell r="E863">
            <v>0</v>
          </cell>
          <cell r="F863">
            <v>0</v>
          </cell>
          <cell r="G863">
            <v>0</v>
          </cell>
          <cell r="H863">
            <v>0</v>
          </cell>
          <cell r="I863">
            <v>0</v>
          </cell>
          <cell r="J863">
            <v>0</v>
          </cell>
          <cell r="K863">
            <v>0</v>
          </cell>
          <cell r="L863">
            <v>0</v>
          </cell>
          <cell r="M863">
            <v>0</v>
          </cell>
          <cell r="N863">
            <v>0</v>
          </cell>
        </row>
        <row r="864">
          <cell r="B864">
            <v>47</v>
          </cell>
          <cell r="C864">
            <v>0</v>
          </cell>
          <cell r="D864">
            <v>0</v>
          </cell>
          <cell r="E864">
            <v>0</v>
          </cell>
          <cell r="F864">
            <v>0</v>
          </cell>
          <cell r="G864">
            <v>0</v>
          </cell>
          <cell r="H864">
            <v>0</v>
          </cell>
          <cell r="I864">
            <v>0</v>
          </cell>
          <cell r="J864">
            <v>0</v>
          </cell>
          <cell r="K864">
            <v>0</v>
          </cell>
          <cell r="L864">
            <v>0</v>
          </cell>
          <cell r="M864">
            <v>0</v>
          </cell>
          <cell r="N864">
            <v>0</v>
          </cell>
        </row>
        <row r="865">
          <cell r="B865">
            <v>48</v>
          </cell>
          <cell r="C865">
            <v>2.02</v>
          </cell>
          <cell r="D865">
            <v>2.02</v>
          </cell>
          <cell r="E865">
            <v>2.02</v>
          </cell>
          <cell r="F865">
            <v>2.02</v>
          </cell>
          <cell r="G865">
            <v>2.02</v>
          </cell>
          <cell r="H865">
            <v>2.02</v>
          </cell>
          <cell r="I865">
            <v>2.02</v>
          </cell>
          <cell r="J865">
            <v>2.02</v>
          </cell>
          <cell r="K865">
            <v>2.02</v>
          </cell>
          <cell r="L865">
            <v>2.02</v>
          </cell>
          <cell r="M865">
            <v>2.02</v>
          </cell>
          <cell r="N865">
            <v>2.02</v>
          </cell>
        </row>
        <row r="866">
          <cell r="B866">
            <v>49</v>
          </cell>
          <cell r="C866">
            <v>0</v>
          </cell>
          <cell r="D866">
            <v>0</v>
          </cell>
          <cell r="E866">
            <v>0</v>
          </cell>
          <cell r="F866">
            <v>0</v>
          </cell>
          <cell r="G866">
            <v>0</v>
          </cell>
          <cell r="H866">
            <v>0</v>
          </cell>
          <cell r="I866">
            <v>0</v>
          </cell>
          <cell r="J866">
            <v>0</v>
          </cell>
          <cell r="K866">
            <v>0</v>
          </cell>
          <cell r="L866">
            <v>0</v>
          </cell>
          <cell r="M866">
            <v>0</v>
          </cell>
          <cell r="N866">
            <v>0</v>
          </cell>
        </row>
        <row r="867">
          <cell r="B867">
            <v>50</v>
          </cell>
          <cell r="C867">
            <v>0</v>
          </cell>
          <cell r="D867">
            <v>0</v>
          </cell>
          <cell r="E867">
            <v>0</v>
          </cell>
          <cell r="F867">
            <v>0</v>
          </cell>
          <cell r="G867">
            <v>0</v>
          </cell>
          <cell r="H867">
            <v>0</v>
          </cell>
          <cell r="I867">
            <v>0</v>
          </cell>
          <cell r="J867">
            <v>0</v>
          </cell>
          <cell r="K867">
            <v>0</v>
          </cell>
          <cell r="L867">
            <v>0</v>
          </cell>
          <cell r="M867">
            <v>0</v>
          </cell>
          <cell r="N867">
            <v>0</v>
          </cell>
        </row>
        <row r="868">
          <cell r="B868">
            <v>51</v>
          </cell>
          <cell r="C868">
            <v>0</v>
          </cell>
          <cell r="D868">
            <v>0</v>
          </cell>
          <cell r="E868">
            <v>0</v>
          </cell>
          <cell r="F868">
            <v>0</v>
          </cell>
          <cell r="G868">
            <v>0</v>
          </cell>
          <cell r="H868">
            <v>0</v>
          </cell>
          <cell r="I868">
            <v>0</v>
          </cell>
          <cell r="J868">
            <v>0</v>
          </cell>
          <cell r="K868">
            <v>0</v>
          </cell>
          <cell r="L868">
            <v>0</v>
          </cell>
          <cell r="M868">
            <v>0</v>
          </cell>
          <cell r="N868">
            <v>0</v>
          </cell>
        </row>
        <row r="869">
          <cell r="B869">
            <v>1</v>
          </cell>
          <cell r="C869">
            <v>366.35</v>
          </cell>
          <cell r="D869">
            <v>477.04</v>
          </cell>
          <cell r="E869">
            <v>555.73</v>
          </cell>
          <cell r="F869">
            <v>505.43</v>
          </cell>
          <cell r="G869">
            <v>427.61</v>
          </cell>
          <cell r="H869">
            <v>561.11</v>
          </cell>
          <cell r="I869">
            <v>420.33</v>
          </cell>
          <cell r="J869">
            <v>447.43</v>
          </cell>
          <cell r="K869">
            <v>565.21</v>
          </cell>
          <cell r="L869">
            <v>429.68</v>
          </cell>
          <cell r="M869">
            <v>429.91</v>
          </cell>
          <cell r="N869">
            <v>655.27</v>
          </cell>
        </row>
        <row r="870">
          <cell r="B870">
            <v>2</v>
          </cell>
          <cell r="C870">
            <v>28.93</v>
          </cell>
          <cell r="D870">
            <v>30.67</v>
          </cell>
          <cell r="E870">
            <v>30.67</v>
          </cell>
          <cell r="F870">
            <v>30.67</v>
          </cell>
          <cell r="G870">
            <v>30.67</v>
          </cell>
          <cell r="H870">
            <v>30.67</v>
          </cell>
          <cell r="I870">
            <v>30.67</v>
          </cell>
          <cell r="J870">
            <v>30.67</v>
          </cell>
          <cell r="K870">
            <v>30.67</v>
          </cell>
          <cell r="L870">
            <v>30.67</v>
          </cell>
          <cell r="M870">
            <v>30.67</v>
          </cell>
          <cell r="N870">
            <v>30.67</v>
          </cell>
        </row>
        <row r="871">
          <cell r="B871">
            <v>3</v>
          </cell>
          <cell r="C871">
            <v>11.35</v>
          </cell>
          <cell r="D871">
            <v>12.03</v>
          </cell>
          <cell r="E871">
            <v>12.03</v>
          </cell>
          <cell r="F871">
            <v>12.03</v>
          </cell>
          <cell r="G871">
            <v>12.03</v>
          </cell>
          <cell r="H871">
            <v>12.03</v>
          </cell>
          <cell r="I871">
            <v>12.03</v>
          </cell>
          <cell r="J871">
            <v>12.03</v>
          </cell>
          <cell r="K871">
            <v>12.03</v>
          </cell>
          <cell r="L871">
            <v>12.03</v>
          </cell>
          <cell r="M871">
            <v>12.03</v>
          </cell>
          <cell r="N871">
            <v>12.03</v>
          </cell>
        </row>
        <row r="872">
          <cell r="B872">
            <v>4</v>
          </cell>
          <cell r="C872">
            <v>21.42</v>
          </cell>
          <cell r="D872">
            <v>84.47</v>
          </cell>
          <cell r="E872">
            <v>31.05</v>
          </cell>
          <cell r="F872">
            <v>23.22</v>
          </cell>
          <cell r="G872">
            <v>27.67</v>
          </cell>
          <cell r="H872">
            <v>40.5</v>
          </cell>
          <cell r="I872">
            <v>28.22</v>
          </cell>
          <cell r="J872">
            <v>85.7</v>
          </cell>
          <cell r="K872">
            <v>31.65</v>
          </cell>
          <cell r="L872">
            <v>22.57</v>
          </cell>
          <cell r="M872">
            <v>25.77</v>
          </cell>
          <cell r="N872">
            <v>42.1</v>
          </cell>
        </row>
        <row r="873">
          <cell r="B873">
            <v>5</v>
          </cell>
          <cell r="C873">
            <v>92.89</v>
          </cell>
          <cell r="D873">
            <v>185.12</v>
          </cell>
          <cell r="E873">
            <v>95.17</v>
          </cell>
          <cell r="F873">
            <v>115.17</v>
          </cell>
          <cell r="G873">
            <v>98.82</v>
          </cell>
          <cell r="H873">
            <v>134.19</v>
          </cell>
          <cell r="I873">
            <v>114.14</v>
          </cell>
          <cell r="J873">
            <v>155.16999999999999</v>
          </cell>
          <cell r="K873">
            <v>99.57</v>
          </cell>
          <cell r="L873">
            <v>119.37</v>
          </cell>
          <cell r="M873">
            <v>98.87</v>
          </cell>
          <cell r="N873">
            <v>123.29</v>
          </cell>
        </row>
        <row r="874">
          <cell r="B874">
            <v>6</v>
          </cell>
          <cell r="C874">
            <v>0</v>
          </cell>
          <cell r="D874">
            <v>0</v>
          </cell>
          <cell r="E874">
            <v>0</v>
          </cell>
          <cell r="F874">
            <v>0</v>
          </cell>
          <cell r="G874">
            <v>0</v>
          </cell>
          <cell r="H874">
            <v>0</v>
          </cell>
          <cell r="I874">
            <v>0</v>
          </cell>
          <cell r="J874">
            <v>0</v>
          </cell>
          <cell r="K874">
            <v>0</v>
          </cell>
          <cell r="L874">
            <v>0</v>
          </cell>
          <cell r="M874">
            <v>0</v>
          </cell>
          <cell r="N874">
            <v>0</v>
          </cell>
        </row>
        <row r="875">
          <cell r="B875">
            <v>7</v>
          </cell>
          <cell r="C875">
            <v>0</v>
          </cell>
          <cell r="D875">
            <v>0</v>
          </cell>
          <cell r="E875">
            <v>0</v>
          </cell>
          <cell r="F875">
            <v>0</v>
          </cell>
          <cell r="G875">
            <v>0</v>
          </cell>
          <cell r="H875">
            <v>0</v>
          </cell>
          <cell r="I875">
            <v>0</v>
          </cell>
          <cell r="J875">
            <v>0</v>
          </cell>
          <cell r="K875">
            <v>0</v>
          </cell>
          <cell r="L875">
            <v>0</v>
          </cell>
          <cell r="M875">
            <v>0</v>
          </cell>
          <cell r="N875">
            <v>0</v>
          </cell>
        </row>
        <row r="876">
          <cell r="B876">
            <v>8</v>
          </cell>
          <cell r="C876">
            <v>0</v>
          </cell>
          <cell r="D876">
            <v>0</v>
          </cell>
          <cell r="E876">
            <v>0</v>
          </cell>
          <cell r="F876">
            <v>0</v>
          </cell>
          <cell r="G876">
            <v>0</v>
          </cell>
          <cell r="H876">
            <v>0</v>
          </cell>
          <cell r="I876">
            <v>0</v>
          </cell>
          <cell r="J876">
            <v>0</v>
          </cell>
          <cell r="K876">
            <v>0</v>
          </cell>
          <cell r="L876">
            <v>0</v>
          </cell>
          <cell r="M876">
            <v>0</v>
          </cell>
          <cell r="N876">
            <v>0</v>
          </cell>
        </row>
        <row r="877">
          <cell r="B877">
            <v>9</v>
          </cell>
          <cell r="C877">
            <v>0</v>
          </cell>
          <cell r="D877">
            <v>0</v>
          </cell>
          <cell r="E877">
            <v>0</v>
          </cell>
          <cell r="F877">
            <v>0</v>
          </cell>
          <cell r="G877">
            <v>0</v>
          </cell>
          <cell r="H877">
            <v>0</v>
          </cell>
          <cell r="I877">
            <v>0</v>
          </cell>
          <cell r="J877">
            <v>0</v>
          </cell>
          <cell r="K877">
            <v>0</v>
          </cell>
          <cell r="L877">
            <v>0</v>
          </cell>
          <cell r="M877">
            <v>0</v>
          </cell>
          <cell r="N877">
            <v>0</v>
          </cell>
        </row>
        <row r="878">
          <cell r="B878">
            <v>10</v>
          </cell>
          <cell r="C878">
            <v>0</v>
          </cell>
          <cell r="D878">
            <v>0</v>
          </cell>
          <cell r="E878">
            <v>0</v>
          </cell>
          <cell r="F878">
            <v>0</v>
          </cell>
          <cell r="G878">
            <v>0</v>
          </cell>
          <cell r="H878">
            <v>0</v>
          </cell>
          <cell r="I878">
            <v>0</v>
          </cell>
          <cell r="J878">
            <v>0</v>
          </cell>
          <cell r="K878">
            <v>384</v>
          </cell>
          <cell r="L878">
            <v>0</v>
          </cell>
          <cell r="M878">
            <v>0</v>
          </cell>
          <cell r="N878">
            <v>0</v>
          </cell>
        </row>
        <row r="879">
          <cell r="B879">
            <v>11</v>
          </cell>
          <cell r="C879">
            <v>0</v>
          </cell>
          <cell r="D879">
            <v>504</v>
          </cell>
          <cell r="E879">
            <v>0</v>
          </cell>
          <cell r="F879">
            <v>0</v>
          </cell>
          <cell r="G879">
            <v>0</v>
          </cell>
          <cell r="H879">
            <v>0</v>
          </cell>
          <cell r="I879">
            <v>0</v>
          </cell>
          <cell r="J879">
            <v>0</v>
          </cell>
          <cell r="K879">
            <v>496</v>
          </cell>
          <cell r="L879">
            <v>0</v>
          </cell>
          <cell r="M879">
            <v>0</v>
          </cell>
          <cell r="N879">
            <v>0</v>
          </cell>
        </row>
        <row r="880">
          <cell r="B880">
            <v>12</v>
          </cell>
          <cell r="C880">
            <v>0</v>
          </cell>
          <cell r="D880">
            <v>36.75</v>
          </cell>
          <cell r="E880">
            <v>0</v>
          </cell>
          <cell r="F880">
            <v>0</v>
          </cell>
          <cell r="G880">
            <v>0</v>
          </cell>
          <cell r="H880">
            <v>0</v>
          </cell>
          <cell r="I880">
            <v>0</v>
          </cell>
          <cell r="J880">
            <v>0</v>
          </cell>
          <cell r="K880">
            <v>26.75</v>
          </cell>
          <cell r="L880">
            <v>0</v>
          </cell>
          <cell r="M880">
            <v>0</v>
          </cell>
          <cell r="N880">
            <v>0</v>
          </cell>
        </row>
        <row r="881">
          <cell r="B881">
            <v>13</v>
          </cell>
          <cell r="C881">
            <v>0</v>
          </cell>
          <cell r="D881">
            <v>0</v>
          </cell>
          <cell r="E881">
            <v>0</v>
          </cell>
          <cell r="F881">
            <v>0</v>
          </cell>
          <cell r="G881">
            <v>0</v>
          </cell>
          <cell r="H881">
            <v>0</v>
          </cell>
          <cell r="I881">
            <v>0</v>
          </cell>
          <cell r="J881">
            <v>0</v>
          </cell>
          <cell r="K881">
            <v>0</v>
          </cell>
          <cell r="L881">
            <v>0</v>
          </cell>
          <cell r="M881">
            <v>0</v>
          </cell>
          <cell r="N881">
            <v>0</v>
          </cell>
        </row>
        <row r="882">
          <cell r="B882">
            <v>14</v>
          </cell>
          <cell r="C882">
            <v>0</v>
          </cell>
          <cell r="D882">
            <v>28.8</v>
          </cell>
          <cell r="E882">
            <v>0</v>
          </cell>
          <cell r="F882">
            <v>0</v>
          </cell>
          <cell r="G882">
            <v>0</v>
          </cell>
          <cell r="H882">
            <v>0</v>
          </cell>
          <cell r="I882">
            <v>0</v>
          </cell>
          <cell r="J882">
            <v>0</v>
          </cell>
          <cell r="K882">
            <v>29.4</v>
          </cell>
          <cell r="L882">
            <v>0</v>
          </cell>
          <cell r="M882">
            <v>0</v>
          </cell>
          <cell r="N882">
            <v>0</v>
          </cell>
        </row>
        <row r="883">
          <cell r="B883">
            <v>15</v>
          </cell>
          <cell r="C883">
            <v>0</v>
          </cell>
          <cell r="D883">
            <v>0</v>
          </cell>
          <cell r="E883">
            <v>0</v>
          </cell>
          <cell r="F883">
            <v>0</v>
          </cell>
          <cell r="G883">
            <v>0</v>
          </cell>
          <cell r="H883">
            <v>0</v>
          </cell>
          <cell r="I883">
            <v>0</v>
          </cell>
          <cell r="J883">
            <v>0</v>
          </cell>
          <cell r="K883">
            <v>0</v>
          </cell>
          <cell r="L883">
            <v>0</v>
          </cell>
          <cell r="M883">
            <v>0</v>
          </cell>
          <cell r="N883">
            <v>0</v>
          </cell>
        </row>
        <row r="884">
          <cell r="B884">
            <v>16</v>
          </cell>
          <cell r="C884">
            <v>0</v>
          </cell>
          <cell r="D884">
            <v>0</v>
          </cell>
          <cell r="E884">
            <v>0</v>
          </cell>
          <cell r="F884">
            <v>0</v>
          </cell>
          <cell r="G884">
            <v>0</v>
          </cell>
          <cell r="H884">
            <v>0</v>
          </cell>
          <cell r="I884">
            <v>0</v>
          </cell>
          <cell r="J884">
            <v>0</v>
          </cell>
          <cell r="K884">
            <v>0</v>
          </cell>
          <cell r="L884">
            <v>0</v>
          </cell>
          <cell r="M884">
            <v>0</v>
          </cell>
          <cell r="N884">
            <v>0</v>
          </cell>
        </row>
        <row r="885">
          <cell r="B885">
            <v>17</v>
          </cell>
          <cell r="C885">
            <v>0</v>
          </cell>
          <cell r="D885">
            <v>0</v>
          </cell>
          <cell r="E885">
            <v>0</v>
          </cell>
          <cell r="F885">
            <v>0</v>
          </cell>
          <cell r="G885">
            <v>0</v>
          </cell>
          <cell r="H885">
            <v>0</v>
          </cell>
          <cell r="I885">
            <v>0</v>
          </cell>
          <cell r="J885">
            <v>0</v>
          </cell>
          <cell r="K885">
            <v>0</v>
          </cell>
          <cell r="L885">
            <v>0</v>
          </cell>
          <cell r="M885">
            <v>0</v>
          </cell>
          <cell r="N885">
            <v>0</v>
          </cell>
        </row>
        <row r="886">
          <cell r="B886">
            <v>18</v>
          </cell>
          <cell r="C886">
            <v>0</v>
          </cell>
          <cell r="D886">
            <v>0</v>
          </cell>
          <cell r="E886">
            <v>0</v>
          </cell>
          <cell r="F886">
            <v>0</v>
          </cell>
          <cell r="G886">
            <v>0</v>
          </cell>
          <cell r="H886">
            <v>0</v>
          </cell>
          <cell r="I886">
            <v>0</v>
          </cell>
          <cell r="J886">
            <v>0</v>
          </cell>
          <cell r="K886">
            <v>0</v>
          </cell>
          <cell r="L886">
            <v>0</v>
          </cell>
          <cell r="M886">
            <v>0</v>
          </cell>
          <cell r="N886">
            <v>0</v>
          </cell>
        </row>
        <row r="887">
          <cell r="B887">
            <v>19</v>
          </cell>
          <cell r="C887">
            <v>0.03</v>
          </cell>
          <cell r="D887">
            <v>0</v>
          </cell>
          <cell r="E887">
            <v>0.22</v>
          </cell>
          <cell r="F887">
            <v>0.35</v>
          </cell>
          <cell r="G887">
            <v>0.16</v>
          </cell>
          <cell r="H887">
            <v>0.7</v>
          </cell>
          <cell r="I887">
            <v>0.3</v>
          </cell>
          <cell r="J887">
            <v>0.16</v>
          </cell>
          <cell r="K887">
            <v>0.25</v>
          </cell>
          <cell r="L887">
            <v>0</v>
          </cell>
          <cell r="M887">
            <v>0</v>
          </cell>
          <cell r="N887">
            <v>0</v>
          </cell>
        </row>
        <row r="888">
          <cell r="B888">
            <v>20</v>
          </cell>
          <cell r="C888">
            <v>0</v>
          </cell>
          <cell r="D888">
            <v>40</v>
          </cell>
          <cell r="E888">
            <v>0</v>
          </cell>
          <cell r="F888">
            <v>0</v>
          </cell>
          <cell r="G888">
            <v>0</v>
          </cell>
          <cell r="H888">
            <v>0</v>
          </cell>
          <cell r="I888">
            <v>0</v>
          </cell>
          <cell r="J888">
            <v>0</v>
          </cell>
          <cell r="K888">
            <v>45</v>
          </cell>
          <cell r="L888">
            <v>0</v>
          </cell>
          <cell r="M888">
            <v>0</v>
          </cell>
          <cell r="N888">
            <v>0</v>
          </cell>
        </row>
        <row r="889">
          <cell r="B889">
            <v>21</v>
          </cell>
          <cell r="C889">
            <v>0</v>
          </cell>
          <cell r="D889">
            <v>0</v>
          </cell>
          <cell r="E889">
            <v>0</v>
          </cell>
          <cell r="F889">
            <v>0</v>
          </cell>
          <cell r="G889">
            <v>0</v>
          </cell>
          <cell r="H889">
            <v>0</v>
          </cell>
          <cell r="I889">
            <v>0</v>
          </cell>
          <cell r="J889">
            <v>0</v>
          </cell>
          <cell r="K889">
            <v>0</v>
          </cell>
          <cell r="L889">
            <v>0</v>
          </cell>
          <cell r="M889">
            <v>0</v>
          </cell>
          <cell r="N889">
            <v>0</v>
          </cell>
        </row>
        <row r="890">
          <cell r="B890">
            <v>22</v>
          </cell>
          <cell r="C890">
            <v>0</v>
          </cell>
          <cell r="D890">
            <v>68</v>
          </cell>
          <cell r="E890">
            <v>0</v>
          </cell>
          <cell r="F890">
            <v>0</v>
          </cell>
          <cell r="G890">
            <v>0</v>
          </cell>
          <cell r="H890">
            <v>0</v>
          </cell>
          <cell r="I890">
            <v>0</v>
          </cell>
          <cell r="J890">
            <v>0</v>
          </cell>
          <cell r="K890">
            <v>102</v>
          </cell>
          <cell r="L890">
            <v>0</v>
          </cell>
          <cell r="M890">
            <v>0</v>
          </cell>
          <cell r="N890">
            <v>0</v>
          </cell>
        </row>
        <row r="891">
          <cell r="B891">
            <v>23</v>
          </cell>
          <cell r="C891">
            <v>0</v>
          </cell>
          <cell r="D891">
            <v>0</v>
          </cell>
          <cell r="E891">
            <v>0</v>
          </cell>
          <cell r="F891">
            <v>0</v>
          </cell>
          <cell r="G891">
            <v>0</v>
          </cell>
          <cell r="H891">
            <v>0</v>
          </cell>
          <cell r="I891">
            <v>0</v>
          </cell>
          <cell r="J891">
            <v>0</v>
          </cell>
          <cell r="K891">
            <v>0</v>
          </cell>
          <cell r="L891">
            <v>0</v>
          </cell>
          <cell r="M891">
            <v>0</v>
          </cell>
          <cell r="N891">
            <v>0</v>
          </cell>
        </row>
        <row r="892">
          <cell r="B892">
            <v>24</v>
          </cell>
          <cell r="C892">
            <v>0</v>
          </cell>
          <cell r="D892">
            <v>0</v>
          </cell>
          <cell r="E892">
            <v>0</v>
          </cell>
          <cell r="F892">
            <v>0</v>
          </cell>
          <cell r="G892">
            <v>0</v>
          </cell>
          <cell r="H892">
            <v>0</v>
          </cell>
          <cell r="I892">
            <v>0</v>
          </cell>
          <cell r="J892">
            <v>0</v>
          </cell>
          <cell r="K892">
            <v>0</v>
          </cell>
          <cell r="L892">
            <v>0</v>
          </cell>
          <cell r="M892">
            <v>0</v>
          </cell>
          <cell r="N892">
            <v>0</v>
          </cell>
        </row>
        <row r="893">
          <cell r="B893">
            <v>25</v>
          </cell>
          <cell r="C893">
            <v>0</v>
          </cell>
          <cell r="D893">
            <v>0</v>
          </cell>
          <cell r="E893">
            <v>0</v>
          </cell>
          <cell r="F893">
            <v>0</v>
          </cell>
          <cell r="G893">
            <v>0</v>
          </cell>
          <cell r="H893">
            <v>0</v>
          </cell>
          <cell r="I893">
            <v>0</v>
          </cell>
          <cell r="J893">
            <v>0</v>
          </cell>
          <cell r="K893">
            <v>0</v>
          </cell>
          <cell r="L893">
            <v>0</v>
          </cell>
          <cell r="M893">
            <v>0</v>
          </cell>
          <cell r="N893">
            <v>0</v>
          </cell>
        </row>
        <row r="894">
          <cell r="B894">
            <v>26</v>
          </cell>
          <cell r="C894">
            <v>5.5</v>
          </cell>
          <cell r="D894">
            <v>5.5</v>
          </cell>
          <cell r="E894">
            <v>5.5</v>
          </cell>
          <cell r="F894">
            <v>5.5</v>
          </cell>
          <cell r="G894">
            <v>5.5</v>
          </cell>
          <cell r="H894">
            <v>5.5</v>
          </cell>
          <cell r="I894">
            <v>5.5</v>
          </cell>
          <cell r="J894">
            <v>5.5</v>
          </cell>
          <cell r="K894">
            <v>5.96</v>
          </cell>
          <cell r="L894">
            <v>5.5</v>
          </cell>
          <cell r="M894">
            <v>5.5</v>
          </cell>
          <cell r="N894">
            <v>5.5</v>
          </cell>
        </row>
        <row r="895">
          <cell r="B895">
            <v>27</v>
          </cell>
          <cell r="C895">
            <v>0</v>
          </cell>
          <cell r="D895">
            <v>0</v>
          </cell>
          <cell r="E895">
            <v>0</v>
          </cell>
          <cell r="F895">
            <v>0</v>
          </cell>
          <cell r="G895">
            <v>0</v>
          </cell>
          <cell r="H895">
            <v>0</v>
          </cell>
          <cell r="I895">
            <v>0</v>
          </cell>
          <cell r="J895">
            <v>0</v>
          </cell>
          <cell r="K895">
            <v>0</v>
          </cell>
          <cell r="L895">
            <v>0</v>
          </cell>
          <cell r="M895">
            <v>0</v>
          </cell>
          <cell r="N895">
            <v>0</v>
          </cell>
        </row>
        <row r="896">
          <cell r="B896">
            <v>28</v>
          </cell>
          <cell r="C896">
            <v>0</v>
          </cell>
          <cell r="D896">
            <v>0</v>
          </cell>
          <cell r="E896">
            <v>0</v>
          </cell>
          <cell r="F896">
            <v>0</v>
          </cell>
          <cell r="G896">
            <v>0</v>
          </cell>
          <cell r="H896">
            <v>0</v>
          </cell>
          <cell r="I896">
            <v>0</v>
          </cell>
          <cell r="J896">
            <v>0</v>
          </cell>
          <cell r="K896">
            <v>0</v>
          </cell>
          <cell r="L896">
            <v>0</v>
          </cell>
          <cell r="M896">
            <v>0</v>
          </cell>
          <cell r="N896">
            <v>0</v>
          </cell>
        </row>
        <row r="897">
          <cell r="B897">
            <v>29</v>
          </cell>
          <cell r="C897">
            <v>0</v>
          </cell>
          <cell r="D897">
            <v>0</v>
          </cell>
          <cell r="E897">
            <v>0</v>
          </cell>
          <cell r="F897">
            <v>0</v>
          </cell>
          <cell r="G897">
            <v>0</v>
          </cell>
          <cell r="H897">
            <v>0</v>
          </cell>
          <cell r="I897">
            <v>0</v>
          </cell>
          <cell r="J897">
            <v>0</v>
          </cell>
          <cell r="K897">
            <v>0</v>
          </cell>
          <cell r="L897">
            <v>0</v>
          </cell>
          <cell r="M897">
            <v>0</v>
          </cell>
          <cell r="N897">
            <v>0</v>
          </cell>
        </row>
        <row r="898">
          <cell r="B898">
            <v>30</v>
          </cell>
          <cell r="C898">
            <v>0</v>
          </cell>
          <cell r="D898">
            <v>0</v>
          </cell>
          <cell r="E898">
            <v>0</v>
          </cell>
          <cell r="F898">
            <v>0</v>
          </cell>
          <cell r="G898">
            <v>0</v>
          </cell>
          <cell r="H898">
            <v>0</v>
          </cell>
          <cell r="I898">
            <v>0</v>
          </cell>
          <cell r="J898">
            <v>0</v>
          </cell>
          <cell r="K898">
            <v>0</v>
          </cell>
          <cell r="L898">
            <v>0</v>
          </cell>
          <cell r="M898">
            <v>0</v>
          </cell>
          <cell r="N898">
            <v>0</v>
          </cell>
        </row>
        <row r="899">
          <cell r="B899">
            <v>31</v>
          </cell>
          <cell r="C899">
            <v>0</v>
          </cell>
          <cell r="D899">
            <v>0</v>
          </cell>
          <cell r="E899">
            <v>0</v>
          </cell>
          <cell r="F899">
            <v>0</v>
          </cell>
          <cell r="G899">
            <v>0</v>
          </cell>
          <cell r="H899">
            <v>0</v>
          </cell>
          <cell r="I899">
            <v>0</v>
          </cell>
          <cell r="J899">
            <v>0</v>
          </cell>
          <cell r="K899">
            <v>0</v>
          </cell>
          <cell r="L899">
            <v>0</v>
          </cell>
          <cell r="M899">
            <v>0</v>
          </cell>
          <cell r="N899">
            <v>0</v>
          </cell>
        </row>
        <row r="900">
          <cell r="B900">
            <v>32</v>
          </cell>
          <cell r="C900">
            <v>0</v>
          </cell>
          <cell r="D900">
            <v>0</v>
          </cell>
          <cell r="E900">
            <v>0</v>
          </cell>
          <cell r="F900">
            <v>0</v>
          </cell>
          <cell r="G900">
            <v>0</v>
          </cell>
          <cell r="H900">
            <v>0</v>
          </cell>
          <cell r="I900">
            <v>0</v>
          </cell>
          <cell r="J900">
            <v>0</v>
          </cell>
          <cell r="K900">
            <v>0</v>
          </cell>
          <cell r="L900">
            <v>0</v>
          </cell>
          <cell r="M900">
            <v>0</v>
          </cell>
          <cell r="N900">
            <v>0</v>
          </cell>
        </row>
        <row r="901">
          <cell r="B901">
            <v>33</v>
          </cell>
          <cell r="C901">
            <v>1.8</v>
          </cell>
          <cell r="D901">
            <v>1.8</v>
          </cell>
          <cell r="E901">
            <v>1.8</v>
          </cell>
          <cell r="F901">
            <v>1.8</v>
          </cell>
          <cell r="G901">
            <v>1.8</v>
          </cell>
          <cell r="H901">
            <v>1.8</v>
          </cell>
          <cell r="I901">
            <v>1.8</v>
          </cell>
          <cell r="J901">
            <v>1.8</v>
          </cell>
          <cell r="K901">
            <v>1.8</v>
          </cell>
          <cell r="L901">
            <v>1.8</v>
          </cell>
          <cell r="M901">
            <v>1.8</v>
          </cell>
          <cell r="N901">
            <v>1.8</v>
          </cell>
        </row>
        <row r="902">
          <cell r="B902">
            <v>34</v>
          </cell>
          <cell r="C902">
            <v>0.9</v>
          </cell>
          <cell r="D902">
            <v>0.9</v>
          </cell>
          <cell r="E902">
            <v>0.9</v>
          </cell>
          <cell r="F902">
            <v>0.9</v>
          </cell>
          <cell r="G902">
            <v>0.9</v>
          </cell>
          <cell r="H902">
            <v>0.9</v>
          </cell>
          <cell r="I902">
            <v>0.9</v>
          </cell>
          <cell r="J902">
            <v>0.9</v>
          </cell>
          <cell r="K902">
            <v>0.9</v>
          </cell>
          <cell r="L902">
            <v>0.9</v>
          </cell>
          <cell r="M902">
            <v>0.9</v>
          </cell>
          <cell r="N902">
            <v>0.9</v>
          </cell>
        </row>
        <row r="903">
          <cell r="B903">
            <v>35</v>
          </cell>
          <cell r="C903">
            <v>0</v>
          </cell>
          <cell r="D903">
            <v>0</v>
          </cell>
          <cell r="E903">
            <v>0</v>
          </cell>
          <cell r="F903">
            <v>0</v>
          </cell>
          <cell r="G903">
            <v>0</v>
          </cell>
          <cell r="H903">
            <v>0</v>
          </cell>
          <cell r="I903">
            <v>0</v>
          </cell>
          <cell r="J903">
            <v>0</v>
          </cell>
          <cell r="K903">
            <v>0</v>
          </cell>
          <cell r="L903">
            <v>0</v>
          </cell>
          <cell r="M903">
            <v>0</v>
          </cell>
          <cell r="N903">
            <v>0</v>
          </cell>
        </row>
        <row r="904">
          <cell r="B904">
            <v>36</v>
          </cell>
          <cell r="C904">
            <v>0</v>
          </cell>
          <cell r="D904">
            <v>0</v>
          </cell>
          <cell r="E904">
            <v>0</v>
          </cell>
          <cell r="F904">
            <v>0</v>
          </cell>
          <cell r="G904">
            <v>0</v>
          </cell>
          <cell r="H904">
            <v>0</v>
          </cell>
          <cell r="I904">
            <v>0</v>
          </cell>
          <cell r="J904">
            <v>0</v>
          </cell>
          <cell r="K904">
            <v>0</v>
          </cell>
          <cell r="L904">
            <v>0</v>
          </cell>
          <cell r="M904">
            <v>0</v>
          </cell>
          <cell r="N904">
            <v>0</v>
          </cell>
        </row>
        <row r="905">
          <cell r="B905">
            <v>37</v>
          </cell>
          <cell r="C905">
            <v>0</v>
          </cell>
          <cell r="D905">
            <v>0</v>
          </cell>
          <cell r="E905">
            <v>0</v>
          </cell>
          <cell r="F905">
            <v>0</v>
          </cell>
          <cell r="G905">
            <v>0</v>
          </cell>
          <cell r="H905">
            <v>0</v>
          </cell>
          <cell r="I905">
            <v>0</v>
          </cell>
          <cell r="J905">
            <v>0</v>
          </cell>
          <cell r="K905">
            <v>0</v>
          </cell>
          <cell r="L905">
            <v>0</v>
          </cell>
          <cell r="M905">
            <v>0</v>
          </cell>
          <cell r="N905">
            <v>0</v>
          </cell>
        </row>
        <row r="906">
          <cell r="B906">
            <v>38</v>
          </cell>
          <cell r="C906">
            <v>0</v>
          </cell>
          <cell r="D906">
            <v>0</v>
          </cell>
          <cell r="E906">
            <v>0</v>
          </cell>
          <cell r="F906">
            <v>0</v>
          </cell>
          <cell r="G906">
            <v>0</v>
          </cell>
          <cell r="H906">
            <v>0</v>
          </cell>
          <cell r="I906">
            <v>0</v>
          </cell>
          <cell r="J906">
            <v>0</v>
          </cell>
          <cell r="K906">
            <v>0</v>
          </cell>
          <cell r="L906">
            <v>0</v>
          </cell>
          <cell r="M906">
            <v>0</v>
          </cell>
          <cell r="N906">
            <v>0</v>
          </cell>
        </row>
        <row r="907">
          <cell r="B907">
            <v>39</v>
          </cell>
          <cell r="C907">
            <v>0</v>
          </cell>
          <cell r="D907">
            <v>0</v>
          </cell>
          <cell r="E907">
            <v>0</v>
          </cell>
          <cell r="F907">
            <v>0</v>
          </cell>
          <cell r="G907">
            <v>0</v>
          </cell>
          <cell r="H907">
            <v>0</v>
          </cell>
          <cell r="I907">
            <v>0</v>
          </cell>
          <cell r="J907">
            <v>0</v>
          </cell>
          <cell r="K907">
            <v>0</v>
          </cell>
          <cell r="L907">
            <v>0</v>
          </cell>
          <cell r="M907">
            <v>0</v>
          </cell>
          <cell r="N907">
            <v>0</v>
          </cell>
        </row>
        <row r="908">
          <cell r="B908">
            <v>40</v>
          </cell>
          <cell r="C908">
            <v>0</v>
          </cell>
          <cell r="D908">
            <v>0</v>
          </cell>
          <cell r="E908">
            <v>0</v>
          </cell>
          <cell r="F908">
            <v>0</v>
          </cell>
          <cell r="G908">
            <v>0</v>
          </cell>
          <cell r="H908">
            <v>0</v>
          </cell>
          <cell r="I908">
            <v>0</v>
          </cell>
          <cell r="J908">
            <v>0</v>
          </cell>
          <cell r="K908">
            <v>0</v>
          </cell>
          <cell r="L908">
            <v>0</v>
          </cell>
          <cell r="M908">
            <v>0</v>
          </cell>
          <cell r="N908">
            <v>0</v>
          </cell>
        </row>
        <row r="909">
          <cell r="B909">
            <v>41</v>
          </cell>
          <cell r="C909">
            <v>0</v>
          </cell>
          <cell r="D909">
            <v>0</v>
          </cell>
          <cell r="E909">
            <v>0</v>
          </cell>
          <cell r="F909">
            <v>0</v>
          </cell>
          <cell r="G909">
            <v>0</v>
          </cell>
          <cell r="H909">
            <v>0</v>
          </cell>
          <cell r="I909">
            <v>0</v>
          </cell>
          <cell r="J909">
            <v>0</v>
          </cell>
          <cell r="K909">
            <v>0</v>
          </cell>
          <cell r="L909">
            <v>0</v>
          </cell>
          <cell r="M909">
            <v>0</v>
          </cell>
          <cell r="N909">
            <v>0</v>
          </cell>
        </row>
        <row r="910">
          <cell r="B910">
            <v>42</v>
          </cell>
          <cell r="C910">
            <v>0</v>
          </cell>
          <cell r="D910">
            <v>0</v>
          </cell>
          <cell r="E910">
            <v>0</v>
          </cell>
          <cell r="F910">
            <v>0</v>
          </cell>
          <cell r="G910">
            <v>0</v>
          </cell>
          <cell r="H910">
            <v>0</v>
          </cell>
          <cell r="I910">
            <v>0</v>
          </cell>
          <cell r="J910">
            <v>0</v>
          </cell>
          <cell r="K910">
            <v>0</v>
          </cell>
          <cell r="L910">
            <v>0</v>
          </cell>
          <cell r="M910">
            <v>0</v>
          </cell>
          <cell r="N910">
            <v>0</v>
          </cell>
        </row>
        <row r="911">
          <cell r="B911">
            <v>43</v>
          </cell>
          <cell r="C911">
            <v>0</v>
          </cell>
          <cell r="D911">
            <v>0</v>
          </cell>
          <cell r="E911">
            <v>0</v>
          </cell>
          <cell r="F911">
            <v>0</v>
          </cell>
          <cell r="G911">
            <v>0</v>
          </cell>
          <cell r="H911">
            <v>0</v>
          </cell>
          <cell r="I911">
            <v>0</v>
          </cell>
          <cell r="J911">
            <v>0</v>
          </cell>
          <cell r="K911">
            <v>0</v>
          </cell>
          <cell r="L911">
            <v>0</v>
          </cell>
          <cell r="M911">
            <v>0</v>
          </cell>
          <cell r="N911">
            <v>0</v>
          </cell>
        </row>
        <row r="912">
          <cell r="B912">
            <v>44</v>
          </cell>
          <cell r="C912">
            <v>0</v>
          </cell>
          <cell r="D912">
            <v>0</v>
          </cell>
          <cell r="E912">
            <v>0</v>
          </cell>
          <cell r="F912">
            <v>0</v>
          </cell>
          <cell r="G912">
            <v>0</v>
          </cell>
          <cell r="H912">
            <v>0</v>
          </cell>
          <cell r="I912">
            <v>0</v>
          </cell>
          <cell r="J912">
            <v>0</v>
          </cell>
          <cell r="K912">
            <v>0</v>
          </cell>
          <cell r="L912">
            <v>0</v>
          </cell>
          <cell r="M912">
            <v>0</v>
          </cell>
          <cell r="N912">
            <v>0</v>
          </cell>
        </row>
        <row r="913">
          <cell r="B913">
            <v>45</v>
          </cell>
          <cell r="C913">
            <v>0</v>
          </cell>
          <cell r="D913">
            <v>0</v>
          </cell>
          <cell r="E913">
            <v>0</v>
          </cell>
          <cell r="F913">
            <v>0</v>
          </cell>
          <cell r="G913">
            <v>0</v>
          </cell>
          <cell r="H913">
            <v>0</v>
          </cell>
          <cell r="I913">
            <v>0</v>
          </cell>
          <cell r="J913">
            <v>0</v>
          </cell>
          <cell r="K913">
            <v>0</v>
          </cell>
          <cell r="L913">
            <v>0</v>
          </cell>
          <cell r="M913">
            <v>0</v>
          </cell>
          <cell r="N913">
            <v>0</v>
          </cell>
        </row>
        <row r="914">
          <cell r="B914">
            <v>46</v>
          </cell>
          <cell r="C914">
            <v>0</v>
          </cell>
          <cell r="D914">
            <v>0</v>
          </cell>
          <cell r="E914">
            <v>0</v>
          </cell>
          <cell r="F914">
            <v>0</v>
          </cell>
          <cell r="G914">
            <v>0</v>
          </cell>
          <cell r="H914">
            <v>0</v>
          </cell>
          <cell r="I914">
            <v>0</v>
          </cell>
          <cell r="J914">
            <v>0</v>
          </cell>
          <cell r="K914">
            <v>0</v>
          </cell>
          <cell r="L914">
            <v>0</v>
          </cell>
          <cell r="M914">
            <v>0</v>
          </cell>
          <cell r="N914">
            <v>0</v>
          </cell>
        </row>
        <row r="915">
          <cell r="B915">
            <v>47</v>
          </cell>
          <cell r="C915">
            <v>0</v>
          </cell>
          <cell r="D915">
            <v>0</v>
          </cell>
          <cell r="E915">
            <v>0</v>
          </cell>
          <cell r="F915">
            <v>0</v>
          </cell>
          <cell r="G915">
            <v>0</v>
          </cell>
          <cell r="H915">
            <v>0</v>
          </cell>
          <cell r="I915">
            <v>0</v>
          </cell>
          <cell r="J915">
            <v>0</v>
          </cell>
          <cell r="K915">
            <v>0</v>
          </cell>
          <cell r="L915">
            <v>0</v>
          </cell>
          <cell r="M915">
            <v>0</v>
          </cell>
          <cell r="N915">
            <v>0</v>
          </cell>
        </row>
        <row r="916">
          <cell r="B916">
            <v>48</v>
          </cell>
          <cell r="C916">
            <v>0</v>
          </cell>
          <cell r="D916">
            <v>0</v>
          </cell>
          <cell r="E916">
            <v>0</v>
          </cell>
          <cell r="F916">
            <v>0</v>
          </cell>
          <cell r="G916">
            <v>0</v>
          </cell>
          <cell r="H916">
            <v>0</v>
          </cell>
          <cell r="I916">
            <v>0</v>
          </cell>
          <cell r="J916">
            <v>0</v>
          </cell>
          <cell r="K916">
            <v>0</v>
          </cell>
          <cell r="L916">
            <v>0</v>
          </cell>
          <cell r="M916">
            <v>0</v>
          </cell>
          <cell r="N916">
            <v>0</v>
          </cell>
        </row>
        <row r="917">
          <cell r="B917">
            <v>49</v>
          </cell>
          <cell r="C917">
            <v>0</v>
          </cell>
          <cell r="D917">
            <v>0</v>
          </cell>
          <cell r="E917">
            <v>0</v>
          </cell>
          <cell r="F917">
            <v>0</v>
          </cell>
          <cell r="G917">
            <v>0</v>
          </cell>
          <cell r="H917">
            <v>0</v>
          </cell>
          <cell r="I917">
            <v>0</v>
          </cell>
          <cell r="J917">
            <v>0</v>
          </cell>
          <cell r="K917">
            <v>0</v>
          </cell>
          <cell r="L917">
            <v>0</v>
          </cell>
          <cell r="M917">
            <v>0</v>
          </cell>
          <cell r="N917">
            <v>0</v>
          </cell>
        </row>
        <row r="918">
          <cell r="B918">
            <v>50</v>
          </cell>
          <cell r="C918">
            <v>0</v>
          </cell>
          <cell r="D918">
            <v>0</v>
          </cell>
          <cell r="E918">
            <v>0</v>
          </cell>
          <cell r="F918">
            <v>0</v>
          </cell>
          <cell r="G918">
            <v>0</v>
          </cell>
          <cell r="H918">
            <v>0</v>
          </cell>
          <cell r="I918">
            <v>0</v>
          </cell>
          <cell r="J918">
            <v>0</v>
          </cell>
          <cell r="K918">
            <v>0</v>
          </cell>
          <cell r="L918">
            <v>0</v>
          </cell>
          <cell r="M918">
            <v>0</v>
          </cell>
          <cell r="N918">
            <v>0</v>
          </cell>
        </row>
        <row r="919">
          <cell r="B919">
            <v>51</v>
          </cell>
          <cell r="C919">
            <v>0</v>
          </cell>
          <cell r="D919">
            <v>0</v>
          </cell>
          <cell r="E919">
            <v>0</v>
          </cell>
          <cell r="F919">
            <v>0</v>
          </cell>
          <cell r="G919">
            <v>0</v>
          </cell>
          <cell r="H919">
            <v>0</v>
          </cell>
          <cell r="I919">
            <v>0</v>
          </cell>
          <cell r="J919">
            <v>0</v>
          </cell>
          <cell r="K919">
            <v>0</v>
          </cell>
          <cell r="L919">
            <v>0</v>
          </cell>
          <cell r="M919">
            <v>0</v>
          </cell>
          <cell r="N919">
            <v>0</v>
          </cell>
        </row>
        <row r="920">
          <cell r="B920">
            <v>1</v>
          </cell>
          <cell r="C920">
            <v>319.43</v>
          </cell>
          <cell r="D920">
            <v>328.69</v>
          </cell>
          <cell r="E920">
            <v>420.2</v>
          </cell>
          <cell r="F920">
            <v>324.05</v>
          </cell>
          <cell r="G920">
            <v>333.98</v>
          </cell>
          <cell r="H920">
            <v>357.79</v>
          </cell>
          <cell r="I920">
            <v>378.2</v>
          </cell>
          <cell r="J920">
            <v>324.22000000000003</v>
          </cell>
          <cell r="K920">
            <v>333.56</v>
          </cell>
          <cell r="L920">
            <v>373.6</v>
          </cell>
          <cell r="M920">
            <v>325.22000000000003</v>
          </cell>
          <cell r="N920">
            <v>956.7</v>
          </cell>
        </row>
        <row r="921">
          <cell r="B921">
            <v>2</v>
          </cell>
          <cell r="C921">
            <v>14.516</v>
          </cell>
          <cell r="D921">
            <v>15.273999999999999</v>
          </cell>
          <cell r="E921">
            <v>15.273999999999999</v>
          </cell>
          <cell r="F921">
            <v>15.273999999999999</v>
          </cell>
          <cell r="G921">
            <v>15.273999999999999</v>
          </cell>
          <cell r="H921">
            <v>15.273999999999999</v>
          </cell>
          <cell r="I921">
            <v>15.273999999999999</v>
          </cell>
          <cell r="J921">
            <v>15.273999999999999</v>
          </cell>
          <cell r="K921">
            <v>15.273999999999999</v>
          </cell>
          <cell r="L921">
            <v>15.273999999999999</v>
          </cell>
          <cell r="M921">
            <v>15.273999999999999</v>
          </cell>
          <cell r="N921">
            <v>15.273999999999999</v>
          </cell>
        </row>
        <row r="922">
          <cell r="B922">
            <v>3</v>
          </cell>
          <cell r="C922">
            <v>9.0719999999999992</v>
          </cell>
          <cell r="D922">
            <v>9.5459999999999994</v>
          </cell>
          <cell r="E922">
            <v>9.5459999999999994</v>
          </cell>
          <cell r="F922">
            <v>9.5459999999999994</v>
          </cell>
          <cell r="G922">
            <v>9.5459999999999994</v>
          </cell>
          <cell r="H922">
            <v>9.5459999999999994</v>
          </cell>
          <cell r="I922">
            <v>9.5459999999999994</v>
          </cell>
          <cell r="J922">
            <v>9.5459999999999994</v>
          </cell>
          <cell r="K922">
            <v>9.5459999999999994</v>
          </cell>
          <cell r="L922">
            <v>9.5459999999999994</v>
          </cell>
          <cell r="M922">
            <v>9.5459999999999994</v>
          </cell>
          <cell r="N922">
            <v>9.5459999999999994</v>
          </cell>
        </row>
        <row r="923">
          <cell r="B923">
            <v>4</v>
          </cell>
          <cell r="C923">
            <v>29.63</v>
          </cell>
          <cell r="D923">
            <v>79.989999999999995</v>
          </cell>
          <cell r="E923">
            <v>63.93</v>
          </cell>
          <cell r="F923">
            <v>87.62</v>
          </cell>
          <cell r="G923">
            <v>48.11</v>
          </cell>
          <cell r="H923">
            <v>38.97</v>
          </cell>
          <cell r="I923">
            <v>61.44</v>
          </cell>
          <cell r="J923">
            <v>79.77</v>
          </cell>
          <cell r="K923">
            <v>40.89</v>
          </cell>
          <cell r="L923">
            <v>23.79</v>
          </cell>
          <cell r="M923">
            <v>41.88</v>
          </cell>
          <cell r="N923">
            <v>43.44</v>
          </cell>
        </row>
        <row r="924">
          <cell r="B924">
            <v>5</v>
          </cell>
          <cell r="C924">
            <v>97.07</v>
          </cell>
          <cell r="D924">
            <v>136.87</v>
          </cell>
          <cell r="E924">
            <v>116.4</v>
          </cell>
          <cell r="F924">
            <v>136.21</v>
          </cell>
          <cell r="G924">
            <v>104.94</v>
          </cell>
          <cell r="H924">
            <v>145.72</v>
          </cell>
          <cell r="I924">
            <v>91.08</v>
          </cell>
          <cell r="J924">
            <v>149.76</v>
          </cell>
          <cell r="K924">
            <v>100.62</v>
          </cell>
          <cell r="L924">
            <v>148.65</v>
          </cell>
          <cell r="M924">
            <v>89.97</v>
          </cell>
          <cell r="N924">
            <v>142.41</v>
          </cell>
        </row>
        <row r="925">
          <cell r="B925">
            <v>6</v>
          </cell>
          <cell r="C925">
            <v>0</v>
          </cell>
          <cell r="D925">
            <v>0</v>
          </cell>
          <cell r="E925">
            <v>0</v>
          </cell>
          <cell r="F925">
            <v>0</v>
          </cell>
          <cell r="G925">
            <v>0</v>
          </cell>
          <cell r="H925">
            <v>0</v>
          </cell>
          <cell r="I925">
            <v>0</v>
          </cell>
          <cell r="J925">
            <v>0</v>
          </cell>
          <cell r="K925">
            <v>0</v>
          </cell>
          <cell r="L925">
            <v>0</v>
          </cell>
          <cell r="M925">
            <v>0</v>
          </cell>
          <cell r="N925">
            <v>0</v>
          </cell>
        </row>
        <row r="926">
          <cell r="B926">
            <v>7</v>
          </cell>
          <cell r="C926">
            <v>0</v>
          </cell>
          <cell r="D926">
            <v>0</v>
          </cell>
          <cell r="E926">
            <v>0</v>
          </cell>
          <cell r="F926">
            <v>0</v>
          </cell>
          <cell r="G926">
            <v>0</v>
          </cell>
          <cell r="H926">
            <v>0</v>
          </cell>
          <cell r="I926">
            <v>0</v>
          </cell>
          <cell r="J926">
            <v>0</v>
          </cell>
          <cell r="K926">
            <v>0</v>
          </cell>
          <cell r="L926">
            <v>0</v>
          </cell>
          <cell r="M926">
            <v>0</v>
          </cell>
          <cell r="N926">
            <v>0</v>
          </cell>
        </row>
        <row r="927">
          <cell r="B927">
            <v>8</v>
          </cell>
          <cell r="C927">
            <v>0</v>
          </cell>
          <cell r="D927">
            <v>0</v>
          </cell>
          <cell r="E927">
            <v>0</v>
          </cell>
          <cell r="F927">
            <v>0</v>
          </cell>
          <cell r="G927">
            <v>0</v>
          </cell>
          <cell r="H927">
            <v>0</v>
          </cell>
          <cell r="I927">
            <v>0</v>
          </cell>
          <cell r="J927">
            <v>0</v>
          </cell>
          <cell r="K927">
            <v>0</v>
          </cell>
          <cell r="L927">
            <v>0</v>
          </cell>
          <cell r="M927">
            <v>0</v>
          </cell>
          <cell r="N927">
            <v>0</v>
          </cell>
        </row>
        <row r="928">
          <cell r="B928">
            <v>9</v>
          </cell>
          <cell r="C928">
            <v>0</v>
          </cell>
          <cell r="D928">
            <v>0</v>
          </cell>
          <cell r="E928">
            <v>0</v>
          </cell>
          <cell r="F928">
            <v>0</v>
          </cell>
          <cell r="G928">
            <v>0</v>
          </cell>
          <cell r="H928">
            <v>0</v>
          </cell>
          <cell r="I928">
            <v>0</v>
          </cell>
          <cell r="J928">
            <v>0</v>
          </cell>
          <cell r="K928">
            <v>0</v>
          </cell>
          <cell r="L928">
            <v>0</v>
          </cell>
          <cell r="M928">
            <v>0</v>
          </cell>
          <cell r="N928">
            <v>0</v>
          </cell>
        </row>
        <row r="929">
          <cell r="B929">
            <v>10</v>
          </cell>
          <cell r="C929" t="str">
            <v xml:space="preserve"> </v>
          </cell>
          <cell r="D929">
            <v>0</v>
          </cell>
          <cell r="E929">
            <v>0</v>
          </cell>
          <cell r="F929">
            <v>0</v>
          </cell>
          <cell r="G929">
            <v>0</v>
          </cell>
          <cell r="H929">
            <v>0</v>
          </cell>
          <cell r="I929">
            <v>0</v>
          </cell>
          <cell r="J929">
            <v>329.5</v>
          </cell>
          <cell r="K929">
            <v>0</v>
          </cell>
          <cell r="L929">
            <v>0</v>
          </cell>
          <cell r="M929">
            <v>0</v>
          </cell>
          <cell r="N929">
            <v>0</v>
          </cell>
        </row>
        <row r="930">
          <cell r="B930">
            <v>11</v>
          </cell>
          <cell r="C930">
            <v>510.40499999999997</v>
          </cell>
          <cell r="D930">
            <v>0</v>
          </cell>
          <cell r="E930">
            <v>0</v>
          </cell>
          <cell r="F930">
            <v>0</v>
          </cell>
          <cell r="G930">
            <v>0</v>
          </cell>
          <cell r="H930">
            <v>0</v>
          </cell>
          <cell r="I930">
            <v>0</v>
          </cell>
          <cell r="J930">
            <v>434.61500000000001</v>
          </cell>
          <cell r="K930">
            <v>0</v>
          </cell>
          <cell r="L930">
            <v>0</v>
          </cell>
          <cell r="M930">
            <v>0</v>
          </cell>
          <cell r="N930">
            <v>0</v>
          </cell>
        </row>
        <row r="931">
          <cell r="B931">
            <v>12</v>
          </cell>
          <cell r="C931">
            <v>11.4</v>
          </cell>
          <cell r="D931">
            <v>0</v>
          </cell>
          <cell r="E931">
            <v>0</v>
          </cell>
          <cell r="F931">
            <v>0</v>
          </cell>
          <cell r="G931">
            <v>0</v>
          </cell>
          <cell r="H931">
            <v>0</v>
          </cell>
          <cell r="I931">
            <v>11.361000000000001</v>
          </cell>
          <cell r="J931">
            <v>0</v>
          </cell>
          <cell r="K931">
            <v>0</v>
          </cell>
          <cell r="L931">
            <v>0</v>
          </cell>
          <cell r="M931">
            <v>0</v>
          </cell>
          <cell r="N931">
            <v>0</v>
          </cell>
        </row>
        <row r="932">
          <cell r="B932">
            <v>13</v>
          </cell>
          <cell r="C932">
            <v>0</v>
          </cell>
          <cell r="D932">
            <v>0</v>
          </cell>
          <cell r="E932">
            <v>0</v>
          </cell>
          <cell r="F932">
            <v>0</v>
          </cell>
          <cell r="G932">
            <v>0</v>
          </cell>
          <cell r="H932">
            <v>0</v>
          </cell>
          <cell r="I932">
            <v>0</v>
          </cell>
          <cell r="J932">
            <v>0</v>
          </cell>
          <cell r="K932">
            <v>0</v>
          </cell>
          <cell r="L932">
            <v>0</v>
          </cell>
          <cell r="M932">
            <v>0</v>
          </cell>
          <cell r="N932">
            <v>0</v>
          </cell>
        </row>
        <row r="933">
          <cell r="B933">
            <v>14</v>
          </cell>
          <cell r="C933">
            <v>0</v>
          </cell>
          <cell r="D933">
            <v>33</v>
          </cell>
          <cell r="E933">
            <v>0</v>
          </cell>
          <cell r="F933">
            <v>0</v>
          </cell>
          <cell r="G933">
            <v>0</v>
          </cell>
          <cell r="H933">
            <v>0</v>
          </cell>
          <cell r="I933">
            <v>33</v>
          </cell>
          <cell r="J933">
            <v>0</v>
          </cell>
          <cell r="K933">
            <v>0</v>
          </cell>
          <cell r="L933">
            <v>0</v>
          </cell>
          <cell r="M933">
            <v>0</v>
          </cell>
          <cell r="N933">
            <v>0</v>
          </cell>
        </row>
        <row r="934">
          <cell r="B934">
            <v>15</v>
          </cell>
          <cell r="C934">
            <v>0</v>
          </cell>
          <cell r="D934">
            <v>1.5</v>
          </cell>
          <cell r="E934">
            <v>0</v>
          </cell>
          <cell r="F934">
            <v>0</v>
          </cell>
          <cell r="G934">
            <v>0</v>
          </cell>
          <cell r="H934">
            <v>0</v>
          </cell>
          <cell r="I934">
            <v>1.5</v>
          </cell>
          <cell r="J934">
            <v>0</v>
          </cell>
          <cell r="K934">
            <v>0</v>
          </cell>
          <cell r="L934">
            <v>0</v>
          </cell>
          <cell r="M934">
            <v>0</v>
          </cell>
          <cell r="N934">
            <v>0</v>
          </cell>
        </row>
        <row r="935">
          <cell r="B935">
            <v>16</v>
          </cell>
          <cell r="C935">
            <v>0</v>
          </cell>
          <cell r="D935">
            <v>0</v>
          </cell>
          <cell r="E935">
            <v>0</v>
          </cell>
          <cell r="F935">
            <v>0</v>
          </cell>
          <cell r="G935">
            <v>0</v>
          </cell>
          <cell r="H935">
            <v>0</v>
          </cell>
          <cell r="I935">
            <v>0</v>
          </cell>
          <cell r="J935">
            <v>0</v>
          </cell>
          <cell r="K935">
            <v>0</v>
          </cell>
          <cell r="L935">
            <v>0</v>
          </cell>
          <cell r="M935">
            <v>0</v>
          </cell>
          <cell r="N935">
            <v>0</v>
          </cell>
        </row>
        <row r="936">
          <cell r="B936">
            <v>17</v>
          </cell>
          <cell r="C936">
            <v>0</v>
          </cell>
          <cell r="D936">
            <v>0</v>
          </cell>
          <cell r="E936">
            <v>0</v>
          </cell>
          <cell r="F936">
            <v>0</v>
          </cell>
          <cell r="G936">
            <v>0</v>
          </cell>
          <cell r="H936">
            <v>0</v>
          </cell>
          <cell r="I936">
            <v>0</v>
          </cell>
          <cell r="J936">
            <v>0</v>
          </cell>
          <cell r="K936">
            <v>0</v>
          </cell>
          <cell r="L936">
            <v>0</v>
          </cell>
          <cell r="M936">
            <v>0</v>
          </cell>
          <cell r="N936">
            <v>0</v>
          </cell>
        </row>
        <row r="937">
          <cell r="B937">
            <v>18</v>
          </cell>
          <cell r="C937">
            <v>0</v>
          </cell>
          <cell r="D937">
            <v>0</v>
          </cell>
          <cell r="E937">
            <v>0</v>
          </cell>
          <cell r="F937">
            <v>0</v>
          </cell>
          <cell r="G937">
            <v>0</v>
          </cell>
          <cell r="H937">
            <v>0</v>
          </cell>
          <cell r="I937">
            <v>0</v>
          </cell>
          <cell r="J937">
            <v>0</v>
          </cell>
          <cell r="K937">
            <v>0</v>
          </cell>
          <cell r="L937">
            <v>0</v>
          </cell>
          <cell r="M937">
            <v>0</v>
          </cell>
          <cell r="N937">
            <v>0</v>
          </cell>
        </row>
        <row r="938">
          <cell r="B938">
            <v>19</v>
          </cell>
          <cell r="C938">
            <v>0.6</v>
          </cell>
          <cell r="D938">
            <v>0</v>
          </cell>
          <cell r="E938">
            <v>0.4</v>
          </cell>
          <cell r="F938">
            <v>0</v>
          </cell>
          <cell r="G938">
            <v>0</v>
          </cell>
          <cell r="H938">
            <v>0</v>
          </cell>
          <cell r="I938">
            <v>1.5</v>
          </cell>
          <cell r="J938">
            <v>20</v>
          </cell>
          <cell r="K938">
            <v>0</v>
          </cell>
          <cell r="L938">
            <v>0</v>
          </cell>
          <cell r="M938">
            <v>0</v>
          </cell>
          <cell r="N938">
            <v>0</v>
          </cell>
        </row>
        <row r="939">
          <cell r="B939">
            <v>20</v>
          </cell>
          <cell r="C939">
            <v>0</v>
          </cell>
          <cell r="D939">
            <v>0</v>
          </cell>
          <cell r="E939">
            <v>0</v>
          </cell>
          <cell r="F939">
            <v>0</v>
          </cell>
          <cell r="G939">
            <v>0</v>
          </cell>
          <cell r="H939">
            <v>0</v>
          </cell>
          <cell r="I939">
            <v>0</v>
          </cell>
          <cell r="J939">
            <v>36</v>
          </cell>
          <cell r="K939">
            <v>0</v>
          </cell>
          <cell r="L939">
            <v>0</v>
          </cell>
          <cell r="M939">
            <v>0</v>
          </cell>
          <cell r="N939">
            <v>0</v>
          </cell>
        </row>
        <row r="940">
          <cell r="B940">
            <v>21</v>
          </cell>
          <cell r="C940">
            <v>0</v>
          </cell>
          <cell r="D940">
            <v>0</v>
          </cell>
          <cell r="E940">
            <v>0</v>
          </cell>
          <cell r="F940">
            <v>0</v>
          </cell>
          <cell r="G940">
            <v>0</v>
          </cell>
          <cell r="H940">
            <v>0</v>
          </cell>
          <cell r="I940">
            <v>0</v>
          </cell>
          <cell r="J940">
            <v>0</v>
          </cell>
          <cell r="K940">
            <v>0</v>
          </cell>
          <cell r="L940">
            <v>0</v>
          </cell>
          <cell r="M940">
            <v>0</v>
          </cell>
          <cell r="N940">
            <v>0</v>
          </cell>
        </row>
        <row r="941">
          <cell r="B941">
            <v>22</v>
          </cell>
          <cell r="C941">
            <v>0</v>
          </cell>
          <cell r="D941">
            <v>0</v>
          </cell>
          <cell r="E941">
            <v>0</v>
          </cell>
          <cell r="F941">
            <v>0</v>
          </cell>
          <cell r="G941">
            <v>0</v>
          </cell>
          <cell r="H941">
            <v>0</v>
          </cell>
          <cell r="I941">
            <v>0</v>
          </cell>
          <cell r="J941">
            <v>0</v>
          </cell>
          <cell r="K941">
            <v>0</v>
          </cell>
          <cell r="L941">
            <v>0</v>
          </cell>
          <cell r="M941">
            <v>0</v>
          </cell>
          <cell r="N941">
            <v>0</v>
          </cell>
        </row>
        <row r="942">
          <cell r="B942">
            <v>23</v>
          </cell>
          <cell r="C942">
            <v>0</v>
          </cell>
          <cell r="D942">
            <v>0</v>
          </cell>
          <cell r="E942">
            <v>0</v>
          </cell>
          <cell r="F942">
            <v>0</v>
          </cell>
          <cell r="G942">
            <v>0</v>
          </cell>
          <cell r="H942">
            <v>0</v>
          </cell>
          <cell r="I942">
            <v>0</v>
          </cell>
          <cell r="J942">
            <v>0</v>
          </cell>
          <cell r="K942">
            <v>0</v>
          </cell>
          <cell r="L942">
            <v>0</v>
          </cell>
          <cell r="M942">
            <v>0</v>
          </cell>
          <cell r="N942">
            <v>0</v>
          </cell>
        </row>
        <row r="943">
          <cell r="B943">
            <v>24</v>
          </cell>
          <cell r="C943">
            <v>0</v>
          </cell>
          <cell r="D943">
            <v>0</v>
          </cell>
          <cell r="E943">
            <v>0</v>
          </cell>
          <cell r="F943">
            <v>0</v>
          </cell>
          <cell r="G943">
            <v>0</v>
          </cell>
          <cell r="H943">
            <v>0</v>
          </cell>
          <cell r="I943">
            <v>0</v>
          </cell>
          <cell r="J943">
            <v>0</v>
          </cell>
          <cell r="K943">
            <v>0</v>
          </cell>
          <cell r="L943">
            <v>0</v>
          </cell>
          <cell r="M943">
            <v>0</v>
          </cell>
          <cell r="N943">
            <v>0</v>
          </cell>
        </row>
        <row r="944">
          <cell r="B944">
            <v>25</v>
          </cell>
          <cell r="C944">
            <v>0</v>
          </cell>
          <cell r="D944">
            <v>0</v>
          </cell>
          <cell r="E944">
            <v>0</v>
          </cell>
          <cell r="F944">
            <v>0</v>
          </cell>
          <cell r="G944">
            <v>0</v>
          </cell>
          <cell r="H944">
            <v>0</v>
          </cell>
          <cell r="I944">
            <v>0</v>
          </cell>
          <cell r="J944">
            <v>0</v>
          </cell>
          <cell r="K944">
            <v>0</v>
          </cell>
          <cell r="L944">
            <v>0</v>
          </cell>
          <cell r="M944">
            <v>0</v>
          </cell>
          <cell r="N944">
            <v>0</v>
          </cell>
        </row>
        <row r="945">
          <cell r="B945">
            <v>26</v>
          </cell>
          <cell r="C945">
            <v>0</v>
          </cell>
          <cell r="D945">
            <v>0</v>
          </cell>
          <cell r="E945">
            <v>32</v>
          </cell>
          <cell r="F945">
            <v>20</v>
          </cell>
          <cell r="G945">
            <v>20</v>
          </cell>
          <cell r="H945">
            <v>12.25</v>
          </cell>
          <cell r="I945">
            <v>30</v>
          </cell>
          <cell r="J945">
            <v>20</v>
          </cell>
          <cell r="K945">
            <v>22.25</v>
          </cell>
          <cell r="L945">
            <v>11</v>
          </cell>
          <cell r="M945">
            <v>11</v>
          </cell>
          <cell r="N945">
            <v>0</v>
          </cell>
        </row>
        <row r="946">
          <cell r="B946">
            <v>27</v>
          </cell>
          <cell r="C946">
            <v>0</v>
          </cell>
          <cell r="D946">
            <v>0</v>
          </cell>
          <cell r="E946">
            <v>0</v>
          </cell>
          <cell r="F946">
            <v>0</v>
          </cell>
          <cell r="G946">
            <v>0</v>
          </cell>
          <cell r="H946">
            <v>0</v>
          </cell>
          <cell r="I946">
            <v>0</v>
          </cell>
          <cell r="J946">
            <v>0</v>
          </cell>
          <cell r="K946">
            <v>0</v>
          </cell>
          <cell r="L946">
            <v>0</v>
          </cell>
          <cell r="M946">
            <v>0</v>
          </cell>
          <cell r="N946">
            <v>0</v>
          </cell>
        </row>
        <row r="947">
          <cell r="B947">
            <v>28</v>
          </cell>
          <cell r="C947">
            <v>0</v>
          </cell>
          <cell r="D947">
            <v>0</v>
          </cell>
          <cell r="E947">
            <v>0</v>
          </cell>
          <cell r="F947">
            <v>0</v>
          </cell>
          <cell r="G947">
            <v>0</v>
          </cell>
          <cell r="H947">
            <v>0</v>
          </cell>
          <cell r="I947">
            <v>0</v>
          </cell>
          <cell r="J947">
            <v>0</v>
          </cell>
          <cell r="K947">
            <v>0</v>
          </cell>
          <cell r="L947">
            <v>0</v>
          </cell>
          <cell r="M947">
            <v>0</v>
          </cell>
          <cell r="N947">
            <v>0</v>
          </cell>
        </row>
        <row r="948">
          <cell r="B948">
            <v>29</v>
          </cell>
          <cell r="C948">
            <v>0</v>
          </cell>
          <cell r="D948">
            <v>0</v>
          </cell>
          <cell r="E948">
            <v>0</v>
          </cell>
          <cell r="F948">
            <v>0</v>
          </cell>
          <cell r="G948">
            <v>0</v>
          </cell>
          <cell r="H948">
            <v>0</v>
          </cell>
          <cell r="I948">
            <v>0</v>
          </cell>
          <cell r="J948">
            <v>0</v>
          </cell>
          <cell r="K948">
            <v>0</v>
          </cell>
          <cell r="L948">
            <v>0</v>
          </cell>
          <cell r="M948">
            <v>0</v>
          </cell>
          <cell r="N948">
            <v>0</v>
          </cell>
        </row>
        <row r="949">
          <cell r="B949">
            <v>30</v>
          </cell>
          <cell r="C949">
            <v>0</v>
          </cell>
          <cell r="D949">
            <v>0</v>
          </cell>
          <cell r="E949">
            <v>0</v>
          </cell>
          <cell r="F949">
            <v>0</v>
          </cell>
          <cell r="G949">
            <v>0</v>
          </cell>
          <cell r="H949">
            <v>0</v>
          </cell>
          <cell r="I949">
            <v>0</v>
          </cell>
          <cell r="J949">
            <v>0</v>
          </cell>
          <cell r="K949">
            <v>0</v>
          </cell>
          <cell r="L949">
            <v>0</v>
          </cell>
          <cell r="M949">
            <v>0</v>
          </cell>
          <cell r="N949">
            <v>0</v>
          </cell>
        </row>
        <row r="950">
          <cell r="B950">
            <v>31</v>
          </cell>
          <cell r="C950">
            <v>0</v>
          </cell>
          <cell r="D950">
            <v>0</v>
          </cell>
          <cell r="E950">
            <v>0</v>
          </cell>
          <cell r="F950">
            <v>0</v>
          </cell>
          <cell r="G950">
            <v>0</v>
          </cell>
          <cell r="H950">
            <v>0</v>
          </cell>
          <cell r="I950">
            <v>0</v>
          </cell>
          <cell r="J950">
            <v>0</v>
          </cell>
          <cell r="K950">
            <v>0</v>
          </cell>
          <cell r="L950">
            <v>0</v>
          </cell>
          <cell r="M950">
            <v>0</v>
          </cell>
          <cell r="N950">
            <v>0</v>
          </cell>
        </row>
        <row r="951">
          <cell r="B951">
            <v>32</v>
          </cell>
          <cell r="C951">
            <v>0</v>
          </cell>
          <cell r="D951">
            <v>0</v>
          </cell>
          <cell r="E951">
            <v>2</v>
          </cell>
          <cell r="F951">
            <v>0</v>
          </cell>
          <cell r="G951">
            <v>0</v>
          </cell>
          <cell r="H951">
            <v>2</v>
          </cell>
          <cell r="I951">
            <v>0</v>
          </cell>
          <cell r="J951">
            <v>0</v>
          </cell>
          <cell r="K951">
            <v>2</v>
          </cell>
          <cell r="L951">
            <v>0</v>
          </cell>
          <cell r="M951">
            <v>0.91200000000000003</v>
          </cell>
          <cell r="N951">
            <v>0</v>
          </cell>
        </row>
        <row r="952">
          <cell r="B952">
            <v>33</v>
          </cell>
          <cell r="C952">
            <v>1</v>
          </cell>
          <cell r="D952">
            <v>1</v>
          </cell>
          <cell r="E952">
            <v>1</v>
          </cell>
          <cell r="F952">
            <v>1</v>
          </cell>
          <cell r="G952">
            <v>1</v>
          </cell>
          <cell r="H952">
            <v>1</v>
          </cell>
          <cell r="I952">
            <v>1</v>
          </cell>
          <cell r="J952">
            <v>1</v>
          </cell>
          <cell r="K952">
            <v>1</v>
          </cell>
          <cell r="L952">
            <v>1</v>
          </cell>
          <cell r="M952">
            <v>1</v>
          </cell>
          <cell r="N952">
            <v>1</v>
          </cell>
        </row>
        <row r="953">
          <cell r="B953">
            <v>34</v>
          </cell>
          <cell r="C953">
            <v>0</v>
          </cell>
          <cell r="D953">
            <v>0</v>
          </cell>
          <cell r="E953">
            <v>0</v>
          </cell>
          <cell r="F953">
            <v>0</v>
          </cell>
          <cell r="G953">
            <v>0</v>
          </cell>
          <cell r="H953">
            <v>0</v>
          </cell>
          <cell r="I953">
            <v>0</v>
          </cell>
          <cell r="J953">
            <v>0</v>
          </cell>
          <cell r="K953">
            <v>0</v>
          </cell>
          <cell r="L953">
            <v>0</v>
          </cell>
          <cell r="M953">
            <v>0</v>
          </cell>
          <cell r="N953">
            <v>0</v>
          </cell>
        </row>
        <row r="954">
          <cell r="B954">
            <v>35</v>
          </cell>
          <cell r="C954">
            <v>0</v>
          </cell>
          <cell r="D954">
            <v>0</v>
          </cell>
          <cell r="E954">
            <v>0</v>
          </cell>
          <cell r="F954">
            <v>0</v>
          </cell>
          <cell r="G954">
            <v>0</v>
          </cell>
          <cell r="H954">
            <v>0</v>
          </cell>
          <cell r="I954">
            <v>0</v>
          </cell>
          <cell r="J954">
            <v>0</v>
          </cell>
          <cell r="K954">
            <v>0</v>
          </cell>
          <cell r="L954">
            <v>0</v>
          </cell>
          <cell r="M954">
            <v>0</v>
          </cell>
          <cell r="N954">
            <v>0</v>
          </cell>
        </row>
        <row r="955">
          <cell r="B955">
            <v>36</v>
          </cell>
          <cell r="C955">
            <v>0</v>
          </cell>
          <cell r="D955">
            <v>0</v>
          </cell>
          <cell r="E955">
            <v>0</v>
          </cell>
          <cell r="F955">
            <v>0</v>
          </cell>
          <cell r="G955">
            <v>0</v>
          </cell>
          <cell r="H955">
            <v>0</v>
          </cell>
          <cell r="I955">
            <v>0</v>
          </cell>
          <cell r="J955">
            <v>0</v>
          </cell>
          <cell r="K955">
            <v>0</v>
          </cell>
          <cell r="L955">
            <v>0</v>
          </cell>
          <cell r="M955">
            <v>0</v>
          </cell>
          <cell r="N955">
            <v>0</v>
          </cell>
        </row>
        <row r="956">
          <cell r="B956">
            <v>37</v>
          </cell>
          <cell r="C956">
            <v>0.75</v>
          </cell>
          <cell r="D956">
            <v>0.75</v>
          </cell>
          <cell r="E956">
            <v>0.75</v>
          </cell>
          <cell r="F956">
            <v>0.75</v>
          </cell>
          <cell r="G956">
            <v>0.75</v>
          </cell>
          <cell r="H956">
            <v>0.75</v>
          </cell>
          <cell r="I956">
            <v>0.75</v>
          </cell>
          <cell r="J956">
            <v>0.75</v>
          </cell>
          <cell r="K956">
            <v>0.75</v>
          </cell>
          <cell r="L956">
            <v>0.75</v>
          </cell>
          <cell r="M956">
            <v>0.75</v>
          </cell>
          <cell r="N956">
            <v>0.75</v>
          </cell>
        </row>
        <row r="957">
          <cell r="B957">
            <v>38</v>
          </cell>
          <cell r="C957">
            <v>0.8</v>
          </cell>
          <cell r="D957">
            <v>0.8</v>
          </cell>
          <cell r="E957">
            <v>0.8</v>
          </cell>
          <cell r="F957">
            <v>0.8</v>
          </cell>
          <cell r="G957">
            <v>0.8</v>
          </cell>
          <cell r="H957">
            <v>0.8</v>
          </cell>
          <cell r="I957">
            <v>0.8</v>
          </cell>
          <cell r="J957">
            <v>0.8</v>
          </cell>
          <cell r="K957">
            <v>0.8</v>
          </cell>
          <cell r="L957">
            <v>0.8</v>
          </cell>
          <cell r="M957">
            <v>0.8</v>
          </cell>
          <cell r="N957">
            <v>0.8</v>
          </cell>
        </row>
        <row r="958">
          <cell r="B958">
            <v>39</v>
          </cell>
          <cell r="C958">
            <v>0</v>
          </cell>
          <cell r="D958">
            <v>0</v>
          </cell>
          <cell r="E958">
            <v>0</v>
          </cell>
          <cell r="F958">
            <v>0</v>
          </cell>
          <cell r="G958">
            <v>0</v>
          </cell>
          <cell r="H958">
            <v>0</v>
          </cell>
          <cell r="I958">
            <v>0</v>
          </cell>
          <cell r="J958">
            <v>0</v>
          </cell>
          <cell r="K958">
            <v>0</v>
          </cell>
          <cell r="L958">
            <v>0</v>
          </cell>
          <cell r="M958">
            <v>0</v>
          </cell>
          <cell r="N958">
            <v>0</v>
          </cell>
        </row>
        <row r="959">
          <cell r="B959">
            <v>40</v>
          </cell>
          <cell r="C959">
            <v>0</v>
          </cell>
          <cell r="D959">
            <v>0</v>
          </cell>
          <cell r="E959">
            <v>0</v>
          </cell>
          <cell r="F959">
            <v>0</v>
          </cell>
          <cell r="G959">
            <v>0</v>
          </cell>
          <cell r="H959">
            <v>0</v>
          </cell>
          <cell r="I959">
            <v>0</v>
          </cell>
          <cell r="J959">
            <v>0</v>
          </cell>
          <cell r="K959">
            <v>0</v>
          </cell>
          <cell r="L959">
            <v>0</v>
          </cell>
          <cell r="M959">
            <v>0</v>
          </cell>
          <cell r="N959">
            <v>0</v>
          </cell>
        </row>
        <row r="960">
          <cell r="B960">
            <v>41</v>
          </cell>
          <cell r="C960">
            <v>0</v>
          </cell>
          <cell r="D960">
            <v>0</v>
          </cell>
          <cell r="E960">
            <v>0</v>
          </cell>
          <cell r="F960">
            <v>0</v>
          </cell>
          <cell r="G960">
            <v>0</v>
          </cell>
          <cell r="H960">
            <v>0</v>
          </cell>
          <cell r="I960">
            <v>0</v>
          </cell>
          <cell r="J960">
            <v>0</v>
          </cell>
          <cell r="K960">
            <v>0</v>
          </cell>
          <cell r="L960">
            <v>0</v>
          </cell>
          <cell r="M960">
            <v>0</v>
          </cell>
          <cell r="N960">
            <v>0</v>
          </cell>
        </row>
        <row r="961">
          <cell r="B961">
            <v>42</v>
          </cell>
          <cell r="C961">
            <v>0</v>
          </cell>
          <cell r="D961">
            <v>0</v>
          </cell>
          <cell r="E961">
            <v>0</v>
          </cell>
          <cell r="F961">
            <v>0</v>
          </cell>
          <cell r="G961">
            <v>0</v>
          </cell>
          <cell r="H961">
            <v>0</v>
          </cell>
          <cell r="I961">
            <v>0</v>
          </cell>
          <cell r="J961">
            <v>0</v>
          </cell>
          <cell r="K961">
            <v>0</v>
          </cell>
          <cell r="L961">
            <v>0</v>
          </cell>
          <cell r="M961">
            <v>0</v>
          </cell>
          <cell r="N961">
            <v>0</v>
          </cell>
        </row>
        <row r="962">
          <cell r="B962">
            <v>43</v>
          </cell>
          <cell r="C962">
            <v>20.677</v>
          </cell>
          <cell r="D962">
            <v>0</v>
          </cell>
          <cell r="E962">
            <v>0</v>
          </cell>
          <cell r="F962">
            <v>0</v>
          </cell>
          <cell r="G962">
            <v>0</v>
          </cell>
          <cell r="H962">
            <v>0</v>
          </cell>
          <cell r="I962">
            <v>0</v>
          </cell>
          <cell r="J962">
            <v>28.888000000000002</v>
          </cell>
          <cell r="K962">
            <v>0</v>
          </cell>
          <cell r="L962">
            <v>0</v>
          </cell>
          <cell r="M962">
            <v>0</v>
          </cell>
          <cell r="N962">
            <v>0</v>
          </cell>
        </row>
        <row r="963">
          <cell r="B963">
            <v>44</v>
          </cell>
          <cell r="C963">
            <v>0</v>
          </cell>
          <cell r="D963">
            <v>0</v>
          </cell>
          <cell r="E963">
            <v>0</v>
          </cell>
          <cell r="F963">
            <v>0</v>
          </cell>
          <cell r="G963">
            <v>0</v>
          </cell>
          <cell r="H963">
            <v>0</v>
          </cell>
          <cell r="I963">
            <v>0</v>
          </cell>
          <cell r="J963">
            <v>0</v>
          </cell>
          <cell r="K963">
            <v>0</v>
          </cell>
          <cell r="L963">
            <v>0</v>
          </cell>
          <cell r="M963">
            <v>0</v>
          </cell>
          <cell r="N963">
            <v>0</v>
          </cell>
        </row>
        <row r="964">
          <cell r="B964">
            <v>45</v>
          </cell>
          <cell r="C964">
            <v>66.067999999999998</v>
          </cell>
          <cell r="D964">
            <v>0</v>
          </cell>
          <cell r="E964">
            <v>0</v>
          </cell>
          <cell r="F964">
            <v>0</v>
          </cell>
          <cell r="G964">
            <v>0</v>
          </cell>
          <cell r="H964">
            <v>0</v>
          </cell>
          <cell r="I964">
            <v>0</v>
          </cell>
          <cell r="J964">
            <v>101.84399999999999</v>
          </cell>
          <cell r="K964">
            <v>0</v>
          </cell>
          <cell r="L964">
            <v>0</v>
          </cell>
          <cell r="M964">
            <v>0</v>
          </cell>
          <cell r="N964">
            <v>0</v>
          </cell>
        </row>
        <row r="965">
          <cell r="B965">
            <v>46</v>
          </cell>
          <cell r="C965">
            <v>0</v>
          </cell>
          <cell r="D965">
            <v>0</v>
          </cell>
          <cell r="E965">
            <v>0</v>
          </cell>
          <cell r="F965">
            <v>0</v>
          </cell>
          <cell r="G965">
            <v>0</v>
          </cell>
          <cell r="H965">
            <v>0</v>
          </cell>
          <cell r="I965">
            <v>0</v>
          </cell>
          <cell r="J965">
            <v>0</v>
          </cell>
          <cell r="K965">
            <v>0</v>
          </cell>
          <cell r="L965">
            <v>0</v>
          </cell>
          <cell r="M965">
            <v>0</v>
          </cell>
          <cell r="N965">
            <v>0</v>
          </cell>
        </row>
        <row r="966">
          <cell r="B966">
            <v>47</v>
          </cell>
          <cell r="C966">
            <v>0</v>
          </cell>
          <cell r="D966">
            <v>0</v>
          </cell>
          <cell r="E966">
            <v>0</v>
          </cell>
          <cell r="F966">
            <v>0</v>
          </cell>
          <cell r="G966">
            <v>0</v>
          </cell>
          <cell r="H966">
            <v>0</v>
          </cell>
          <cell r="I966">
            <v>0</v>
          </cell>
          <cell r="J966">
            <v>0</v>
          </cell>
          <cell r="K966">
            <v>0</v>
          </cell>
          <cell r="L966">
            <v>0</v>
          </cell>
          <cell r="M966">
            <v>0</v>
          </cell>
          <cell r="N966">
            <v>0</v>
          </cell>
        </row>
        <row r="967">
          <cell r="B967">
            <v>48</v>
          </cell>
          <cell r="C967">
            <v>0</v>
          </cell>
          <cell r="D967">
            <v>0</v>
          </cell>
          <cell r="E967">
            <v>0</v>
          </cell>
          <cell r="F967">
            <v>0</v>
          </cell>
          <cell r="G967">
            <v>0</v>
          </cell>
          <cell r="H967">
            <v>0</v>
          </cell>
          <cell r="I967">
            <v>0</v>
          </cell>
          <cell r="J967">
            <v>0</v>
          </cell>
          <cell r="K967">
            <v>0</v>
          </cell>
          <cell r="L967">
            <v>0</v>
          </cell>
          <cell r="M967">
            <v>0</v>
          </cell>
          <cell r="N967">
            <v>0</v>
          </cell>
        </row>
        <row r="968">
          <cell r="B968">
            <v>49</v>
          </cell>
          <cell r="C968">
            <v>0</v>
          </cell>
          <cell r="D968">
            <v>0</v>
          </cell>
          <cell r="E968">
            <v>0</v>
          </cell>
          <cell r="F968">
            <v>0</v>
          </cell>
          <cell r="G968">
            <v>0</v>
          </cell>
          <cell r="H968">
            <v>0</v>
          </cell>
          <cell r="I968">
            <v>0</v>
          </cell>
          <cell r="J968">
            <v>0</v>
          </cell>
          <cell r="K968">
            <v>0</v>
          </cell>
          <cell r="L968">
            <v>0</v>
          </cell>
          <cell r="M968">
            <v>0</v>
          </cell>
          <cell r="N968">
            <v>0</v>
          </cell>
        </row>
        <row r="969">
          <cell r="B969">
            <v>50</v>
          </cell>
          <cell r="C969">
            <v>0</v>
          </cell>
          <cell r="D969">
            <v>0</v>
          </cell>
          <cell r="E969">
            <v>0</v>
          </cell>
          <cell r="F969">
            <v>0</v>
          </cell>
          <cell r="G969">
            <v>0</v>
          </cell>
          <cell r="H969">
            <v>0</v>
          </cell>
          <cell r="I969">
            <v>0</v>
          </cell>
          <cell r="J969">
            <v>0</v>
          </cell>
          <cell r="K969">
            <v>0</v>
          </cell>
          <cell r="L969">
            <v>0</v>
          </cell>
          <cell r="M969">
            <v>0</v>
          </cell>
          <cell r="N969">
            <v>0</v>
          </cell>
        </row>
        <row r="970">
          <cell r="B970">
            <v>51</v>
          </cell>
          <cell r="C970">
            <v>0</v>
          </cell>
          <cell r="D970">
            <v>0</v>
          </cell>
          <cell r="E970">
            <v>0</v>
          </cell>
          <cell r="F970">
            <v>0</v>
          </cell>
          <cell r="G970">
            <v>0</v>
          </cell>
          <cell r="H970">
            <v>0</v>
          </cell>
          <cell r="I970">
            <v>0</v>
          </cell>
          <cell r="J970">
            <v>0</v>
          </cell>
          <cell r="K970">
            <v>0</v>
          </cell>
          <cell r="L970">
            <v>0</v>
          </cell>
          <cell r="M970">
            <v>0</v>
          </cell>
          <cell r="N970">
            <v>0</v>
          </cell>
        </row>
        <row r="971">
          <cell r="B971">
            <v>1</v>
          </cell>
          <cell r="C971">
            <v>468.13</v>
          </cell>
          <cell r="D971">
            <v>468.12309124000001</v>
          </cell>
          <cell r="E971">
            <v>395.42214039999999</v>
          </cell>
          <cell r="F971">
            <v>421.00964296000001</v>
          </cell>
          <cell r="G971">
            <v>409.59090091999997</v>
          </cell>
          <cell r="H971">
            <v>414.69190091999997</v>
          </cell>
          <cell r="I971">
            <v>403.38722436</v>
          </cell>
          <cell r="J971">
            <v>471.88220347999993</v>
          </cell>
          <cell r="K971">
            <v>417.33664593999998</v>
          </cell>
          <cell r="L971">
            <v>417.80617227999994</v>
          </cell>
          <cell r="M971">
            <v>419.62841503999999</v>
          </cell>
          <cell r="N971">
            <v>419.71560487999994</v>
          </cell>
        </row>
        <row r="972">
          <cell r="B972">
            <v>2</v>
          </cell>
          <cell r="C972">
            <v>17.75</v>
          </cell>
          <cell r="D972">
            <v>17.753</v>
          </cell>
          <cell r="E972">
            <v>17.516999999999999</v>
          </cell>
          <cell r="F972">
            <v>18.061</v>
          </cell>
          <cell r="G972">
            <v>18.599</v>
          </cell>
          <cell r="H972">
            <v>20.07</v>
          </cell>
          <cell r="I972">
            <v>19.654</v>
          </cell>
          <cell r="J972">
            <v>21.175999999999998</v>
          </cell>
          <cell r="K972">
            <v>22.097000000000001</v>
          </cell>
          <cell r="L972">
            <v>22.097000000000001</v>
          </cell>
          <cell r="M972">
            <v>22.097000000000001</v>
          </cell>
          <cell r="N972">
            <v>22.097000000000001</v>
          </cell>
        </row>
        <row r="973">
          <cell r="B973">
            <v>3</v>
          </cell>
          <cell r="C973">
            <v>10.07</v>
          </cell>
          <cell r="D973">
            <v>10.065</v>
          </cell>
          <cell r="E973">
            <v>11.221</v>
          </cell>
          <cell r="F973">
            <v>11.221</v>
          </cell>
          <cell r="G973">
            <v>11.474</v>
          </cell>
          <cell r="H973">
            <v>11.22</v>
          </cell>
          <cell r="I973">
            <v>11.22</v>
          </cell>
          <cell r="J973">
            <v>13.657999999999999</v>
          </cell>
          <cell r="K973">
            <v>11.627000000000001</v>
          </cell>
          <cell r="L973">
            <v>11.627000000000001</v>
          </cell>
          <cell r="M973">
            <v>11.627000000000001</v>
          </cell>
          <cell r="N973">
            <v>11.627000000000001</v>
          </cell>
        </row>
        <row r="974">
          <cell r="B974">
            <v>4</v>
          </cell>
          <cell r="C974">
            <v>412.54300000000001</v>
          </cell>
          <cell r="D974">
            <v>194.64750000000001</v>
          </cell>
          <cell r="E974">
            <v>178.38316</v>
          </cell>
          <cell r="F974">
            <v>179.95665000000002</v>
          </cell>
          <cell r="G974">
            <v>194.9135</v>
          </cell>
          <cell r="H974">
            <v>278.32</v>
          </cell>
          <cell r="I974">
            <v>188.98</v>
          </cell>
          <cell r="J974">
            <v>271.17899999999997</v>
          </cell>
          <cell r="K974">
            <v>177.15955000000002</v>
          </cell>
          <cell r="L974">
            <v>174.76100000000002</v>
          </cell>
          <cell r="M974">
            <v>196.38800000000001</v>
          </cell>
          <cell r="N974">
            <v>235.71380000000002</v>
          </cell>
        </row>
        <row r="975">
          <cell r="B975">
            <v>5</v>
          </cell>
          <cell r="C975">
            <v>0</v>
          </cell>
          <cell r="D975">
            <v>0</v>
          </cell>
          <cell r="E975">
            <v>0</v>
          </cell>
          <cell r="F975">
            <v>0</v>
          </cell>
          <cell r="G975">
            <v>0</v>
          </cell>
          <cell r="H975">
            <v>0</v>
          </cell>
          <cell r="I975">
            <v>0</v>
          </cell>
          <cell r="J975">
            <v>0</v>
          </cell>
          <cell r="K975">
            <v>0</v>
          </cell>
          <cell r="L975">
            <v>0</v>
          </cell>
          <cell r="M975">
            <v>0</v>
          </cell>
          <cell r="N975">
            <v>0</v>
          </cell>
        </row>
        <row r="976">
          <cell r="B976">
            <v>6</v>
          </cell>
          <cell r="C976">
            <v>0</v>
          </cell>
          <cell r="D976">
            <v>0</v>
          </cell>
          <cell r="E976">
            <v>0</v>
          </cell>
          <cell r="F976">
            <v>0</v>
          </cell>
          <cell r="G976">
            <v>0</v>
          </cell>
          <cell r="H976">
            <v>0</v>
          </cell>
          <cell r="I976">
            <v>0</v>
          </cell>
          <cell r="J976">
            <v>0</v>
          </cell>
          <cell r="K976">
            <v>0</v>
          </cell>
          <cell r="L976">
            <v>0</v>
          </cell>
          <cell r="M976">
            <v>0</v>
          </cell>
          <cell r="N976">
            <v>0</v>
          </cell>
        </row>
        <row r="977">
          <cell r="B977">
            <v>7</v>
          </cell>
          <cell r="C977">
            <v>0</v>
          </cell>
          <cell r="D977">
            <v>0</v>
          </cell>
          <cell r="E977">
            <v>0</v>
          </cell>
          <cell r="F977">
            <v>0</v>
          </cell>
          <cell r="G977">
            <v>0</v>
          </cell>
          <cell r="H977">
            <v>0</v>
          </cell>
          <cell r="I977">
            <v>0</v>
          </cell>
          <cell r="J977">
            <v>0</v>
          </cell>
          <cell r="K977">
            <v>0</v>
          </cell>
          <cell r="L977">
            <v>0</v>
          </cell>
          <cell r="M977">
            <v>0</v>
          </cell>
          <cell r="N977">
            <v>0</v>
          </cell>
        </row>
        <row r="978">
          <cell r="B978">
            <v>8</v>
          </cell>
          <cell r="C978">
            <v>0</v>
          </cell>
          <cell r="D978">
            <v>0</v>
          </cell>
          <cell r="E978">
            <v>0</v>
          </cell>
          <cell r="F978">
            <v>0</v>
          </cell>
          <cell r="G978">
            <v>0</v>
          </cell>
          <cell r="H978">
            <v>0</v>
          </cell>
          <cell r="I978">
            <v>0</v>
          </cell>
          <cell r="J978">
            <v>0</v>
          </cell>
          <cell r="K978">
            <v>0</v>
          </cell>
          <cell r="L978">
            <v>0</v>
          </cell>
          <cell r="M978">
            <v>0</v>
          </cell>
          <cell r="N978">
            <v>0</v>
          </cell>
        </row>
        <row r="979">
          <cell r="B979">
            <v>9</v>
          </cell>
          <cell r="C979">
            <v>0</v>
          </cell>
          <cell r="D979">
            <v>417.78399999999999</v>
          </cell>
          <cell r="E979">
            <v>10.130000000000001</v>
          </cell>
          <cell r="F979">
            <v>0.126</v>
          </cell>
          <cell r="G979">
            <v>0</v>
          </cell>
          <cell r="H979">
            <v>7.4999999999999997E-2</v>
          </cell>
          <cell r="I979">
            <v>220.89500000000001</v>
          </cell>
          <cell r="J979">
            <v>494.70499999999998</v>
          </cell>
          <cell r="K979">
            <v>0</v>
          </cell>
          <cell r="L979">
            <v>0</v>
          </cell>
          <cell r="M979">
            <v>0</v>
          </cell>
          <cell r="N979">
            <v>0</v>
          </cell>
        </row>
        <row r="980">
          <cell r="B980">
            <v>10</v>
          </cell>
          <cell r="C980">
            <v>0</v>
          </cell>
          <cell r="D980">
            <v>0</v>
          </cell>
          <cell r="E980">
            <v>0</v>
          </cell>
          <cell r="F980">
            <v>0</v>
          </cell>
          <cell r="G980">
            <v>0</v>
          </cell>
          <cell r="H980">
            <v>0</v>
          </cell>
          <cell r="I980">
            <v>0</v>
          </cell>
          <cell r="J980">
            <v>0</v>
          </cell>
          <cell r="K980">
            <v>0</v>
          </cell>
          <cell r="L980">
            <v>0</v>
          </cell>
          <cell r="M980">
            <v>0</v>
          </cell>
          <cell r="N980">
            <v>0</v>
          </cell>
        </row>
        <row r="981">
          <cell r="B981">
            <v>11</v>
          </cell>
          <cell r="C981">
            <v>0</v>
          </cell>
          <cell r="D981">
            <v>0</v>
          </cell>
          <cell r="E981">
            <v>0</v>
          </cell>
          <cell r="F981">
            <v>0</v>
          </cell>
          <cell r="G981">
            <v>0</v>
          </cell>
          <cell r="H981">
            <v>0</v>
          </cell>
          <cell r="I981">
            <v>0</v>
          </cell>
          <cell r="J981">
            <v>0</v>
          </cell>
          <cell r="K981">
            <v>0</v>
          </cell>
          <cell r="L981">
            <v>0</v>
          </cell>
          <cell r="M981">
            <v>0</v>
          </cell>
          <cell r="N981">
            <v>0</v>
          </cell>
        </row>
        <row r="982">
          <cell r="B982">
            <v>12</v>
          </cell>
          <cell r="C982">
            <v>5.5650000000000004</v>
          </cell>
          <cell r="D982">
            <v>19.419</v>
          </cell>
          <cell r="E982">
            <v>9.6000000000000002E-2</v>
          </cell>
          <cell r="F982">
            <v>0</v>
          </cell>
          <cell r="G982">
            <v>0</v>
          </cell>
          <cell r="H982">
            <v>0</v>
          </cell>
          <cell r="I982">
            <v>19.14</v>
          </cell>
          <cell r="J982">
            <v>0.19</v>
          </cell>
          <cell r="K982">
            <v>0.19</v>
          </cell>
          <cell r="L982">
            <v>0</v>
          </cell>
          <cell r="M982">
            <v>0</v>
          </cell>
          <cell r="N982">
            <v>0</v>
          </cell>
        </row>
        <row r="983">
          <cell r="B983">
            <v>13</v>
          </cell>
          <cell r="C983">
            <v>0</v>
          </cell>
          <cell r="D983">
            <v>0</v>
          </cell>
          <cell r="E983">
            <v>0</v>
          </cell>
          <cell r="F983">
            <v>0</v>
          </cell>
          <cell r="G983">
            <v>0</v>
          </cell>
          <cell r="H983">
            <v>0</v>
          </cell>
          <cell r="I983">
            <v>0</v>
          </cell>
          <cell r="J983">
            <v>0</v>
          </cell>
          <cell r="K983">
            <v>0</v>
          </cell>
          <cell r="L983">
            <v>0</v>
          </cell>
          <cell r="M983">
            <v>0</v>
          </cell>
          <cell r="N983">
            <v>0</v>
          </cell>
        </row>
        <row r="984">
          <cell r="B984">
            <v>14</v>
          </cell>
          <cell r="C984">
            <v>0</v>
          </cell>
          <cell r="D984">
            <v>54.99</v>
          </cell>
          <cell r="E984">
            <v>1.365</v>
          </cell>
          <cell r="F984">
            <v>0.06</v>
          </cell>
          <cell r="G984">
            <v>8.1</v>
          </cell>
          <cell r="H984">
            <v>0.24</v>
          </cell>
          <cell r="I984">
            <v>25.42</v>
          </cell>
          <cell r="J984">
            <v>28.785</v>
          </cell>
          <cell r="K984">
            <v>5</v>
          </cell>
          <cell r="L984">
            <v>0</v>
          </cell>
          <cell r="M984">
            <v>0</v>
          </cell>
          <cell r="N984">
            <v>0</v>
          </cell>
        </row>
        <row r="985">
          <cell r="B985">
            <v>15</v>
          </cell>
          <cell r="C985">
            <v>0</v>
          </cell>
          <cell r="D985">
            <v>0</v>
          </cell>
          <cell r="E985">
            <v>0</v>
          </cell>
          <cell r="F985">
            <v>0</v>
          </cell>
          <cell r="G985">
            <v>0</v>
          </cell>
          <cell r="H985">
            <v>0</v>
          </cell>
          <cell r="I985">
            <v>0</v>
          </cell>
          <cell r="J985">
            <v>0</v>
          </cell>
          <cell r="K985">
            <v>0</v>
          </cell>
          <cell r="L985">
            <v>0</v>
          </cell>
          <cell r="M985">
            <v>0</v>
          </cell>
          <cell r="N985">
            <v>0</v>
          </cell>
        </row>
        <row r="986">
          <cell r="B986">
            <v>16</v>
          </cell>
          <cell r="C986">
            <v>0</v>
          </cell>
          <cell r="D986">
            <v>0</v>
          </cell>
          <cell r="E986">
            <v>0</v>
          </cell>
          <cell r="F986">
            <v>0</v>
          </cell>
          <cell r="G986">
            <v>0</v>
          </cell>
          <cell r="H986">
            <v>0</v>
          </cell>
          <cell r="I986">
            <v>0</v>
          </cell>
          <cell r="J986">
            <v>0</v>
          </cell>
          <cell r="K986">
            <v>0</v>
          </cell>
          <cell r="L986">
            <v>0</v>
          </cell>
          <cell r="M986">
            <v>0</v>
          </cell>
          <cell r="N986">
            <v>0</v>
          </cell>
        </row>
        <row r="987">
          <cell r="B987">
            <v>17</v>
          </cell>
          <cell r="C987">
            <v>0</v>
          </cell>
          <cell r="D987">
            <v>0</v>
          </cell>
          <cell r="E987">
            <v>0</v>
          </cell>
          <cell r="F987">
            <v>0</v>
          </cell>
          <cell r="G987">
            <v>0</v>
          </cell>
          <cell r="H987">
            <v>0</v>
          </cell>
          <cell r="I987">
            <v>0</v>
          </cell>
          <cell r="J987">
            <v>0</v>
          </cell>
          <cell r="K987">
            <v>0</v>
          </cell>
          <cell r="L987">
            <v>0</v>
          </cell>
          <cell r="M987">
            <v>0</v>
          </cell>
          <cell r="N987">
            <v>0</v>
          </cell>
        </row>
        <row r="988">
          <cell r="B988">
            <v>18</v>
          </cell>
          <cell r="C988">
            <v>0</v>
          </cell>
          <cell r="D988">
            <v>0</v>
          </cell>
          <cell r="E988">
            <v>0</v>
          </cell>
          <cell r="F988">
            <v>0</v>
          </cell>
          <cell r="G988">
            <v>0</v>
          </cell>
          <cell r="H988">
            <v>0</v>
          </cell>
          <cell r="I988">
            <v>0</v>
          </cell>
          <cell r="J988">
            <v>0</v>
          </cell>
          <cell r="K988">
            <v>0</v>
          </cell>
          <cell r="L988">
            <v>0</v>
          </cell>
          <cell r="M988">
            <v>0</v>
          </cell>
          <cell r="N988">
            <v>0</v>
          </cell>
        </row>
        <row r="989">
          <cell r="B989">
            <v>19</v>
          </cell>
          <cell r="C989">
            <v>2.4180000000000001</v>
          </cell>
          <cell r="D989">
            <v>2.7690000000000001</v>
          </cell>
          <cell r="E989">
            <v>1.0920000000000001</v>
          </cell>
          <cell r="F989">
            <v>0.78</v>
          </cell>
          <cell r="G989">
            <v>1.2869999999999999</v>
          </cell>
          <cell r="H989">
            <v>1.131</v>
          </cell>
          <cell r="I989">
            <v>1.119</v>
          </cell>
          <cell r="J989">
            <v>1.08</v>
          </cell>
          <cell r="K989">
            <v>1.08</v>
          </cell>
          <cell r="L989">
            <v>1.08</v>
          </cell>
          <cell r="M989">
            <v>1.08</v>
          </cell>
          <cell r="N989">
            <v>1.08</v>
          </cell>
        </row>
        <row r="990">
          <cell r="B990">
            <v>20</v>
          </cell>
          <cell r="C990">
            <v>0</v>
          </cell>
          <cell r="D990">
            <v>0</v>
          </cell>
          <cell r="E990">
            <v>0</v>
          </cell>
          <cell r="F990">
            <v>0</v>
          </cell>
          <cell r="G990">
            <v>0</v>
          </cell>
          <cell r="H990">
            <v>0</v>
          </cell>
          <cell r="I990">
            <v>0</v>
          </cell>
          <cell r="J990">
            <v>0</v>
          </cell>
          <cell r="K990">
            <v>0</v>
          </cell>
          <cell r="L990">
            <v>0</v>
          </cell>
          <cell r="M990">
            <v>0</v>
          </cell>
          <cell r="N990">
            <v>0</v>
          </cell>
        </row>
        <row r="991">
          <cell r="B991">
            <v>21</v>
          </cell>
          <cell r="C991">
            <v>0</v>
          </cell>
          <cell r="D991">
            <v>0</v>
          </cell>
          <cell r="E991">
            <v>0</v>
          </cell>
          <cell r="F991">
            <v>0</v>
          </cell>
          <cell r="G991">
            <v>0</v>
          </cell>
          <cell r="H991">
            <v>0</v>
          </cell>
          <cell r="I991">
            <v>0</v>
          </cell>
          <cell r="J991">
            <v>0</v>
          </cell>
          <cell r="K991">
            <v>0</v>
          </cell>
          <cell r="L991">
            <v>0</v>
          </cell>
          <cell r="M991">
            <v>0</v>
          </cell>
          <cell r="N991">
            <v>0</v>
          </cell>
        </row>
        <row r="992">
          <cell r="B992">
            <v>22</v>
          </cell>
          <cell r="C992">
            <v>0</v>
          </cell>
          <cell r="D992">
            <v>51.276000000000003</v>
          </cell>
          <cell r="E992">
            <v>0.98699999999999999</v>
          </cell>
          <cell r="F992">
            <v>0</v>
          </cell>
          <cell r="G992">
            <v>0</v>
          </cell>
          <cell r="H992">
            <v>0</v>
          </cell>
          <cell r="I992">
            <v>28.077999999999999</v>
          </cell>
          <cell r="J992">
            <v>61.908999999999999</v>
          </cell>
          <cell r="K992">
            <v>10</v>
          </cell>
          <cell r="L992">
            <v>0</v>
          </cell>
          <cell r="M992">
            <v>0</v>
          </cell>
          <cell r="N992">
            <v>0</v>
          </cell>
        </row>
        <row r="993">
          <cell r="B993">
            <v>23</v>
          </cell>
          <cell r="C993">
            <v>0</v>
          </cell>
          <cell r="D993">
            <v>0</v>
          </cell>
          <cell r="E993">
            <v>0</v>
          </cell>
          <cell r="F993">
            <v>0</v>
          </cell>
          <cell r="G993">
            <v>0</v>
          </cell>
          <cell r="H993">
            <v>0</v>
          </cell>
          <cell r="I993">
            <v>0</v>
          </cell>
          <cell r="J993">
            <v>0</v>
          </cell>
          <cell r="K993">
            <v>0</v>
          </cell>
          <cell r="L993">
            <v>0</v>
          </cell>
          <cell r="M993">
            <v>0</v>
          </cell>
          <cell r="N993">
            <v>0</v>
          </cell>
        </row>
        <row r="994">
          <cell r="B994">
            <v>24</v>
          </cell>
          <cell r="C994">
            <v>0</v>
          </cell>
          <cell r="D994">
            <v>0</v>
          </cell>
          <cell r="E994">
            <v>0</v>
          </cell>
          <cell r="F994">
            <v>0</v>
          </cell>
          <cell r="G994">
            <v>0</v>
          </cell>
          <cell r="H994">
            <v>0</v>
          </cell>
          <cell r="I994">
            <v>0</v>
          </cell>
          <cell r="J994">
            <v>0</v>
          </cell>
          <cell r="K994">
            <v>0</v>
          </cell>
          <cell r="L994">
            <v>0</v>
          </cell>
          <cell r="M994">
            <v>0</v>
          </cell>
          <cell r="N994">
            <v>0</v>
          </cell>
        </row>
        <row r="995">
          <cell r="B995">
            <v>25</v>
          </cell>
          <cell r="C995">
            <v>0</v>
          </cell>
          <cell r="D995">
            <v>0</v>
          </cell>
          <cell r="E995">
            <v>0</v>
          </cell>
          <cell r="F995">
            <v>0</v>
          </cell>
          <cell r="G995">
            <v>0</v>
          </cell>
          <cell r="H995">
            <v>0</v>
          </cell>
          <cell r="I995">
            <v>0</v>
          </cell>
          <cell r="J995">
            <v>0</v>
          </cell>
          <cell r="K995">
            <v>0</v>
          </cell>
          <cell r="L995">
            <v>0</v>
          </cell>
          <cell r="M995">
            <v>0</v>
          </cell>
          <cell r="N995">
            <v>0</v>
          </cell>
        </row>
        <row r="996">
          <cell r="B996">
            <v>26</v>
          </cell>
          <cell r="C996">
            <v>0</v>
          </cell>
          <cell r="D996">
            <v>0</v>
          </cell>
          <cell r="E996">
            <v>0</v>
          </cell>
          <cell r="F996">
            <v>0</v>
          </cell>
          <cell r="G996">
            <v>172.8</v>
          </cell>
          <cell r="H996">
            <v>86.4</v>
          </cell>
          <cell r="I996">
            <v>67.2</v>
          </cell>
          <cell r="J996">
            <v>134.4</v>
          </cell>
          <cell r="K996">
            <v>184.8</v>
          </cell>
          <cell r="L996">
            <v>184.8</v>
          </cell>
          <cell r="M996">
            <v>184.8</v>
          </cell>
          <cell r="N996">
            <v>184.8</v>
          </cell>
        </row>
        <row r="997">
          <cell r="B997">
            <v>27</v>
          </cell>
          <cell r="C997">
            <v>0</v>
          </cell>
          <cell r="D997">
            <v>0</v>
          </cell>
          <cell r="E997">
            <v>0</v>
          </cell>
          <cell r="F997">
            <v>0</v>
          </cell>
          <cell r="G997">
            <v>0</v>
          </cell>
          <cell r="H997">
            <v>0</v>
          </cell>
          <cell r="I997">
            <v>0</v>
          </cell>
          <cell r="J997">
            <v>0</v>
          </cell>
          <cell r="K997">
            <v>0</v>
          </cell>
          <cell r="L997">
            <v>0</v>
          </cell>
          <cell r="M997">
            <v>0</v>
          </cell>
          <cell r="N997">
            <v>0</v>
          </cell>
        </row>
        <row r="998">
          <cell r="B998">
            <v>28</v>
          </cell>
          <cell r="C998">
            <v>0</v>
          </cell>
          <cell r="D998">
            <v>0</v>
          </cell>
          <cell r="E998">
            <v>0</v>
          </cell>
          <cell r="F998">
            <v>0</v>
          </cell>
          <cell r="G998">
            <v>0</v>
          </cell>
          <cell r="H998">
            <v>0</v>
          </cell>
          <cell r="I998">
            <v>0</v>
          </cell>
          <cell r="J998">
            <v>0</v>
          </cell>
          <cell r="K998">
            <v>0</v>
          </cell>
          <cell r="L998">
            <v>0</v>
          </cell>
          <cell r="M998">
            <v>0</v>
          </cell>
          <cell r="N998">
            <v>0</v>
          </cell>
        </row>
        <row r="999">
          <cell r="B999">
            <v>29</v>
          </cell>
          <cell r="C999">
            <v>0</v>
          </cell>
          <cell r="D999">
            <v>0</v>
          </cell>
          <cell r="E999">
            <v>0</v>
          </cell>
          <cell r="F999">
            <v>0</v>
          </cell>
          <cell r="G999">
            <v>0</v>
          </cell>
          <cell r="H999">
            <v>0</v>
          </cell>
          <cell r="I999">
            <v>0</v>
          </cell>
          <cell r="J999">
            <v>0</v>
          </cell>
          <cell r="K999">
            <v>0</v>
          </cell>
          <cell r="L999">
            <v>0</v>
          </cell>
          <cell r="M999">
            <v>0</v>
          </cell>
          <cell r="N999">
            <v>0</v>
          </cell>
        </row>
        <row r="1000">
          <cell r="B1000">
            <v>30</v>
          </cell>
          <cell r="C1000">
            <v>0</v>
          </cell>
          <cell r="D1000">
            <v>0</v>
          </cell>
          <cell r="E1000">
            <v>0</v>
          </cell>
          <cell r="F1000">
            <v>0</v>
          </cell>
          <cell r="G1000">
            <v>0</v>
          </cell>
          <cell r="H1000">
            <v>0</v>
          </cell>
          <cell r="I1000">
            <v>0</v>
          </cell>
          <cell r="J1000">
            <v>0</v>
          </cell>
          <cell r="K1000">
            <v>0</v>
          </cell>
          <cell r="L1000">
            <v>0</v>
          </cell>
          <cell r="M1000">
            <v>0</v>
          </cell>
          <cell r="N1000">
            <v>0</v>
          </cell>
        </row>
        <row r="1001">
          <cell r="B1001">
            <v>31</v>
          </cell>
          <cell r="C1001">
            <v>0</v>
          </cell>
          <cell r="D1001">
            <v>0</v>
          </cell>
          <cell r="E1001">
            <v>0</v>
          </cell>
          <cell r="F1001">
            <v>0</v>
          </cell>
          <cell r="G1001">
            <v>0</v>
          </cell>
          <cell r="H1001">
            <v>0</v>
          </cell>
          <cell r="I1001">
            <v>0</v>
          </cell>
          <cell r="J1001">
            <v>0</v>
          </cell>
          <cell r="K1001">
            <v>0</v>
          </cell>
          <cell r="L1001">
            <v>0</v>
          </cell>
          <cell r="M1001">
            <v>0</v>
          </cell>
          <cell r="N1001">
            <v>0</v>
          </cell>
        </row>
        <row r="1002">
          <cell r="B1002">
            <v>32</v>
          </cell>
          <cell r="C1002">
            <v>0</v>
          </cell>
          <cell r="D1002">
            <v>0</v>
          </cell>
          <cell r="E1002">
            <v>0</v>
          </cell>
          <cell r="F1002">
            <v>0</v>
          </cell>
          <cell r="G1002">
            <v>0</v>
          </cell>
          <cell r="H1002">
            <v>0</v>
          </cell>
          <cell r="I1002">
            <v>0</v>
          </cell>
          <cell r="J1002">
            <v>0</v>
          </cell>
          <cell r="K1002">
            <v>0</v>
          </cell>
          <cell r="L1002">
            <v>0</v>
          </cell>
          <cell r="M1002">
            <v>0</v>
          </cell>
          <cell r="N1002">
            <v>0</v>
          </cell>
        </row>
        <row r="1003">
          <cell r="B1003">
            <v>33</v>
          </cell>
          <cell r="C1003">
            <v>0</v>
          </cell>
          <cell r="D1003">
            <v>0</v>
          </cell>
          <cell r="E1003">
            <v>4.5</v>
          </cell>
          <cell r="F1003">
            <v>2.25</v>
          </cell>
          <cell r="G1003">
            <v>2.25</v>
          </cell>
          <cell r="H1003">
            <v>0</v>
          </cell>
          <cell r="I1003">
            <v>0</v>
          </cell>
          <cell r="J1003">
            <v>4.5</v>
          </cell>
          <cell r="K1003">
            <v>3.375</v>
          </cell>
          <cell r="L1003">
            <v>3.375</v>
          </cell>
          <cell r="M1003">
            <v>3.375</v>
          </cell>
          <cell r="N1003">
            <v>3.375</v>
          </cell>
        </row>
        <row r="1004">
          <cell r="B1004">
            <v>34</v>
          </cell>
          <cell r="C1004">
            <v>0</v>
          </cell>
          <cell r="D1004">
            <v>0</v>
          </cell>
          <cell r="E1004">
            <v>0</v>
          </cell>
          <cell r="F1004">
            <v>0</v>
          </cell>
          <cell r="G1004">
            <v>0</v>
          </cell>
          <cell r="H1004">
            <v>0</v>
          </cell>
          <cell r="I1004">
            <v>0</v>
          </cell>
          <cell r="J1004">
            <v>0</v>
          </cell>
          <cell r="K1004">
            <v>0</v>
          </cell>
          <cell r="L1004">
            <v>0</v>
          </cell>
          <cell r="M1004">
            <v>0</v>
          </cell>
          <cell r="N1004">
            <v>0</v>
          </cell>
        </row>
        <row r="1005">
          <cell r="B1005">
            <v>35</v>
          </cell>
          <cell r="C1005">
            <v>0</v>
          </cell>
          <cell r="D1005">
            <v>0</v>
          </cell>
          <cell r="E1005">
            <v>0</v>
          </cell>
          <cell r="F1005">
            <v>0</v>
          </cell>
          <cell r="G1005">
            <v>0</v>
          </cell>
          <cell r="H1005">
            <v>0</v>
          </cell>
          <cell r="I1005">
            <v>0</v>
          </cell>
          <cell r="J1005">
            <v>0</v>
          </cell>
          <cell r="K1005">
            <v>0</v>
          </cell>
          <cell r="L1005">
            <v>0</v>
          </cell>
          <cell r="M1005">
            <v>0</v>
          </cell>
          <cell r="N1005">
            <v>0</v>
          </cell>
        </row>
        <row r="1006">
          <cell r="B1006">
            <v>36</v>
          </cell>
          <cell r="C1006">
            <v>0</v>
          </cell>
          <cell r="D1006">
            <v>0</v>
          </cell>
          <cell r="E1006">
            <v>0</v>
          </cell>
          <cell r="F1006">
            <v>0</v>
          </cell>
          <cell r="G1006">
            <v>0</v>
          </cell>
          <cell r="H1006">
            <v>0</v>
          </cell>
          <cell r="I1006">
            <v>0</v>
          </cell>
          <cell r="J1006">
            <v>0</v>
          </cell>
          <cell r="K1006">
            <v>0</v>
          </cell>
          <cell r="L1006">
            <v>0</v>
          </cell>
          <cell r="M1006">
            <v>0</v>
          </cell>
          <cell r="N1006">
            <v>0</v>
          </cell>
        </row>
        <row r="1007">
          <cell r="B1007">
            <v>37</v>
          </cell>
          <cell r="C1007">
            <v>0</v>
          </cell>
          <cell r="D1007">
            <v>0</v>
          </cell>
          <cell r="E1007">
            <v>0</v>
          </cell>
          <cell r="F1007">
            <v>0</v>
          </cell>
          <cell r="G1007">
            <v>0.5</v>
          </cell>
          <cell r="H1007">
            <v>0.5</v>
          </cell>
          <cell r="I1007">
            <v>0</v>
          </cell>
          <cell r="J1007">
            <v>0</v>
          </cell>
          <cell r="K1007">
            <v>0.5</v>
          </cell>
          <cell r="L1007">
            <v>0.5</v>
          </cell>
          <cell r="M1007">
            <v>1</v>
          </cell>
          <cell r="N1007">
            <v>0</v>
          </cell>
        </row>
        <row r="1008">
          <cell r="B1008">
            <v>38</v>
          </cell>
          <cell r="C1008">
            <v>0</v>
          </cell>
          <cell r="D1008">
            <v>0</v>
          </cell>
          <cell r="E1008">
            <v>0</v>
          </cell>
          <cell r="F1008">
            <v>0</v>
          </cell>
          <cell r="G1008">
            <v>0</v>
          </cell>
          <cell r="H1008">
            <v>0</v>
          </cell>
          <cell r="I1008">
            <v>0</v>
          </cell>
          <cell r="J1008">
            <v>0</v>
          </cell>
          <cell r="K1008">
            <v>0</v>
          </cell>
          <cell r="L1008">
            <v>0</v>
          </cell>
          <cell r="M1008">
            <v>0</v>
          </cell>
          <cell r="N1008">
            <v>0</v>
          </cell>
        </row>
        <row r="1009">
          <cell r="B1009">
            <v>39</v>
          </cell>
          <cell r="C1009">
            <v>0</v>
          </cell>
          <cell r="D1009">
            <v>0</v>
          </cell>
          <cell r="E1009">
            <v>0</v>
          </cell>
          <cell r="F1009">
            <v>0</v>
          </cell>
          <cell r="G1009">
            <v>0</v>
          </cell>
          <cell r="H1009">
            <v>0</v>
          </cell>
          <cell r="I1009">
            <v>0</v>
          </cell>
          <cell r="J1009">
            <v>0</v>
          </cell>
          <cell r="K1009">
            <v>0</v>
          </cell>
          <cell r="L1009">
            <v>0</v>
          </cell>
          <cell r="M1009">
            <v>0</v>
          </cell>
          <cell r="N1009">
            <v>0</v>
          </cell>
        </row>
        <row r="1010">
          <cell r="B1010">
            <v>40</v>
          </cell>
          <cell r="C1010">
            <v>0</v>
          </cell>
          <cell r="D1010">
            <v>0</v>
          </cell>
          <cell r="E1010">
            <v>0</v>
          </cell>
          <cell r="F1010">
            <v>0</v>
          </cell>
          <cell r="G1010">
            <v>0</v>
          </cell>
          <cell r="H1010">
            <v>0</v>
          </cell>
          <cell r="I1010">
            <v>0</v>
          </cell>
          <cell r="J1010">
            <v>0</v>
          </cell>
          <cell r="K1010">
            <v>0</v>
          </cell>
          <cell r="L1010">
            <v>0</v>
          </cell>
          <cell r="M1010">
            <v>0</v>
          </cell>
          <cell r="N1010">
            <v>0</v>
          </cell>
        </row>
        <row r="1011">
          <cell r="B1011">
            <v>41</v>
          </cell>
          <cell r="C1011">
            <v>0</v>
          </cell>
          <cell r="D1011">
            <v>0</v>
          </cell>
          <cell r="E1011">
            <v>0</v>
          </cell>
          <cell r="F1011">
            <v>0</v>
          </cell>
          <cell r="G1011">
            <v>0</v>
          </cell>
          <cell r="H1011">
            <v>0</v>
          </cell>
          <cell r="I1011">
            <v>0</v>
          </cell>
          <cell r="J1011">
            <v>0</v>
          </cell>
          <cell r="K1011">
            <v>0</v>
          </cell>
          <cell r="L1011">
            <v>0</v>
          </cell>
          <cell r="M1011">
            <v>0</v>
          </cell>
          <cell r="N1011">
            <v>0</v>
          </cell>
        </row>
        <row r="1012">
          <cell r="B1012">
            <v>42</v>
          </cell>
          <cell r="C1012">
            <v>0</v>
          </cell>
          <cell r="D1012">
            <v>0</v>
          </cell>
          <cell r="E1012">
            <v>0</v>
          </cell>
          <cell r="F1012">
            <v>0</v>
          </cell>
          <cell r="G1012">
            <v>0</v>
          </cell>
          <cell r="H1012">
            <v>0</v>
          </cell>
          <cell r="I1012">
            <v>0</v>
          </cell>
          <cell r="J1012">
            <v>0</v>
          </cell>
          <cell r="K1012">
            <v>0</v>
          </cell>
          <cell r="L1012">
            <v>0</v>
          </cell>
          <cell r="M1012">
            <v>0</v>
          </cell>
          <cell r="N1012">
            <v>0</v>
          </cell>
        </row>
        <row r="1013">
          <cell r="B1013">
            <v>43</v>
          </cell>
          <cell r="C1013">
            <v>0</v>
          </cell>
          <cell r="D1013">
            <v>6.766</v>
          </cell>
          <cell r="E1013">
            <v>0.13200000000000001</v>
          </cell>
          <cell r="F1013">
            <v>0</v>
          </cell>
          <cell r="G1013">
            <v>0</v>
          </cell>
          <cell r="H1013">
            <v>0</v>
          </cell>
          <cell r="I1013">
            <v>11.086</v>
          </cell>
          <cell r="J1013">
            <v>16.536999999999999</v>
          </cell>
          <cell r="K1013">
            <v>16.536999999999999</v>
          </cell>
          <cell r="L1013">
            <v>0</v>
          </cell>
          <cell r="M1013">
            <v>0</v>
          </cell>
          <cell r="N1013">
            <v>0</v>
          </cell>
        </row>
        <row r="1014">
          <cell r="B1014">
            <v>44</v>
          </cell>
          <cell r="C1014">
            <v>0</v>
          </cell>
          <cell r="D1014">
            <v>0</v>
          </cell>
          <cell r="E1014">
            <v>0</v>
          </cell>
          <cell r="F1014">
            <v>0</v>
          </cell>
          <cell r="G1014">
            <v>0</v>
          </cell>
          <cell r="H1014">
            <v>0</v>
          </cell>
          <cell r="I1014">
            <v>0</v>
          </cell>
          <cell r="J1014">
            <v>0</v>
          </cell>
          <cell r="K1014">
            <v>0</v>
          </cell>
          <cell r="L1014">
            <v>0</v>
          </cell>
          <cell r="M1014">
            <v>0</v>
          </cell>
          <cell r="N1014">
            <v>0</v>
          </cell>
        </row>
        <row r="1015">
          <cell r="B1015">
            <v>45</v>
          </cell>
          <cell r="C1015">
            <v>0</v>
          </cell>
          <cell r="D1015">
            <v>51.276000000000003</v>
          </cell>
          <cell r="E1015">
            <v>0.98699999999999999</v>
          </cell>
          <cell r="F1015">
            <v>0</v>
          </cell>
          <cell r="G1015">
            <v>0</v>
          </cell>
          <cell r="H1015">
            <v>0</v>
          </cell>
          <cell r="I1015">
            <v>28.077999999999999</v>
          </cell>
          <cell r="J1015">
            <v>61.908999999999999</v>
          </cell>
          <cell r="K1015">
            <v>0</v>
          </cell>
          <cell r="L1015">
            <v>0</v>
          </cell>
          <cell r="M1015">
            <v>0</v>
          </cell>
          <cell r="N1015">
            <v>0</v>
          </cell>
        </row>
        <row r="1016">
          <cell r="B1016">
            <v>46</v>
          </cell>
          <cell r="C1016">
            <v>0</v>
          </cell>
          <cell r="D1016">
            <v>0</v>
          </cell>
          <cell r="E1016">
            <v>0</v>
          </cell>
          <cell r="F1016">
            <v>0</v>
          </cell>
          <cell r="G1016">
            <v>0</v>
          </cell>
          <cell r="H1016">
            <v>0</v>
          </cell>
          <cell r="I1016">
            <v>0</v>
          </cell>
          <cell r="J1016">
            <v>0</v>
          </cell>
          <cell r="K1016">
            <v>0</v>
          </cell>
          <cell r="L1016">
            <v>0</v>
          </cell>
          <cell r="M1016">
            <v>0</v>
          </cell>
          <cell r="N1016">
            <v>0</v>
          </cell>
        </row>
        <row r="1017">
          <cell r="B1017">
            <v>47</v>
          </cell>
          <cell r="C1017">
            <v>0</v>
          </cell>
          <cell r="D1017">
            <v>0</v>
          </cell>
          <cell r="E1017">
            <v>0</v>
          </cell>
          <cell r="F1017">
            <v>0</v>
          </cell>
          <cell r="G1017">
            <v>0</v>
          </cell>
          <cell r="H1017">
            <v>0</v>
          </cell>
          <cell r="I1017">
            <v>0</v>
          </cell>
          <cell r="J1017">
            <v>0</v>
          </cell>
          <cell r="K1017">
            <v>0</v>
          </cell>
          <cell r="L1017">
            <v>0</v>
          </cell>
          <cell r="M1017">
            <v>0</v>
          </cell>
          <cell r="N1017">
            <v>0</v>
          </cell>
        </row>
        <row r="1018">
          <cell r="B1018">
            <v>48</v>
          </cell>
          <cell r="C1018">
            <v>21.004999999999999</v>
          </cell>
          <cell r="D1018">
            <v>17.701000000000001</v>
          </cell>
          <cell r="E1018">
            <v>5.5309999999999997</v>
          </cell>
          <cell r="F1018">
            <v>8.2710000000000008</v>
          </cell>
          <cell r="G1018">
            <v>9.609</v>
          </cell>
          <cell r="H1018">
            <v>10.195</v>
          </cell>
          <cell r="I1018">
            <v>7.8940000000000001</v>
          </cell>
          <cell r="J1018">
            <v>58.206000000000003</v>
          </cell>
          <cell r="K1018">
            <v>8</v>
          </cell>
          <cell r="L1018">
            <v>8</v>
          </cell>
          <cell r="M1018">
            <v>8</v>
          </cell>
          <cell r="N1018">
            <v>8</v>
          </cell>
        </row>
        <row r="1019">
          <cell r="B1019">
            <v>49</v>
          </cell>
          <cell r="C1019">
            <v>0</v>
          </cell>
          <cell r="D1019">
            <v>0</v>
          </cell>
          <cell r="E1019">
            <v>0</v>
          </cell>
          <cell r="F1019">
            <v>0</v>
          </cell>
          <cell r="G1019">
            <v>0</v>
          </cell>
          <cell r="H1019">
            <v>0</v>
          </cell>
          <cell r="I1019">
            <v>0</v>
          </cell>
          <cell r="J1019">
            <v>0</v>
          </cell>
          <cell r="K1019">
            <v>0</v>
          </cell>
          <cell r="L1019">
            <v>0</v>
          </cell>
          <cell r="M1019">
            <v>0</v>
          </cell>
          <cell r="N1019">
            <v>0</v>
          </cell>
        </row>
        <row r="1020">
          <cell r="B1020">
            <v>50</v>
          </cell>
          <cell r="C1020">
            <v>0</v>
          </cell>
          <cell r="D1020">
            <v>0</v>
          </cell>
          <cell r="E1020">
            <v>0</v>
          </cell>
          <cell r="F1020">
            <v>0</v>
          </cell>
          <cell r="G1020">
            <v>0</v>
          </cell>
          <cell r="H1020">
            <v>0</v>
          </cell>
          <cell r="I1020">
            <v>0</v>
          </cell>
          <cell r="J1020">
            <v>0</v>
          </cell>
          <cell r="K1020">
            <v>0</v>
          </cell>
          <cell r="L1020">
            <v>0</v>
          </cell>
          <cell r="M1020">
            <v>0</v>
          </cell>
          <cell r="N1020">
            <v>0</v>
          </cell>
        </row>
        <row r="1021">
          <cell r="B1021">
            <v>51</v>
          </cell>
          <cell r="C1021">
            <v>0</v>
          </cell>
          <cell r="D1021">
            <v>0</v>
          </cell>
          <cell r="E1021">
            <v>0</v>
          </cell>
          <cell r="F1021">
            <v>0</v>
          </cell>
          <cell r="G1021">
            <v>0</v>
          </cell>
          <cell r="H1021">
            <v>0</v>
          </cell>
          <cell r="I1021">
            <v>0</v>
          </cell>
          <cell r="J1021">
            <v>0</v>
          </cell>
          <cell r="K1021">
            <v>0</v>
          </cell>
          <cell r="L1021">
            <v>0</v>
          </cell>
          <cell r="M1021">
            <v>0</v>
          </cell>
          <cell r="N1021">
            <v>0</v>
          </cell>
        </row>
        <row r="1022">
          <cell r="B1022">
            <v>1</v>
          </cell>
          <cell r="C1022">
            <v>791.43213746000004</v>
          </cell>
          <cell r="D1022">
            <v>385.12385824</v>
          </cell>
          <cell r="E1022">
            <v>507.39562244000007</v>
          </cell>
          <cell r="F1022">
            <v>432.68581552000001</v>
          </cell>
          <cell r="G1022">
            <v>395.37777920000002</v>
          </cell>
          <cell r="H1022">
            <v>390.04741852000006</v>
          </cell>
          <cell r="I1022">
            <v>477.33838420000006</v>
          </cell>
          <cell r="J1022">
            <v>484.49162576000003</v>
          </cell>
          <cell r="K1022">
            <v>421.66539484000003</v>
          </cell>
          <cell r="L1022">
            <v>452.62197526</v>
          </cell>
          <cell r="M1022">
            <v>587.69452258000001</v>
          </cell>
          <cell r="N1022">
            <v>960.48843899999997</v>
          </cell>
        </row>
        <row r="1023">
          <cell r="B1023">
            <v>2</v>
          </cell>
          <cell r="C1023">
            <v>25.9</v>
          </cell>
          <cell r="D1023">
            <v>25.9</v>
          </cell>
          <cell r="E1023">
            <v>25.9</v>
          </cell>
          <cell r="F1023">
            <v>25.9</v>
          </cell>
          <cell r="G1023">
            <v>25.9</v>
          </cell>
          <cell r="H1023">
            <v>25.9</v>
          </cell>
          <cell r="I1023">
            <v>27.8</v>
          </cell>
          <cell r="J1023">
            <v>27.8</v>
          </cell>
          <cell r="K1023">
            <v>27.8</v>
          </cell>
          <cell r="L1023">
            <v>27.8</v>
          </cell>
          <cell r="M1023">
            <v>28</v>
          </cell>
          <cell r="N1023">
            <v>28</v>
          </cell>
        </row>
        <row r="1024">
          <cell r="B1024">
            <v>3</v>
          </cell>
          <cell r="C1024">
            <v>0.08</v>
          </cell>
          <cell r="D1024">
            <v>0.08</v>
          </cell>
          <cell r="E1024">
            <v>0.08</v>
          </cell>
          <cell r="F1024">
            <v>0.08</v>
          </cell>
          <cell r="G1024">
            <v>0.08</v>
          </cell>
          <cell r="H1024">
            <v>0.08</v>
          </cell>
          <cell r="I1024">
            <v>8.5000000000000006E-2</v>
          </cell>
          <cell r="J1024">
            <v>8.5000000000000006E-2</v>
          </cell>
          <cell r="K1024">
            <v>8.5000000000000006E-2</v>
          </cell>
          <cell r="L1024">
            <v>8.5000000000000006E-2</v>
          </cell>
          <cell r="M1024">
            <v>8.5000000000000006E-2</v>
          </cell>
          <cell r="N1024">
            <v>8.5000000000000006E-2</v>
          </cell>
        </row>
        <row r="1025">
          <cell r="B1025">
            <v>4</v>
          </cell>
          <cell r="C1025">
            <v>109.2</v>
          </cell>
          <cell r="D1025">
            <v>137.9</v>
          </cell>
          <cell r="E1025">
            <v>138.1</v>
          </cell>
          <cell r="F1025">
            <v>118.15</v>
          </cell>
          <cell r="G1025">
            <v>91.85</v>
          </cell>
          <cell r="H1025">
            <v>119.18</v>
          </cell>
          <cell r="I1025">
            <v>106.95</v>
          </cell>
          <cell r="J1025">
            <v>135.30000000000001</v>
          </cell>
          <cell r="K1025">
            <v>108.74</v>
          </cell>
          <cell r="L1025">
            <v>105.75</v>
          </cell>
          <cell r="M1025">
            <v>93.82</v>
          </cell>
          <cell r="N1025">
            <v>87.45</v>
          </cell>
        </row>
        <row r="1026">
          <cell r="B1026">
            <v>5</v>
          </cell>
          <cell r="C1026">
            <v>112.99</v>
          </cell>
          <cell r="D1026">
            <v>124.59</v>
          </cell>
          <cell r="E1026">
            <v>126.99</v>
          </cell>
          <cell r="F1026">
            <v>116.49</v>
          </cell>
          <cell r="G1026">
            <v>124.99</v>
          </cell>
          <cell r="H1026">
            <v>122.99</v>
          </cell>
          <cell r="I1026">
            <v>123.99</v>
          </cell>
          <cell r="J1026">
            <v>126.19</v>
          </cell>
          <cell r="K1026">
            <v>109.99</v>
          </cell>
          <cell r="L1026">
            <v>117.99</v>
          </cell>
          <cell r="M1026">
            <v>121.49</v>
          </cell>
          <cell r="N1026">
            <v>109.99</v>
          </cell>
        </row>
        <row r="1027">
          <cell r="B1027">
            <v>6</v>
          </cell>
          <cell r="C1027">
            <v>0</v>
          </cell>
          <cell r="D1027">
            <v>0</v>
          </cell>
          <cell r="E1027">
            <v>0</v>
          </cell>
          <cell r="F1027">
            <v>0</v>
          </cell>
          <cell r="G1027">
            <v>0</v>
          </cell>
          <cell r="H1027">
            <v>0</v>
          </cell>
          <cell r="I1027">
            <v>0</v>
          </cell>
          <cell r="J1027">
            <v>0</v>
          </cell>
          <cell r="K1027">
            <v>0</v>
          </cell>
          <cell r="L1027">
            <v>0</v>
          </cell>
          <cell r="M1027">
            <v>0</v>
          </cell>
          <cell r="N1027">
            <v>0</v>
          </cell>
        </row>
        <row r="1028">
          <cell r="B1028">
            <v>7</v>
          </cell>
          <cell r="C1028">
            <v>0</v>
          </cell>
          <cell r="D1028">
            <v>0</v>
          </cell>
          <cell r="E1028">
            <v>0</v>
          </cell>
          <cell r="F1028">
            <v>0</v>
          </cell>
          <cell r="G1028">
            <v>0</v>
          </cell>
          <cell r="H1028">
            <v>0</v>
          </cell>
          <cell r="I1028">
            <v>0</v>
          </cell>
          <cell r="J1028">
            <v>0</v>
          </cell>
          <cell r="K1028">
            <v>0</v>
          </cell>
          <cell r="L1028">
            <v>0</v>
          </cell>
          <cell r="M1028">
            <v>0</v>
          </cell>
          <cell r="N1028">
            <v>0</v>
          </cell>
        </row>
        <row r="1029">
          <cell r="B1029">
            <v>8</v>
          </cell>
          <cell r="C1029">
            <v>0</v>
          </cell>
          <cell r="D1029">
            <v>0</v>
          </cell>
          <cell r="E1029">
            <v>0</v>
          </cell>
          <cell r="F1029">
            <v>0</v>
          </cell>
          <cell r="G1029">
            <v>0</v>
          </cell>
          <cell r="H1029">
            <v>0</v>
          </cell>
          <cell r="I1029">
            <v>0</v>
          </cell>
          <cell r="J1029">
            <v>0</v>
          </cell>
          <cell r="K1029">
            <v>0</v>
          </cell>
          <cell r="L1029">
            <v>0</v>
          </cell>
          <cell r="M1029">
            <v>0</v>
          </cell>
          <cell r="N1029">
            <v>0</v>
          </cell>
        </row>
        <row r="1030">
          <cell r="B1030">
            <v>9</v>
          </cell>
          <cell r="C1030">
            <v>0</v>
          </cell>
          <cell r="D1030">
            <v>0</v>
          </cell>
          <cell r="E1030">
            <v>0</v>
          </cell>
          <cell r="F1030">
            <v>0</v>
          </cell>
          <cell r="G1030">
            <v>0</v>
          </cell>
          <cell r="H1030">
            <v>0</v>
          </cell>
          <cell r="I1030">
            <v>0</v>
          </cell>
          <cell r="J1030">
            <v>0</v>
          </cell>
          <cell r="K1030">
            <v>0</v>
          </cell>
          <cell r="L1030">
            <v>0</v>
          </cell>
          <cell r="M1030">
            <v>0</v>
          </cell>
          <cell r="N1030">
            <v>0</v>
          </cell>
        </row>
        <row r="1031">
          <cell r="B1031">
            <v>10</v>
          </cell>
          <cell r="C1031">
            <v>0</v>
          </cell>
          <cell r="D1031">
            <v>0</v>
          </cell>
          <cell r="E1031">
            <v>0</v>
          </cell>
          <cell r="F1031">
            <v>0</v>
          </cell>
          <cell r="G1031">
            <v>0</v>
          </cell>
          <cell r="H1031">
            <v>0</v>
          </cell>
          <cell r="I1031">
            <v>0</v>
          </cell>
          <cell r="J1031">
            <v>0</v>
          </cell>
          <cell r="K1031">
            <v>0</v>
          </cell>
          <cell r="L1031">
            <v>0</v>
          </cell>
          <cell r="M1031">
            <v>0</v>
          </cell>
          <cell r="N1031">
            <v>0</v>
          </cell>
        </row>
        <row r="1032">
          <cell r="B1032">
            <v>11</v>
          </cell>
          <cell r="C1032">
            <v>240</v>
          </cell>
          <cell r="D1032">
            <v>381</v>
          </cell>
          <cell r="E1032">
            <v>17.5</v>
          </cell>
          <cell r="F1032">
            <v>0</v>
          </cell>
          <cell r="G1032">
            <v>0.6</v>
          </cell>
          <cell r="H1032">
            <v>0.5</v>
          </cell>
          <cell r="I1032">
            <v>445.73200000000003</v>
          </cell>
          <cell r="J1032">
            <v>720</v>
          </cell>
          <cell r="K1032">
            <v>5.8</v>
          </cell>
          <cell r="L1032">
            <v>0.5</v>
          </cell>
          <cell r="M1032">
            <v>0.5</v>
          </cell>
          <cell r="N1032">
            <v>0.5</v>
          </cell>
        </row>
        <row r="1033">
          <cell r="B1033">
            <v>12</v>
          </cell>
          <cell r="C1033">
            <v>26.5</v>
          </cell>
          <cell r="D1033">
            <v>13.5</v>
          </cell>
          <cell r="E1033">
            <v>0.1</v>
          </cell>
          <cell r="F1033">
            <v>0</v>
          </cell>
          <cell r="G1033">
            <v>0</v>
          </cell>
          <cell r="H1033">
            <v>0.20200000000000001</v>
          </cell>
          <cell r="I1033">
            <v>26.2</v>
          </cell>
          <cell r="J1033">
            <v>0.1</v>
          </cell>
          <cell r="K1033">
            <v>0.1</v>
          </cell>
          <cell r="L1033">
            <v>0.1</v>
          </cell>
          <cell r="M1033">
            <v>0.1</v>
          </cell>
          <cell r="N1033">
            <v>0.1</v>
          </cell>
        </row>
        <row r="1034">
          <cell r="B1034">
            <v>13</v>
          </cell>
          <cell r="C1034">
            <v>0</v>
          </cell>
          <cell r="D1034">
            <v>0</v>
          </cell>
          <cell r="E1034">
            <v>0</v>
          </cell>
          <cell r="F1034">
            <v>0</v>
          </cell>
          <cell r="G1034">
            <v>0</v>
          </cell>
          <cell r="H1034">
            <v>0</v>
          </cell>
          <cell r="I1034">
            <v>0</v>
          </cell>
          <cell r="J1034">
            <v>0</v>
          </cell>
          <cell r="K1034">
            <v>0</v>
          </cell>
          <cell r="L1034">
            <v>0</v>
          </cell>
          <cell r="M1034">
            <v>0</v>
          </cell>
          <cell r="N1034">
            <v>0</v>
          </cell>
        </row>
        <row r="1035">
          <cell r="B1035">
            <v>14</v>
          </cell>
          <cell r="C1035">
            <v>42</v>
          </cell>
          <cell r="D1035">
            <v>90</v>
          </cell>
          <cell r="E1035">
            <v>7.9</v>
          </cell>
          <cell r="F1035">
            <v>0</v>
          </cell>
          <cell r="G1035">
            <v>0.2</v>
          </cell>
          <cell r="H1035">
            <v>0</v>
          </cell>
          <cell r="I1035">
            <v>37.32</v>
          </cell>
          <cell r="J1035">
            <v>86</v>
          </cell>
          <cell r="K1035">
            <v>3</v>
          </cell>
          <cell r="L1035">
            <v>2.5</v>
          </cell>
          <cell r="M1035">
            <v>2.5</v>
          </cell>
          <cell r="N1035">
            <v>1.5</v>
          </cell>
        </row>
        <row r="1036">
          <cell r="B1036">
            <v>15</v>
          </cell>
          <cell r="C1036">
            <v>6.1</v>
          </cell>
          <cell r="D1036">
            <v>0.3</v>
          </cell>
          <cell r="E1036">
            <v>0.2</v>
          </cell>
          <cell r="F1036">
            <v>0</v>
          </cell>
          <cell r="G1036">
            <v>3.1</v>
          </cell>
          <cell r="H1036">
            <v>7.2</v>
          </cell>
          <cell r="I1036">
            <v>0</v>
          </cell>
          <cell r="J1036">
            <v>0</v>
          </cell>
          <cell r="K1036">
            <v>0.2</v>
          </cell>
          <cell r="L1036">
            <v>0.2</v>
          </cell>
          <cell r="M1036">
            <v>0.2</v>
          </cell>
          <cell r="N1036">
            <v>0.2</v>
          </cell>
        </row>
        <row r="1037">
          <cell r="B1037">
            <v>16</v>
          </cell>
          <cell r="C1037">
            <v>0</v>
          </cell>
          <cell r="D1037">
            <v>0</v>
          </cell>
          <cell r="E1037">
            <v>0</v>
          </cell>
          <cell r="F1037">
            <v>0</v>
          </cell>
          <cell r="G1037">
            <v>0</v>
          </cell>
          <cell r="H1037">
            <v>0</v>
          </cell>
          <cell r="I1037">
            <v>0</v>
          </cell>
          <cell r="J1037">
            <v>0</v>
          </cell>
          <cell r="K1037">
            <v>0</v>
          </cell>
          <cell r="L1037">
            <v>0</v>
          </cell>
          <cell r="M1037">
            <v>0</v>
          </cell>
          <cell r="N1037">
            <v>0</v>
          </cell>
        </row>
        <row r="1038">
          <cell r="B1038">
            <v>17</v>
          </cell>
          <cell r="C1038">
            <v>0</v>
          </cell>
          <cell r="D1038">
            <v>0</v>
          </cell>
          <cell r="E1038">
            <v>0</v>
          </cell>
          <cell r="F1038">
            <v>0</v>
          </cell>
          <cell r="G1038">
            <v>0</v>
          </cell>
          <cell r="H1038">
            <v>0</v>
          </cell>
          <cell r="I1038">
            <v>0</v>
          </cell>
          <cell r="J1038">
            <v>0</v>
          </cell>
          <cell r="K1038">
            <v>0</v>
          </cell>
          <cell r="L1038">
            <v>0</v>
          </cell>
          <cell r="M1038">
            <v>0</v>
          </cell>
          <cell r="N1038">
            <v>0</v>
          </cell>
        </row>
        <row r="1039">
          <cell r="B1039">
            <v>18</v>
          </cell>
          <cell r="C1039">
            <v>0</v>
          </cell>
          <cell r="D1039">
            <v>0</v>
          </cell>
          <cell r="E1039">
            <v>0</v>
          </cell>
          <cell r="F1039">
            <v>0</v>
          </cell>
          <cell r="G1039">
            <v>0</v>
          </cell>
          <cell r="H1039">
            <v>0</v>
          </cell>
          <cell r="I1039">
            <v>0</v>
          </cell>
          <cell r="J1039">
            <v>0</v>
          </cell>
          <cell r="K1039">
            <v>0</v>
          </cell>
          <cell r="L1039">
            <v>0</v>
          </cell>
          <cell r="M1039">
            <v>0</v>
          </cell>
          <cell r="N1039">
            <v>0</v>
          </cell>
        </row>
        <row r="1040">
          <cell r="B1040">
            <v>19</v>
          </cell>
          <cell r="C1040">
            <v>2.5</v>
          </cell>
          <cell r="D1040">
            <v>0.6</v>
          </cell>
          <cell r="E1040">
            <v>1.1000000000000001</v>
          </cell>
          <cell r="F1040">
            <v>0</v>
          </cell>
          <cell r="G1040">
            <v>1.2</v>
          </cell>
          <cell r="H1040">
            <v>2.5</v>
          </cell>
          <cell r="I1040">
            <v>2.2000000000000002</v>
          </cell>
          <cell r="J1040">
            <v>0.2</v>
          </cell>
          <cell r="K1040">
            <v>0.1</v>
          </cell>
          <cell r="L1040">
            <v>0.2</v>
          </cell>
          <cell r="M1040">
            <v>0</v>
          </cell>
          <cell r="N1040">
            <v>0.2</v>
          </cell>
        </row>
        <row r="1041">
          <cell r="B1041">
            <v>20</v>
          </cell>
          <cell r="C1041">
            <v>0</v>
          </cell>
          <cell r="D1041">
            <v>0</v>
          </cell>
          <cell r="E1041">
            <v>0</v>
          </cell>
          <cell r="F1041">
            <v>0</v>
          </cell>
          <cell r="G1041">
            <v>0</v>
          </cell>
          <cell r="H1041">
            <v>0</v>
          </cell>
          <cell r="I1041">
            <v>0</v>
          </cell>
          <cell r="J1041">
            <v>55</v>
          </cell>
          <cell r="K1041">
            <v>0</v>
          </cell>
          <cell r="L1041">
            <v>0</v>
          </cell>
          <cell r="M1041">
            <v>0</v>
          </cell>
          <cell r="N1041">
            <v>0</v>
          </cell>
        </row>
        <row r="1042">
          <cell r="B1042">
            <v>21</v>
          </cell>
          <cell r="C1042">
            <v>0</v>
          </cell>
          <cell r="D1042">
            <v>0</v>
          </cell>
          <cell r="E1042">
            <v>0</v>
          </cell>
          <cell r="F1042">
            <v>0</v>
          </cell>
          <cell r="G1042">
            <v>0</v>
          </cell>
          <cell r="H1042">
            <v>0</v>
          </cell>
          <cell r="I1042">
            <v>0</v>
          </cell>
          <cell r="J1042">
            <v>0</v>
          </cell>
          <cell r="K1042">
            <v>0</v>
          </cell>
          <cell r="L1042">
            <v>0</v>
          </cell>
          <cell r="M1042">
            <v>0</v>
          </cell>
          <cell r="N1042">
            <v>0</v>
          </cell>
        </row>
        <row r="1043">
          <cell r="B1043">
            <v>22</v>
          </cell>
          <cell r="C1043">
            <v>0</v>
          </cell>
          <cell r="D1043">
            <v>0</v>
          </cell>
          <cell r="E1043">
            <v>0</v>
          </cell>
          <cell r="F1043">
            <v>0</v>
          </cell>
          <cell r="G1043">
            <v>0</v>
          </cell>
          <cell r="H1043">
            <v>0</v>
          </cell>
          <cell r="I1043">
            <v>0</v>
          </cell>
          <cell r="J1043">
            <v>0</v>
          </cell>
          <cell r="K1043">
            <v>0</v>
          </cell>
          <cell r="L1043">
            <v>0</v>
          </cell>
          <cell r="M1043">
            <v>0</v>
          </cell>
          <cell r="N1043">
            <v>0</v>
          </cell>
        </row>
        <row r="1044">
          <cell r="B1044">
            <v>23</v>
          </cell>
          <cell r="C1044">
            <v>3</v>
          </cell>
          <cell r="D1044">
            <v>7</v>
          </cell>
          <cell r="E1044">
            <v>0.2</v>
          </cell>
          <cell r="F1044">
            <v>0</v>
          </cell>
          <cell r="G1044">
            <v>0</v>
          </cell>
          <cell r="H1044">
            <v>0.1</v>
          </cell>
          <cell r="I1044">
            <v>16</v>
          </cell>
          <cell r="J1044">
            <v>20</v>
          </cell>
          <cell r="K1044">
            <v>0.5</v>
          </cell>
          <cell r="L1044">
            <v>0.1</v>
          </cell>
          <cell r="M1044">
            <v>0.1</v>
          </cell>
          <cell r="N1044">
            <v>0</v>
          </cell>
        </row>
        <row r="1045">
          <cell r="B1045">
            <v>24</v>
          </cell>
          <cell r="C1045">
            <v>0</v>
          </cell>
          <cell r="D1045">
            <v>0</v>
          </cell>
          <cell r="E1045">
            <v>0</v>
          </cell>
          <cell r="F1045">
            <v>0</v>
          </cell>
          <cell r="G1045">
            <v>0</v>
          </cell>
          <cell r="H1045">
            <v>0</v>
          </cell>
          <cell r="I1045">
            <v>0</v>
          </cell>
          <cell r="J1045">
            <v>0</v>
          </cell>
          <cell r="K1045">
            <v>0</v>
          </cell>
          <cell r="L1045">
            <v>0</v>
          </cell>
          <cell r="M1045">
            <v>0</v>
          </cell>
          <cell r="N1045">
            <v>0</v>
          </cell>
        </row>
        <row r="1046">
          <cell r="B1046">
            <v>25</v>
          </cell>
          <cell r="C1046">
            <v>0</v>
          </cell>
          <cell r="D1046">
            <v>0</v>
          </cell>
          <cell r="E1046">
            <v>0</v>
          </cell>
          <cell r="F1046">
            <v>0</v>
          </cell>
          <cell r="G1046">
            <v>0</v>
          </cell>
          <cell r="H1046">
            <v>0</v>
          </cell>
          <cell r="I1046">
            <v>0</v>
          </cell>
          <cell r="J1046">
            <v>0</v>
          </cell>
          <cell r="K1046">
            <v>0</v>
          </cell>
          <cell r="L1046">
            <v>0</v>
          </cell>
          <cell r="M1046">
            <v>0</v>
          </cell>
          <cell r="N1046">
            <v>0</v>
          </cell>
        </row>
        <row r="1047">
          <cell r="B1047">
            <v>26</v>
          </cell>
          <cell r="C1047">
            <v>0</v>
          </cell>
          <cell r="D1047">
            <v>0</v>
          </cell>
          <cell r="E1047">
            <v>93.8</v>
          </cell>
          <cell r="F1047">
            <v>0</v>
          </cell>
          <cell r="G1047">
            <v>0</v>
          </cell>
          <cell r="H1047">
            <v>176.6</v>
          </cell>
          <cell r="I1047">
            <v>0</v>
          </cell>
          <cell r="J1047">
            <v>0</v>
          </cell>
          <cell r="K1047">
            <v>281.39999999999998</v>
          </cell>
          <cell r="L1047">
            <v>0</v>
          </cell>
          <cell r="M1047">
            <v>0</v>
          </cell>
          <cell r="N1047">
            <v>191.8</v>
          </cell>
        </row>
        <row r="1048">
          <cell r="B1048">
            <v>27</v>
          </cell>
          <cell r="C1048">
            <v>0</v>
          </cell>
          <cell r="D1048">
            <v>0</v>
          </cell>
          <cell r="E1048">
            <v>11.62</v>
          </cell>
          <cell r="F1048">
            <v>0</v>
          </cell>
          <cell r="G1048">
            <v>5.6</v>
          </cell>
          <cell r="H1048">
            <v>0</v>
          </cell>
          <cell r="I1048">
            <v>0</v>
          </cell>
          <cell r="J1048">
            <v>6</v>
          </cell>
          <cell r="K1048">
            <v>0</v>
          </cell>
          <cell r="L1048">
            <v>0</v>
          </cell>
          <cell r="M1048">
            <v>4</v>
          </cell>
          <cell r="N1048">
            <v>0</v>
          </cell>
        </row>
        <row r="1049">
          <cell r="B1049">
            <v>28</v>
          </cell>
          <cell r="C1049">
            <v>0</v>
          </cell>
          <cell r="D1049">
            <v>0</v>
          </cell>
          <cell r="E1049">
            <v>0</v>
          </cell>
          <cell r="F1049">
            <v>0</v>
          </cell>
          <cell r="G1049">
            <v>0</v>
          </cell>
          <cell r="H1049">
            <v>0</v>
          </cell>
          <cell r="I1049">
            <v>0</v>
          </cell>
          <cell r="J1049">
            <v>0</v>
          </cell>
          <cell r="K1049">
            <v>0</v>
          </cell>
          <cell r="L1049">
            <v>0</v>
          </cell>
          <cell r="M1049">
            <v>0</v>
          </cell>
          <cell r="N1049">
            <v>0</v>
          </cell>
        </row>
        <row r="1050">
          <cell r="B1050">
            <v>29</v>
          </cell>
          <cell r="C1050">
            <v>0</v>
          </cell>
          <cell r="D1050">
            <v>0</v>
          </cell>
          <cell r="E1050">
            <v>0</v>
          </cell>
          <cell r="F1050">
            <v>0</v>
          </cell>
          <cell r="G1050">
            <v>0</v>
          </cell>
          <cell r="H1050">
            <v>0</v>
          </cell>
          <cell r="I1050">
            <v>0</v>
          </cell>
          <cell r="J1050">
            <v>0</v>
          </cell>
          <cell r="K1050">
            <v>0</v>
          </cell>
          <cell r="L1050">
            <v>0</v>
          </cell>
          <cell r="M1050">
            <v>0</v>
          </cell>
          <cell r="N1050">
            <v>0</v>
          </cell>
        </row>
        <row r="1051">
          <cell r="B1051">
            <v>30</v>
          </cell>
          <cell r="C1051">
            <v>0</v>
          </cell>
          <cell r="D1051">
            <v>0</v>
          </cell>
          <cell r="E1051">
            <v>0</v>
          </cell>
          <cell r="F1051">
            <v>0</v>
          </cell>
          <cell r="G1051">
            <v>0</v>
          </cell>
          <cell r="H1051">
            <v>0</v>
          </cell>
          <cell r="I1051">
            <v>0</v>
          </cell>
          <cell r="J1051">
            <v>0</v>
          </cell>
          <cell r="K1051">
            <v>0</v>
          </cell>
          <cell r="L1051">
            <v>0</v>
          </cell>
          <cell r="M1051">
            <v>0</v>
          </cell>
          <cell r="N1051">
            <v>0</v>
          </cell>
        </row>
        <row r="1052">
          <cell r="B1052">
            <v>31</v>
          </cell>
          <cell r="C1052">
            <v>0</v>
          </cell>
          <cell r="D1052">
            <v>0</v>
          </cell>
          <cell r="E1052">
            <v>0</v>
          </cell>
          <cell r="F1052">
            <v>0</v>
          </cell>
          <cell r="G1052">
            <v>0</v>
          </cell>
          <cell r="H1052">
            <v>0</v>
          </cell>
          <cell r="I1052">
            <v>0</v>
          </cell>
          <cell r="J1052">
            <v>0</v>
          </cell>
          <cell r="K1052">
            <v>0</v>
          </cell>
          <cell r="L1052">
            <v>0</v>
          </cell>
          <cell r="M1052">
            <v>0</v>
          </cell>
          <cell r="N1052">
            <v>0</v>
          </cell>
        </row>
        <row r="1053">
          <cell r="B1053">
            <v>32</v>
          </cell>
          <cell r="C1053">
            <v>0</v>
          </cell>
          <cell r="D1053">
            <v>0</v>
          </cell>
          <cell r="E1053">
            <v>0</v>
          </cell>
          <cell r="F1053">
            <v>0</v>
          </cell>
          <cell r="G1053">
            <v>0</v>
          </cell>
          <cell r="H1053">
            <v>0</v>
          </cell>
          <cell r="I1053">
            <v>0</v>
          </cell>
          <cell r="J1053">
            <v>0</v>
          </cell>
          <cell r="K1053">
            <v>0</v>
          </cell>
          <cell r="L1053">
            <v>0</v>
          </cell>
          <cell r="M1053">
            <v>0</v>
          </cell>
          <cell r="N1053">
            <v>0</v>
          </cell>
        </row>
        <row r="1054">
          <cell r="B1054">
            <v>33</v>
          </cell>
          <cell r="C1054">
            <v>0</v>
          </cell>
          <cell r="D1054">
            <v>0</v>
          </cell>
          <cell r="E1054">
            <v>0</v>
          </cell>
          <cell r="F1054">
            <v>0</v>
          </cell>
          <cell r="G1054">
            <v>0</v>
          </cell>
          <cell r="H1054">
            <v>0</v>
          </cell>
          <cell r="I1054">
            <v>0</v>
          </cell>
          <cell r="J1054">
            <v>0</v>
          </cell>
          <cell r="K1054">
            <v>0</v>
          </cell>
          <cell r="L1054">
            <v>0</v>
          </cell>
          <cell r="M1054">
            <v>0</v>
          </cell>
          <cell r="N1054">
            <v>0</v>
          </cell>
        </row>
        <row r="1055">
          <cell r="B1055">
            <v>34</v>
          </cell>
          <cell r="C1055">
            <v>0</v>
          </cell>
          <cell r="D1055">
            <v>0</v>
          </cell>
          <cell r="E1055">
            <v>0</v>
          </cell>
          <cell r="F1055">
            <v>0</v>
          </cell>
          <cell r="G1055">
            <v>0</v>
          </cell>
          <cell r="H1055">
            <v>0</v>
          </cell>
          <cell r="I1055">
            <v>0</v>
          </cell>
          <cell r="J1055">
            <v>0</v>
          </cell>
          <cell r="K1055">
            <v>0</v>
          </cell>
          <cell r="L1055">
            <v>0</v>
          </cell>
          <cell r="M1055">
            <v>0</v>
          </cell>
          <cell r="N1055">
            <v>0</v>
          </cell>
        </row>
        <row r="1056">
          <cell r="B1056">
            <v>35</v>
          </cell>
          <cell r="C1056">
            <v>0</v>
          </cell>
          <cell r="D1056">
            <v>0</v>
          </cell>
          <cell r="E1056">
            <v>0</v>
          </cell>
          <cell r="F1056">
            <v>0</v>
          </cell>
          <cell r="G1056">
            <v>0</v>
          </cell>
          <cell r="H1056">
            <v>0</v>
          </cell>
          <cell r="I1056">
            <v>0</v>
          </cell>
          <cell r="J1056">
            <v>0</v>
          </cell>
          <cell r="K1056">
            <v>0</v>
          </cell>
          <cell r="L1056">
            <v>0</v>
          </cell>
          <cell r="M1056">
            <v>0</v>
          </cell>
          <cell r="N1056">
            <v>0</v>
          </cell>
        </row>
        <row r="1057">
          <cell r="B1057">
            <v>36</v>
          </cell>
          <cell r="C1057">
            <v>0</v>
          </cell>
          <cell r="D1057">
            <v>0</v>
          </cell>
          <cell r="E1057">
            <v>0</v>
          </cell>
          <cell r="F1057">
            <v>0</v>
          </cell>
          <cell r="G1057">
            <v>0</v>
          </cell>
          <cell r="H1057">
            <v>0</v>
          </cell>
          <cell r="I1057">
            <v>0</v>
          </cell>
          <cell r="J1057">
            <v>0</v>
          </cell>
          <cell r="K1057">
            <v>0</v>
          </cell>
          <cell r="L1057">
            <v>0</v>
          </cell>
          <cell r="M1057">
            <v>0</v>
          </cell>
          <cell r="N1057">
            <v>0</v>
          </cell>
        </row>
        <row r="1058">
          <cell r="B1058">
            <v>37</v>
          </cell>
          <cell r="C1058">
            <v>0.5</v>
          </cell>
          <cell r="D1058">
            <v>0.5</v>
          </cell>
          <cell r="E1058">
            <v>0.5</v>
          </cell>
          <cell r="F1058">
            <v>0.5</v>
          </cell>
          <cell r="G1058">
            <v>0.5</v>
          </cell>
          <cell r="H1058">
            <v>0.5</v>
          </cell>
          <cell r="I1058">
            <v>0.5</v>
          </cell>
          <cell r="J1058">
            <v>0.5</v>
          </cell>
          <cell r="K1058">
            <v>0.5</v>
          </cell>
          <cell r="L1058">
            <v>0.5</v>
          </cell>
          <cell r="M1058">
            <v>0.5</v>
          </cell>
          <cell r="N1058">
            <v>0.5</v>
          </cell>
        </row>
        <row r="1059">
          <cell r="B1059">
            <v>38</v>
          </cell>
          <cell r="C1059">
            <v>0</v>
          </cell>
          <cell r="D1059">
            <v>0</v>
          </cell>
          <cell r="E1059">
            <v>0</v>
          </cell>
          <cell r="F1059">
            <v>0</v>
          </cell>
          <cell r="G1059">
            <v>0</v>
          </cell>
          <cell r="H1059">
            <v>0</v>
          </cell>
          <cell r="I1059">
            <v>0</v>
          </cell>
          <cell r="J1059">
            <v>0</v>
          </cell>
          <cell r="K1059">
            <v>0</v>
          </cell>
          <cell r="L1059">
            <v>0</v>
          </cell>
          <cell r="M1059">
            <v>0</v>
          </cell>
          <cell r="N1059">
            <v>0</v>
          </cell>
        </row>
        <row r="1060">
          <cell r="B1060">
            <v>39</v>
          </cell>
          <cell r="C1060">
            <v>0</v>
          </cell>
          <cell r="D1060">
            <v>0</v>
          </cell>
          <cell r="E1060">
            <v>0</v>
          </cell>
          <cell r="F1060">
            <v>0</v>
          </cell>
          <cell r="G1060">
            <v>0</v>
          </cell>
          <cell r="H1060">
            <v>0</v>
          </cell>
          <cell r="I1060">
            <v>0</v>
          </cell>
          <cell r="J1060">
            <v>0</v>
          </cell>
          <cell r="K1060">
            <v>0</v>
          </cell>
          <cell r="L1060">
            <v>0</v>
          </cell>
          <cell r="M1060">
            <v>0</v>
          </cell>
          <cell r="N1060">
            <v>0</v>
          </cell>
        </row>
        <row r="1061">
          <cell r="B1061">
            <v>40</v>
          </cell>
          <cell r="C1061">
            <v>0</v>
          </cell>
          <cell r="D1061">
            <v>0</v>
          </cell>
          <cell r="E1061">
            <v>0</v>
          </cell>
          <cell r="F1061">
            <v>0</v>
          </cell>
          <cell r="G1061">
            <v>0</v>
          </cell>
          <cell r="H1061">
            <v>0</v>
          </cell>
          <cell r="I1061">
            <v>0</v>
          </cell>
          <cell r="J1061">
            <v>0</v>
          </cell>
          <cell r="K1061">
            <v>0</v>
          </cell>
          <cell r="L1061">
            <v>0</v>
          </cell>
          <cell r="M1061">
            <v>0</v>
          </cell>
          <cell r="N1061">
            <v>0</v>
          </cell>
        </row>
        <row r="1062">
          <cell r="B1062">
            <v>41</v>
          </cell>
          <cell r="C1062">
            <v>0</v>
          </cell>
          <cell r="D1062">
            <v>0</v>
          </cell>
          <cell r="E1062">
            <v>0</v>
          </cell>
          <cell r="F1062">
            <v>0</v>
          </cell>
          <cell r="G1062">
            <v>0</v>
          </cell>
          <cell r="H1062">
            <v>0</v>
          </cell>
          <cell r="I1062">
            <v>0</v>
          </cell>
          <cell r="J1062">
            <v>0</v>
          </cell>
          <cell r="K1062">
            <v>0</v>
          </cell>
          <cell r="L1062">
            <v>0</v>
          </cell>
          <cell r="M1062">
            <v>0</v>
          </cell>
          <cell r="N1062">
            <v>0</v>
          </cell>
        </row>
        <row r="1063">
          <cell r="B1063">
            <v>42</v>
          </cell>
          <cell r="C1063">
            <v>0</v>
          </cell>
          <cell r="D1063">
            <v>0</v>
          </cell>
          <cell r="E1063">
            <v>0</v>
          </cell>
          <cell r="F1063">
            <v>0</v>
          </cell>
          <cell r="G1063">
            <v>0</v>
          </cell>
          <cell r="H1063">
            <v>0</v>
          </cell>
          <cell r="I1063">
            <v>0</v>
          </cell>
          <cell r="J1063">
            <v>0</v>
          </cell>
          <cell r="K1063">
            <v>0</v>
          </cell>
          <cell r="L1063">
            <v>0</v>
          </cell>
          <cell r="M1063">
            <v>0</v>
          </cell>
          <cell r="N1063">
            <v>0</v>
          </cell>
        </row>
        <row r="1064">
          <cell r="B1064">
            <v>43</v>
          </cell>
          <cell r="C1064">
            <v>0</v>
          </cell>
          <cell r="D1064">
            <v>0</v>
          </cell>
          <cell r="E1064">
            <v>0</v>
          </cell>
          <cell r="F1064">
            <v>0</v>
          </cell>
          <cell r="G1064">
            <v>0</v>
          </cell>
          <cell r="H1064">
            <v>0</v>
          </cell>
          <cell r="I1064">
            <v>0</v>
          </cell>
          <cell r="J1064">
            <v>0</v>
          </cell>
          <cell r="K1064">
            <v>0</v>
          </cell>
          <cell r="L1064">
            <v>0</v>
          </cell>
          <cell r="M1064">
            <v>0</v>
          </cell>
          <cell r="N1064">
            <v>0</v>
          </cell>
        </row>
        <row r="1065">
          <cell r="B1065">
            <v>44</v>
          </cell>
          <cell r="C1065">
            <v>0</v>
          </cell>
          <cell r="D1065">
            <v>0</v>
          </cell>
          <cell r="E1065">
            <v>0</v>
          </cell>
          <cell r="F1065">
            <v>0</v>
          </cell>
          <cell r="G1065">
            <v>0</v>
          </cell>
          <cell r="H1065">
            <v>0</v>
          </cell>
          <cell r="I1065">
            <v>0</v>
          </cell>
          <cell r="J1065">
            <v>0</v>
          </cell>
          <cell r="K1065">
            <v>0</v>
          </cell>
          <cell r="L1065">
            <v>0</v>
          </cell>
          <cell r="M1065">
            <v>0</v>
          </cell>
          <cell r="N1065">
            <v>0</v>
          </cell>
        </row>
        <row r="1066">
          <cell r="B1066">
            <v>45</v>
          </cell>
          <cell r="C1066">
            <v>0</v>
          </cell>
          <cell r="D1066">
            <v>0</v>
          </cell>
          <cell r="E1066">
            <v>0</v>
          </cell>
          <cell r="F1066">
            <v>0</v>
          </cell>
          <cell r="G1066">
            <v>0</v>
          </cell>
          <cell r="H1066">
            <v>0</v>
          </cell>
          <cell r="I1066">
            <v>0</v>
          </cell>
          <cell r="J1066">
            <v>0</v>
          </cell>
          <cell r="K1066">
            <v>0</v>
          </cell>
          <cell r="L1066">
            <v>0</v>
          </cell>
          <cell r="M1066">
            <v>0</v>
          </cell>
          <cell r="N1066">
            <v>0</v>
          </cell>
        </row>
        <row r="1067">
          <cell r="B1067">
            <v>46</v>
          </cell>
          <cell r="C1067">
            <v>0</v>
          </cell>
          <cell r="D1067">
            <v>0</v>
          </cell>
          <cell r="E1067">
            <v>0</v>
          </cell>
          <cell r="F1067">
            <v>0</v>
          </cell>
          <cell r="G1067">
            <v>0</v>
          </cell>
          <cell r="H1067">
            <v>0</v>
          </cell>
          <cell r="I1067">
            <v>0</v>
          </cell>
          <cell r="J1067">
            <v>0</v>
          </cell>
          <cell r="K1067">
            <v>0</v>
          </cell>
          <cell r="L1067">
            <v>0</v>
          </cell>
          <cell r="M1067">
            <v>0</v>
          </cell>
          <cell r="N1067">
            <v>0</v>
          </cell>
        </row>
        <row r="1068">
          <cell r="B1068">
            <v>47</v>
          </cell>
          <cell r="C1068">
            <v>0</v>
          </cell>
          <cell r="D1068">
            <v>0</v>
          </cell>
          <cell r="E1068">
            <v>0</v>
          </cell>
          <cell r="F1068">
            <v>0</v>
          </cell>
          <cell r="G1068">
            <v>0</v>
          </cell>
          <cell r="H1068">
            <v>0</v>
          </cell>
          <cell r="I1068">
            <v>0</v>
          </cell>
          <cell r="J1068">
            <v>0</v>
          </cell>
          <cell r="K1068">
            <v>0</v>
          </cell>
          <cell r="L1068">
            <v>0</v>
          </cell>
          <cell r="M1068">
            <v>0</v>
          </cell>
          <cell r="N1068">
            <v>0</v>
          </cell>
        </row>
        <row r="1069">
          <cell r="B1069">
            <v>48</v>
          </cell>
          <cell r="C1069">
            <v>0</v>
          </cell>
          <cell r="D1069">
            <v>0</v>
          </cell>
          <cell r="E1069">
            <v>0</v>
          </cell>
          <cell r="F1069">
            <v>6</v>
          </cell>
          <cell r="G1069">
            <v>0</v>
          </cell>
          <cell r="H1069">
            <v>0</v>
          </cell>
          <cell r="I1069">
            <v>5</v>
          </cell>
          <cell r="J1069">
            <v>0</v>
          </cell>
          <cell r="K1069">
            <v>0</v>
          </cell>
          <cell r="L1069">
            <v>5</v>
          </cell>
          <cell r="M1069">
            <v>0</v>
          </cell>
          <cell r="N1069">
            <v>5</v>
          </cell>
        </row>
        <row r="1070">
          <cell r="B1070">
            <v>49</v>
          </cell>
          <cell r="C1070">
            <v>0</v>
          </cell>
          <cell r="D1070">
            <v>0</v>
          </cell>
          <cell r="E1070">
            <v>0</v>
          </cell>
          <cell r="F1070">
            <v>0</v>
          </cell>
          <cell r="G1070">
            <v>0</v>
          </cell>
          <cell r="H1070">
            <v>0</v>
          </cell>
          <cell r="I1070">
            <v>0</v>
          </cell>
          <cell r="J1070">
            <v>0</v>
          </cell>
          <cell r="K1070">
            <v>0</v>
          </cell>
          <cell r="L1070">
            <v>0</v>
          </cell>
          <cell r="M1070">
            <v>0</v>
          </cell>
          <cell r="N1070">
            <v>0</v>
          </cell>
        </row>
        <row r="1071">
          <cell r="B1071">
            <v>50</v>
          </cell>
          <cell r="C1071">
            <v>0</v>
          </cell>
          <cell r="D1071">
            <v>0</v>
          </cell>
          <cell r="E1071">
            <v>0</v>
          </cell>
          <cell r="F1071">
            <v>0</v>
          </cell>
          <cell r="G1071">
            <v>0</v>
          </cell>
          <cell r="H1071">
            <v>0</v>
          </cell>
          <cell r="I1071">
            <v>0</v>
          </cell>
          <cell r="J1071">
            <v>0</v>
          </cell>
          <cell r="K1071">
            <v>0</v>
          </cell>
          <cell r="L1071">
            <v>0</v>
          </cell>
          <cell r="M1071">
            <v>0</v>
          </cell>
          <cell r="N1071">
            <v>0</v>
          </cell>
        </row>
        <row r="1072">
          <cell r="B1072">
            <v>51</v>
          </cell>
          <cell r="C1072">
            <v>0</v>
          </cell>
          <cell r="D1072">
            <v>0</v>
          </cell>
          <cell r="E1072">
            <v>0</v>
          </cell>
          <cell r="F1072">
            <v>0</v>
          </cell>
          <cell r="G1072">
            <v>0</v>
          </cell>
          <cell r="H1072">
            <v>0</v>
          </cell>
          <cell r="I1072">
            <v>0</v>
          </cell>
          <cell r="J1072">
            <v>0</v>
          </cell>
          <cell r="K1072">
            <v>0</v>
          </cell>
          <cell r="L1072">
            <v>0</v>
          </cell>
          <cell r="M1072">
            <v>0</v>
          </cell>
          <cell r="N1072">
            <v>0</v>
          </cell>
        </row>
        <row r="1073">
          <cell r="B1073">
            <v>1</v>
          </cell>
          <cell r="C1073">
            <v>238.82</v>
          </cell>
          <cell r="D1073">
            <v>241.9</v>
          </cell>
          <cell r="E1073">
            <v>390.51</v>
          </cell>
          <cell r="F1073">
            <v>272.26</v>
          </cell>
          <cell r="G1073">
            <v>257.27999999999997</v>
          </cell>
          <cell r="H1073">
            <v>260.75</v>
          </cell>
          <cell r="I1073">
            <v>272.26</v>
          </cell>
          <cell r="J1073">
            <v>280.64</v>
          </cell>
          <cell r="K1073">
            <v>241.45</v>
          </cell>
          <cell r="L1073">
            <v>272.26</v>
          </cell>
          <cell r="M1073">
            <v>259.97000000000003</v>
          </cell>
          <cell r="N1073">
            <v>1381.24</v>
          </cell>
        </row>
        <row r="1074">
          <cell r="B1074">
            <v>2</v>
          </cell>
          <cell r="C1074">
            <v>23.89</v>
          </cell>
          <cell r="D1074">
            <v>24.85</v>
          </cell>
          <cell r="E1074">
            <v>24.85</v>
          </cell>
          <cell r="F1074">
            <v>24.85</v>
          </cell>
          <cell r="G1074">
            <v>24.85</v>
          </cell>
          <cell r="H1074">
            <v>24.85</v>
          </cell>
          <cell r="I1074">
            <v>24.85</v>
          </cell>
          <cell r="J1074">
            <v>24.85</v>
          </cell>
          <cell r="K1074">
            <v>24.85</v>
          </cell>
          <cell r="L1074">
            <v>24.85</v>
          </cell>
          <cell r="M1074">
            <v>24.85</v>
          </cell>
          <cell r="N1074">
            <v>24.85</v>
          </cell>
        </row>
        <row r="1075">
          <cell r="B1075">
            <v>3</v>
          </cell>
          <cell r="C1075">
            <v>9.338000000000001</v>
          </cell>
          <cell r="D1075">
            <v>9.7100000000000009</v>
          </cell>
          <cell r="E1075">
            <v>9.7100000000000009</v>
          </cell>
          <cell r="F1075">
            <v>9.7100000000000009</v>
          </cell>
          <cell r="G1075">
            <v>9.7100000000000009</v>
          </cell>
          <cell r="H1075">
            <v>9.7100000000000009</v>
          </cell>
          <cell r="I1075">
            <v>9.7100000000000009</v>
          </cell>
          <cell r="J1075">
            <v>9.7100000000000009</v>
          </cell>
          <cell r="K1075">
            <v>9.7100000000000009</v>
          </cell>
          <cell r="L1075">
            <v>9.7100000000000009</v>
          </cell>
          <cell r="M1075">
            <v>9.7100000000000009</v>
          </cell>
          <cell r="N1075">
            <v>9.7100000000000009</v>
          </cell>
        </row>
        <row r="1076">
          <cell r="B1076">
            <v>4</v>
          </cell>
          <cell r="C1076">
            <v>110.42</v>
          </cell>
          <cell r="D1076">
            <v>71.84</v>
          </cell>
          <cell r="E1076">
            <v>70.78</v>
          </cell>
          <cell r="F1076">
            <v>46.91</v>
          </cell>
          <cell r="G1076">
            <v>48.14</v>
          </cell>
          <cell r="H1076">
            <v>75.41</v>
          </cell>
          <cell r="I1076">
            <v>87.98</v>
          </cell>
          <cell r="J1076">
            <v>61.27</v>
          </cell>
          <cell r="K1076">
            <v>60.32</v>
          </cell>
          <cell r="L1076">
            <v>53</v>
          </cell>
          <cell r="M1076">
            <v>54.48</v>
          </cell>
          <cell r="N1076">
            <v>55.42</v>
          </cell>
        </row>
        <row r="1077">
          <cell r="B1077">
            <v>5</v>
          </cell>
          <cell r="C1077">
            <v>131.68</v>
          </cell>
          <cell r="D1077">
            <v>131.22999999999999</v>
          </cell>
          <cell r="E1077">
            <v>120.26</v>
          </cell>
          <cell r="F1077">
            <v>117.95</v>
          </cell>
          <cell r="G1077">
            <v>119.64</v>
          </cell>
          <cell r="H1077">
            <v>122.78</v>
          </cell>
          <cell r="I1077">
            <v>126.96</v>
          </cell>
          <cell r="J1077">
            <v>119.7</v>
          </cell>
          <cell r="K1077">
            <v>125.34</v>
          </cell>
          <cell r="L1077">
            <v>124.2</v>
          </cell>
          <cell r="M1077">
            <v>121.31</v>
          </cell>
          <cell r="N1077">
            <v>124.45</v>
          </cell>
        </row>
        <row r="1078">
          <cell r="B1078">
            <v>6</v>
          </cell>
          <cell r="C1078">
            <v>0</v>
          </cell>
          <cell r="D1078">
            <v>0</v>
          </cell>
          <cell r="E1078">
            <v>0</v>
          </cell>
          <cell r="F1078">
            <v>0</v>
          </cell>
          <cell r="G1078">
            <v>0</v>
          </cell>
          <cell r="H1078">
            <v>0</v>
          </cell>
          <cell r="I1078">
            <v>0</v>
          </cell>
          <cell r="J1078">
            <v>0</v>
          </cell>
          <cell r="K1078">
            <v>0</v>
          </cell>
          <cell r="L1078">
            <v>0</v>
          </cell>
          <cell r="M1078">
            <v>0</v>
          </cell>
          <cell r="N1078">
            <v>0</v>
          </cell>
        </row>
        <row r="1079">
          <cell r="B1079">
            <v>7</v>
          </cell>
          <cell r="C1079">
            <v>0</v>
          </cell>
          <cell r="D1079">
            <v>0</v>
          </cell>
          <cell r="E1079">
            <v>0</v>
          </cell>
          <cell r="F1079">
            <v>0</v>
          </cell>
          <cell r="G1079">
            <v>0</v>
          </cell>
          <cell r="H1079">
            <v>0</v>
          </cell>
          <cell r="I1079">
            <v>0</v>
          </cell>
          <cell r="J1079">
            <v>0</v>
          </cell>
          <cell r="K1079">
            <v>0</v>
          </cell>
          <cell r="L1079">
            <v>0</v>
          </cell>
          <cell r="M1079">
            <v>0</v>
          </cell>
          <cell r="N1079">
            <v>0</v>
          </cell>
        </row>
        <row r="1080">
          <cell r="B1080">
            <v>8</v>
          </cell>
          <cell r="C1080">
            <v>0</v>
          </cell>
          <cell r="D1080">
            <v>0</v>
          </cell>
          <cell r="E1080">
            <v>0</v>
          </cell>
          <cell r="F1080">
            <v>0</v>
          </cell>
          <cell r="G1080">
            <v>0</v>
          </cell>
          <cell r="H1080">
            <v>0</v>
          </cell>
          <cell r="I1080">
            <v>0</v>
          </cell>
          <cell r="J1080">
            <v>0</v>
          </cell>
          <cell r="K1080">
            <v>0</v>
          </cell>
          <cell r="L1080">
            <v>0</v>
          </cell>
          <cell r="M1080">
            <v>0</v>
          </cell>
          <cell r="N1080">
            <v>0</v>
          </cell>
        </row>
        <row r="1081">
          <cell r="B1081">
            <v>9</v>
          </cell>
          <cell r="C1081">
            <v>0</v>
          </cell>
          <cell r="D1081">
            <v>0</v>
          </cell>
          <cell r="E1081">
            <v>0</v>
          </cell>
          <cell r="F1081">
            <v>0</v>
          </cell>
          <cell r="G1081">
            <v>0</v>
          </cell>
          <cell r="H1081">
            <v>0</v>
          </cell>
          <cell r="I1081">
            <v>0</v>
          </cell>
          <cell r="J1081">
            <v>0.21</v>
          </cell>
          <cell r="K1081">
            <v>0</v>
          </cell>
          <cell r="L1081">
            <v>0</v>
          </cell>
          <cell r="M1081">
            <v>0</v>
          </cell>
          <cell r="N1081">
            <v>0</v>
          </cell>
        </row>
        <row r="1082">
          <cell r="B1082">
            <v>10</v>
          </cell>
          <cell r="C1082">
            <v>0</v>
          </cell>
          <cell r="D1082">
            <v>0</v>
          </cell>
          <cell r="E1082">
            <v>0</v>
          </cell>
          <cell r="F1082">
            <v>0</v>
          </cell>
          <cell r="G1082">
            <v>0</v>
          </cell>
          <cell r="H1082">
            <v>0</v>
          </cell>
          <cell r="I1082">
            <v>0</v>
          </cell>
          <cell r="J1082">
            <v>477.46600000000001</v>
          </cell>
          <cell r="K1082">
            <v>0</v>
          </cell>
          <cell r="L1082">
            <v>0</v>
          </cell>
          <cell r="M1082">
            <v>0</v>
          </cell>
          <cell r="N1082">
            <v>0</v>
          </cell>
        </row>
        <row r="1083">
          <cell r="B1083">
            <v>11</v>
          </cell>
          <cell r="C1083">
            <v>25.5</v>
          </cell>
          <cell r="D1083">
            <v>609.77</v>
          </cell>
          <cell r="E1083">
            <v>9.282</v>
          </cell>
          <cell r="F1083">
            <v>0</v>
          </cell>
          <cell r="G1083">
            <v>0</v>
          </cell>
          <cell r="H1083">
            <v>0</v>
          </cell>
          <cell r="I1083">
            <v>100.03</v>
          </cell>
          <cell r="J1083">
            <v>327.25700000000001</v>
          </cell>
          <cell r="K1083">
            <v>40.299999999999997</v>
          </cell>
          <cell r="L1083">
            <v>0</v>
          </cell>
          <cell r="M1083">
            <v>0</v>
          </cell>
          <cell r="N1083">
            <v>0</v>
          </cell>
        </row>
        <row r="1084">
          <cell r="B1084">
            <v>12</v>
          </cell>
          <cell r="C1084">
            <v>0</v>
          </cell>
          <cell r="D1084">
            <v>0</v>
          </cell>
          <cell r="E1084">
            <v>0</v>
          </cell>
          <cell r="F1084">
            <v>0</v>
          </cell>
          <cell r="G1084">
            <v>0</v>
          </cell>
          <cell r="H1084">
            <v>0</v>
          </cell>
          <cell r="I1084">
            <v>0</v>
          </cell>
          <cell r="J1084">
            <v>0</v>
          </cell>
          <cell r="K1084">
            <v>0</v>
          </cell>
          <cell r="L1084">
            <v>0</v>
          </cell>
          <cell r="M1084">
            <v>0</v>
          </cell>
          <cell r="N1084">
            <v>0</v>
          </cell>
        </row>
        <row r="1085">
          <cell r="B1085">
            <v>13</v>
          </cell>
          <cell r="C1085">
            <v>0</v>
          </cell>
          <cell r="D1085">
            <v>0</v>
          </cell>
          <cell r="E1085">
            <v>0</v>
          </cell>
          <cell r="F1085">
            <v>0</v>
          </cell>
          <cell r="G1085">
            <v>0</v>
          </cell>
          <cell r="H1085">
            <v>0</v>
          </cell>
          <cell r="I1085">
            <v>0</v>
          </cell>
          <cell r="J1085">
            <v>1.8</v>
          </cell>
          <cell r="K1085">
            <v>0</v>
          </cell>
          <cell r="L1085">
            <v>0</v>
          </cell>
          <cell r="M1085">
            <v>0</v>
          </cell>
          <cell r="N1085">
            <v>0</v>
          </cell>
        </row>
        <row r="1086">
          <cell r="B1086">
            <v>14</v>
          </cell>
          <cell r="C1086">
            <v>10.574999999999999</v>
          </cell>
          <cell r="D1086">
            <v>90.06</v>
          </cell>
          <cell r="E1086">
            <v>25.92</v>
          </cell>
          <cell r="F1086">
            <v>0</v>
          </cell>
          <cell r="G1086">
            <v>27.015000000000001</v>
          </cell>
          <cell r="H1086">
            <v>8.64</v>
          </cell>
          <cell r="I1086">
            <v>2.7650000000000001</v>
          </cell>
          <cell r="J1086">
            <v>47.74</v>
          </cell>
          <cell r="K1086">
            <v>30</v>
          </cell>
          <cell r="L1086">
            <v>3</v>
          </cell>
          <cell r="M1086">
            <v>11</v>
          </cell>
          <cell r="N1086">
            <v>0.4</v>
          </cell>
        </row>
        <row r="1087">
          <cell r="B1087">
            <v>15</v>
          </cell>
          <cell r="C1087">
            <v>0</v>
          </cell>
          <cell r="D1087">
            <v>0</v>
          </cell>
          <cell r="E1087">
            <v>0</v>
          </cell>
          <cell r="F1087">
            <v>0</v>
          </cell>
          <cell r="G1087">
            <v>0</v>
          </cell>
          <cell r="H1087">
            <v>0</v>
          </cell>
          <cell r="I1087">
            <v>0</v>
          </cell>
          <cell r="J1087">
            <v>0</v>
          </cell>
          <cell r="K1087">
            <v>0</v>
          </cell>
          <cell r="L1087">
            <v>0</v>
          </cell>
          <cell r="M1087">
            <v>0</v>
          </cell>
          <cell r="N1087">
            <v>0</v>
          </cell>
        </row>
        <row r="1088">
          <cell r="B1088">
            <v>16</v>
          </cell>
          <cell r="C1088">
            <v>29.637</v>
          </cell>
          <cell r="D1088">
            <v>23.637</v>
          </cell>
          <cell r="E1088">
            <v>1.3120000000000001</v>
          </cell>
          <cell r="F1088">
            <v>0</v>
          </cell>
          <cell r="G1088">
            <v>0</v>
          </cell>
          <cell r="H1088">
            <v>0</v>
          </cell>
          <cell r="I1088">
            <v>28.05</v>
          </cell>
          <cell r="J1088">
            <v>1.86</v>
          </cell>
          <cell r="K1088">
            <v>0</v>
          </cell>
          <cell r="L1088">
            <v>0</v>
          </cell>
          <cell r="M1088">
            <v>0</v>
          </cell>
          <cell r="N1088">
            <v>0</v>
          </cell>
        </row>
        <row r="1089">
          <cell r="B1089">
            <v>17</v>
          </cell>
          <cell r="C1089">
            <v>0</v>
          </cell>
          <cell r="D1089">
            <v>0</v>
          </cell>
          <cell r="E1089">
            <v>0</v>
          </cell>
          <cell r="F1089">
            <v>0</v>
          </cell>
          <cell r="G1089">
            <v>0</v>
          </cell>
          <cell r="H1089">
            <v>0</v>
          </cell>
          <cell r="I1089">
            <v>0</v>
          </cell>
          <cell r="J1089">
            <v>0</v>
          </cell>
          <cell r="K1089">
            <v>0</v>
          </cell>
          <cell r="L1089">
            <v>0</v>
          </cell>
          <cell r="M1089">
            <v>0</v>
          </cell>
          <cell r="N1089">
            <v>0</v>
          </cell>
        </row>
        <row r="1090">
          <cell r="B1090">
            <v>18</v>
          </cell>
          <cell r="C1090">
            <v>0</v>
          </cell>
          <cell r="D1090">
            <v>0</v>
          </cell>
          <cell r="E1090">
            <v>0</v>
          </cell>
          <cell r="F1090">
            <v>0</v>
          </cell>
          <cell r="G1090">
            <v>0</v>
          </cell>
          <cell r="H1090">
            <v>0</v>
          </cell>
          <cell r="I1090">
            <v>0</v>
          </cell>
          <cell r="J1090">
            <v>0</v>
          </cell>
          <cell r="K1090">
            <v>0</v>
          </cell>
          <cell r="L1090">
            <v>0</v>
          </cell>
          <cell r="M1090">
            <v>0</v>
          </cell>
          <cell r="N1090">
            <v>0</v>
          </cell>
        </row>
        <row r="1091">
          <cell r="B1091">
            <v>19</v>
          </cell>
          <cell r="C1091">
            <v>1.6379999999999999</v>
          </cell>
          <cell r="D1091">
            <v>0.50700000000000001</v>
          </cell>
          <cell r="E1091">
            <v>7.0590000000000002</v>
          </cell>
          <cell r="F1091">
            <v>2.5350000000000001</v>
          </cell>
          <cell r="G1091">
            <v>2.496</v>
          </cell>
          <cell r="H1091">
            <v>2.379</v>
          </cell>
          <cell r="I1091">
            <v>0.72</v>
          </cell>
          <cell r="J1091">
            <v>1.2</v>
          </cell>
          <cell r="K1091">
            <v>1</v>
          </cell>
          <cell r="L1091">
            <v>2.14</v>
          </cell>
          <cell r="M1091">
            <v>1.4</v>
          </cell>
          <cell r="N1091">
            <v>1.4</v>
          </cell>
        </row>
        <row r="1092">
          <cell r="B1092">
            <v>20</v>
          </cell>
          <cell r="C1092">
            <v>0</v>
          </cell>
          <cell r="D1092">
            <v>0</v>
          </cell>
          <cell r="E1092">
            <v>0</v>
          </cell>
          <cell r="F1092">
            <v>0</v>
          </cell>
          <cell r="G1092">
            <v>0</v>
          </cell>
          <cell r="H1092">
            <v>0</v>
          </cell>
          <cell r="I1092">
            <v>0</v>
          </cell>
          <cell r="J1092">
            <v>15.96</v>
          </cell>
          <cell r="K1092">
            <v>3</v>
          </cell>
          <cell r="L1092">
            <v>0</v>
          </cell>
          <cell r="M1092">
            <v>0</v>
          </cell>
          <cell r="N1092">
            <v>0</v>
          </cell>
        </row>
        <row r="1093">
          <cell r="B1093">
            <v>21</v>
          </cell>
          <cell r="C1093">
            <v>0</v>
          </cell>
          <cell r="D1093">
            <v>0</v>
          </cell>
          <cell r="E1093">
            <v>0</v>
          </cell>
          <cell r="F1093">
            <v>0</v>
          </cell>
          <cell r="G1093">
            <v>0</v>
          </cell>
          <cell r="H1093">
            <v>0</v>
          </cell>
          <cell r="I1093">
            <v>0</v>
          </cell>
          <cell r="J1093">
            <v>0</v>
          </cell>
          <cell r="K1093">
            <v>0</v>
          </cell>
          <cell r="L1093">
            <v>0</v>
          </cell>
          <cell r="M1093">
            <v>0</v>
          </cell>
          <cell r="N1093">
            <v>0</v>
          </cell>
        </row>
        <row r="1094">
          <cell r="B1094">
            <v>22</v>
          </cell>
          <cell r="C1094">
            <v>0</v>
          </cell>
          <cell r="D1094">
            <v>0</v>
          </cell>
          <cell r="E1094">
            <v>0</v>
          </cell>
          <cell r="F1094">
            <v>0</v>
          </cell>
          <cell r="G1094">
            <v>0</v>
          </cell>
          <cell r="H1094">
            <v>0</v>
          </cell>
          <cell r="I1094">
            <v>0</v>
          </cell>
          <cell r="J1094">
            <v>0</v>
          </cell>
          <cell r="K1094">
            <v>0</v>
          </cell>
          <cell r="L1094">
            <v>0</v>
          </cell>
          <cell r="M1094">
            <v>0</v>
          </cell>
          <cell r="N1094">
            <v>0</v>
          </cell>
        </row>
        <row r="1095">
          <cell r="B1095">
            <v>23</v>
          </cell>
          <cell r="C1095">
            <v>0</v>
          </cell>
          <cell r="D1095">
            <v>0</v>
          </cell>
          <cell r="E1095">
            <v>0</v>
          </cell>
          <cell r="F1095">
            <v>0</v>
          </cell>
          <cell r="G1095">
            <v>0</v>
          </cell>
          <cell r="H1095">
            <v>0</v>
          </cell>
          <cell r="I1095">
            <v>0</v>
          </cell>
          <cell r="J1095">
            <v>0</v>
          </cell>
          <cell r="K1095">
            <v>0</v>
          </cell>
          <cell r="L1095">
            <v>0</v>
          </cell>
          <cell r="M1095">
            <v>0</v>
          </cell>
          <cell r="N1095">
            <v>0</v>
          </cell>
        </row>
        <row r="1096">
          <cell r="B1096">
            <v>24</v>
          </cell>
          <cell r="C1096">
            <v>0</v>
          </cell>
          <cell r="D1096">
            <v>0</v>
          </cell>
          <cell r="E1096">
            <v>0</v>
          </cell>
          <cell r="F1096">
            <v>0</v>
          </cell>
          <cell r="G1096">
            <v>0</v>
          </cell>
          <cell r="H1096">
            <v>0</v>
          </cell>
          <cell r="I1096">
            <v>0</v>
          </cell>
          <cell r="J1096">
            <v>0</v>
          </cell>
          <cell r="K1096">
            <v>0</v>
          </cell>
          <cell r="L1096">
            <v>0</v>
          </cell>
          <cell r="M1096">
            <v>0</v>
          </cell>
          <cell r="N1096">
            <v>0</v>
          </cell>
        </row>
        <row r="1097">
          <cell r="B1097">
            <v>25</v>
          </cell>
          <cell r="C1097">
            <v>0</v>
          </cell>
          <cell r="D1097">
            <v>0</v>
          </cell>
          <cell r="E1097">
            <v>0</v>
          </cell>
          <cell r="F1097">
            <v>0</v>
          </cell>
          <cell r="G1097">
            <v>0</v>
          </cell>
          <cell r="H1097">
            <v>0</v>
          </cell>
          <cell r="I1097">
            <v>0</v>
          </cell>
          <cell r="J1097">
            <v>0</v>
          </cell>
          <cell r="K1097">
            <v>0</v>
          </cell>
          <cell r="L1097">
            <v>0</v>
          </cell>
          <cell r="M1097">
            <v>0</v>
          </cell>
          <cell r="N1097">
            <v>0</v>
          </cell>
        </row>
        <row r="1098">
          <cell r="B1098">
            <v>26</v>
          </cell>
          <cell r="C1098">
            <v>0</v>
          </cell>
          <cell r="D1098">
            <v>0</v>
          </cell>
          <cell r="E1098">
            <v>40</v>
          </cell>
          <cell r="F1098">
            <v>0</v>
          </cell>
          <cell r="G1098">
            <v>0</v>
          </cell>
          <cell r="H1098">
            <v>45</v>
          </cell>
          <cell r="I1098">
            <v>0</v>
          </cell>
          <cell r="J1098">
            <v>0</v>
          </cell>
          <cell r="K1098">
            <v>110</v>
          </cell>
          <cell r="L1098">
            <v>0</v>
          </cell>
          <cell r="M1098">
            <v>0</v>
          </cell>
          <cell r="N1098">
            <v>90</v>
          </cell>
        </row>
        <row r="1099">
          <cell r="B1099">
            <v>27</v>
          </cell>
          <cell r="C1099">
            <v>0</v>
          </cell>
          <cell r="D1099">
            <v>0</v>
          </cell>
          <cell r="E1099">
            <v>0</v>
          </cell>
          <cell r="F1099">
            <v>0</v>
          </cell>
          <cell r="G1099">
            <v>0</v>
          </cell>
          <cell r="H1099">
            <v>0</v>
          </cell>
          <cell r="I1099">
            <v>0</v>
          </cell>
          <cell r="J1099">
            <v>0</v>
          </cell>
          <cell r="K1099">
            <v>0</v>
          </cell>
          <cell r="L1099">
            <v>0</v>
          </cell>
          <cell r="M1099">
            <v>0</v>
          </cell>
          <cell r="N1099">
            <v>0</v>
          </cell>
        </row>
        <row r="1100">
          <cell r="B1100">
            <v>28</v>
          </cell>
          <cell r="C1100">
            <v>0</v>
          </cell>
          <cell r="D1100">
            <v>0</v>
          </cell>
          <cell r="E1100">
            <v>0</v>
          </cell>
          <cell r="F1100">
            <v>0</v>
          </cell>
          <cell r="G1100">
            <v>0</v>
          </cell>
          <cell r="H1100">
            <v>0</v>
          </cell>
          <cell r="I1100">
            <v>0</v>
          </cell>
          <cell r="J1100">
            <v>0</v>
          </cell>
          <cell r="K1100">
            <v>0</v>
          </cell>
          <cell r="L1100">
            <v>0</v>
          </cell>
          <cell r="M1100">
            <v>0</v>
          </cell>
          <cell r="N1100">
            <v>0</v>
          </cell>
        </row>
        <row r="1101">
          <cell r="B1101">
            <v>29</v>
          </cell>
          <cell r="C1101">
            <v>0</v>
          </cell>
          <cell r="D1101">
            <v>0</v>
          </cell>
          <cell r="E1101">
            <v>0</v>
          </cell>
          <cell r="F1101">
            <v>0</v>
          </cell>
          <cell r="G1101">
            <v>0</v>
          </cell>
          <cell r="H1101">
            <v>0</v>
          </cell>
          <cell r="I1101">
            <v>0</v>
          </cell>
          <cell r="J1101">
            <v>0</v>
          </cell>
          <cell r="K1101">
            <v>0</v>
          </cell>
          <cell r="L1101">
            <v>0</v>
          </cell>
          <cell r="M1101">
            <v>0</v>
          </cell>
          <cell r="N1101">
            <v>0</v>
          </cell>
        </row>
        <row r="1102">
          <cell r="B1102">
            <v>30</v>
          </cell>
          <cell r="C1102">
            <v>0</v>
          </cell>
          <cell r="D1102">
            <v>0</v>
          </cell>
          <cell r="E1102">
            <v>0</v>
          </cell>
          <cell r="F1102">
            <v>0</v>
          </cell>
          <cell r="G1102">
            <v>0</v>
          </cell>
          <cell r="H1102">
            <v>0</v>
          </cell>
          <cell r="I1102">
            <v>0</v>
          </cell>
          <cell r="J1102">
            <v>0</v>
          </cell>
          <cell r="K1102">
            <v>0</v>
          </cell>
          <cell r="L1102">
            <v>0</v>
          </cell>
          <cell r="M1102">
            <v>0</v>
          </cell>
          <cell r="N1102">
            <v>0</v>
          </cell>
        </row>
        <row r="1103">
          <cell r="B1103">
            <v>31</v>
          </cell>
          <cell r="C1103">
            <v>0</v>
          </cell>
          <cell r="D1103">
            <v>0</v>
          </cell>
          <cell r="E1103">
            <v>0</v>
          </cell>
          <cell r="F1103">
            <v>0</v>
          </cell>
          <cell r="G1103">
            <v>0</v>
          </cell>
          <cell r="H1103">
            <v>0</v>
          </cell>
          <cell r="I1103">
            <v>0</v>
          </cell>
          <cell r="J1103">
            <v>0</v>
          </cell>
          <cell r="K1103">
            <v>0</v>
          </cell>
          <cell r="L1103">
            <v>0</v>
          </cell>
          <cell r="M1103">
            <v>0</v>
          </cell>
          <cell r="N1103">
            <v>0</v>
          </cell>
        </row>
        <row r="1104">
          <cell r="B1104">
            <v>32</v>
          </cell>
          <cell r="C1104">
            <v>0</v>
          </cell>
          <cell r="D1104">
            <v>0</v>
          </cell>
          <cell r="E1104">
            <v>0</v>
          </cell>
          <cell r="F1104">
            <v>0</v>
          </cell>
          <cell r="G1104">
            <v>0</v>
          </cell>
          <cell r="H1104">
            <v>0</v>
          </cell>
          <cell r="I1104">
            <v>0</v>
          </cell>
          <cell r="J1104">
            <v>0</v>
          </cell>
          <cell r="K1104">
            <v>0</v>
          </cell>
          <cell r="L1104">
            <v>0</v>
          </cell>
          <cell r="M1104">
            <v>0</v>
          </cell>
          <cell r="N1104">
            <v>0</v>
          </cell>
        </row>
        <row r="1105">
          <cell r="B1105">
            <v>33</v>
          </cell>
          <cell r="C1105">
            <v>2.2000000000000002</v>
          </cell>
          <cell r="D1105">
            <v>2.2000000000000002</v>
          </cell>
          <cell r="E1105">
            <v>2.2000000000000002</v>
          </cell>
          <cell r="F1105">
            <v>2.2000000000000002</v>
          </cell>
          <cell r="G1105">
            <v>2.2000000000000002</v>
          </cell>
          <cell r="H1105">
            <v>2.2000000000000002</v>
          </cell>
          <cell r="I1105">
            <v>2.2000000000000002</v>
          </cell>
          <cell r="J1105">
            <v>2.2000000000000002</v>
          </cell>
          <cell r="K1105">
            <v>2.2000000000000002</v>
          </cell>
          <cell r="L1105">
            <v>2.2000000000000002</v>
          </cell>
          <cell r="M1105">
            <v>2.2000000000000002</v>
          </cell>
          <cell r="N1105">
            <v>2.2000000000000002</v>
          </cell>
        </row>
        <row r="1106">
          <cell r="B1106">
            <v>34</v>
          </cell>
          <cell r="C1106">
            <v>0</v>
          </cell>
          <cell r="D1106">
            <v>0</v>
          </cell>
          <cell r="E1106">
            <v>0</v>
          </cell>
          <cell r="F1106">
            <v>0</v>
          </cell>
          <cell r="G1106">
            <v>0</v>
          </cell>
          <cell r="H1106">
            <v>0</v>
          </cell>
          <cell r="I1106">
            <v>0</v>
          </cell>
          <cell r="J1106">
            <v>0</v>
          </cell>
          <cell r="K1106">
            <v>0</v>
          </cell>
          <cell r="L1106">
            <v>0</v>
          </cell>
          <cell r="M1106">
            <v>0</v>
          </cell>
          <cell r="N1106">
            <v>0</v>
          </cell>
        </row>
        <row r="1107">
          <cell r="B1107">
            <v>35</v>
          </cell>
          <cell r="C1107">
            <v>0</v>
          </cell>
          <cell r="D1107">
            <v>0</v>
          </cell>
          <cell r="E1107">
            <v>0</v>
          </cell>
          <cell r="F1107">
            <v>0</v>
          </cell>
          <cell r="G1107">
            <v>0</v>
          </cell>
          <cell r="H1107">
            <v>0</v>
          </cell>
          <cell r="I1107">
            <v>0</v>
          </cell>
          <cell r="J1107">
            <v>0</v>
          </cell>
          <cell r="K1107">
            <v>0</v>
          </cell>
          <cell r="L1107">
            <v>0</v>
          </cell>
          <cell r="M1107">
            <v>0</v>
          </cell>
          <cell r="N1107">
            <v>0</v>
          </cell>
        </row>
        <row r="1108">
          <cell r="B1108">
            <v>36</v>
          </cell>
          <cell r="C1108">
            <v>0</v>
          </cell>
          <cell r="D1108">
            <v>0</v>
          </cell>
          <cell r="E1108">
            <v>0</v>
          </cell>
          <cell r="F1108">
            <v>0</v>
          </cell>
          <cell r="G1108">
            <v>0</v>
          </cell>
          <cell r="H1108">
            <v>0</v>
          </cell>
          <cell r="I1108">
            <v>0</v>
          </cell>
          <cell r="J1108">
            <v>0</v>
          </cell>
          <cell r="K1108">
            <v>0</v>
          </cell>
          <cell r="L1108">
            <v>0</v>
          </cell>
          <cell r="M1108">
            <v>0</v>
          </cell>
          <cell r="N1108">
            <v>0</v>
          </cell>
        </row>
        <row r="1109">
          <cell r="B1109">
            <v>37</v>
          </cell>
          <cell r="C1109">
            <v>2.5</v>
          </cell>
          <cell r="D1109">
            <v>2.5</v>
          </cell>
          <cell r="E1109">
            <v>2.5</v>
          </cell>
          <cell r="F1109">
            <v>2.5</v>
          </cell>
          <cell r="G1109">
            <v>2.5</v>
          </cell>
          <cell r="H1109">
            <v>2.5</v>
          </cell>
          <cell r="I1109">
            <v>2.5</v>
          </cell>
          <cell r="J1109">
            <v>2.5</v>
          </cell>
          <cell r="K1109">
            <v>2.5</v>
          </cell>
          <cell r="L1109">
            <v>2.5</v>
          </cell>
          <cell r="M1109">
            <v>2.5</v>
          </cell>
          <cell r="N1109">
            <v>2.5</v>
          </cell>
        </row>
        <row r="1110">
          <cell r="B1110">
            <v>38</v>
          </cell>
          <cell r="C1110">
            <v>0</v>
          </cell>
          <cell r="D1110">
            <v>0</v>
          </cell>
          <cell r="E1110">
            <v>0</v>
          </cell>
          <cell r="F1110">
            <v>0</v>
          </cell>
          <cell r="G1110">
            <v>0</v>
          </cell>
          <cell r="H1110">
            <v>0</v>
          </cell>
          <cell r="I1110">
            <v>0</v>
          </cell>
          <cell r="J1110">
            <v>0</v>
          </cell>
          <cell r="K1110">
            <v>0</v>
          </cell>
          <cell r="L1110">
            <v>0</v>
          </cell>
          <cell r="M1110">
            <v>0</v>
          </cell>
          <cell r="N1110">
            <v>0</v>
          </cell>
        </row>
        <row r="1111">
          <cell r="B1111">
            <v>39</v>
          </cell>
          <cell r="C1111">
            <v>0</v>
          </cell>
          <cell r="D1111">
            <v>0</v>
          </cell>
          <cell r="E1111">
            <v>0</v>
          </cell>
          <cell r="F1111">
            <v>0</v>
          </cell>
          <cell r="G1111">
            <v>0</v>
          </cell>
          <cell r="H1111">
            <v>0</v>
          </cell>
          <cell r="I1111">
            <v>0</v>
          </cell>
          <cell r="J1111">
            <v>0</v>
          </cell>
          <cell r="K1111">
            <v>0</v>
          </cell>
          <cell r="L1111">
            <v>0</v>
          </cell>
          <cell r="M1111">
            <v>0</v>
          </cell>
          <cell r="N1111">
            <v>0</v>
          </cell>
        </row>
        <row r="1112">
          <cell r="B1112">
            <v>40</v>
          </cell>
          <cell r="C1112">
            <v>0</v>
          </cell>
          <cell r="D1112">
            <v>0</v>
          </cell>
          <cell r="E1112">
            <v>0</v>
          </cell>
          <cell r="F1112">
            <v>0</v>
          </cell>
          <cell r="G1112">
            <v>0</v>
          </cell>
          <cell r="H1112">
            <v>0</v>
          </cell>
          <cell r="I1112">
            <v>0</v>
          </cell>
          <cell r="J1112">
            <v>0</v>
          </cell>
          <cell r="K1112">
            <v>0</v>
          </cell>
          <cell r="L1112">
            <v>0</v>
          </cell>
          <cell r="M1112">
            <v>0</v>
          </cell>
          <cell r="N1112">
            <v>0</v>
          </cell>
        </row>
        <row r="1113">
          <cell r="B1113">
            <v>41</v>
          </cell>
          <cell r="C1113">
            <v>0</v>
          </cell>
          <cell r="D1113">
            <v>0</v>
          </cell>
          <cell r="E1113">
            <v>0</v>
          </cell>
          <cell r="F1113">
            <v>0</v>
          </cell>
          <cell r="G1113">
            <v>0</v>
          </cell>
          <cell r="H1113">
            <v>0</v>
          </cell>
          <cell r="I1113">
            <v>0</v>
          </cell>
          <cell r="J1113">
            <v>0</v>
          </cell>
          <cell r="K1113">
            <v>0</v>
          </cell>
          <cell r="L1113">
            <v>0</v>
          </cell>
          <cell r="M1113">
            <v>0</v>
          </cell>
          <cell r="N1113">
            <v>0</v>
          </cell>
        </row>
        <row r="1114">
          <cell r="B1114">
            <v>42</v>
          </cell>
          <cell r="C1114">
            <v>0</v>
          </cell>
          <cell r="D1114">
            <v>0</v>
          </cell>
          <cell r="E1114">
            <v>0</v>
          </cell>
          <cell r="F1114">
            <v>0</v>
          </cell>
          <cell r="G1114">
            <v>0</v>
          </cell>
          <cell r="H1114">
            <v>0</v>
          </cell>
          <cell r="I1114">
            <v>0</v>
          </cell>
          <cell r="J1114">
            <v>0</v>
          </cell>
          <cell r="K1114">
            <v>0</v>
          </cell>
          <cell r="L1114">
            <v>0</v>
          </cell>
          <cell r="M1114">
            <v>0</v>
          </cell>
          <cell r="N1114">
            <v>0</v>
          </cell>
        </row>
        <row r="1115">
          <cell r="B1115">
            <v>43</v>
          </cell>
          <cell r="C1115">
            <v>0</v>
          </cell>
          <cell r="D1115">
            <v>0</v>
          </cell>
          <cell r="E1115">
            <v>0</v>
          </cell>
          <cell r="F1115">
            <v>0</v>
          </cell>
          <cell r="G1115">
            <v>0</v>
          </cell>
          <cell r="H1115">
            <v>0</v>
          </cell>
          <cell r="I1115">
            <v>5.3129999999999997</v>
          </cell>
          <cell r="J1115">
            <v>32.384</v>
          </cell>
          <cell r="K1115">
            <v>0</v>
          </cell>
          <cell r="L1115">
            <v>0</v>
          </cell>
          <cell r="M1115">
            <v>0</v>
          </cell>
          <cell r="N1115">
            <v>0</v>
          </cell>
        </row>
        <row r="1116">
          <cell r="B1116">
            <v>44</v>
          </cell>
          <cell r="C1116">
            <v>0</v>
          </cell>
          <cell r="D1116">
            <v>0</v>
          </cell>
          <cell r="E1116">
            <v>0</v>
          </cell>
          <cell r="F1116">
            <v>0</v>
          </cell>
          <cell r="G1116">
            <v>0</v>
          </cell>
          <cell r="H1116">
            <v>0</v>
          </cell>
          <cell r="I1116">
            <v>0</v>
          </cell>
          <cell r="J1116">
            <v>0</v>
          </cell>
          <cell r="K1116">
            <v>0</v>
          </cell>
          <cell r="L1116">
            <v>0</v>
          </cell>
          <cell r="M1116">
            <v>0</v>
          </cell>
          <cell r="N1116">
            <v>0</v>
          </cell>
        </row>
        <row r="1117">
          <cell r="B1117">
            <v>45</v>
          </cell>
          <cell r="C1117">
            <v>4.3470000000000004</v>
          </cell>
          <cell r="D1117">
            <v>76.545000000000002</v>
          </cell>
          <cell r="E1117">
            <v>0.315</v>
          </cell>
          <cell r="F1117">
            <v>0</v>
          </cell>
          <cell r="G1117">
            <v>0</v>
          </cell>
          <cell r="H1117">
            <v>0</v>
          </cell>
          <cell r="I1117">
            <v>15.708</v>
          </cell>
          <cell r="J1117">
            <v>112.43600000000001</v>
          </cell>
          <cell r="K1117">
            <v>0</v>
          </cell>
          <cell r="L1117">
            <v>0</v>
          </cell>
          <cell r="M1117">
            <v>0</v>
          </cell>
          <cell r="N1117">
            <v>0</v>
          </cell>
        </row>
        <row r="1118">
          <cell r="B1118">
            <v>46</v>
          </cell>
          <cell r="C1118">
            <v>0</v>
          </cell>
          <cell r="D1118">
            <v>0</v>
          </cell>
          <cell r="E1118">
            <v>0</v>
          </cell>
          <cell r="F1118">
            <v>0</v>
          </cell>
          <cell r="G1118">
            <v>0</v>
          </cell>
          <cell r="H1118">
            <v>0</v>
          </cell>
          <cell r="I1118">
            <v>0</v>
          </cell>
          <cell r="J1118">
            <v>0</v>
          </cell>
          <cell r="K1118">
            <v>0</v>
          </cell>
          <cell r="L1118">
            <v>0</v>
          </cell>
          <cell r="M1118">
            <v>0</v>
          </cell>
          <cell r="N1118">
            <v>0</v>
          </cell>
        </row>
        <row r="1119">
          <cell r="B1119">
            <v>47</v>
          </cell>
          <cell r="C1119">
            <v>0</v>
          </cell>
          <cell r="D1119">
            <v>0</v>
          </cell>
          <cell r="E1119">
            <v>0</v>
          </cell>
          <cell r="F1119">
            <v>0</v>
          </cell>
          <cell r="G1119">
            <v>0</v>
          </cell>
          <cell r="H1119">
            <v>0</v>
          </cell>
          <cell r="I1119">
            <v>0</v>
          </cell>
          <cell r="J1119">
            <v>0</v>
          </cell>
          <cell r="K1119">
            <v>0</v>
          </cell>
          <cell r="L1119">
            <v>0</v>
          </cell>
          <cell r="M1119">
            <v>0</v>
          </cell>
          <cell r="N1119">
            <v>0</v>
          </cell>
        </row>
        <row r="1120">
          <cell r="B1120">
            <v>48</v>
          </cell>
          <cell r="C1120">
            <v>0</v>
          </cell>
          <cell r="D1120">
            <v>0</v>
          </cell>
          <cell r="E1120">
            <v>0</v>
          </cell>
          <cell r="F1120">
            <v>0</v>
          </cell>
          <cell r="G1120">
            <v>0</v>
          </cell>
          <cell r="H1120">
            <v>0</v>
          </cell>
          <cell r="I1120">
            <v>0</v>
          </cell>
          <cell r="J1120">
            <v>0</v>
          </cell>
          <cell r="K1120">
            <v>0</v>
          </cell>
          <cell r="L1120">
            <v>0</v>
          </cell>
          <cell r="M1120">
            <v>0</v>
          </cell>
          <cell r="N1120">
            <v>0</v>
          </cell>
        </row>
        <row r="1121">
          <cell r="B1121">
            <v>49</v>
          </cell>
          <cell r="C1121">
            <v>0</v>
          </cell>
          <cell r="D1121">
            <v>0</v>
          </cell>
          <cell r="E1121">
            <v>0</v>
          </cell>
          <cell r="F1121">
            <v>0</v>
          </cell>
          <cell r="G1121">
            <v>0</v>
          </cell>
          <cell r="H1121">
            <v>0</v>
          </cell>
          <cell r="I1121">
            <v>0</v>
          </cell>
          <cell r="J1121">
            <v>0</v>
          </cell>
          <cell r="K1121">
            <v>0</v>
          </cell>
          <cell r="L1121">
            <v>0</v>
          </cell>
          <cell r="M1121">
            <v>0</v>
          </cell>
          <cell r="N1121">
            <v>0</v>
          </cell>
        </row>
        <row r="1122">
          <cell r="B1122">
            <v>50</v>
          </cell>
          <cell r="C1122">
            <v>0</v>
          </cell>
          <cell r="D1122">
            <v>0</v>
          </cell>
          <cell r="E1122">
            <v>0</v>
          </cell>
          <cell r="F1122">
            <v>0</v>
          </cell>
          <cell r="G1122">
            <v>0</v>
          </cell>
          <cell r="H1122">
            <v>0</v>
          </cell>
          <cell r="I1122">
            <v>0</v>
          </cell>
          <cell r="J1122">
            <v>0</v>
          </cell>
          <cell r="K1122">
            <v>0</v>
          </cell>
          <cell r="L1122">
            <v>0</v>
          </cell>
          <cell r="M1122">
            <v>0</v>
          </cell>
          <cell r="N1122">
            <v>0</v>
          </cell>
        </row>
        <row r="1123">
          <cell r="B1123">
            <v>51</v>
          </cell>
          <cell r="C1123">
            <v>0</v>
          </cell>
          <cell r="D1123">
            <v>0</v>
          </cell>
          <cell r="E1123">
            <v>0</v>
          </cell>
          <cell r="F1123">
            <v>0</v>
          </cell>
          <cell r="G1123">
            <v>0</v>
          </cell>
          <cell r="H1123">
            <v>0</v>
          </cell>
          <cell r="I1123">
            <v>0</v>
          </cell>
          <cell r="J1123">
            <v>0</v>
          </cell>
          <cell r="K1123">
            <v>0</v>
          </cell>
          <cell r="L1123">
            <v>0</v>
          </cell>
          <cell r="M1123">
            <v>0</v>
          </cell>
          <cell r="N1123">
            <v>0</v>
          </cell>
        </row>
        <row r="1124">
          <cell r="B1124">
            <v>1</v>
          </cell>
          <cell r="C1124">
            <v>488.01</v>
          </cell>
          <cell r="D1124">
            <v>427.54</v>
          </cell>
          <cell r="E1124">
            <v>333.98</v>
          </cell>
          <cell r="F1124">
            <v>413.44</v>
          </cell>
          <cell r="G1124">
            <v>311.72000000000003</v>
          </cell>
          <cell r="H1124">
            <v>309.3</v>
          </cell>
          <cell r="I1124">
            <v>324.62</v>
          </cell>
          <cell r="J1124">
            <v>345.7</v>
          </cell>
          <cell r="K1124">
            <v>304.52999999999997</v>
          </cell>
          <cell r="L1124">
            <v>327.52999999999997</v>
          </cell>
          <cell r="M1124">
            <v>305.63</v>
          </cell>
          <cell r="N1124">
            <v>732.8</v>
          </cell>
        </row>
        <row r="1125">
          <cell r="B1125">
            <v>2</v>
          </cell>
          <cell r="C1125">
            <v>27.21</v>
          </cell>
          <cell r="D1125">
            <v>27.21</v>
          </cell>
          <cell r="E1125">
            <v>27.21</v>
          </cell>
          <cell r="F1125">
            <v>27.21</v>
          </cell>
          <cell r="G1125">
            <v>27.21</v>
          </cell>
          <cell r="H1125">
            <v>27.21</v>
          </cell>
          <cell r="I1125">
            <v>27.21</v>
          </cell>
          <cell r="J1125">
            <v>27.21</v>
          </cell>
          <cell r="K1125">
            <v>27.21</v>
          </cell>
          <cell r="L1125">
            <v>27.21</v>
          </cell>
          <cell r="M1125">
            <v>27.21</v>
          </cell>
          <cell r="N1125">
            <v>27.21</v>
          </cell>
        </row>
        <row r="1126">
          <cell r="B1126">
            <v>3</v>
          </cell>
          <cell r="C1126">
            <v>12.11</v>
          </cell>
          <cell r="D1126">
            <v>12.11</v>
          </cell>
          <cell r="E1126">
            <v>12.11</v>
          </cell>
          <cell r="F1126">
            <v>12.11</v>
          </cell>
          <cell r="G1126">
            <v>12.11</v>
          </cell>
          <cell r="H1126">
            <v>12.11</v>
          </cell>
          <cell r="I1126">
            <v>12.11</v>
          </cell>
          <cell r="J1126">
            <v>12.11</v>
          </cell>
          <cell r="K1126">
            <v>12.11</v>
          </cell>
          <cell r="L1126">
            <v>12.11</v>
          </cell>
          <cell r="M1126">
            <v>12.11</v>
          </cell>
          <cell r="N1126">
            <v>12.11</v>
          </cell>
        </row>
        <row r="1127">
          <cell r="B1127">
            <v>4</v>
          </cell>
          <cell r="C1127">
            <v>0</v>
          </cell>
          <cell r="D1127">
            <v>0</v>
          </cell>
          <cell r="E1127">
            <v>0</v>
          </cell>
          <cell r="F1127">
            <v>0</v>
          </cell>
          <cell r="G1127">
            <v>0</v>
          </cell>
          <cell r="H1127">
            <v>0</v>
          </cell>
          <cell r="I1127">
            <v>0</v>
          </cell>
          <cell r="J1127">
            <v>0</v>
          </cell>
          <cell r="K1127">
            <v>0</v>
          </cell>
          <cell r="L1127">
            <v>0</v>
          </cell>
          <cell r="M1127">
            <v>0</v>
          </cell>
          <cell r="N1127">
            <v>0</v>
          </cell>
        </row>
        <row r="1128">
          <cell r="B1128">
            <v>5</v>
          </cell>
          <cell r="C1128">
            <v>0</v>
          </cell>
          <cell r="D1128">
            <v>0</v>
          </cell>
          <cell r="E1128">
            <v>0</v>
          </cell>
          <cell r="F1128">
            <v>0</v>
          </cell>
          <cell r="G1128">
            <v>0</v>
          </cell>
          <cell r="H1128">
            <v>0</v>
          </cell>
          <cell r="I1128">
            <v>0</v>
          </cell>
          <cell r="J1128">
            <v>0</v>
          </cell>
          <cell r="K1128">
            <v>0</v>
          </cell>
          <cell r="L1128">
            <v>0</v>
          </cell>
          <cell r="M1128">
            <v>0</v>
          </cell>
          <cell r="N1128">
            <v>0</v>
          </cell>
        </row>
        <row r="1129">
          <cell r="B1129">
            <v>6</v>
          </cell>
          <cell r="C1129">
            <v>0</v>
          </cell>
          <cell r="D1129">
            <v>0</v>
          </cell>
          <cell r="E1129">
            <v>0</v>
          </cell>
          <cell r="F1129">
            <v>0</v>
          </cell>
          <cell r="G1129">
            <v>0</v>
          </cell>
          <cell r="H1129">
            <v>0</v>
          </cell>
          <cell r="I1129">
            <v>0</v>
          </cell>
          <cell r="J1129">
            <v>0</v>
          </cell>
          <cell r="K1129">
            <v>0</v>
          </cell>
          <cell r="L1129">
            <v>0</v>
          </cell>
          <cell r="M1129">
            <v>0</v>
          </cell>
          <cell r="N1129">
            <v>0</v>
          </cell>
        </row>
        <row r="1130">
          <cell r="B1130">
            <v>7</v>
          </cell>
          <cell r="C1130">
            <v>0</v>
          </cell>
          <cell r="D1130">
            <v>0</v>
          </cell>
          <cell r="E1130">
            <v>0</v>
          </cell>
          <cell r="F1130">
            <v>0</v>
          </cell>
          <cell r="G1130">
            <v>0</v>
          </cell>
          <cell r="H1130">
            <v>0</v>
          </cell>
          <cell r="I1130">
            <v>0</v>
          </cell>
          <cell r="J1130">
            <v>0</v>
          </cell>
          <cell r="K1130">
            <v>0</v>
          </cell>
          <cell r="L1130">
            <v>0</v>
          </cell>
          <cell r="M1130">
            <v>0</v>
          </cell>
          <cell r="N1130">
            <v>0</v>
          </cell>
        </row>
        <row r="1131">
          <cell r="B1131">
            <v>8</v>
          </cell>
          <cell r="C1131">
            <v>0</v>
          </cell>
          <cell r="D1131">
            <v>0</v>
          </cell>
          <cell r="E1131">
            <v>0</v>
          </cell>
          <cell r="F1131">
            <v>0</v>
          </cell>
          <cell r="G1131">
            <v>0</v>
          </cell>
          <cell r="H1131">
            <v>0</v>
          </cell>
          <cell r="I1131">
            <v>0</v>
          </cell>
          <cell r="J1131">
            <v>0</v>
          </cell>
          <cell r="K1131">
            <v>0</v>
          </cell>
          <cell r="L1131">
            <v>0</v>
          </cell>
          <cell r="M1131">
            <v>0</v>
          </cell>
          <cell r="N1131">
            <v>0</v>
          </cell>
        </row>
        <row r="1132">
          <cell r="B1132">
            <v>9</v>
          </cell>
          <cell r="C1132">
            <v>0</v>
          </cell>
          <cell r="D1132">
            <v>0</v>
          </cell>
          <cell r="E1132">
            <v>0</v>
          </cell>
          <cell r="F1132">
            <v>0</v>
          </cell>
          <cell r="G1132">
            <v>0</v>
          </cell>
          <cell r="H1132">
            <v>0</v>
          </cell>
          <cell r="I1132">
            <v>0</v>
          </cell>
          <cell r="J1132">
            <v>12.87</v>
          </cell>
          <cell r="K1132">
            <v>0</v>
          </cell>
          <cell r="L1132">
            <v>0</v>
          </cell>
          <cell r="M1132">
            <v>0</v>
          </cell>
          <cell r="N1132">
            <v>0</v>
          </cell>
        </row>
        <row r="1133">
          <cell r="B1133">
            <v>10</v>
          </cell>
          <cell r="C1133">
            <v>0</v>
          </cell>
          <cell r="D1133">
            <v>0</v>
          </cell>
          <cell r="E1133">
            <v>0</v>
          </cell>
          <cell r="F1133">
            <v>0</v>
          </cell>
          <cell r="G1133">
            <v>0</v>
          </cell>
          <cell r="H1133">
            <v>0</v>
          </cell>
          <cell r="I1133">
            <v>0</v>
          </cell>
          <cell r="J1133">
            <v>420</v>
          </cell>
          <cell r="K1133">
            <v>0</v>
          </cell>
          <cell r="L1133">
            <v>0</v>
          </cell>
          <cell r="M1133">
            <v>0</v>
          </cell>
          <cell r="N1133">
            <v>0</v>
          </cell>
        </row>
        <row r="1134">
          <cell r="B1134">
            <v>11</v>
          </cell>
          <cell r="C1134">
            <v>0</v>
          </cell>
          <cell r="D1134">
            <v>385.5</v>
          </cell>
          <cell r="E1134">
            <v>0</v>
          </cell>
          <cell r="F1134">
            <v>0</v>
          </cell>
          <cell r="G1134">
            <v>0</v>
          </cell>
          <cell r="H1134">
            <v>0</v>
          </cell>
          <cell r="I1134">
            <v>0</v>
          </cell>
          <cell r="J1134">
            <v>0</v>
          </cell>
          <cell r="K1134">
            <v>0</v>
          </cell>
          <cell r="L1134">
            <v>0</v>
          </cell>
          <cell r="M1134">
            <v>0</v>
          </cell>
          <cell r="N1134">
            <v>0</v>
          </cell>
        </row>
        <row r="1135">
          <cell r="B1135">
            <v>12</v>
          </cell>
          <cell r="C1135">
            <v>0</v>
          </cell>
          <cell r="D1135">
            <v>4</v>
          </cell>
          <cell r="E1135">
            <v>0</v>
          </cell>
          <cell r="F1135">
            <v>0</v>
          </cell>
          <cell r="G1135">
            <v>0</v>
          </cell>
          <cell r="H1135">
            <v>0</v>
          </cell>
          <cell r="I1135">
            <v>0</v>
          </cell>
          <cell r="J1135">
            <v>5</v>
          </cell>
          <cell r="K1135">
            <v>0</v>
          </cell>
          <cell r="L1135">
            <v>0</v>
          </cell>
          <cell r="M1135">
            <v>0</v>
          </cell>
          <cell r="N1135">
            <v>0</v>
          </cell>
        </row>
        <row r="1136">
          <cell r="B1136">
            <v>13</v>
          </cell>
          <cell r="C1136">
            <v>0</v>
          </cell>
          <cell r="D1136">
            <v>0</v>
          </cell>
          <cell r="E1136">
            <v>0</v>
          </cell>
          <cell r="F1136">
            <v>0</v>
          </cell>
          <cell r="G1136">
            <v>0</v>
          </cell>
          <cell r="H1136">
            <v>0</v>
          </cell>
          <cell r="I1136">
            <v>0</v>
          </cell>
          <cell r="J1136">
            <v>0</v>
          </cell>
          <cell r="K1136">
            <v>0</v>
          </cell>
          <cell r="L1136">
            <v>0</v>
          </cell>
          <cell r="M1136">
            <v>0</v>
          </cell>
          <cell r="N1136">
            <v>0</v>
          </cell>
        </row>
        <row r="1137">
          <cell r="B1137">
            <v>14</v>
          </cell>
          <cell r="C1137">
            <v>0</v>
          </cell>
          <cell r="D1137">
            <v>17</v>
          </cell>
          <cell r="E1137">
            <v>0</v>
          </cell>
          <cell r="F1137">
            <v>0</v>
          </cell>
          <cell r="G1137">
            <v>0</v>
          </cell>
          <cell r="H1137">
            <v>0</v>
          </cell>
          <cell r="I1137">
            <v>0</v>
          </cell>
          <cell r="J1137">
            <v>20</v>
          </cell>
          <cell r="K1137">
            <v>0</v>
          </cell>
          <cell r="L1137">
            <v>0</v>
          </cell>
          <cell r="M1137">
            <v>0</v>
          </cell>
          <cell r="N1137">
            <v>0</v>
          </cell>
        </row>
        <row r="1138">
          <cell r="B1138">
            <v>15</v>
          </cell>
          <cell r="C1138">
            <v>0</v>
          </cell>
          <cell r="D1138">
            <v>3</v>
          </cell>
          <cell r="E1138">
            <v>0</v>
          </cell>
          <cell r="F1138">
            <v>0</v>
          </cell>
          <cell r="G1138">
            <v>0</v>
          </cell>
          <cell r="H1138">
            <v>0</v>
          </cell>
          <cell r="I1138">
            <v>0</v>
          </cell>
          <cell r="J1138">
            <v>3</v>
          </cell>
          <cell r="K1138">
            <v>0</v>
          </cell>
          <cell r="L1138">
            <v>0</v>
          </cell>
          <cell r="M1138">
            <v>0</v>
          </cell>
          <cell r="N1138">
            <v>0</v>
          </cell>
        </row>
        <row r="1139">
          <cell r="B1139">
            <v>16</v>
          </cell>
          <cell r="C1139">
            <v>0</v>
          </cell>
          <cell r="D1139">
            <v>0</v>
          </cell>
          <cell r="E1139">
            <v>0</v>
          </cell>
          <cell r="F1139">
            <v>0</v>
          </cell>
          <cell r="G1139">
            <v>0</v>
          </cell>
          <cell r="H1139">
            <v>0</v>
          </cell>
          <cell r="I1139">
            <v>0</v>
          </cell>
          <cell r="J1139">
            <v>20</v>
          </cell>
          <cell r="K1139">
            <v>0</v>
          </cell>
          <cell r="L1139">
            <v>0</v>
          </cell>
          <cell r="M1139">
            <v>0</v>
          </cell>
          <cell r="N1139">
            <v>0</v>
          </cell>
        </row>
        <row r="1140">
          <cell r="B1140">
            <v>17</v>
          </cell>
          <cell r="C1140">
            <v>0</v>
          </cell>
          <cell r="D1140">
            <v>0</v>
          </cell>
          <cell r="E1140">
            <v>0</v>
          </cell>
          <cell r="F1140">
            <v>0</v>
          </cell>
          <cell r="G1140">
            <v>0</v>
          </cell>
          <cell r="H1140">
            <v>0</v>
          </cell>
          <cell r="I1140">
            <v>0</v>
          </cell>
          <cell r="J1140">
            <v>0</v>
          </cell>
          <cell r="K1140">
            <v>0</v>
          </cell>
          <cell r="L1140">
            <v>0</v>
          </cell>
          <cell r="M1140">
            <v>0</v>
          </cell>
          <cell r="N1140">
            <v>0</v>
          </cell>
        </row>
        <row r="1141">
          <cell r="B1141">
            <v>18</v>
          </cell>
          <cell r="C1141">
            <v>0</v>
          </cell>
          <cell r="D1141">
            <v>0</v>
          </cell>
          <cell r="E1141">
            <v>0</v>
          </cell>
          <cell r="F1141">
            <v>0</v>
          </cell>
          <cell r="G1141">
            <v>0</v>
          </cell>
          <cell r="H1141">
            <v>0</v>
          </cell>
          <cell r="I1141">
            <v>0</v>
          </cell>
          <cell r="J1141">
            <v>0</v>
          </cell>
          <cell r="K1141">
            <v>0</v>
          </cell>
          <cell r="L1141">
            <v>0</v>
          </cell>
          <cell r="M1141">
            <v>0</v>
          </cell>
          <cell r="N1141">
            <v>0</v>
          </cell>
        </row>
        <row r="1142">
          <cell r="B1142">
            <v>19</v>
          </cell>
          <cell r="C1142">
            <v>1.7</v>
          </cell>
          <cell r="D1142">
            <v>0.4</v>
          </cell>
          <cell r="E1142">
            <v>1.1000000000000001</v>
          </cell>
          <cell r="F1142">
            <v>0.6</v>
          </cell>
          <cell r="G1142">
            <v>0.9</v>
          </cell>
          <cell r="H1142">
            <v>0.5</v>
          </cell>
          <cell r="I1142">
            <v>1.1000000000000001</v>
          </cell>
          <cell r="J1142">
            <v>11.1</v>
          </cell>
          <cell r="K1142">
            <v>1.1000000000000001</v>
          </cell>
          <cell r="L1142">
            <v>0.9</v>
          </cell>
          <cell r="M1142">
            <v>0.8</v>
          </cell>
          <cell r="N1142">
            <v>0.8</v>
          </cell>
        </row>
        <row r="1143">
          <cell r="B1143">
            <v>20</v>
          </cell>
          <cell r="C1143">
            <v>0</v>
          </cell>
          <cell r="D1143">
            <v>0</v>
          </cell>
          <cell r="E1143">
            <v>0</v>
          </cell>
          <cell r="F1143">
            <v>0</v>
          </cell>
          <cell r="G1143">
            <v>0</v>
          </cell>
          <cell r="H1143">
            <v>0</v>
          </cell>
          <cell r="I1143">
            <v>0</v>
          </cell>
          <cell r="J1143">
            <v>40.28</v>
          </cell>
          <cell r="K1143">
            <v>0</v>
          </cell>
          <cell r="L1143">
            <v>0</v>
          </cell>
          <cell r="M1143">
            <v>0</v>
          </cell>
          <cell r="N1143">
            <v>0</v>
          </cell>
        </row>
        <row r="1144">
          <cell r="B1144">
            <v>21</v>
          </cell>
          <cell r="C1144">
            <v>0</v>
          </cell>
          <cell r="D1144">
            <v>0</v>
          </cell>
          <cell r="E1144">
            <v>0</v>
          </cell>
          <cell r="F1144">
            <v>0</v>
          </cell>
          <cell r="G1144">
            <v>0</v>
          </cell>
          <cell r="H1144">
            <v>0</v>
          </cell>
          <cell r="I1144">
            <v>0</v>
          </cell>
          <cell r="J1144">
            <v>0</v>
          </cell>
          <cell r="K1144">
            <v>0</v>
          </cell>
          <cell r="L1144">
            <v>0</v>
          </cell>
          <cell r="M1144">
            <v>0</v>
          </cell>
          <cell r="N1144">
            <v>0</v>
          </cell>
        </row>
        <row r="1145">
          <cell r="B1145">
            <v>22</v>
          </cell>
          <cell r="C1145">
            <v>0</v>
          </cell>
          <cell r="D1145">
            <v>0</v>
          </cell>
          <cell r="E1145">
            <v>0</v>
          </cell>
          <cell r="F1145">
            <v>0</v>
          </cell>
          <cell r="G1145">
            <v>0</v>
          </cell>
          <cell r="H1145">
            <v>0</v>
          </cell>
          <cell r="I1145">
            <v>0</v>
          </cell>
          <cell r="J1145">
            <v>0</v>
          </cell>
          <cell r="K1145">
            <v>0</v>
          </cell>
          <cell r="L1145">
            <v>0</v>
          </cell>
          <cell r="M1145">
            <v>0</v>
          </cell>
          <cell r="N1145">
            <v>0</v>
          </cell>
        </row>
        <row r="1146">
          <cell r="B1146">
            <v>23</v>
          </cell>
          <cell r="C1146">
            <v>0</v>
          </cell>
          <cell r="D1146">
            <v>0</v>
          </cell>
          <cell r="E1146">
            <v>0</v>
          </cell>
          <cell r="F1146">
            <v>0</v>
          </cell>
          <cell r="G1146">
            <v>0</v>
          </cell>
          <cell r="H1146">
            <v>0</v>
          </cell>
          <cell r="I1146">
            <v>0</v>
          </cell>
          <cell r="J1146">
            <v>0</v>
          </cell>
          <cell r="K1146">
            <v>0</v>
          </cell>
          <cell r="L1146">
            <v>0</v>
          </cell>
          <cell r="M1146">
            <v>0</v>
          </cell>
          <cell r="N1146">
            <v>0</v>
          </cell>
        </row>
        <row r="1147">
          <cell r="B1147">
            <v>24</v>
          </cell>
          <cell r="C1147">
            <v>0</v>
          </cell>
          <cell r="D1147">
            <v>0</v>
          </cell>
          <cell r="E1147">
            <v>0</v>
          </cell>
          <cell r="F1147">
            <v>0</v>
          </cell>
          <cell r="G1147">
            <v>0</v>
          </cell>
          <cell r="H1147">
            <v>0</v>
          </cell>
          <cell r="I1147">
            <v>0</v>
          </cell>
          <cell r="J1147">
            <v>0</v>
          </cell>
          <cell r="K1147">
            <v>0</v>
          </cell>
          <cell r="L1147">
            <v>0</v>
          </cell>
          <cell r="M1147">
            <v>0</v>
          </cell>
          <cell r="N1147">
            <v>0</v>
          </cell>
        </row>
        <row r="1148">
          <cell r="B1148">
            <v>25</v>
          </cell>
          <cell r="C1148">
            <v>0</v>
          </cell>
          <cell r="D1148">
            <v>0</v>
          </cell>
          <cell r="E1148">
            <v>0</v>
          </cell>
          <cell r="F1148">
            <v>0</v>
          </cell>
          <cell r="G1148">
            <v>0</v>
          </cell>
          <cell r="H1148">
            <v>0</v>
          </cell>
          <cell r="I1148">
            <v>0</v>
          </cell>
          <cell r="J1148">
            <v>0</v>
          </cell>
          <cell r="K1148">
            <v>0</v>
          </cell>
          <cell r="L1148">
            <v>0</v>
          </cell>
          <cell r="M1148">
            <v>0</v>
          </cell>
          <cell r="N1148">
            <v>0</v>
          </cell>
        </row>
        <row r="1149">
          <cell r="B1149">
            <v>26</v>
          </cell>
          <cell r="C1149">
            <v>0</v>
          </cell>
          <cell r="D1149">
            <v>0</v>
          </cell>
          <cell r="E1149">
            <v>0</v>
          </cell>
          <cell r="F1149">
            <v>44</v>
          </cell>
          <cell r="G1149">
            <v>44</v>
          </cell>
          <cell r="H1149">
            <v>44</v>
          </cell>
          <cell r="I1149">
            <v>60</v>
          </cell>
          <cell r="J1149">
            <v>60</v>
          </cell>
          <cell r="K1149">
            <v>60</v>
          </cell>
          <cell r="L1149">
            <v>28</v>
          </cell>
          <cell r="M1149">
            <v>28</v>
          </cell>
          <cell r="N1149">
            <v>28</v>
          </cell>
        </row>
        <row r="1150">
          <cell r="B1150">
            <v>27</v>
          </cell>
          <cell r="C1150">
            <v>0</v>
          </cell>
          <cell r="D1150">
            <v>0</v>
          </cell>
          <cell r="E1150">
            <v>29.4</v>
          </cell>
          <cell r="F1150">
            <v>0</v>
          </cell>
          <cell r="G1150">
            <v>0</v>
          </cell>
          <cell r="H1150">
            <v>0</v>
          </cell>
          <cell r="I1150">
            <v>0</v>
          </cell>
          <cell r="J1150">
            <v>0</v>
          </cell>
          <cell r="K1150">
            <v>0</v>
          </cell>
          <cell r="L1150">
            <v>0</v>
          </cell>
          <cell r="M1150">
            <v>0</v>
          </cell>
          <cell r="N1150">
            <v>0</v>
          </cell>
        </row>
        <row r="1151">
          <cell r="B1151">
            <v>28</v>
          </cell>
          <cell r="C1151">
            <v>0</v>
          </cell>
          <cell r="D1151">
            <v>0</v>
          </cell>
          <cell r="E1151">
            <v>0</v>
          </cell>
          <cell r="F1151">
            <v>0</v>
          </cell>
          <cell r="G1151">
            <v>0</v>
          </cell>
          <cell r="H1151">
            <v>0</v>
          </cell>
          <cell r="I1151">
            <v>0</v>
          </cell>
          <cell r="J1151">
            <v>0</v>
          </cell>
          <cell r="K1151">
            <v>0</v>
          </cell>
          <cell r="L1151">
            <v>0</v>
          </cell>
          <cell r="M1151">
            <v>0</v>
          </cell>
          <cell r="N1151">
            <v>0</v>
          </cell>
        </row>
        <row r="1152">
          <cell r="B1152">
            <v>29</v>
          </cell>
          <cell r="C1152">
            <v>0</v>
          </cell>
          <cell r="D1152">
            <v>0</v>
          </cell>
          <cell r="E1152">
            <v>0</v>
          </cell>
          <cell r="F1152">
            <v>0</v>
          </cell>
          <cell r="G1152">
            <v>0</v>
          </cell>
          <cell r="H1152">
            <v>0</v>
          </cell>
          <cell r="I1152">
            <v>0</v>
          </cell>
          <cell r="J1152">
            <v>0</v>
          </cell>
          <cell r="K1152">
            <v>0</v>
          </cell>
          <cell r="L1152">
            <v>0</v>
          </cell>
          <cell r="M1152">
            <v>0</v>
          </cell>
          <cell r="N1152">
            <v>0</v>
          </cell>
        </row>
        <row r="1153">
          <cell r="B1153">
            <v>30</v>
          </cell>
          <cell r="C1153">
            <v>0</v>
          </cell>
          <cell r="D1153">
            <v>0</v>
          </cell>
          <cell r="E1153">
            <v>0</v>
          </cell>
          <cell r="F1153">
            <v>0</v>
          </cell>
          <cell r="G1153">
            <v>0</v>
          </cell>
          <cell r="H1153">
            <v>0</v>
          </cell>
          <cell r="I1153">
            <v>0</v>
          </cell>
          <cell r="J1153">
            <v>0</v>
          </cell>
          <cell r="K1153">
            <v>0</v>
          </cell>
          <cell r="L1153">
            <v>0</v>
          </cell>
          <cell r="M1153">
            <v>0</v>
          </cell>
          <cell r="N1153">
            <v>0</v>
          </cell>
        </row>
        <row r="1154">
          <cell r="B1154">
            <v>31</v>
          </cell>
          <cell r="C1154">
            <v>0</v>
          </cell>
          <cell r="D1154">
            <v>0</v>
          </cell>
          <cell r="E1154">
            <v>0</v>
          </cell>
          <cell r="F1154">
            <v>0</v>
          </cell>
          <cell r="G1154">
            <v>0</v>
          </cell>
          <cell r="H1154">
            <v>0</v>
          </cell>
          <cell r="I1154">
            <v>0</v>
          </cell>
          <cell r="J1154">
            <v>0</v>
          </cell>
          <cell r="K1154">
            <v>0</v>
          </cell>
          <cell r="L1154">
            <v>0</v>
          </cell>
          <cell r="M1154">
            <v>0</v>
          </cell>
          <cell r="N1154">
            <v>0</v>
          </cell>
        </row>
        <row r="1155">
          <cell r="B1155">
            <v>32</v>
          </cell>
          <cell r="C1155">
            <v>0</v>
          </cell>
          <cell r="D1155">
            <v>0</v>
          </cell>
          <cell r="E1155">
            <v>0</v>
          </cell>
          <cell r="F1155">
            <v>0</v>
          </cell>
          <cell r="G1155">
            <v>0</v>
          </cell>
          <cell r="H1155">
            <v>1.5</v>
          </cell>
          <cell r="I1155">
            <v>0</v>
          </cell>
          <cell r="J1155">
            <v>0</v>
          </cell>
          <cell r="K1155">
            <v>1.5</v>
          </cell>
          <cell r="L1155">
            <v>0</v>
          </cell>
          <cell r="M1155">
            <v>0</v>
          </cell>
          <cell r="N1155">
            <v>1.5</v>
          </cell>
        </row>
        <row r="1156">
          <cell r="B1156">
            <v>33</v>
          </cell>
          <cell r="C1156">
            <v>1.85</v>
          </cell>
          <cell r="D1156">
            <v>1.85</v>
          </cell>
          <cell r="E1156">
            <v>1.85</v>
          </cell>
          <cell r="F1156">
            <v>1.85</v>
          </cell>
          <cell r="G1156">
            <v>1.85</v>
          </cell>
          <cell r="H1156">
            <v>1.85</v>
          </cell>
          <cell r="I1156">
            <v>1.85</v>
          </cell>
          <cell r="J1156">
            <v>1.85</v>
          </cell>
          <cell r="K1156">
            <v>1.85</v>
          </cell>
          <cell r="L1156">
            <v>1.85</v>
          </cell>
          <cell r="M1156">
            <v>1.85</v>
          </cell>
          <cell r="N1156">
            <v>1.85</v>
          </cell>
        </row>
        <row r="1157">
          <cell r="B1157">
            <v>34</v>
          </cell>
          <cell r="C1157">
            <v>0</v>
          </cell>
          <cell r="D1157">
            <v>0</v>
          </cell>
          <cell r="E1157">
            <v>0</v>
          </cell>
          <cell r="F1157">
            <v>0</v>
          </cell>
          <cell r="G1157">
            <v>0</v>
          </cell>
          <cell r="H1157">
            <v>0</v>
          </cell>
          <cell r="I1157">
            <v>0</v>
          </cell>
          <cell r="J1157">
            <v>0</v>
          </cell>
          <cell r="K1157">
            <v>0</v>
          </cell>
          <cell r="L1157">
            <v>0</v>
          </cell>
          <cell r="M1157">
            <v>0</v>
          </cell>
          <cell r="N1157">
            <v>0</v>
          </cell>
        </row>
        <row r="1158">
          <cell r="B1158">
            <v>35</v>
          </cell>
          <cell r="C1158">
            <v>0</v>
          </cell>
          <cell r="D1158">
            <v>0</v>
          </cell>
          <cell r="E1158">
            <v>0</v>
          </cell>
          <cell r="F1158">
            <v>0</v>
          </cell>
          <cell r="G1158">
            <v>0</v>
          </cell>
          <cell r="H1158">
            <v>0</v>
          </cell>
          <cell r="I1158">
            <v>0</v>
          </cell>
          <cell r="J1158">
            <v>0</v>
          </cell>
          <cell r="K1158">
            <v>0</v>
          </cell>
          <cell r="L1158">
            <v>0</v>
          </cell>
          <cell r="M1158">
            <v>0</v>
          </cell>
          <cell r="N1158">
            <v>0</v>
          </cell>
        </row>
        <row r="1159">
          <cell r="B1159">
            <v>36</v>
          </cell>
          <cell r="C1159">
            <v>0</v>
          </cell>
          <cell r="D1159">
            <v>0</v>
          </cell>
          <cell r="E1159">
            <v>0</v>
          </cell>
          <cell r="F1159">
            <v>0</v>
          </cell>
          <cell r="G1159">
            <v>0</v>
          </cell>
          <cell r="H1159">
            <v>0</v>
          </cell>
          <cell r="I1159">
            <v>0</v>
          </cell>
          <cell r="J1159">
            <v>0</v>
          </cell>
          <cell r="K1159">
            <v>0</v>
          </cell>
          <cell r="L1159">
            <v>0</v>
          </cell>
          <cell r="M1159">
            <v>0</v>
          </cell>
          <cell r="N1159">
            <v>0</v>
          </cell>
        </row>
        <row r="1160">
          <cell r="B1160">
            <v>37</v>
          </cell>
          <cell r="C1160">
            <v>1.35</v>
          </cell>
          <cell r="D1160">
            <v>1.35</v>
          </cell>
          <cell r="E1160">
            <v>1.35</v>
          </cell>
          <cell r="F1160">
            <v>1.35</v>
          </cell>
          <cell r="G1160">
            <v>1.35</v>
          </cell>
          <cell r="H1160">
            <v>1.35</v>
          </cell>
          <cell r="I1160">
            <v>1.35</v>
          </cell>
          <cell r="J1160">
            <v>1.35</v>
          </cell>
          <cell r="K1160">
            <v>1.35</v>
          </cell>
          <cell r="L1160">
            <v>1.35</v>
          </cell>
          <cell r="M1160">
            <v>1.35</v>
          </cell>
          <cell r="N1160">
            <v>1.35</v>
          </cell>
        </row>
        <row r="1161">
          <cell r="B1161">
            <v>38</v>
          </cell>
          <cell r="C1161">
            <v>0</v>
          </cell>
          <cell r="D1161">
            <v>0</v>
          </cell>
          <cell r="E1161">
            <v>0</v>
          </cell>
          <cell r="F1161">
            <v>0</v>
          </cell>
          <cell r="G1161">
            <v>0</v>
          </cell>
          <cell r="H1161">
            <v>0</v>
          </cell>
          <cell r="I1161">
            <v>0</v>
          </cell>
          <cell r="J1161">
            <v>0</v>
          </cell>
          <cell r="K1161">
            <v>0</v>
          </cell>
          <cell r="L1161">
            <v>0</v>
          </cell>
          <cell r="M1161">
            <v>0</v>
          </cell>
          <cell r="N1161">
            <v>0</v>
          </cell>
        </row>
        <row r="1162">
          <cell r="B1162">
            <v>39</v>
          </cell>
          <cell r="C1162">
            <v>0</v>
          </cell>
          <cell r="D1162">
            <v>0</v>
          </cell>
          <cell r="E1162">
            <v>0</v>
          </cell>
          <cell r="F1162">
            <v>0</v>
          </cell>
          <cell r="G1162">
            <v>0</v>
          </cell>
          <cell r="H1162">
            <v>0</v>
          </cell>
          <cell r="I1162">
            <v>0</v>
          </cell>
          <cell r="J1162">
            <v>0</v>
          </cell>
          <cell r="K1162">
            <v>0</v>
          </cell>
          <cell r="L1162">
            <v>0</v>
          </cell>
          <cell r="M1162">
            <v>0</v>
          </cell>
          <cell r="N1162">
            <v>0</v>
          </cell>
        </row>
        <row r="1163">
          <cell r="B1163">
            <v>40</v>
          </cell>
          <cell r="C1163">
            <v>0</v>
          </cell>
          <cell r="D1163">
            <v>0</v>
          </cell>
          <cell r="E1163">
            <v>0</v>
          </cell>
          <cell r="F1163">
            <v>0</v>
          </cell>
          <cell r="G1163">
            <v>0</v>
          </cell>
          <cell r="H1163">
            <v>0</v>
          </cell>
          <cell r="I1163">
            <v>0</v>
          </cell>
          <cell r="J1163">
            <v>0</v>
          </cell>
          <cell r="K1163">
            <v>0</v>
          </cell>
          <cell r="L1163">
            <v>0</v>
          </cell>
          <cell r="M1163">
            <v>0</v>
          </cell>
          <cell r="N1163">
            <v>0</v>
          </cell>
        </row>
        <row r="1164">
          <cell r="B1164">
            <v>41</v>
          </cell>
          <cell r="C1164">
            <v>0</v>
          </cell>
          <cell r="D1164">
            <v>0</v>
          </cell>
          <cell r="E1164">
            <v>0</v>
          </cell>
          <cell r="F1164">
            <v>0</v>
          </cell>
          <cell r="G1164">
            <v>0</v>
          </cell>
          <cell r="H1164">
            <v>0</v>
          </cell>
          <cell r="I1164">
            <v>0</v>
          </cell>
          <cell r="J1164">
            <v>0</v>
          </cell>
          <cell r="K1164">
            <v>0</v>
          </cell>
          <cell r="L1164">
            <v>0</v>
          </cell>
          <cell r="M1164">
            <v>0</v>
          </cell>
          <cell r="N1164">
            <v>0</v>
          </cell>
        </row>
        <row r="1165">
          <cell r="B1165">
            <v>42</v>
          </cell>
          <cell r="C1165">
            <v>0</v>
          </cell>
          <cell r="D1165">
            <v>0</v>
          </cell>
          <cell r="E1165">
            <v>0</v>
          </cell>
          <cell r="F1165">
            <v>0</v>
          </cell>
          <cell r="G1165">
            <v>0</v>
          </cell>
          <cell r="H1165">
            <v>0</v>
          </cell>
          <cell r="I1165">
            <v>0</v>
          </cell>
          <cell r="J1165">
            <v>0</v>
          </cell>
          <cell r="K1165">
            <v>0</v>
          </cell>
          <cell r="L1165">
            <v>0</v>
          </cell>
          <cell r="M1165">
            <v>0</v>
          </cell>
          <cell r="N1165">
            <v>0</v>
          </cell>
        </row>
        <row r="1166">
          <cell r="B1166">
            <v>43</v>
          </cell>
          <cell r="C1166">
            <v>0</v>
          </cell>
          <cell r="D1166">
            <v>0</v>
          </cell>
          <cell r="E1166">
            <v>0</v>
          </cell>
          <cell r="F1166">
            <v>0</v>
          </cell>
          <cell r="G1166">
            <v>0</v>
          </cell>
          <cell r="H1166">
            <v>0</v>
          </cell>
          <cell r="I1166">
            <v>0</v>
          </cell>
          <cell r="J1166">
            <v>0</v>
          </cell>
          <cell r="K1166">
            <v>0</v>
          </cell>
          <cell r="L1166">
            <v>0</v>
          </cell>
          <cell r="M1166">
            <v>0</v>
          </cell>
          <cell r="N1166">
            <v>0</v>
          </cell>
        </row>
        <row r="1167">
          <cell r="B1167">
            <v>44</v>
          </cell>
          <cell r="C1167">
            <v>0</v>
          </cell>
          <cell r="D1167">
            <v>0</v>
          </cell>
          <cell r="E1167">
            <v>0</v>
          </cell>
          <cell r="F1167">
            <v>0</v>
          </cell>
          <cell r="G1167">
            <v>0</v>
          </cell>
          <cell r="H1167">
            <v>0</v>
          </cell>
          <cell r="I1167">
            <v>0</v>
          </cell>
          <cell r="J1167">
            <v>0</v>
          </cell>
          <cell r="K1167">
            <v>0</v>
          </cell>
          <cell r="L1167">
            <v>0</v>
          </cell>
          <cell r="M1167">
            <v>0</v>
          </cell>
          <cell r="N1167">
            <v>0</v>
          </cell>
        </row>
        <row r="1168">
          <cell r="B1168">
            <v>45</v>
          </cell>
          <cell r="C1168">
            <v>0</v>
          </cell>
          <cell r="D1168">
            <v>38.25</v>
          </cell>
          <cell r="E1168">
            <v>0</v>
          </cell>
          <cell r="F1168">
            <v>0</v>
          </cell>
          <cell r="G1168">
            <v>0</v>
          </cell>
          <cell r="H1168">
            <v>0</v>
          </cell>
          <cell r="I1168">
            <v>0</v>
          </cell>
          <cell r="J1168">
            <v>30.6</v>
          </cell>
          <cell r="K1168">
            <v>0</v>
          </cell>
          <cell r="L1168">
            <v>0</v>
          </cell>
          <cell r="M1168">
            <v>0</v>
          </cell>
          <cell r="N1168">
            <v>0</v>
          </cell>
        </row>
        <row r="1169">
          <cell r="B1169">
            <v>46</v>
          </cell>
          <cell r="C1169">
            <v>0</v>
          </cell>
          <cell r="D1169">
            <v>0</v>
          </cell>
          <cell r="E1169">
            <v>0</v>
          </cell>
          <cell r="F1169">
            <v>0</v>
          </cell>
          <cell r="G1169">
            <v>0</v>
          </cell>
          <cell r="H1169">
            <v>0</v>
          </cell>
          <cell r="I1169">
            <v>0</v>
          </cell>
          <cell r="J1169">
            <v>0</v>
          </cell>
          <cell r="K1169">
            <v>0</v>
          </cell>
          <cell r="L1169">
            <v>0</v>
          </cell>
          <cell r="M1169">
            <v>0</v>
          </cell>
          <cell r="N1169">
            <v>0</v>
          </cell>
        </row>
        <row r="1170">
          <cell r="B1170">
            <v>47</v>
          </cell>
          <cell r="C1170">
            <v>0</v>
          </cell>
          <cell r="D1170">
            <v>0</v>
          </cell>
          <cell r="E1170">
            <v>0</v>
          </cell>
          <cell r="F1170">
            <v>0</v>
          </cell>
          <cell r="G1170">
            <v>0</v>
          </cell>
          <cell r="H1170">
            <v>0</v>
          </cell>
          <cell r="I1170">
            <v>0</v>
          </cell>
          <cell r="J1170">
            <v>0</v>
          </cell>
          <cell r="K1170">
            <v>0</v>
          </cell>
          <cell r="L1170">
            <v>0</v>
          </cell>
          <cell r="M1170">
            <v>0</v>
          </cell>
          <cell r="N1170">
            <v>0</v>
          </cell>
        </row>
        <row r="1171">
          <cell r="B1171">
            <v>48</v>
          </cell>
          <cell r="C1171">
            <v>0</v>
          </cell>
          <cell r="D1171">
            <v>0</v>
          </cell>
          <cell r="E1171">
            <v>0</v>
          </cell>
          <cell r="F1171">
            <v>0</v>
          </cell>
          <cell r="G1171">
            <v>0</v>
          </cell>
          <cell r="H1171">
            <v>0</v>
          </cell>
          <cell r="I1171">
            <v>0</v>
          </cell>
          <cell r="J1171">
            <v>0</v>
          </cell>
          <cell r="K1171">
            <v>0</v>
          </cell>
          <cell r="L1171">
            <v>0</v>
          </cell>
          <cell r="M1171">
            <v>0</v>
          </cell>
          <cell r="N1171">
            <v>0</v>
          </cell>
        </row>
        <row r="1172">
          <cell r="B1172">
            <v>49</v>
          </cell>
          <cell r="C1172">
            <v>0</v>
          </cell>
          <cell r="D1172">
            <v>0</v>
          </cell>
          <cell r="E1172">
            <v>0</v>
          </cell>
          <cell r="F1172">
            <v>0</v>
          </cell>
          <cell r="G1172">
            <v>0</v>
          </cell>
          <cell r="H1172">
            <v>0</v>
          </cell>
          <cell r="I1172">
            <v>0</v>
          </cell>
          <cell r="J1172">
            <v>0</v>
          </cell>
          <cell r="K1172">
            <v>0</v>
          </cell>
          <cell r="L1172">
            <v>0</v>
          </cell>
          <cell r="M1172">
            <v>0</v>
          </cell>
          <cell r="N1172">
            <v>0</v>
          </cell>
        </row>
        <row r="1173">
          <cell r="B1173">
            <v>50</v>
          </cell>
          <cell r="C1173">
            <v>0</v>
          </cell>
          <cell r="D1173">
            <v>0</v>
          </cell>
          <cell r="E1173">
            <v>0</v>
          </cell>
          <cell r="F1173">
            <v>0</v>
          </cell>
          <cell r="G1173">
            <v>0</v>
          </cell>
          <cell r="H1173">
            <v>0</v>
          </cell>
          <cell r="I1173">
            <v>0</v>
          </cell>
          <cell r="J1173">
            <v>0</v>
          </cell>
          <cell r="K1173">
            <v>0</v>
          </cell>
          <cell r="L1173">
            <v>0</v>
          </cell>
          <cell r="M1173">
            <v>0</v>
          </cell>
          <cell r="N1173">
            <v>0</v>
          </cell>
        </row>
        <row r="1174">
          <cell r="B1174">
            <v>51</v>
          </cell>
          <cell r="C1174">
            <v>0</v>
          </cell>
          <cell r="D1174">
            <v>0</v>
          </cell>
          <cell r="E1174">
            <v>0</v>
          </cell>
          <cell r="F1174">
            <v>0</v>
          </cell>
          <cell r="G1174">
            <v>0</v>
          </cell>
          <cell r="H1174">
            <v>0</v>
          </cell>
          <cell r="I1174">
            <v>0</v>
          </cell>
          <cell r="J1174">
            <v>0</v>
          </cell>
          <cell r="K1174">
            <v>0</v>
          </cell>
          <cell r="L1174">
            <v>0</v>
          </cell>
          <cell r="M1174">
            <v>0</v>
          </cell>
          <cell r="N1174">
            <v>0</v>
          </cell>
        </row>
        <row r="1175">
          <cell r="B1175">
            <v>1</v>
          </cell>
          <cell r="C1175">
            <v>955.36</v>
          </cell>
          <cell r="D1175">
            <v>293.26</v>
          </cell>
          <cell r="E1175">
            <v>513.24</v>
          </cell>
          <cell r="F1175">
            <v>443.95</v>
          </cell>
          <cell r="G1175">
            <v>367.4</v>
          </cell>
          <cell r="H1175">
            <v>344.83</v>
          </cell>
          <cell r="I1175">
            <v>639.35</v>
          </cell>
          <cell r="J1175">
            <v>451.81</v>
          </cell>
          <cell r="K1175">
            <v>278.10000000000002</v>
          </cell>
          <cell r="L1175">
            <v>279.10000000000002</v>
          </cell>
          <cell r="M1175">
            <v>279.10000000000002</v>
          </cell>
          <cell r="N1175">
            <v>922.4</v>
          </cell>
        </row>
        <row r="1176">
          <cell r="B1176">
            <v>2</v>
          </cell>
          <cell r="C1176">
            <v>61.74</v>
          </cell>
          <cell r="D1176">
            <v>56.2</v>
          </cell>
          <cell r="E1176">
            <v>57.09</v>
          </cell>
          <cell r="F1176">
            <v>57.2</v>
          </cell>
          <cell r="G1176">
            <v>58.1</v>
          </cell>
          <cell r="H1176">
            <v>56.72</v>
          </cell>
          <cell r="I1176">
            <v>67.849999999999994</v>
          </cell>
          <cell r="J1176">
            <v>58.79</v>
          </cell>
          <cell r="K1176">
            <v>56.72</v>
          </cell>
          <cell r="L1176">
            <v>56.72</v>
          </cell>
          <cell r="M1176">
            <v>56.72</v>
          </cell>
          <cell r="N1176">
            <v>56.72</v>
          </cell>
        </row>
        <row r="1177">
          <cell r="B1177">
            <v>3</v>
          </cell>
          <cell r="C1177">
            <v>7.69</v>
          </cell>
          <cell r="D1177">
            <v>12.89</v>
          </cell>
          <cell r="E1177">
            <v>13.08</v>
          </cell>
          <cell r="F1177">
            <v>13.08</v>
          </cell>
          <cell r="G1177">
            <v>13.18</v>
          </cell>
          <cell r="H1177">
            <v>12.9</v>
          </cell>
          <cell r="I1177">
            <v>15.84</v>
          </cell>
          <cell r="J1177">
            <v>13.45</v>
          </cell>
          <cell r="K1177">
            <v>13.4</v>
          </cell>
          <cell r="L1177">
            <v>13.4</v>
          </cell>
          <cell r="M1177">
            <v>13.4</v>
          </cell>
          <cell r="N1177">
            <v>13.4</v>
          </cell>
        </row>
        <row r="1178">
          <cell r="B1178">
            <v>4</v>
          </cell>
          <cell r="C1178">
            <v>38.54</v>
          </cell>
          <cell r="D1178">
            <v>113.21</v>
          </cell>
          <cell r="E1178">
            <v>117.87</v>
          </cell>
          <cell r="F1178">
            <v>51.84</v>
          </cell>
          <cell r="G1178">
            <v>34.44</v>
          </cell>
          <cell r="H1178">
            <v>61.38</v>
          </cell>
          <cell r="I1178">
            <v>60.14</v>
          </cell>
          <cell r="J1178">
            <v>110.8</v>
          </cell>
          <cell r="K1178">
            <v>102.84</v>
          </cell>
          <cell r="L1178">
            <v>57.18</v>
          </cell>
          <cell r="M1178">
            <v>46.85</v>
          </cell>
          <cell r="N1178">
            <v>26.58</v>
          </cell>
        </row>
        <row r="1179">
          <cell r="B1179">
            <v>5</v>
          </cell>
          <cell r="C1179">
            <v>95.84</v>
          </cell>
          <cell r="D1179">
            <v>114</v>
          </cell>
          <cell r="E1179">
            <v>132.04</v>
          </cell>
          <cell r="F1179">
            <v>108.59</v>
          </cell>
          <cell r="G1179">
            <v>98.34</v>
          </cell>
          <cell r="H1179">
            <v>116.54</v>
          </cell>
          <cell r="I1179">
            <v>101.51</v>
          </cell>
          <cell r="J1179">
            <v>117.19</v>
          </cell>
          <cell r="K1179">
            <v>104.79</v>
          </cell>
          <cell r="L1179">
            <v>116.55</v>
          </cell>
          <cell r="M1179">
            <v>104.6</v>
          </cell>
          <cell r="N1179">
            <v>112.9</v>
          </cell>
        </row>
        <row r="1180">
          <cell r="B1180">
            <v>6</v>
          </cell>
          <cell r="C1180">
            <v>0</v>
          </cell>
          <cell r="D1180">
            <v>0</v>
          </cell>
          <cell r="E1180">
            <v>0</v>
          </cell>
          <cell r="F1180">
            <v>0</v>
          </cell>
          <cell r="G1180">
            <v>0</v>
          </cell>
          <cell r="H1180">
            <v>0</v>
          </cell>
          <cell r="I1180">
            <v>0</v>
          </cell>
          <cell r="J1180">
            <v>0</v>
          </cell>
          <cell r="K1180">
            <v>0</v>
          </cell>
          <cell r="L1180">
            <v>0</v>
          </cell>
          <cell r="M1180">
            <v>0</v>
          </cell>
          <cell r="N1180">
            <v>0</v>
          </cell>
        </row>
        <row r="1181">
          <cell r="B1181">
            <v>7</v>
          </cell>
          <cell r="C1181">
            <v>0</v>
          </cell>
          <cell r="D1181">
            <v>0</v>
          </cell>
          <cell r="E1181">
            <v>0</v>
          </cell>
          <cell r="F1181">
            <v>0</v>
          </cell>
          <cell r="G1181">
            <v>0</v>
          </cell>
          <cell r="H1181">
            <v>0</v>
          </cell>
          <cell r="I1181">
            <v>0</v>
          </cell>
          <cell r="J1181">
            <v>0</v>
          </cell>
          <cell r="K1181">
            <v>0</v>
          </cell>
          <cell r="L1181">
            <v>0</v>
          </cell>
          <cell r="M1181">
            <v>0</v>
          </cell>
          <cell r="N1181">
            <v>0</v>
          </cell>
        </row>
        <row r="1182">
          <cell r="B1182">
            <v>8</v>
          </cell>
          <cell r="C1182">
            <v>0</v>
          </cell>
          <cell r="D1182">
            <v>0</v>
          </cell>
          <cell r="E1182">
            <v>0</v>
          </cell>
          <cell r="F1182">
            <v>0</v>
          </cell>
          <cell r="G1182">
            <v>0</v>
          </cell>
          <cell r="H1182">
            <v>0</v>
          </cell>
          <cell r="I1182">
            <v>0</v>
          </cell>
          <cell r="J1182">
            <v>0</v>
          </cell>
          <cell r="K1182">
            <v>0</v>
          </cell>
          <cell r="L1182">
            <v>0</v>
          </cell>
          <cell r="M1182">
            <v>0</v>
          </cell>
          <cell r="N1182">
            <v>0</v>
          </cell>
        </row>
        <row r="1183">
          <cell r="B1183">
            <v>9</v>
          </cell>
          <cell r="C1183">
            <v>0</v>
          </cell>
          <cell r="D1183">
            <v>0</v>
          </cell>
          <cell r="E1183">
            <v>0</v>
          </cell>
          <cell r="F1183">
            <v>0</v>
          </cell>
          <cell r="G1183">
            <v>0</v>
          </cell>
          <cell r="H1183">
            <v>0</v>
          </cell>
          <cell r="I1183">
            <v>0</v>
          </cell>
          <cell r="J1183">
            <v>0</v>
          </cell>
          <cell r="K1183">
            <v>0</v>
          </cell>
          <cell r="L1183">
            <v>0</v>
          </cell>
          <cell r="M1183">
            <v>0</v>
          </cell>
          <cell r="N1183">
            <v>0</v>
          </cell>
        </row>
        <row r="1184">
          <cell r="B1184">
            <v>10</v>
          </cell>
          <cell r="C1184">
            <v>0</v>
          </cell>
          <cell r="D1184">
            <v>0</v>
          </cell>
          <cell r="E1184">
            <v>0</v>
          </cell>
          <cell r="F1184">
            <v>0</v>
          </cell>
          <cell r="G1184">
            <v>0</v>
          </cell>
          <cell r="H1184">
            <v>0</v>
          </cell>
          <cell r="I1184">
            <v>0</v>
          </cell>
          <cell r="J1184">
            <v>418.6</v>
          </cell>
          <cell r="K1184">
            <v>0</v>
          </cell>
          <cell r="L1184">
            <v>0</v>
          </cell>
          <cell r="M1184">
            <v>0</v>
          </cell>
          <cell r="N1184">
            <v>0</v>
          </cell>
        </row>
        <row r="1185">
          <cell r="B1185">
            <v>11</v>
          </cell>
          <cell r="C1185">
            <v>156</v>
          </cell>
          <cell r="D1185">
            <v>293</v>
          </cell>
          <cell r="E1185">
            <v>1</v>
          </cell>
          <cell r="F1185">
            <v>1</v>
          </cell>
          <cell r="G1185">
            <v>1</v>
          </cell>
          <cell r="H1185">
            <v>1</v>
          </cell>
          <cell r="I1185">
            <v>262</v>
          </cell>
          <cell r="J1185">
            <v>1</v>
          </cell>
          <cell r="K1185">
            <v>1</v>
          </cell>
          <cell r="L1185">
            <v>1</v>
          </cell>
          <cell r="M1185">
            <v>1</v>
          </cell>
          <cell r="N1185">
            <v>1</v>
          </cell>
        </row>
        <row r="1186">
          <cell r="B1186">
            <v>12</v>
          </cell>
          <cell r="C1186">
            <v>19.3</v>
          </cell>
          <cell r="D1186">
            <v>21.2</v>
          </cell>
          <cell r="E1186">
            <v>0</v>
          </cell>
          <cell r="F1186">
            <v>0</v>
          </cell>
          <cell r="G1186">
            <v>0</v>
          </cell>
          <cell r="H1186">
            <v>0</v>
          </cell>
          <cell r="I1186">
            <v>24.6</v>
          </cell>
          <cell r="J1186">
            <v>0</v>
          </cell>
          <cell r="K1186">
            <v>0</v>
          </cell>
          <cell r="L1186">
            <v>0</v>
          </cell>
          <cell r="M1186">
            <v>0</v>
          </cell>
          <cell r="N1186">
            <v>0</v>
          </cell>
        </row>
        <row r="1187">
          <cell r="B1187">
            <v>13</v>
          </cell>
          <cell r="C1187">
            <v>0</v>
          </cell>
          <cell r="D1187">
            <v>0</v>
          </cell>
          <cell r="E1187">
            <v>0</v>
          </cell>
          <cell r="F1187">
            <v>0</v>
          </cell>
          <cell r="G1187">
            <v>0</v>
          </cell>
          <cell r="H1187">
            <v>0</v>
          </cell>
          <cell r="I1187">
            <v>0</v>
          </cell>
          <cell r="J1187">
            <v>0</v>
          </cell>
          <cell r="K1187">
            <v>0</v>
          </cell>
          <cell r="L1187">
            <v>0</v>
          </cell>
          <cell r="M1187">
            <v>0</v>
          </cell>
          <cell r="N1187">
            <v>0</v>
          </cell>
        </row>
        <row r="1188">
          <cell r="B1188">
            <v>14</v>
          </cell>
          <cell r="C1188">
            <v>23.6</v>
          </cell>
          <cell r="D1188">
            <v>41.2</v>
          </cell>
          <cell r="E1188">
            <v>1</v>
          </cell>
          <cell r="F1188">
            <v>0</v>
          </cell>
          <cell r="G1188">
            <v>0</v>
          </cell>
          <cell r="H1188">
            <v>0</v>
          </cell>
          <cell r="I1188">
            <v>39.200000000000003</v>
          </cell>
          <cell r="J1188">
            <v>3.6</v>
          </cell>
          <cell r="K1188">
            <v>0</v>
          </cell>
          <cell r="L1188">
            <v>0</v>
          </cell>
          <cell r="M1188">
            <v>0</v>
          </cell>
          <cell r="N1188">
            <v>0</v>
          </cell>
        </row>
        <row r="1189">
          <cell r="B1189">
            <v>15</v>
          </cell>
          <cell r="C1189">
            <v>3.3</v>
          </cell>
          <cell r="D1189">
            <v>0</v>
          </cell>
          <cell r="E1189">
            <v>0</v>
          </cell>
          <cell r="F1189">
            <v>0</v>
          </cell>
          <cell r="G1189">
            <v>6</v>
          </cell>
          <cell r="H1189">
            <v>0</v>
          </cell>
          <cell r="I1189">
            <v>1</v>
          </cell>
          <cell r="J1189">
            <v>0</v>
          </cell>
          <cell r="K1189">
            <v>0</v>
          </cell>
          <cell r="L1189">
            <v>0</v>
          </cell>
          <cell r="M1189">
            <v>0</v>
          </cell>
          <cell r="N1189">
            <v>0</v>
          </cell>
        </row>
        <row r="1190">
          <cell r="B1190">
            <v>16</v>
          </cell>
          <cell r="C1190">
            <v>0</v>
          </cell>
          <cell r="D1190">
            <v>0</v>
          </cell>
          <cell r="E1190">
            <v>0</v>
          </cell>
          <cell r="F1190">
            <v>0</v>
          </cell>
          <cell r="G1190">
            <v>0</v>
          </cell>
          <cell r="H1190">
            <v>0</v>
          </cell>
          <cell r="I1190">
            <v>0</v>
          </cell>
          <cell r="J1190">
            <v>0</v>
          </cell>
          <cell r="K1190">
            <v>0</v>
          </cell>
          <cell r="L1190">
            <v>0</v>
          </cell>
          <cell r="M1190">
            <v>0</v>
          </cell>
          <cell r="N1190">
            <v>0</v>
          </cell>
        </row>
        <row r="1191">
          <cell r="B1191">
            <v>17</v>
          </cell>
          <cell r="C1191">
            <v>0</v>
          </cell>
          <cell r="D1191">
            <v>0</v>
          </cell>
          <cell r="E1191">
            <v>0</v>
          </cell>
          <cell r="F1191">
            <v>0</v>
          </cell>
          <cell r="G1191">
            <v>0</v>
          </cell>
          <cell r="H1191">
            <v>0</v>
          </cell>
          <cell r="I1191">
            <v>0</v>
          </cell>
          <cell r="J1191">
            <v>0</v>
          </cell>
          <cell r="K1191">
            <v>0</v>
          </cell>
          <cell r="L1191">
            <v>0</v>
          </cell>
          <cell r="M1191">
            <v>0</v>
          </cell>
          <cell r="N1191">
            <v>0</v>
          </cell>
        </row>
        <row r="1192">
          <cell r="B1192">
            <v>18</v>
          </cell>
          <cell r="C1192">
            <v>0</v>
          </cell>
          <cell r="D1192">
            <v>0</v>
          </cell>
          <cell r="E1192">
            <v>0</v>
          </cell>
          <cell r="F1192">
            <v>0</v>
          </cell>
          <cell r="G1192">
            <v>0</v>
          </cell>
          <cell r="H1192">
            <v>0</v>
          </cell>
          <cell r="I1192">
            <v>0</v>
          </cell>
          <cell r="J1192">
            <v>0</v>
          </cell>
          <cell r="K1192">
            <v>0</v>
          </cell>
          <cell r="L1192">
            <v>0</v>
          </cell>
          <cell r="M1192">
            <v>0</v>
          </cell>
          <cell r="N1192">
            <v>0</v>
          </cell>
        </row>
        <row r="1193">
          <cell r="B1193">
            <v>19</v>
          </cell>
          <cell r="C1193">
            <v>3.5</v>
          </cell>
          <cell r="D1193">
            <v>4.4000000000000004</v>
          </cell>
          <cell r="E1193">
            <v>2</v>
          </cell>
          <cell r="F1193">
            <v>2</v>
          </cell>
          <cell r="G1193">
            <v>2</v>
          </cell>
          <cell r="H1193">
            <v>2</v>
          </cell>
          <cell r="I1193">
            <v>2.4</v>
          </cell>
          <cell r="J1193">
            <v>2</v>
          </cell>
          <cell r="K1193">
            <v>1</v>
          </cell>
          <cell r="L1193">
            <v>2</v>
          </cell>
          <cell r="M1193">
            <v>2</v>
          </cell>
          <cell r="N1193">
            <v>2</v>
          </cell>
        </row>
        <row r="1194">
          <cell r="B1194">
            <v>20</v>
          </cell>
          <cell r="C1194">
            <v>0</v>
          </cell>
          <cell r="D1194">
            <v>0</v>
          </cell>
          <cell r="E1194">
            <v>0</v>
          </cell>
          <cell r="F1194">
            <v>0</v>
          </cell>
          <cell r="G1194">
            <v>0</v>
          </cell>
          <cell r="H1194">
            <v>0</v>
          </cell>
          <cell r="I1194">
            <v>0</v>
          </cell>
          <cell r="J1194">
            <v>33</v>
          </cell>
          <cell r="K1194">
            <v>0</v>
          </cell>
          <cell r="L1194">
            <v>0</v>
          </cell>
          <cell r="M1194">
            <v>0</v>
          </cell>
          <cell r="N1194">
            <v>0</v>
          </cell>
        </row>
        <row r="1195">
          <cell r="B1195">
            <v>21</v>
          </cell>
          <cell r="C1195">
            <v>0</v>
          </cell>
          <cell r="D1195">
            <v>0</v>
          </cell>
          <cell r="E1195">
            <v>0</v>
          </cell>
          <cell r="F1195">
            <v>0</v>
          </cell>
          <cell r="G1195">
            <v>0</v>
          </cell>
          <cell r="H1195">
            <v>0</v>
          </cell>
          <cell r="I1195">
            <v>0</v>
          </cell>
          <cell r="J1195">
            <v>0</v>
          </cell>
          <cell r="K1195">
            <v>0</v>
          </cell>
          <cell r="L1195">
            <v>0</v>
          </cell>
          <cell r="M1195">
            <v>0</v>
          </cell>
          <cell r="N1195">
            <v>0</v>
          </cell>
        </row>
        <row r="1196">
          <cell r="B1196">
            <v>22</v>
          </cell>
          <cell r="C1196">
            <v>0</v>
          </cell>
          <cell r="D1196">
            <v>0</v>
          </cell>
          <cell r="E1196">
            <v>0</v>
          </cell>
          <cell r="F1196">
            <v>0</v>
          </cell>
          <cell r="G1196">
            <v>0</v>
          </cell>
          <cell r="H1196">
            <v>0</v>
          </cell>
          <cell r="I1196">
            <v>0</v>
          </cell>
          <cell r="J1196">
            <v>0</v>
          </cell>
          <cell r="K1196">
            <v>0</v>
          </cell>
          <cell r="L1196">
            <v>0</v>
          </cell>
          <cell r="M1196">
            <v>0</v>
          </cell>
          <cell r="N1196">
            <v>0</v>
          </cell>
        </row>
        <row r="1197">
          <cell r="B1197">
            <v>23</v>
          </cell>
          <cell r="C1197">
            <v>0</v>
          </cell>
          <cell r="D1197">
            <v>6</v>
          </cell>
          <cell r="E1197">
            <v>0</v>
          </cell>
          <cell r="F1197">
            <v>0</v>
          </cell>
          <cell r="G1197">
            <v>0</v>
          </cell>
          <cell r="H1197">
            <v>0</v>
          </cell>
          <cell r="I1197">
            <v>0</v>
          </cell>
          <cell r="J1197">
            <v>30</v>
          </cell>
          <cell r="K1197">
            <v>0</v>
          </cell>
          <cell r="L1197">
            <v>0</v>
          </cell>
          <cell r="M1197">
            <v>0</v>
          </cell>
          <cell r="N1197">
            <v>0</v>
          </cell>
        </row>
        <row r="1198">
          <cell r="B1198">
            <v>24</v>
          </cell>
          <cell r="C1198">
            <v>0</v>
          </cell>
          <cell r="D1198">
            <v>0</v>
          </cell>
          <cell r="E1198">
            <v>0</v>
          </cell>
          <cell r="F1198">
            <v>0</v>
          </cell>
          <cell r="G1198">
            <v>0</v>
          </cell>
          <cell r="H1198">
            <v>0</v>
          </cell>
          <cell r="I1198">
            <v>0</v>
          </cell>
          <cell r="J1198">
            <v>0</v>
          </cell>
          <cell r="K1198">
            <v>0</v>
          </cell>
          <cell r="L1198">
            <v>0</v>
          </cell>
          <cell r="M1198">
            <v>0</v>
          </cell>
          <cell r="N1198">
            <v>0</v>
          </cell>
        </row>
        <row r="1199">
          <cell r="B1199">
            <v>25</v>
          </cell>
          <cell r="C1199">
            <v>0</v>
          </cell>
          <cell r="D1199">
            <v>0</v>
          </cell>
          <cell r="E1199">
            <v>0</v>
          </cell>
          <cell r="F1199">
            <v>0</v>
          </cell>
          <cell r="G1199">
            <v>0</v>
          </cell>
          <cell r="H1199">
            <v>0</v>
          </cell>
          <cell r="I1199">
            <v>0</v>
          </cell>
          <cell r="J1199">
            <v>0</v>
          </cell>
          <cell r="K1199">
            <v>0</v>
          </cell>
          <cell r="L1199">
            <v>0</v>
          </cell>
          <cell r="M1199">
            <v>0</v>
          </cell>
          <cell r="N1199">
            <v>0</v>
          </cell>
        </row>
        <row r="1200">
          <cell r="B1200">
            <v>26</v>
          </cell>
          <cell r="C1200">
            <v>0</v>
          </cell>
          <cell r="D1200">
            <v>7</v>
          </cell>
          <cell r="E1200">
            <v>7</v>
          </cell>
          <cell r="F1200">
            <v>9</v>
          </cell>
          <cell r="G1200">
            <v>9</v>
          </cell>
          <cell r="H1200">
            <v>10</v>
          </cell>
          <cell r="I1200">
            <v>10</v>
          </cell>
          <cell r="J1200">
            <v>9</v>
          </cell>
          <cell r="K1200">
            <v>9</v>
          </cell>
          <cell r="L1200">
            <v>7</v>
          </cell>
          <cell r="M1200">
            <v>7</v>
          </cell>
          <cell r="N1200">
            <v>0</v>
          </cell>
        </row>
        <row r="1201">
          <cell r="B1201">
            <v>27</v>
          </cell>
          <cell r="C1201">
            <v>0</v>
          </cell>
          <cell r="D1201">
            <v>0</v>
          </cell>
          <cell r="E1201">
            <v>0</v>
          </cell>
          <cell r="F1201">
            <v>0</v>
          </cell>
          <cell r="G1201">
            <v>0</v>
          </cell>
          <cell r="H1201">
            <v>0</v>
          </cell>
          <cell r="I1201">
            <v>0</v>
          </cell>
          <cell r="J1201">
            <v>0</v>
          </cell>
          <cell r="K1201">
            <v>0</v>
          </cell>
          <cell r="L1201">
            <v>0</v>
          </cell>
          <cell r="M1201">
            <v>0</v>
          </cell>
          <cell r="N1201">
            <v>0</v>
          </cell>
        </row>
        <row r="1202">
          <cell r="B1202">
            <v>28</v>
          </cell>
          <cell r="C1202">
            <v>0</v>
          </cell>
          <cell r="D1202">
            <v>0</v>
          </cell>
          <cell r="E1202">
            <v>0</v>
          </cell>
          <cell r="F1202">
            <v>0</v>
          </cell>
          <cell r="G1202">
            <v>0</v>
          </cell>
          <cell r="H1202">
            <v>0</v>
          </cell>
          <cell r="I1202">
            <v>0</v>
          </cell>
          <cell r="J1202">
            <v>0</v>
          </cell>
          <cell r="K1202">
            <v>0</v>
          </cell>
          <cell r="L1202">
            <v>0</v>
          </cell>
          <cell r="M1202">
            <v>0</v>
          </cell>
          <cell r="N1202">
            <v>0</v>
          </cell>
        </row>
        <row r="1203">
          <cell r="B1203">
            <v>29</v>
          </cell>
          <cell r="C1203">
            <v>0</v>
          </cell>
          <cell r="D1203">
            <v>0</v>
          </cell>
          <cell r="E1203">
            <v>0</v>
          </cell>
          <cell r="F1203">
            <v>0</v>
          </cell>
          <cell r="G1203">
            <v>0</v>
          </cell>
          <cell r="H1203">
            <v>0</v>
          </cell>
          <cell r="I1203">
            <v>0</v>
          </cell>
          <cell r="J1203">
            <v>0</v>
          </cell>
          <cell r="K1203">
            <v>0</v>
          </cell>
          <cell r="L1203">
            <v>0</v>
          </cell>
          <cell r="M1203">
            <v>0</v>
          </cell>
          <cell r="N1203">
            <v>0</v>
          </cell>
        </row>
        <row r="1204">
          <cell r="B1204">
            <v>30</v>
          </cell>
          <cell r="C1204">
            <v>0</v>
          </cell>
          <cell r="D1204">
            <v>0</v>
          </cell>
          <cell r="E1204">
            <v>0</v>
          </cell>
          <cell r="F1204">
            <v>0</v>
          </cell>
          <cell r="G1204">
            <v>0</v>
          </cell>
          <cell r="H1204">
            <v>0</v>
          </cell>
          <cell r="I1204">
            <v>0</v>
          </cell>
          <cell r="J1204">
            <v>0</v>
          </cell>
          <cell r="K1204">
            <v>0</v>
          </cell>
          <cell r="L1204">
            <v>0</v>
          </cell>
          <cell r="M1204">
            <v>0</v>
          </cell>
          <cell r="N1204">
            <v>0</v>
          </cell>
        </row>
        <row r="1205">
          <cell r="B1205">
            <v>31</v>
          </cell>
          <cell r="C1205">
            <v>0</v>
          </cell>
          <cell r="D1205">
            <v>0</v>
          </cell>
          <cell r="E1205">
            <v>0</v>
          </cell>
          <cell r="F1205">
            <v>0</v>
          </cell>
          <cell r="G1205">
            <v>0</v>
          </cell>
          <cell r="H1205">
            <v>0</v>
          </cell>
          <cell r="I1205">
            <v>0</v>
          </cell>
          <cell r="J1205">
            <v>0</v>
          </cell>
          <cell r="K1205">
            <v>0</v>
          </cell>
          <cell r="L1205">
            <v>0</v>
          </cell>
          <cell r="M1205">
            <v>0</v>
          </cell>
          <cell r="N1205">
            <v>0</v>
          </cell>
        </row>
        <row r="1206">
          <cell r="B1206">
            <v>32</v>
          </cell>
          <cell r="C1206">
            <v>0</v>
          </cell>
          <cell r="D1206">
            <v>0</v>
          </cell>
          <cell r="E1206">
            <v>0</v>
          </cell>
          <cell r="F1206">
            <v>0</v>
          </cell>
          <cell r="G1206">
            <v>0</v>
          </cell>
          <cell r="H1206">
            <v>0</v>
          </cell>
          <cell r="I1206">
            <v>2.9</v>
          </cell>
          <cell r="J1206">
            <v>0</v>
          </cell>
          <cell r="K1206">
            <v>0</v>
          </cell>
          <cell r="L1206">
            <v>0</v>
          </cell>
          <cell r="M1206">
            <v>0</v>
          </cell>
          <cell r="N1206">
            <v>0</v>
          </cell>
        </row>
        <row r="1207">
          <cell r="B1207">
            <v>33</v>
          </cell>
          <cell r="C1207">
            <v>2</v>
          </cell>
          <cell r="D1207">
            <v>2</v>
          </cell>
          <cell r="E1207">
            <v>2</v>
          </cell>
          <cell r="F1207">
            <v>2</v>
          </cell>
          <cell r="G1207">
            <v>2</v>
          </cell>
          <cell r="H1207">
            <v>2</v>
          </cell>
          <cell r="I1207">
            <v>2</v>
          </cell>
          <cell r="J1207">
            <v>2</v>
          </cell>
          <cell r="K1207">
            <v>2</v>
          </cell>
          <cell r="L1207">
            <v>2</v>
          </cell>
          <cell r="M1207">
            <v>2</v>
          </cell>
          <cell r="N1207">
            <v>2</v>
          </cell>
        </row>
        <row r="1208">
          <cell r="B1208">
            <v>34</v>
          </cell>
          <cell r="C1208">
            <v>0</v>
          </cell>
          <cell r="D1208">
            <v>0</v>
          </cell>
          <cell r="E1208">
            <v>0</v>
          </cell>
          <cell r="F1208">
            <v>0</v>
          </cell>
          <cell r="G1208">
            <v>0</v>
          </cell>
          <cell r="H1208">
            <v>0</v>
          </cell>
          <cell r="I1208">
            <v>0</v>
          </cell>
          <cell r="J1208">
            <v>0</v>
          </cell>
          <cell r="K1208">
            <v>0</v>
          </cell>
          <cell r="L1208">
            <v>0</v>
          </cell>
          <cell r="M1208">
            <v>0</v>
          </cell>
          <cell r="N1208">
            <v>0</v>
          </cell>
        </row>
        <row r="1209">
          <cell r="B1209">
            <v>35</v>
          </cell>
          <cell r="C1209">
            <v>0</v>
          </cell>
          <cell r="D1209">
            <v>0</v>
          </cell>
          <cell r="E1209">
            <v>0</v>
          </cell>
          <cell r="F1209">
            <v>0</v>
          </cell>
          <cell r="G1209">
            <v>0</v>
          </cell>
          <cell r="H1209">
            <v>0</v>
          </cell>
          <cell r="I1209">
            <v>0</v>
          </cell>
          <cell r="J1209">
            <v>0</v>
          </cell>
          <cell r="K1209">
            <v>0</v>
          </cell>
          <cell r="L1209">
            <v>0</v>
          </cell>
          <cell r="M1209">
            <v>0</v>
          </cell>
          <cell r="N1209">
            <v>0</v>
          </cell>
        </row>
        <row r="1210">
          <cell r="B1210">
            <v>36</v>
          </cell>
          <cell r="C1210">
            <v>0</v>
          </cell>
          <cell r="D1210">
            <v>0</v>
          </cell>
          <cell r="E1210">
            <v>0</v>
          </cell>
          <cell r="F1210">
            <v>0</v>
          </cell>
          <cell r="G1210">
            <v>0</v>
          </cell>
          <cell r="H1210">
            <v>0</v>
          </cell>
          <cell r="I1210">
            <v>0</v>
          </cell>
          <cell r="J1210">
            <v>0</v>
          </cell>
          <cell r="K1210">
            <v>0</v>
          </cell>
          <cell r="L1210">
            <v>0</v>
          </cell>
          <cell r="M1210">
            <v>0</v>
          </cell>
          <cell r="N1210">
            <v>0</v>
          </cell>
        </row>
        <row r="1211">
          <cell r="B1211">
            <v>37</v>
          </cell>
          <cell r="C1211">
            <v>0</v>
          </cell>
          <cell r="D1211">
            <v>0</v>
          </cell>
          <cell r="E1211">
            <v>0</v>
          </cell>
          <cell r="F1211">
            <v>0</v>
          </cell>
          <cell r="G1211">
            <v>0</v>
          </cell>
          <cell r="H1211">
            <v>0</v>
          </cell>
          <cell r="I1211">
            <v>0</v>
          </cell>
          <cell r="J1211">
            <v>0</v>
          </cell>
          <cell r="K1211">
            <v>0</v>
          </cell>
          <cell r="L1211">
            <v>0</v>
          </cell>
          <cell r="M1211">
            <v>0</v>
          </cell>
          <cell r="N1211">
            <v>0</v>
          </cell>
        </row>
        <row r="1212">
          <cell r="B1212">
            <v>38</v>
          </cell>
          <cell r="C1212">
            <v>0</v>
          </cell>
          <cell r="D1212">
            <v>0</v>
          </cell>
          <cell r="E1212">
            <v>0</v>
          </cell>
          <cell r="F1212">
            <v>0</v>
          </cell>
          <cell r="G1212">
            <v>0</v>
          </cell>
          <cell r="H1212">
            <v>0</v>
          </cell>
          <cell r="I1212">
            <v>0</v>
          </cell>
          <cell r="J1212">
            <v>0</v>
          </cell>
          <cell r="K1212">
            <v>0</v>
          </cell>
          <cell r="L1212">
            <v>0</v>
          </cell>
          <cell r="M1212">
            <v>0</v>
          </cell>
          <cell r="N1212">
            <v>0</v>
          </cell>
        </row>
        <row r="1213">
          <cell r="B1213">
            <v>39</v>
          </cell>
          <cell r="C1213">
            <v>0</v>
          </cell>
          <cell r="D1213">
            <v>0</v>
          </cell>
          <cell r="E1213">
            <v>0</v>
          </cell>
          <cell r="F1213">
            <v>0</v>
          </cell>
          <cell r="G1213">
            <v>0</v>
          </cell>
          <cell r="H1213">
            <v>0</v>
          </cell>
          <cell r="I1213">
            <v>0</v>
          </cell>
          <cell r="J1213">
            <v>0</v>
          </cell>
          <cell r="K1213">
            <v>0</v>
          </cell>
          <cell r="L1213">
            <v>0</v>
          </cell>
          <cell r="M1213">
            <v>0</v>
          </cell>
          <cell r="N1213">
            <v>0</v>
          </cell>
        </row>
        <row r="1214">
          <cell r="B1214">
            <v>40</v>
          </cell>
          <cell r="C1214">
            <v>0</v>
          </cell>
          <cell r="D1214">
            <v>0</v>
          </cell>
          <cell r="E1214">
            <v>0</v>
          </cell>
          <cell r="F1214">
            <v>0</v>
          </cell>
          <cell r="G1214">
            <v>0</v>
          </cell>
          <cell r="H1214">
            <v>0</v>
          </cell>
          <cell r="I1214">
            <v>0</v>
          </cell>
          <cell r="J1214">
            <v>0</v>
          </cell>
          <cell r="K1214">
            <v>0</v>
          </cell>
          <cell r="L1214">
            <v>0</v>
          </cell>
          <cell r="M1214">
            <v>0</v>
          </cell>
          <cell r="N1214">
            <v>0</v>
          </cell>
        </row>
        <row r="1215">
          <cell r="B1215">
            <v>41</v>
          </cell>
          <cell r="C1215">
            <v>0</v>
          </cell>
          <cell r="D1215">
            <v>0</v>
          </cell>
          <cell r="E1215">
            <v>0</v>
          </cell>
          <cell r="F1215">
            <v>0</v>
          </cell>
          <cell r="G1215">
            <v>0</v>
          </cell>
          <cell r="H1215">
            <v>0</v>
          </cell>
          <cell r="I1215">
            <v>0</v>
          </cell>
          <cell r="J1215">
            <v>0</v>
          </cell>
          <cell r="K1215">
            <v>0</v>
          </cell>
          <cell r="L1215">
            <v>0</v>
          </cell>
          <cell r="M1215">
            <v>0</v>
          </cell>
          <cell r="N1215">
            <v>0</v>
          </cell>
        </row>
        <row r="1216">
          <cell r="B1216">
            <v>42</v>
          </cell>
          <cell r="C1216">
            <v>0</v>
          </cell>
          <cell r="D1216">
            <v>0</v>
          </cell>
          <cell r="E1216">
            <v>0</v>
          </cell>
          <cell r="F1216">
            <v>0</v>
          </cell>
          <cell r="G1216">
            <v>0</v>
          </cell>
          <cell r="H1216">
            <v>0</v>
          </cell>
          <cell r="I1216">
            <v>0</v>
          </cell>
          <cell r="J1216">
            <v>0</v>
          </cell>
          <cell r="K1216">
            <v>0</v>
          </cell>
          <cell r="L1216">
            <v>0</v>
          </cell>
          <cell r="M1216">
            <v>0</v>
          </cell>
          <cell r="N1216">
            <v>0</v>
          </cell>
        </row>
        <row r="1217">
          <cell r="B1217">
            <v>43</v>
          </cell>
          <cell r="C1217">
            <v>0</v>
          </cell>
          <cell r="D1217">
            <v>0</v>
          </cell>
          <cell r="E1217">
            <v>0</v>
          </cell>
          <cell r="F1217">
            <v>0</v>
          </cell>
          <cell r="G1217">
            <v>0</v>
          </cell>
          <cell r="H1217">
            <v>0</v>
          </cell>
          <cell r="I1217">
            <v>0</v>
          </cell>
          <cell r="J1217">
            <v>0</v>
          </cell>
          <cell r="K1217">
            <v>0</v>
          </cell>
          <cell r="L1217">
            <v>0</v>
          </cell>
          <cell r="M1217">
            <v>0</v>
          </cell>
          <cell r="N1217">
            <v>0</v>
          </cell>
        </row>
        <row r="1218">
          <cell r="B1218">
            <v>44</v>
          </cell>
          <cell r="C1218">
            <v>0</v>
          </cell>
          <cell r="D1218">
            <v>0</v>
          </cell>
          <cell r="E1218">
            <v>0</v>
          </cell>
          <cell r="F1218">
            <v>0</v>
          </cell>
          <cell r="G1218">
            <v>0</v>
          </cell>
          <cell r="H1218">
            <v>0</v>
          </cell>
          <cell r="I1218">
            <v>0</v>
          </cell>
          <cell r="J1218">
            <v>0</v>
          </cell>
          <cell r="K1218">
            <v>0</v>
          </cell>
          <cell r="L1218">
            <v>0</v>
          </cell>
          <cell r="M1218">
            <v>0</v>
          </cell>
          <cell r="N1218">
            <v>0</v>
          </cell>
        </row>
        <row r="1219">
          <cell r="B1219">
            <v>45</v>
          </cell>
          <cell r="C1219">
            <v>0</v>
          </cell>
          <cell r="D1219">
            <v>23</v>
          </cell>
          <cell r="E1219">
            <v>33</v>
          </cell>
          <cell r="F1219">
            <v>0</v>
          </cell>
          <cell r="G1219">
            <v>0</v>
          </cell>
          <cell r="H1219">
            <v>0</v>
          </cell>
          <cell r="I1219">
            <v>0</v>
          </cell>
          <cell r="J1219">
            <v>34</v>
          </cell>
          <cell r="K1219">
            <v>58</v>
          </cell>
          <cell r="L1219">
            <v>0</v>
          </cell>
          <cell r="M1219">
            <v>0</v>
          </cell>
          <cell r="N1219">
            <v>0</v>
          </cell>
        </row>
        <row r="1220">
          <cell r="B1220">
            <v>46</v>
          </cell>
          <cell r="C1220">
            <v>0</v>
          </cell>
          <cell r="D1220">
            <v>0</v>
          </cell>
          <cell r="E1220">
            <v>0</v>
          </cell>
          <cell r="F1220">
            <v>0</v>
          </cell>
          <cell r="G1220">
            <v>0</v>
          </cell>
          <cell r="H1220">
            <v>0</v>
          </cell>
          <cell r="I1220">
            <v>0</v>
          </cell>
          <cell r="J1220">
            <v>0</v>
          </cell>
          <cell r="K1220">
            <v>0</v>
          </cell>
          <cell r="L1220">
            <v>0</v>
          </cell>
          <cell r="M1220">
            <v>0</v>
          </cell>
          <cell r="N1220">
            <v>0</v>
          </cell>
        </row>
        <row r="1221">
          <cell r="B1221">
            <v>47</v>
          </cell>
          <cell r="C1221">
            <v>0</v>
          </cell>
          <cell r="D1221">
            <v>0</v>
          </cell>
          <cell r="E1221">
            <v>15</v>
          </cell>
          <cell r="F1221">
            <v>0</v>
          </cell>
          <cell r="G1221">
            <v>0</v>
          </cell>
          <cell r="H1221">
            <v>15</v>
          </cell>
          <cell r="I1221">
            <v>0</v>
          </cell>
          <cell r="J1221">
            <v>0</v>
          </cell>
          <cell r="K1221">
            <v>15</v>
          </cell>
          <cell r="L1221">
            <v>0</v>
          </cell>
          <cell r="M1221">
            <v>0</v>
          </cell>
          <cell r="N1221">
            <v>0</v>
          </cell>
        </row>
        <row r="1222">
          <cell r="B1222">
            <v>48</v>
          </cell>
          <cell r="C1222">
            <v>0</v>
          </cell>
          <cell r="D1222">
            <v>0</v>
          </cell>
          <cell r="E1222">
            <v>0</v>
          </cell>
          <cell r="F1222">
            <v>0</v>
          </cell>
          <cell r="G1222">
            <v>0</v>
          </cell>
          <cell r="H1222">
            <v>0</v>
          </cell>
          <cell r="I1222">
            <v>0</v>
          </cell>
          <cell r="J1222">
            <v>0</v>
          </cell>
          <cell r="K1222">
            <v>0</v>
          </cell>
          <cell r="L1222">
            <v>0</v>
          </cell>
          <cell r="M1222">
            <v>0</v>
          </cell>
          <cell r="N1222">
            <v>0</v>
          </cell>
        </row>
        <row r="1223">
          <cell r="B1223">
            <v>49</v>
          </cell>
          <cell r="C1223">
            <v>0</v>
          </cell>
          <cell r="D1223">
            <v>0</v>
          </cell>
          <cell r="E1223">
            <v>0</v>
          </cell>
          <cell r="F1223">
            <v>0</v>
          </cell>
          <cell r="G1223">
            <v>0</v>
          </cell>
          <cell r="H1223">
            <v>0</v>
          </cell>
          <cell r="I1223">
            <v>0</v>
          </cell>
          <cell r="J1223">
            <v>0</v>
          </cell>
          <cell r="K1223">
            <v>0</v>
          </cell>
          <cell r="L1223">
            <v>0</v>
          </cell>
          <cell r="M1223">
            <v>0</v>
          </cell>
          <cell r="N1223">
            <v>0</v>
          </cell>
        </row>
        <row r="1224">
          <cell r="B1224">
            <v>50</v>
          </cell>
          <cell r="C1224">
            <v>0</v>
          </cell>
          <cell r="D1224">
            <v>0</v>
          </cell>
          <cell r="E1224">
            <v>0</v>
          </cell>
          <cell r="F1224">
            <v>0</v>
          </cell>
          <cell r="G1224">
            <v>0</v>
          </cell>
          <cell r="H1224">
            <v>0</v>
          </cell>
          <cell r="I1224">
            <v>0</v>
          </cell>
          <cell r="J1224">
            <v>0</v>
          </cell>
          <cell r="K1224">
            <v>0</v>
          </cell>
          <cell r="L1224">
            <v>0</v>
          </cell>
          <cell r="M1224">
            <v>0</v>
          </cell>
          <cell r="N1224">
            <v>0</v>
          </cell>
        </row>
        <row r="1225">
          <cell r="B1225">
            <v>51</v>
          </cell>
          <cell r="C1225">
            <v>0</v>
          </cell>
          <cell r="D1225">
            <v>0</v>
          </cell>
          <cell r="E1225">
            <v>0</v>
          </cell>
          <cell r="F1225">
            <v>0</v>
          </cell>
          <cell r="G1225">
            <v>0</v>
          </cell>
          <cell r="H1225">
            <v>0</v>
          </cell>
          <cell r="I1225">
            <v>0</v>
          </cell>
          <cell r="J1225">
            <v>0</v>
          </cell>
          <cell r="K1225">
            <v>0</v>
          </cell>
          <cell r="L1225">
            <v>0</v>
          </cell>
          <cell r="M1225">
            <v>0</v>
          </cell>
          <cell r="N1225">
            <v>0</v>
          </cell>
        </row>
        <row r="1226">
          <cell r="B1226">
            <v>1</v>
          </cell>
          <cell r="C1226">
            <v>318.20999999999998</v>
          </cell>
          <cell r="D1226">
            <v>374.48</v>
          </cell>
          <cell r="E1226">
            <v>414.83</v>
          </cell>
          <cell r="F1226">
            <v>316.27</v>
          </cell>
          <cell r="G1226">
            <v>339.87</v>
          </cell>
          <cell r="H1226">
            <v>326.07</v>
          </cell>
          <cell r="I1226">
            <v>421.59</v>
          </cell>
          <cell r="J1226">
            <v>367.59</v>
          </cell>
          <cell r="K1226">
            <v>323.64999999999998</v>
          </cell>
          <cell r="L1226">
            <v>335.04</v>
          </cell>
          <cell r="M1226">
            <v>321.27999999999997</v>
          </cell>
          <cell r="N1226">
            <v>1040.25</v>
          </cell>
        </row>
        <row r="1227">
          <cell r="B1227">
            <v>2</v>
          </cell>
          <cell r="C1227">
            <v>55.73</v>
          </cell>
          <cell r="D1227">
            <v>55.73</v>
          </cell>
          <cell r="E1227">
            <v>55.73</v>
          </cell>
          <cell r="F1227">
            <v>55.73</v>
          </cell>
          <cell r="G1227">
            <v>55.73</v>
          </cell>
          <cell r="H1227">
            <v>55.73</v>
          </cell>
          <cell r="I1227">
            <v>55.73</v>
          </cell>
          <cell r="J1227">
            <v>55.73</v>
          </cell>
          <cell r="K1227">
            <v>55.73</v>
          </cell>
          <cell r="L1227">
            <v>55.73</v>
          </cell>
          <cell r="M1227">
            <v>55.73</v>
          </cell>
          <cell r="N1227">
            <v>55.73</v>
          </cell>
        </row>
        <row r="1228">
          <cell r="B1228">
            <v>3</v>
          </cell>
          <cell r="C1228">
            <v>14.96</v>
          </cell>
          <cell r="D1228">
            <v>14.96</v>
          </cell>
          <cell r="E1228">
            <v>14.96</v>
          </cell>
          <cell r="F1228">
            <v>14.96</v>
          </cell>
          <cell r="G1228">
            <v>14.96</v>
          </cell>
          <cell r="H1228">
            <v>14.96</v>
          </cell>
          <cell r="I1228">
            <v>14.96</v>
          </cell>
          <cell r="J1228">
            <v>14.96</v>
          </cell>
          <cell r="K1228">
            <v>14.96</v>
          </cell>
          <cell r="L1228">
            <v>14.96</v>
          </cell>
          <cell r="M1228">
            <v>14.96</v>
          </cell>
          <cell r="N1228">
            <v>14.96</v>
          </cell>
        </row>
        <row r="1229">
          <cell r="B1229">
            <v>4</v>
          </cell>
          <cell r="C1229">
            <v>54.39</v>
          </cell>
          <cell r="D1229">
            <v>94.9</v>
          </cell>
          <cell r="E1229">
            <v>90.8</v>
          </cell>
          <cell r="F1229">
            <v>111.2</v>
          </cell>
          <cell r="G1229">
            <v>64.3</v>
          </cell>
          <cell r="H1229">
            <v>56.04</v>
          </cell>
          <cell r="I1229">
            <v>87.1</v>
          </cell>
          <cell r="J1229">
            <v>87.4</v>
          </cell>
          <cell r="K1229">
            <v>61.7</v>
          </cell>
          <cell r="L1229">
            <v>110.7</v>
          </cell>
          <cell r="M1229">
            <v>99.8</v>
          </cell>
          <cell r="N1229">
            <v>53.47</v>
          </cell>
        </row>
        <row r="1230">
          <cell r="B1230">
            <v>5</v>
          </cell>
          <cell r="C1230">
            <v>104.69</v>
          </cell>
          <cell r="D1230">
            <v>212.19</v>
          </cell>
          <cell r="E1230">
            <v>145.74</v>
          </cell>
          <cell r="F1230">
            <v>171.04</v>
          </cell>
          <cell r="G1230">
            <v>98.39</v>
          </cell>
          <cell r="H1230">
            <v>155.13999999999999</v>
          </cell>
          <cell r="I1230">
            <v>103.29</v>
          </cell>
          <cell r="J1230">
            <v>186.89</v>
          </cell>
          <cell r="K1230">
            <v>143.44999999999999</v>
          </cell>
          <cell r="L1230">
            <v>169.75</v>
          </cell>
          <cell r="M1230">
            <v>96.4</v>
          </cell>
          <cell r="N1230">
            <v>165.25</v>
          </cell>
        </row>
        <row r="1231">
          <cell r="B1231">
            <v>6</v>
          </cell>
          <cell r="C1231">
            <v>0</v>
          </cell>
          <cell r="D1231">
            <v>0</v>
          </cell>
          <cell r="E1231">
            <v>0</v>
          </cell>
          <cell r="F1231">
            <v>0</v>
          </cell>
          <cell r="G1231">
            <v>0</v>
          </cell>
          <cell r="H1231">
            <v>0</v>
          </cell>
          <cell r="I1231">
            <v>0</v>
          </cell>
          <cell r="J1231">
            <v>0</v>
          </cell>
          <cell r="K1231">
            <v>0</v>
          </cell>
          <cell r="L1231">
            <v>0</v>
          </cell>
          <cell r="M1231">
            <v>0</v>
          </cell>
          <cell r="N1231">
            <v>0</v>
          </cell>
        </row>
        <row r="1232">
          <cell r="B1232">
            <v>7</v>
          </cell>
          <cell r="C1232">
            <v>0</v>
          </cell>
          <cell r="D1232">
            <v>0</v>
          </cell>
          <cell r="E1232">
            <v>0</v>
          </cell>
          <cell r="F1232">
            <v>0</v>
          </cell>
          <cell r="G1232">
            <v>0</v>
          </cell>
          <cell r="H1232">
            <v>0</v>
          </cell>
          <cell r="I1232">
            <v>0</v>
          </cell>
          <cell r="J1232">
            <v>0</v>
          </cell>
          <cell r="K1232">
            <v>0</v>
          </cell>
          <cell r="L1232">
            <v>0</v>
          </cell>
          <cell r="M1232">
            <v>0</v>
          </cell>
          <cell r="N1232">
            <v>0</v>
          </cell>
        </row>
        <row r="1233">
          <cell r="B1233">
            <v>8</v>
          </cell>
          <cell r="C1233">
            <v>0</v>
          </cell>
          <cell r="D1233">
            <v>0</v>
          </cell>
          <cell r="E1233">
            <v>0</v>
          </cell>
          <cell r="F1233">
            <v>0</v>
          </cell>
          <cell r="G1233">
            <v>0</v>
          </cell>
          <cell r="H1233">
            <v>0</v>
          </cell>
          <cell r="I1233">
            <v>0</v>
          </cell>
          <cell r="J1233">
            <v>0</v>
          </cell>
          <cell r="K1233">
            <v>0</v>
          </cell>
          <cell r="L1233">
            <v>0</v>
          </cell>
          <cell r="M1233">
            <v>0</v>
          </cell>
          <cell r="N1233">
            <v>0</v>
          </cell>
        </row>
        <row r="1234">
          <cell r="B1234">
            <v>9</v>
          </cell>
          <cell r="C1234">
            <v>0</v>
          </cell>
          <cell r="D1234">
            <v>0</v>
          </cell>
          <cell r="E1234">
            <v>0</v>
          </cell>
          <cell r="F1234">
            <v>0</v>
          </cell>
          <cell r="G1234">
            <v>0</v>
          </cell>
          <cell r="H1234">
            <v>0</v>
          </cell>
          <cell r="I1234">
            <v>0</v>
          </cell>
          <cell r="J1234">
            <v>0</v>
          </cell>
          <cell r="K1234">
            <v>0</v>
          </cell>
          <cell r="L1234">
            <v>0</v>
          </cell>
          <cell r="M1234">
            <v>0</v>
          </cell>
          <cell r="N1234">
            <v>0</v>
          </cell>
        </row>
        <row r="1235">
          <cell r="B1235">
            <v>10</v>
          </cell>
          <cell r="C1235">
            <v>0</v>
          </cell>
          <cell r="D1235">
            <v>0</v>
          </cell>
          <cell r="E1235">
            <v>0</v>
          </cell>
          <cell r="F1235">
            <v>0</v>
          </cell>
          <cell r="G1235">
            <v>0</v>
          </cell>
          <cell r="H1235">
            <v>0</v>
          </cell>
          <cell r="I1235">
            <v>174.6</v>
          </cell>
          <cell r="J1235">
            <v>174.6</v>
          </cell>
          <cell r="K1235">
            <v>174.6</v>
          </cell>
          <cell r="L1235">
            <v>0</v>
          </cell>
          <cell r="M1235">
            <v>0</v>
          </cell>
          <cell r="N1235">
            <v>0</v>
          </cell>
        </row>
        <row r="1236">
          <cell r="B1236">
            <v>11</v>
          </cell>
          <cell r="C1236">
            <v>117.86</v>
          </cell>
          <cell r="D1236">
            <v>117.86</v>
          </cell>
          <cell r="E1236">
            <v>117.86</v>
          </cell>
          <cell r="F1236">
            <v>0</v>
          </cell>
          <cell r="G1236">
            <v>0</v>
          </cell>
          <cell r="H1236">
            <v>0</v>
          </cell>
          <cell r="I1236">
            <v>204.5</v>
          </cell>
          <cell r="J1236">
            <v>204.5</v>
          </cell>
          <cell r="K1236">
            <v>204.5</v>
          </cell>
          <cell r="L1236">
            <v>0</v>
          </cell>
          <cell r="M1236">
            <v>0</v>
          </cell>
          <cell r="N1236">
            <v>0</v>
          </cell>
        </row>
        <row r="1237">
          <cell r="B1237">
            <v>12</v>
          </cell>
          <cell r="C1237">
            <v>11.05</v>
          </cell>
          <cell r="D1237">
            <v>11.05</v>
          </cell>
          <cell r="E1237">
            <v>11.06</v>
          </cell>
          <cell r="F1237">
            <v>0</v>
          </cell>
          <cell r="G1237">
            <v>0</v>
          </cell>
          <cell r="H1237">
            <v>0</v>
          </cell>
          <cell r="I1237">
            <v>11.05</v>
          </cell>
          <cell r="J1237">
            <v>11.05</v>
          </cell>
          <cell r="K1237">
            <v>11.06</v>
          </cell>
          <cell r="L1237">
            <v>0</v>
          </cell>
          <cell r="M1237">
            <v>0</v>
          </cell>
          <cell r="N1237">
            <v>0</v>
          </cell>
        </row>
        <row r="1238">
          <cell r="B1238">
            <v>13</v>
          </cell>
          <cell r="C1238">
            <v>0</v>
          </cell>
          <cell r="D1238">
            <v>0</v>
          </cell>
          <cell r="E1238">
            <v>0</v>
          </cell>
          <cell r="F1238">
            <v>0</v>
          </cell>
          <cell r="G1238">
            <v>0</v>
          </cell>
          <cell r="H1238">
            <v>0</v>
          </cell>
          <cell r="I1238">
            <v>0</v>
          </cell>
          <cell r="J1238">
            <v>0</v>
          </cell>
          <cell r="K1238">
            <v>0</v>
          </cell>
          <cell r="L1238">
            <v>0</v>
          </cell>
          <cell r="M1238">
            <v>0</v>
          </cell>
          <cell r="N1238">
            <v>0</v>
          </cell>
        </row>
        <row r="1239">
          <cell r="B1239">
            <v>14</v>
          </cell>
          <cell r="C1239">
            <v>11</v>
          </cell>
          <cell r="D1239">
            <v>11</v>
          </cell>
          <cell r="E1239">
            <v>11</v>
          </cell>
          <cell r="F1239">
            <v>0</v>
          </cell>
          <cell r="G1239">
            <v>0</v>
          </cell>
          <cell r="H1239">
            <v>0</v>
          </cell>
          <cell r="I1239">
            <v>7.33</v>
          </cell>
          <cell r="J1239">
            <v>7.33</v>
          </cell>
          <cell r="K1239">
            <v>7.34</v>
          </cell>
          <cell r="L1239">
            <v>0</v>
          </cell>
          <cell r="M1239">
            <v>0</v>
          </cell>
          <cell r="N1239">
            <v>0</v>
          </cell>
        </row>
        <row r="1240">
          <cell r="B1240">
            <v>15</v>
          </cell>
          <cell r="C1240">
            <v>1</v>
          </cell>
          <cell r="D1240">
            <v>1</v>
          </cell>
          <cell r="E1240">
            <v>1</v>
          </cell>
          <cell r="F1240">
            <v>0</v>
          </cell>
          <cell r="G1240">
            <v>0</v>
          </cell>
          <cell r="H1240">
            <v>0</v>
          </cell>
          <cell r="I1240">
            <v>0</v>
          </cell>
          <cell r="J1240">
            <v>0</v>
          </cell>
          <cell r="K1240">
            <v>0</v>
          </cell>
          <cell r="L1240">
            <v>0.5</v>
          </cell>
          <cell r="M1240">
            <v>0.5</v>
          </cell>
          <cell r="N1240">
            <v>0.5</v>
          </cell>
        </row>
        <row r="1241">
          <cell r="B1241">
            <v>16</v>
          </cell>
          <cell r="C1241">
            <v>0.5</v>
          </cell>
          <cell r="D1241">
            <v>0.5</v>
          </cell>
          <cell r="E1241">
            <v>0.5</v>
          </cell>
          <cell r="F1241">
            <v>0</v>
          </cell>
          <cell r="G1241">
            <v>0</v>
          </cell>
          <cell r="H1241">
            <v>0</v>
          </cell>
          <cell r="I1241">
            <v>0.5</v>
          </cell>
          <cell r="J1241">
            <v>0.5</v>
          </cell>
          <cell r="K1241">
            <v>0.5</v>
          </cell>
          <cell r="L1241">
            <v>0</v>
          </cell>
          <cell r="M1241">
            <v>0</v>
          </cell>
          <cell r="N1241">
            <v>0</v>
          </cell>
        </row>
        <row r="1242">
          <cell r="B1242">
            <v>17</v>
          </cell>
          <cell r="C1242">
            <v>2.33</v>
          </cell>
          <cell r="D1242">
            <v>2.33</v>
          </cell>
          <cell r="E1242">
            <v>2.34</v>
          </cell>
          <cell r="F1242">
            <v>0</v>
          </cell>
          <cell r="G1242">
            <v>0</v>
          </cell>
          <cell r="H1242">
            <v>0</v>
          </cell>
          <cell r="I1242">
            <v>2.33</v>
          </cell>
          <cell r="J1242">
            <v>2.33</v>
          </cell>
          <cell r="K1242">
            <v>2.34</v>
          </cell>
          <cell r="L1242">
            <v>0</v>
          </cell>
          <cell r="M1242">
            <v>0</v>
          </cell>
          <cell r="N1242">
            <v>0</v>
          </cell>
        </row>
        <row r="1243">
          <cell r="B1243">
            <v>18</v>
          </cell>
          <cell r="C1243">
            <v>0.11</v>
          </cell>
          <cell r="D1243">
            <v>0</v>
          </cell>
          <cell r="E1243">
            <v>0</v>
          </cell>
          <cell r="F1243">
            <v>0</v>
          </cell>
          <cell r="G1243">
            <v>0</v>
          </cell>
          <cell r="H1243">
            <v>0</v>
          </cell>
          <cell r="I1243">
            <v>0.11</v>
          </cell>
          <cell r="J1243">
            <v>0</v>
          </cell>
          <cell r="K1243">
            <v>0</v>
          </cell>
          <cell r="L1243">
            <v>0</v>
          </cell>
          <cell r="M1243">
            <v>0</v>
          </cell>
          <cell r="N1243">
            <v>0</v>
          </cell>
        </row>
        <row r="1244">
          <cell r="B1244">
            <v>19</v>
          </cell>
          <cell r="C1244">
            <v>1.87</v>
          </cell>
          <cell r="D1244">
            <v>1.87</v>
          </cell>
          <cell r="E1244">
            <v>1.86</v>
          </cell>
          <cell r="F1244">
            <v>1.04</v>
          </cell>
          <cell r="G1244">
            <v>1.04</v>
          </cell>
          <cell r="H1244">
            <v>1.04</v>
          </cell>
          <cell r="I1244">
            <v>0.71</v>
          </cell>
          <cell r="J1244">
            <v>0.71</v>
          </cell>
          <cell r="K1244">
            <v>0.7</v>
          </cell>
          <cell r="L1244">
            <v>0.88</v>
          </cell>
          <cell r="M1244">
            <v>0.88</v>
          </cell>
          <cell r="N1244">
            <v>0.88</v>
          </cell>
        </row>
        <row r="1245">
          <cell r="B1245">
            <v>20</v>
          </cell>
          <cell r="C1245">
            <v>0</v>
          </cell>
          <cell r="D1245">
            <v>0</v>
          </cell>
          <cell r="E1245">
            <v>0</v>
          </cell>
          <cell r="F1245">
            <v>0</v>
          </cell>
          <cell r="G1245">
            <v>0</v>
          </cell>
          <cell r="H1245">
            <v>0</v>
          </cell>
          <cell r="I1245">
            <v>12.76</v>
          </cell>
          <cell r="J1245">
            <v>12.76</v>
          </cell>
          <cell r="K1245">
            <v>12.76</v>
          </cell>
          <cell r="L1245">
            <v>0</v>
          </cell>
          <cell r="M1245">
            <v>0</v>
          </cell>
          <cell r="N1245">
            <v>0</v>
          </cell>
        </row>
        <row r="1246">
          <cell r="B1246">
            <v>21</v>
          </cell>
          <cell r="C1246">
            <v>0.13</v>
          </cell>
          <cell r="D1246">
            <v>0.13</v>
          </cell>
          <cell r="E1246">
            <v>0.11</v>
          </cell>
          <cell r="F1246">
            <v>0.21</v>
          </cell>
          <cell r="G1246">
            <v>0.21</v>
          </cell>
          <cell r="H1246">
            <v>0.21</v>
          </cell>
          <cell r="I1246">
            <v>0.16</v>
          </cell>
          <cell r="J1246">
            <v>0.16</v>
          </cell>
          <cell r="K1246">
            <v>0.16</v>
          </cell>
          <cell r="L1246">
            <v>0.25</v>
          </cell>
          <cell r="M1246">
            <v>0.25</v>
          </cell>
          <cell r="N1246">
            <v>0.25</v>
          </cell>
        </row>
        <row r="1247">
          <cell r="B1247">
            <v>22</v>
          </cell>
          <cell r="C1247">
            <v>0</v>
          </cell>
          <cell r="D1247">
            <v>0</v>
          </cell>
          <cell r="E1247">
            <v>0</v>
          </cell>
          <cell r="F1247">
            <v>0</v>
          </cell>
          <cell r="G1247">
            <v>0</v>
          </cell>
          <cell r="H1247">
            <v>0</v>
          </cell>
          <cell r="I1247">
            <v>0</v>
          </cell>
          <cell r="J1247">
            <v>0</v>
          </cell>
          <cell r="K1247">
            <v>0</v>
          </cell>
          <cell r="L1247">
            <v>0</v>
          </cell>
          <cell r="M1247">
            <v>0</v>
          </cell>
          <cell r="N1247">
            <v>0</v>
          </cell>
        </row>
        <row r="1248">
          <cell r="B1248">
            <v>23</v>
          </cell>
          <cell r="C1248">
            <v>0</v>
          </cell>
          <cell r="D1248">
            <v>0</v>
          </cell>
          <cell r="E1248">
            <v>0</v>
          </cell>
          <cell r="F1248">
            <v>0</v>
          </cell>
          <cell r="G1248">
            <v>0</v>
          </cell>
          <cell r="H1248">
            <v>0</v>
          </cell>
          <cell r="I1248">
            <v>0</v>
          </cell>
          <cell r="J1248">
            <v>0</v>
          </cell>
          <cell r="K1248">
            <v>0</v>
          </cell>
          <cell r="L1248">
            <v>0</v>
          </cell>
          <cell r="M1248">
            <v>0</v>
          </cell>
          <cell r="N1248">
            <v>0</v>
          </cell>
        </row>
        <row r="1249">
          <cell r="B1249">
            <v>24</v>
          </cell>
          <cell r="C1249">
            <v>0</v>
          </cell>
          <cell r="D1249">
            <v>0</v>
          </cell>
          <cell r="E1249">
            <v>0</v>
          </cell>
          <cell r="F1249">
            <v>0</v>
          </cell>
          <cell r="G1249">
            <v>0</v>
          </cell>
          <cell r="H1249">
            <v>0</v>
          </cell>
          <cell r="I1249">
            <v>0</v>
          </cell>
          <cell r="J1249">
            <v>0</v>
          </cell>
          <cell r="K1249">
            <v>0</v>
          </cell>
          <cell r="L1249">
            <v>0</v>
          </cell>
          <cell r="M1249">
            <v>0</v>
          </cell>
          <cell r="N1249">
            <v>0</v>
          </cell>
        </row>
        <row r="1250">
          <cell r="B1250">
            <v>25</v>
          </cell>
          <cell r="C1250">
            <v>0</v>
          </cell>
          <cell r="D1250">
            <v>0</v>
          </cell>
          <cell r="E1250">
            <v>0</v>
          </cell>
          <cell r="F1250">
            <v>0</v>
          </cell>
          <cell r="G1250">
            <v>0</v>
          </cell>
          <cell r="H1250">
            <v>0</v>
          </cell>
          <cell r="I1250">
            <v>0</v>
          </cell>
          <cell r="J1250">
            <v>0</v>
          </cell>
          <cell r="K1250">
            <v>0</v>
          </cell>
          <cell r="L1250">
            <v>0</v>
          </cell>
          <cell r="M1250">
            <v>0</v>
          </cell>
          <cell r="N1250">
            <v>0</v>
          </cell>
        </row>
        <row r="1251">
          <cell r="B1251">
            <v>26</v>
          </cell>
          <cell r="C1251">
            <v>10</v>
          </cell>
          <cell r="D1251">
            <v>10</v>
          </cell>
          <cell r="E1251">
            <v>10</v>
          </cell>
          <cell r="F1251">
            <v>30</v>
          </cell>
          <cell r="G1251">
            <v>30</v>
          </cell>
          <cell r="H1251">
            <v>30</v>
          </cell>
          <cell r="I1251">
            <v>30</v>
          </cell>
          <cell r="J1251">
            <v>30</v>
          </cell>
          <cell r="K1251">
            <v>30</v>
          </cell>
          <cell r="L1251">
            <v>20</v>
          </cell>
          <cell r="M1251">
            <v>20</v>
          </cell>
          <cell r="N1251">
            <v>20</v>
          </cell>
        </row>
        <row r="1252">
          <cell r="B1252">
            <v>27</v>
          </cell>
          <cell r="C1252">
            <v>6.66</v>
          </cell>
          <cell r="D1252">
            <v>6.67</v>
          </cell>
          <cell r="E1252">
            <v>6.67</v>
          </cell>
          <cell r="F1252">
            <v>10</v>
          </cell>
          <cell r="G1252">
            <v>10</v>
          </cell>
          <cell r="H1252">
            <v>10</v>
          </cell>
          <cell r="I1252">
            <v>6.66</v>
          </cell>
          <cell r="J1252">
            <v>6.67</v>
          </cell>
          <cell r="K1252">
            <v>6.67</v>
          </cell>
          <cell r="L1252">
            <v>0</v>
          </cell>
          <cell r="M1252">
            <v>0</v>
          </cell>
          <cell r="N1252">
            <v>0</v>
          </cell>
        </row>
        <row r="1253">
          <cell r="B1253">
            <v>28</v>
          </cell>
          <cell r="C1253">
            <v>0</v>
          </cell>
          <cell r="D1253">
            <v>0</v>
          </cell>
          <cell r="E1253">
            <v>0</v>
          </cell>
          <cell r="F1253">
            <v>0</v>
          </cell>
          <cell r="G1253">
            <v>0</v>
          </cell>
          <cell r="H1253">
            <v>0</v>
          </cell>
          <cell r="I1253">
            <v>0</v>
          </cell>
          <cell r="J1253">
            <v>0</v>
          </cell>
          <cell r="K1253">
            <v>0</v>
          </cell>
          <cell r="L1253">
            <v>0</v>
          </cell>
          <cell r="M1253">
            <v>0</v>
          </cell>
          <cell r="N1253">
            <v>0</v>
          </cell>
        </row>
        <row r="1254">
          <cell r="B1254">
            <v>29</v>
          </cell>
          <cell r="C1254">
            <v>0</v>
          </cell>
          <cell r="D1254">
            <v>0</v>
          </cell>
          <cell r="E1254">
            <v>0</v>
          </cell>
          <cell r="F1254">
            <v>0</v>
          </cell>
          <cell r="G1254">
            <v>0</v>
          </cell>
          <cell r="H1254">
            <v>0</v>
          </cell>
          <cell r="I1254">
            <v>0</v>
          </cell>
          <cell r="J1254">
            <v>0</v>
          </cell>
          <cell r="K1254">
            <v>0</v>
          </cell>
          <cell r="L1254">
            <v>0</v>
          </cell>
          <cell r="M1254">
            <v>0</v>
          </cell>
          <cell r="N1254">
            <v>0</v>
          </cell>
        </row>
        <row r="1255">
          <cell r="B1255">
            <v>30</v>
          </cell>
          <cell r="C1255">
            <v>0</v>
          </cell>
          <cell r="D1255">
            <v>0</v>
          </cell>
          <cell r="E1255">
            <v>0</v>
          </cell>
          <cell r="F1255">
            <v>0</v>
          </cell>
          <cell r="G1255">
            <v>0</v>
          </cell>
          <cell r="H1255">
            <v>0</v>
          </cell>
          <cell r="I1255">
            <v>0</v>
          </cell>
          <cell r="J1255">
            <v>0</v>
          </cell>
          <cell r="K1255">
            <v>0</v>
          </cell>
          <cell r="L1255">
            <v>0</v>
          </cell>
          <cell r="M1255">
            <v>0</v>
          </cell>
          <cell r="N1255">
            <v>0</v>
          </cell>
        </row>
        <row r="1256">
          <cell r="B1256">
            <v>31</v>
          </cell>
          <cell r="C1256">
            <v>0</v>
          </cell>
          <cell r="D1256">
            <v>0</v>
          </cell>
          <cell r="E1256">
            <v>0</v>
          </cell>
          <cell r="F1256">
            <v>0</v>
          </cell>
          <cell r="G1256">
            <v>0</v>
          </cell>
          <cell r="H1256">
            <v>0</v>
          </cell>
          <cell r="I1256">
            <v>0</v>
          </cell>
          <cell r="J1256">
            <v>0</v>
          </cell>
          <cell r="K1256">
            <v>0</v>
          </cell>
          <cell r="L1256">
            <v>0</v>
          </cell>
          <cell r="M1256">
            <v>0</v>
          </cell>
          <cell r="N1256">
            <v>0</v>
          </cell>
        </row>
        <row r="1257">
          <cell r="B1257">
            <v>32</v>
          </cell>
          <cell r="C1257">
            <v>3.6</v>
          </cell>
          <cell r="D1257">
            <v>3.6</v>
          </cell>
          <cell r="E1257">
            <v>3.6</v>
          </cell>
          <cell r="F1257">
            <v>0</v>
          </cell>
          <cell r="G1257">
            <v>0</v>
          </cell>
          <cell r="H1257">
            <v>0</v>
          </cell>
          <cell r="I1257">
            <v>3.6</v>
          </cell>
          <cell r="J1257">
            <v>3.6</v>
          </cell>
          <cell r="K1257">
            <v>3.6</v>
          </cell>
          <cell r="L1257">
            <v>0</v>
          </cell>
          <cell r="M1257">
            <v>0</v>
          </cell>
          <cell r="N1257">
            <v>0</v>
          </cell>
        </row>
        <row r="1258">
          <cell r="B1258">
            <v>33</v>
          </cell>
          <cell r="C1258">
            <v>2.7</v>
          </cell>
          <cell r="D1258">
            <v>2.7</v>
          </cell>
          <cell r="E1258">
            <v>2.7</v>
          </cell>
          <cell r="F1258">
            <v>2.7</v>
          </cell>
          <cell r="G1258">
            <v>2.7</v>
          </cell>
          <cell r="H1258">
            <v>2.7</v>
          </cell>
          <cell r="I1258">
            <v>2.7</v>
          </cell>
          <cell r="J1258">
            <v>2.7</v>
          </cell>
          <cell r="K1258">
            <v>2.7</v>
          </cell>
          <cell r="L1258">
            <v>2.7</v>
          </cell>
          <cell r="M1258">
            <v>2.7</v>
          </cell>
          <cell r="N1258">
            <v>2.7</v>
          </cell>
        </row>
        <row r="1259">
          <cell r="B1259">
            <v>34</v>
          </cell>
          <cell r="C1259">
            <v>0</v>
          </cell>
          <cell r="D1259">
            <v>0</v>
          </cell>
          <cell r="E1259">
            <v>0</v>
          </cell>
          <cell r="F1259">
            <v>0</v>
          </cell>
          <cell r="G1259">
            <v>0</v>
          </cell>
          <cell r="H1259">
            <v>0</v>
          </cell>
          <cell r="I1259">
            <v>0</v>
          </cell>
          <cell r="J1259">
            <v>0</v>
          </cell>
          <cell r="K1259">
            <v>0</v>
          </cell>
          <cell r="L1259">
            <v>0</v>
          </cell>
          <cell r="M1259">
            <v>0</v>
          </cell>
          <cell r="N1259">
            <v>0</v>
          </cell>
        </row>
        <row r="1260">
          <cell r="B1260">
            <v>35</v>
          </cell>
          <cell r="C1260">
            <v>0</v>
          </cell>
          <cell r="D1260">
            <v>0</v>
          </cell>
          <cell r="E1260">
            <v>0</v>
          </cell>
          <cell r="F1260">
            <v>0</v>
          </cell>
          <cell r="G1260">
            <v>0</v>
          </cell>
          <cell r="H1260">
            <v>0</v>
          </cell>
          <cell r="I1260">
            <v>0</v>
          </cell>
          <cell r="J1260">
            <v>0</v>
          </cell>
          <cell r="K1260">
            <v>0</v>
          </cell>
          <cell r="L1260">
            <v>0</v>
          </cell>
          <cell r="M1260">
            <v>0</v>
          </cell>
          <cell r="N1260">
            <v>0</v>
          </cell>
        </row>
        <row r="1261">
          <cell r="B1261">
            <v>36</v>
          </cell>
          <cell r="C1261">
            <v>0</v>
          </cell>
          <cell r="D1261">
            <v>0</v>
          </cell>
          <cell r="E1261">
            <v>0</v>
          </cell>
          <cell r="F1261">
            <v>0</v>
          </cell>
          <cell r="G1261">
            <v>0</v>
          </cell>
          <cell r="H1261">
            <v>0</v>
          </cell>
          <cell r="I1261">
            <v>0</v>
          </cell>
          <cell r="J1261">
            <v>0</v>
          </cell>
          <cell r="K1261">
            <v>0</v>
          </cell>
          <cell r="L1261">
            <v>0</v>
          </cell>
          <cell r="M1261">
            <v>0</v>
          </cell>
          <cell r="N1261">
            <v>0</v>
          </cell>
        </row>
        <row r="1262">
          <cell r="B1262">
            <v>37</v>
          </cell>
          <cell r="C1262">
            <v>0</v>
          </cell>
          <cell r="D1262">
            <v>0</v>
          </cell>
          <cell r="E1262">
            <v>0</v>
          </cell>
          <cell r="F1262">
            <v>0</v>
          </cell>
          <cell r="G1262">
            <v>0</v>
          </cell>
          <cell r="H1262">
            <v>0</v>
          </cell>
          <cell r="I1262">
            <v>0</v>
          </cell>
          <cell r="J1262">
            <v>0</v>
          </cell>
          <cell r="K1262">
            <v>0</v>
          </cell>
          <cell r="L1262">
            <v>0</v>
          </cell>
          <cell r="M1262">
            <v>0</v>
          </cell>
          <cell r="N1262">
            <v>0</v>
          </cell>
        </row>
        <row r="1263">
          <cell r="B1263">
            <v>38</v>
          </cell>
          <cell r="C1263">
            <v>0</v>
          </cell>
          <cell r="D1263">
            <v>0</v>
          </cell>
          <cell r="E1263">
            <v>0</v>
          </cell>
          <cell r="F1263">
            <v>0</v>
          </cell>
          <cell r="G1263">
            <v>0</v>
          </cell>
          <cell r="H1263">
            <v>0</v>
          </cell>
          <cell r="I1263">
            <v>0</v>
          </cell>
          <cell r="J1263">
            <v>0</v>
          </cell>
          <cell r="K1263">
            <v>0</v>
          </cell>
          <cell r="L1263">
            <v>0</v>
          </cell>
          <cell r="M1263">
            <v>0</v>
          </cell>
          <cell r="N1263">
            <v>0</v>
          </cell>
        </row>
        <row r="1264">
          <cell r="B1264">
            <v>39</v>
          </cell>
          <cell r="C1264">
            <v>0</v>
          </cell>
          <cell r="D1264">
            <v>0</v>
          </cell>
          <cell r="E1264">
            <v>0</v>
          </cell>
          <cell r="F1264">
            <v>0</v>
          </cell>
          <cell r="G1264">
            <v>0</v>
          </cell>
          <cell r="H1264">
            <v>0</v>
          </cell>
          <cell r="I1264">
            <v>0</v>
          </cell>
          <cell r="J1264">
            <v>0</v>
          </cell>
          <cell r="K1264">
            <v>0</v>
          </cell>
          <cell r="L1264">
            <v>0</v>
          </cell>
          <cell r="M1264">
            <v>0</v>
          </cell>
          <cell r="N1264">
            <v>0</v>
          </cell>
        </row>
        <row r="1265">
          <cell r="B1265">
            <v>40</v>
          </cell>
          <cell r="C1265">
            <v>0</v>
          </cell>
          <cell r="D1265">
            <v>0</v>
          </cell>
          <cell r="E1265">
            <v>0</v>
          </cell>
          <cell r="F1265">
            <v>0</v>
          </cell>
          <cell r="G1265">
            <v>0</v>
          </cell>
          <cell r="H1265">
            <v>0</v>
          </cell>
          <cell r="I1265">
            <v>0</v>
          </cell>
          <cell r="J1265">
            <v>0</v>
          </cell>
          <cell r="K1265">
            <v>0</v>
          </cell>
          <cell r="L1265">
            <v>0</v>
          </cell>
          <cell r="M1265">
            <v>0</v>
          </cell>
          <cell r="N1265">
            <v>0</v>
          </cell>
        </row>
        <row r="1266">
          <cell r="B1266">
            <v>41</v>
          </cell>
          <cell r="C1266">
            <v>0</v>
          </cell>
          <cell r="D1266">
            <v>0</v>
          </cell>
          <cell r="E1266">
            <v>0</v>
          </cell>
          <cell r="F1266">
            <v>0</v>
          </cell>
          <cell r="G1266">
            <v>0</v>
          </cell>
          <cell r="H1266">
            <v>0</v>
          </cell>
          <cell r="I1266">
            <v>0</v>
          </cell>
          <cell r="J1266">
            <v>0</v>
          </cell>
          <cell r="K1266">
            <v>0</v>
          </cell>
          <cell r="L1266">
            <v>0</v>
          </cell>
          <cell r="M1266">
            <v>0</v>
          </cell>
          <cell r="N1266">
            <v>0</v>
          </cell>
        </row>
        <row r="1267">
          <cell r="B1267">
            <v>42</v>
          </cell>
          <cell r="C1267">
            <v>0</v>
          </cell>
          <cell r="D1267">
            <v>0</v>
          </cell>
          <cell r="E1267">
            <v>0</v>
          </cell>
          <cell r="F1267">
            <v>0</v>
          </cell>
          <cell r="G1267">
            <v>0</v>
          </cell>
          <cell r="H1267">
            <v>0</v>
          </cell>
          <cell r="I1267">
            <v>0</v>
          </cell>
          <cell r="J1267">
            <v>0</v>
          </cell>
          <cell r="K1267">
            <v>0</v>
          </cell>
          <cell r="L1267">
            <v>0</v>
          </cell>
          <cell r="M1267">
            <v>0</v>
          </cell>
          <cell r="N1267">
            <v>0</v>
          </cell>
        </row>
        <row r="1268">
          <cell r="B1268">
            <v>43</v>
          </cell>
          <cell r="C1268">
            <v>0</v>
          </cell>
          <cell r="D1268">
            <v>0</v>
          </cell>
          <cell r="E1268">
            <v>0</v>
          </cell>
          <cell r="F1268">
            <v>0</v>
          </cell>
          <cell r="G1268">
            <v>0</v>
          </cell>
          <cell r="H1268">
            <v>0</v>
          </cell>
          <cell r="I1268">
            <v>0</v>
          </cell>
          <cell r="J1268">
            <v>0</v>
          </cell>
          <cell r="K1268">
            <v>0</v>
          </cell>
          <cell r="L1268">
            <v>0</v>
          </cell>
          <cell r="M1268">
            <v>0</v>
          </cell>
          <cell r="N1268">
            <v>0</v>
          </cell>
        </row>
        <row r="1269">
          <cell r="B1269">
            <v>44</v>
          </cell>
          <cell r="C1269">
            <v>0</v>
          </cell>
          <cell r="D1269">
            <v>0</v>
          </cell>
          <cell r="E1269">
            <v>0</v>
          </cell>
          <cell r="F1269">
            <v>0</v>
          </cell>
          <cell r="G1269">
            <v>0</v>
          </cell>
          <cell r="H1269">
            <v>0</v>
          </cell>
          <cell r="I1269">
            <v>0</v>
          </cell>
          <cell r="J1269">
            <v>0</v>
          </cell>
          <cell r="K1269">
            <v>0</v>
          </cell>
          <cell r="L1269">
            <v>0</v>
          </cell>
          <cell r="M1269">
            <v>0</v>
          </cell>
          <cell r="N1269">
            <v>0</v>
          </cell>
        </row>
        <row r="1270">
          <cell r="B1270">
            <v>45</v>
          </cell>
          <cell r="C1270">
            <v>0</v>
          </cell>
          <cell r="D1270">
            <v>0</v>
          </cell>
          <cell r="E1270">
            <v>0</v>
          </cell>
          <cell r="F1270">
            <v>0</v>
          </cell>
          <cell r="G1270">
            <v>0</v>
          </cell>
          <cell r="H1270">
            <v>0</v>
          </cell>
          <cell r="I1270">
            <v>0</v>
          </cell>
          <cell r="J1270">
            <v>0</v>
          </cell>
          <cell r="K1270">
            <v>0</v>
          </cell>
          <cell r="L1270">
            <v>0</v>
          </cell>
          <cell r="M1270">
            <v>0</v>
          </cell>
          <cell r="N1270">
            <v>0</v>
          </cell>
        </row>
        <row r="1271">
          <cell r="B1271">
            <v>46</v>
          </cell>
          <cell r="C1271">
            <v>0</v>
          </cell>
          <cell r="D1271">
            <v>0</v>
          </cell>
          <cell r="E1271">
            <v>0</v>
          </cell>
          <cell r="F1271">
            <v>0</v>
          </cell>
          <cell r="G1271">
            <v>0</v>
          </cell>
          <cell r="H1271">
            <v>0</v>
          </cell>
          <cell r="I1271">
            <v>0</v>
          </cell>
          <cell r="J1271">
            <v>0</v>
          </cell>
          <cell r="K1271">
            <v>0</v>
          </cell>
          <cell r="L1271">
            <v>0</v>
          </cell>
          <cell r="M1271">
            <v>0</v>
          </cell>
          <cell r="N1271">
            <v>0</v>
          </cell>
        </row>
        <row r="1272">
          <cell r="B1272">
            <v>47</v>
          </cell>
          <cell r="C1272">
            <v>0</v>
          </cell>
          <cell r="D1272">
            <v>0</v>
          </cell>
          <cell r="E1272">
            <v>0</v>
          </cell>
          <cell r="F1272">
            <v>0</v>
          </cell>
          <cell r="G1272">
            <v>0</v>
          </cell>
          <cell r="H1272">
            <v>0</v>
          </cell>
          <cell r="I1272">
            <v>0</v>
          </cell>
          <cell r="J1272">
            <v>0</v>
          </cell>
          <cell r="K1272">
            <v>0</v>
          </cell>
          <cell r="L1272">
            <v>0</v>
          </cell>
          <cell r="M1272">
            <v>0</v>
          </cell>
          <cell r="N1272">
            <v>0</v>
          </cell>
        </row>
        <row r="1273">
          <cell r="B1273">
            <v>48</v>
          </cell>
          <cell r="C1273">
            <v>0</v>
          </cell>
          <cell r="D1273">
            <v>0</v>
          </cell>
          <cell r="E1273">
            <v>0</v>
          </cell>
          <cell r="F1273">
            <v>0</v>
          </cell>
          <cell r="G1273">
            <v>0</v>
          </cell>
          <cell r="H1273">
            <v>0</v>
          </cell>
          <cell r="I1273">
            <v>0</v>
          </cell>
          <cell r="J1273">
            <v>0</v>
          </cell>
          <cell r="K1273">
            <v>0</v>
          </cell>
          <cell r="L1273">
            <v>0</v>
          </cell>
          <cell r="M1273">
            <v>0</v>
          </cell>
          <cell r="N1273">
            <v>0</v>
          </cell>
        </row>
        <row r="1274">
          <cell r="B1274">
            <v>49</v>
          </cell>
          <cell r="C1274">
            <v>0</v>
          </cell>
          <cell r="D1274">
            <v>0</v>
          </cell>
          <cell r="E1274">
            <v>0</v>
          </cell>
          <cell r="F1274">
            <v>0</v>
          </cell>
          <cell r="G1274">
            <v>0</v>
          </cell>
          <cell r="H1274">
            <v>0</v>
          </cell>
          <cell r="I1274">
            <v>0</v>
          </cell>
          <cell r="J1274">
            <v>0</v>
          </cell>
          <cell r="K1274">
            <v>0</v>
          </cell>
          <cell r="L1274">
            <v>0</v>
          </cell>
          <cell r="M1274">
            <v>0</v>
          </cell>
          <cell r="N1274">
            <v>0</v>
          </cell>
        </row>
        <row r="1275">
          <cell r="B1275">
            <v>50</v>
          </cell>
          <cell r="C1275">
            <v>0</v>
          </cell>
          <cell r="D1275">
            <v>0</v>
          </cell>
          <cell r="E1275">
            <v>0</v>
          </cell>
          <cell r="F1275">
            <v>0</v>
          </cell>
          <cell r="G1275">
            <v>0</v>
          </cell>
          <cell r="H1275">
            <v>0</v>
          </cell>
          <cell r="I1275">
            <v>0</v>
          </cell>
          <cell r="J1275">
            <v>0</v>
          </cell>
          <cell r="K1275">
            <v>0</v>
          </cell>
          <cell r="L1275">
            <v>0</v>
          </cell>
          <cell r="M1275">
            <v>0</v>
          </cell>
          <cell r="N1275">
            <v>0</v>
          </cell>
        </row>
        <row r="1276">
          <cell r="B1276">
            <v>51</v>
          </cell>
          <cell r="C1276">
            <v>0</v>
          </cell>
          <cell r="D1276">
            <v>0</v>
          </cell>
          <cell r="E1276">
            <v>0</v>
          </cell>
          <cell r="F1276">
            <v>0</v>
          </cell>
          <cell r="G1276">
            <v>0</v>
          </cell>
          <cell r="H1276">
            <v>0</v>
          </cell>
          <cell r="I1276">
            <v>0</v>
          </cell>
          <cell r="J1276">
            <v>0</v>
          </cell>
          <cell r="K1276">
            <v>0</v>
          </cell>
          <cell r="L1276">
            <v>0</v>
          </cell>
          <cell r="M1276">
            <v>0</v>
          </cell>
          <cell r="N1276">
            <v>0</v>
          </cell>
        </row>
        <row r="1277">
          <cell r="B1277">
            <v>1</v>
          </cell>
          <cell r="C1277">
            <v>513.38</v>
          </cell>
          <cell r="D1277">
            <v>516.73</v>
          </cell>
          <cell r="E1277">
            <v>658.96</v>
          </cell>
          <cell r="F1277">
            <v>550.14</v>
          </cell>
          <cell r="G1277">
            <v>526.67999999999995</v>
          </cell>
          <cell r="H1277">
            <v>513.73</v>
          </cell>
          <cell r="I1277">
            <v>543.80999999999995</v>
          </cell>
          <cell r="J1277">
            <v>573.4</v>
          </cell>
          <cell r="K1277">
            <v>516.91999999999996</v>
          </cell>
          <cell r="L1277">
            <v>549.9</v>
          </cell>
          <cell r="M1277">
            <v>517.1</v>
          </cell>
          <cell r="N1277">
            <v>1579.33</v>
          </cell>
        </row>
        <row r="1278">
          <cell r="B1278">
            <v>2</v>
          </cell>
          <cell r="C1278">
            <v>44.1</v>
          </cell>
          <cell r="D1278">
            <v>44.1</v>
          </cell>
          <cell r="E1278">
            <v>44.1</v>
          </cell>
          <cell r="F1278">
            <v>44.1</v>
          </cell>
          <cell r="G1278">
            <v>44.1</v>
          </cell>
          <cell r="H1278">
            <v>44.1</v>
          </cell>
          <cell r="I1278">
            <v>44.1</v>
          </cell>
          <cell r="J1278">
            <v>44.1</v>
          </cell>
          <cell r="K1278">
            <v>44.1</v>
          </cell>
          <cell r="L1278">
            <v>44.1</v>
          </cell>
          <cell r="M1278">
            <v>44.1</v>
          </cell>
          <cell r="N1278">
            <v>44.1</v>
          </cell>
        </row>
        <row r="1279">
          <cell r="B1279">
            <v>3</v>
          </cell>
          <cell r="C1279">
            <v>17.29</v>
          </cell>
          <cell r="D1279">
            <v>17.29</v>
          </cell>
          <cell r="E1279">
            <v>17.29</v>
          </cell>
          <cell r="F1279">
            <v>17.29</v>
          </cell>
          <cell r="G1279">
            <v>17.29</v>
          </cell>
          <cell r="H1279">
            <v>17.29</v>
          </cell>
          <cell r="I1279">
            <v>17.29</v>
          </cell>
          <cell r="J1279">
            <v>17.29</v>
          </cell>
          <cell r="K1279">
            <v>17.29</v>
          </cell>
          <cell r="L1279">
            <v>17.29</v>
          </cell>
          <cell r="M1279">
            <v>17.29</v>
          </cell>
          <cell r="N1279">
            <v>17.29</v>
          </cell>
        </row>
        <row r="1280">
          <cell r="B1280">
            <v>4</v>
          </cell>
          <cell r="C1280">
            <v>0</v>
          </cell>
          <cell r="D1280">
            <v>0</v>
          </cell>
          <cell r="E1280">
            <v>0</v>
          </cell>
          <cell r="F1280">
            <v>0</v>
          </cell>
          <cell r="G1280">
            <v>0</v>
          </cell>
          <cell r="H1280">
            <v>0</v>
          </cell>
          <cell r="I1280">
            <v>0</v>
          </cell>
          <cell r="J1280">
            <v>0</v>
          </cell>
          <cell r="K1280">
            <v>0</v>
          </cell>
          <cell r="L1280">
            <v>0</v>
          </cell>
          <cell r="M1280">
            <v>0</v>
          </cell>
          <cell r="N1280">
            <v>0</v>
          </cell>
        </row>
        <row r="1281">
          <cell r="B1281">
            <v>5</v>
          </cell>
          <cell r="C1281">
            <v>0</v>
          </cell>
          <cell r="D1281">
            <v>0</v>
          </cell>
          <cell r="E1281">
            <v>0</v>
          </cell>
          <cell r="F1281">
            <v>0</v>
          </cell>
          <cell r="G1281">
            <v>0</v>
          </cell>
          <cell r="H1281">
            <v>0</v>
          </cell>
          <cell r="I1281">
            <v>0</v>
          </cell>
          <cell r="J1281">
            <v>0</v>
          </cell>
          <cell r="K1281">
            <v>0</v>
          </cell>
          <cell r="L1281">
            <v>0</v>
          </cell>
          <cell r="M1281">
            <v>0</v>
          </cell>
          <cell r="N1281">
            <v>0</v>
          </cell>
        </row>
        <row r="1282">
          <cell r="B1282">
            <v>6</v>
          </cell>
          <cell r="C1282">
            <v>0</v>
          </cell>
          <cell r="D1282">
            <v>0</v>
          </cell>
          <cell r="E1282">
            <v>0</v>
          </cell>
          <cell r="F1282">
            <v>0</v>
          </cell>
          <cell r="G1282">
            <v>0</v>
          </cell>
          <cell r="H1282">
            <v>0</v>
          </cell>
          <cell r="I1282">
            <v>0</v>
          </cell>
          <cell r="J1282">
            <v>0</v>
          </cell>
          <cell r="K1282">
            <v>0</v>
          </cell>
          <cell r="L1282">
            <v>0</v>
          </cell>
          <cell r="M1282">
            <v>0</v>
          </cell>
          <cell r="N1282">
            <v>0</v>
          </cell>
        </row>
        <row r="1283">
          <cell r="B1283">
            <v>7</v>
          </cell>
          <cell r="C1283">
            <v>0</v>
          </cell>
          <cell r="D1283">
            <v>0</v>
          </cell>
          <cell r="E1283">
            <v>0</v>
          </cell>
          <cell r="F1283">
            <v>0</v>
          </cell>
          <cell r="G1283">
            <v>0</v>
          </cell>
          <cell r="H1283">
            <v>0</v>
          </cell>
          <cell r="I1283">
            <v>0</v>
          </cell>
          <cell r="J1283">
            <v>0</v>
          </cell>
          <cell r="K1283">
            <v>0</v>
          </cell>
          <cell r="L1283">
            <v>0</v>
          </cell>
          <cell r="M1283">
            <v>0</v>
          </cell>
          <cell r="N1283">
            <v>0</v>
          </cell>
        </row>
        <row r="1284">
          <cell r="B1284">
            <v>8</v>
          </cell>
          <cell r="C1284">
            <v>0</v>
          </cell>
          <cell r="D1284">
            <v>0</v>
          </cell>
          <cell r="E1284">
            <v>0</v>
          </cell>
          <cell r="F1284">
            <v>0</v>
          </cell>
          <cell r="G1284">
            <v>0</v>
          </cell>
          <cell r="H1284">
            <v>0</v>
          </cell>
          <cell r="I1284">
            <v>0</v>
          </cell>
          <cell r="J1284">
            <v>0</v>
          </cell>
          <cell r="K1284">
            <v>0</v>
          </cell>
          <cell r="L1284">
            <v>0</v>
          </cell>
          <cell r="M1284">
            <v>0</v>
          </cell>
          <cell r="N1284">
            <v>0</v>
          </cell>
        </row>
        <row r="1285">
          <cell r="B1285">
            <v>9</v>
          </cell>
          <cell r="C1285">
            <v>0</v>
          </cell>
          <cell r="D1285">
            <v>0</v>
          </cell>
          <cell r="E1285">
            <v>0</v>
          </cell>
          <cell r="F1285">
            <v>0</v>
          </cell>
          <cell r="G1285">
            <v>0</v>
          </cell>
          <cell r="H1285">
            <v>0</v>
          </cell>
          <cell r="I1285">
            <v>0</v>
          </cell>
          <cell r="J1285">
            <v>0</v>
          </cell>
          <cell r="K1285">
            <v>0</v>
          </cell>
          <cell r="L1285">
            <v>0</v>
          </cell>
          <cell r="M1285">
            <v>0</v>
          </cell>
          <cell r="N1285">
            <v>0</v>
          </cell>
        </row>
        <row r="1286">
          <cell r="B1286">
            <v>10</v>
          </cell>
          <cell r="C1286">
            <v>0</v>
          </cell>
          <cell r="D1286">
            <v>0</v>
          </cell>
          <cell r="E1286">
            <v>0</v>
          </cell>
          <cell r="F1286">
            <v>0</v>
          </cell>
          <cell r="G1286">
            <v>0</v>
          </cell>
          <cell r="H1286">
            <v>0</v>
          </cell>
          <cell r="I1286">
            <v>0</v>
          </cell>
          <cell r="J1286">
            <v>556.19000000000005</v>
          </cell>
          <cell r="K1286">
            <v>0</v>
          </cell>
          <cell r="L1286">
            <v>0</v>
          </cell>
          <cell r="M1286">
            <v>0</v>
          </cell>
          <cell r="N1286">
            <v>0</v>
          </cell>
        </row>
        <row r="1287">
          <cell r="B1287">
            <v>11</v>
          </cell>
          <cell r="C1287">
            <v>0</v>
          </cell>
          <cell r="D1287">
            <v>741.29</v>
          </cell>
          <cell r="E1287">
            <v>0</v>
          </cell>
          <cell r="F1287">
            <v>0</v>
          </cell>
          <cell r="G1287">
            <v>0</v>
          </cell>
          <cell r="H1287">
            <v>0</v>
          </cell>
          <cell r="I1287">
            <v>0</v>
          </cell>
          <cell r="J1287">
            <v>568.83000000000004</v>
          </cell>
          <cell r="K1287">
            <v>0</v>
          </cell>
          <cell r="L1287">
            <v>0</v>
          </cell>
          <cell r="M1287">
            <v>0</v>
          </cell>
          <cell r="N1287">
            <v>0</v>
          </cell>
        </row>
        <row r="1288">
          <cell r="B1288">
            <v>12</v>
          </cell>
          <cell r="C1288">
            <v>23.17</v>
          </cell>
          <cell r="D1288">
            <v>0</v>
          </cell>
          <cell r="E1288">
            <v>0</v>
          </cell>
          <cell r="F1288">
            <v>0</v>
          </cell>
          <cell r="G1288">
            <v>0</v>
          </cell>
          <cell r="H1288">
            <v>0</v>
          </cell>
          <cell r="I1288">
            <v>15.46</v>
          </cell>
          <cell r="J1288">
            <v>0</v>
          </cell>
          <cell r="K1288">
            <v>0</v>
          </cell>
          <cell r="L1288">
            <v>0</v>
          </cell>
          <cell r="M1288">
            <v>0</v>
          </cell>
          <cell r="N1288">
            <v>0</v>
          </cell>
        </row>
        <row r="1289">
          <cell r="B1289">
            <v>13</v>
          </cell>
          <cell r="C1289">
            <v>0</v>
          </cell>
          <cell r="D1289">
            <v>0</v>
          </cell>
          <cell r="E1289">
            <v>1.35</v>
          </cell>
          <cell r="F1289">
            <v>0</v>
          </cell>
          <cell r="G1289">
            <v>0</v>
          </cell>
          <cell r="H1289">
            <v>0</v>
          </cell>
          <cell r="I1289">
            <v>0</v>
          </cell>
          <cell r="J1289">
            <v>0</v>
          </cell>
          <cell r="K1289">
            <v>1.35</v>
          </cell>
          <cell r="L1289">
            <v>0</v>
          </cell>
          <cell r="M1289">
            <v>0</v>
          </cell>
          <cell r="N1289">
            <v>0</v>
          </cell>
        </row>
        <row r="1290">
          <cell r="B1290">
            <v>14</v>
          </cell>
          <cell r="C1290">
            <v>0</v>
          </cell>
          <cell r="D1290">
            <v>63.14</v>
          </cell>
          <cell r="E1290">
            <v>0</v>
          </cell>
          <cell r="F1290">
            <v>0</v>
          </cell>
          <cell r="G1290">
            <v>0</v>
          </cell>
          <cell r="H1290">
            <v>0</v>
          </cell>
          <cell r="I1290">
            <v>60.5</v>
          </cell>
          <cell r="J1290">
            <v>0</v>
          </cell>
          <cell r="K1290">
            <v>0</v>
          </cell>
          <cell r="L1290">
            <v>0</v>
          </cell>
          <cell r="M1290">
            <v>0</v>
          </cell>
          <cell r="N1290">
            <v>0</v>
          </cell>
        </row>
        <row r="1291">
          <cell r="B1291">
            <v>15</v>
          </cell>
          <cell r="C1291">
            <v>0</v>
          </cell>
          <cell r="D1291">
            <v>0</v>
          </cell>
          <cell r="E1291">
            <v>0</v>
          </cell>
          <cell r="F1291">
            <v>0</v>
          </cell>
          <cell r="G1291">
            <v>0</v>
          </cell>
          <cell r="H1291">
            <v>0</v>
          </cell>
          <cell r="I1291">
            <v>0</v>
          </cell>
          <cell r="J1291">
            <v>0</v>
          </cell>
          <cell r="K1291">
            <v>0</v>
          </cell>
          <cell r="L1291">
            <v>0</v>
          </cell>
          <cell r="M1291">
            <v>0</v>
          </cell>
          <cell r="N1291">
            <v>0</v>
          </cell>
        </row>
        <row r="1292">
          <cell r="B1292">
            <v>16</v>
          </cell>
          <cell r="C1292">
            <v>0</v>
          </cell>
          <cell r="D1292">
            <v>0</v>
          </cell>
          <cell r="E1292">
            <v>0</v>
          </cell>
          <cell r="F1292">
            <v>0</v>
          </cell>
          <cell r="G1292">
            <v>0</v>
          </cell>
          <cell r="H1292">
            <v>0</v>
          </cell>
          <cell r="I1292">
            <v>0</v>
          </cell>
          <cell r="J1292">
            <v>0</v>
          </cell>
          <cell r="K1292">
            <v>0</v>
          </cell>
          <cell r="L1292">
            <v>0</v>
          </cell>
          <cell r="M1292">
            <v>0</v>
          </cell>
          <cell r="N1292">
            <v>0</v>
          </cell>
        </row>
        <row r="1293">
          <cell r="B1293">
            <v>17</v>
          </cell>
          <cell r="C1293">
            <v>0</v>
          </cell>
          <cell r="D1293">
            <v>0</v>
          </cell>
          <cell r="E1293">
            <v>0</v>
          </cell>
          <cell r="F1293">
            <v>0</v>
          </cell>
          <cell r="G1293">
            <v>0</v>
          </cell>
          <cell r="H1293">
            <v>0</v>
          </cell>
          <cell r="I1293">
            <v>0</v>
          </cell>
          <cell r="J1293">
            <v>0</v>
          </cell>
          <cell r="K1293">
            <v>0</v>
          </cell>
          <cell r="L1293">
            <v>0</v>
          </cell>
          <cell r="M1293">
            <v>0</v>
          </cell>
          <cell r="N1293">
            <v>0</v>
          </cell>
        </row>
        <row r="1294">
          <cell r="B1294">
            <v>18</v>
          </cell>
          <cell r="C1294">
            <v>0</v>
          </cell>
          <cell r="D1294">
            <v>0</v>
          </cell>
          <cell r="E1294">
            <v>0.36</v>
          </cell>
          <cell r="F1294">
            <v>0</v>
          </cell>
          <cell r="G1294">
            <v>0</v>
          </cell>
          <cell r="H1294">
            <v>0.48</v>
          </cell>
          <cell r="I1294">
            <v>0</v>
          </cell>
          <cell r="J1294">
            <v>0</v>
          </cell>
          <cell r="K1294">
            <v>0</v>
          </cell>
          <cell r="L1294">
            <v>0.36</v>
          </cell>
          <cell r="M1294">
            <v>0</v>
          </cell>
          <cell r="N1294">
            <v>0</v>
          </cell>
        </row>
        <row r="1295">
          <cell r="B1295">
            <v>19</v>
          </cell>
          <cell r="C1295">
            <v>5</v>
          </cell>
          <cell r="D1295">
            <v>1</v>
          </cell>
          <cell r="E1295">
            <v>0</v>
          </cell>
          <cell r="F1295">
            <v>1</v>
          </cell>
          <cell r="G1295">
            <v>1</v>
          </cell>
          <cell r="H1295">
            <v>1</v>
          </cell>
          <cell r="I1295">
            <v>5</v>
          </cell>
          <cell r="J1295">
            <v>1</v>
          </cell>
          <cell r="K1295">
            <v>1</v>
          </cell>
          <cell r="L1295">
            <v>1</v>
          </cell>
          <cell r="M1295">
            <v>1</v>
          </cell>
          <cell r="N1295">
            <v>0</v>
          </cell>
        </row>
        <row r="1296">
          <cell r="B1296">
            <v>20</v>
          </cell>
          <cell r="C1296">
            <v>0</v>
          </cell>
          <cell r="D1296">
            <v>0</v>
          </cell>
          <cell r="E1296">
            <v>0</v>
          </cell>
          <cell r="F1296">
            <v>0</v>
          </cell>
          <cell r="G1296">
            <v>0</v>
          </cell>
          <cell r="H1296">
            <v>0</v>
          </cell>
          <cell r="I1296">
            <v>0</v>
          </cell>
          <cell r="J1296">
            <v>62.65</v>
          </cell>
          <cell r="K1296">
            <v>0</v>
          </cell>
          <cell r="L1296">
            <v>0</v>
          </cell>
          <cell r="M1296">
            <v>0</v>
          </cell>
          <cell r="N1296">
            <v>0</v>
          </cell>
        </row>
        <row r="1297">
          <cell r="B1297">
            <v>21</v>
          </cell>
          <cell r="C1297">
            <v>0</v>
          </cell>
          <cell r="D1297">
            <v>0</v>
          </cell>
          <cell r="E1297">
            <v>0</v>
          </cell>
          <cell r="F1297">
            <v>0</v>
          </cell>
          <cell r="G1297">
            <v>0</v>
          </cell>
          <cell r="H1297">
            <v>0</v>
          </cell>
          <cell r="I1297">
            <v>0</v>
          </cell>
          <cell r="J1297">
            <v>0</v>
          </cell>
          <cell r="K1297">
            <v>0</v>
          </cell>
          <cell r="L1297">
            <v>0</v>
          </cell>
          <cell r="M1297">
            <v>0</v>
          </cell>
          <cell r="N1297">
            <v>0</v>
          </cell>
        </row>
        <row r="1298">
          <cell r="B1298">
            <v>22</v>
          </cell>
          <cell r="C1298">
            <v>0</v>
          </cell>
          <cell r="D1298">
            <v>83.36</v>
          </cell>
          <cell r="E1298">
            <v>0</v>
          </cell>
          <cell r="F1298">
            <v>0</v>
          </cell>
          <cell r="G1298">
            <v>0</v>
          </cell>
          <cell r="H1298">
            <v>0</v>
          </cell>
          <cell r="I1298">
            <v>138.07</v>
          </cell>
          <cell r="J1298">
            <v>0</v>
          </cell>
          <cell r="K1298">
            <v>0</v>
          </cell>
          <cell r="L1298">
            <v>0</v>
          </cell>
          <cell r="M1298">
            <v>0</v>
          </cell>
          <cell r="N1298">
            <v>0</v>
          </cell>
        </row>
        <row r="1299">
          <cell r="B1299">
            <v>23</v>
          </cell>
          <cell r="C1299">
            <v>0</v>
          </cell>
          <cell r="D1299">
            <v>0</v>
          </cell>
          <cell r="E1299">
            <v>0</v>
          </cell>
          <cell r="F1299">
            <v>0</v>
          </cell>
          <cell r="G1299">
            <v>0</v>
          </cell>
          <cell r="H1299">
            <v>0</v>
          </cell>
          <cell r="I1299">
            <v>0</v>
          </cell>
          <cell r="J1299">
            <v>0</v>
          </cell>
          <cell r="K1299">
            <v>0</v>
          </cell>
          <cell r="L1299">
            <v>0</v>
          </cell>
          <cell r="M1299">
            <v>0</v>
          </cell>
          <cell r="N1299">
            <v>0</v>
          </cell>
        </row>
        <row r="1300">
          <cell r="B1300">
            <v>24</v>
          </cell>
          <cell r="C1300">
            <v>0</v>
          </cell>
          <cell r="D1300">
            <v>0</v>
          </cell>
          <cell r="E1300">
            <v>0</v>
          </cell>
          <cell r="F1300">
            <v>0</v>
          </cell>
          <cell r="G1300">
            <v>0</v>
          </cell>
          <cell r="H1300">
            <v>0</v>
          </cell>
          <cell r="I1300">
            <v>0</v>
          </cell>
          <cell r="J1300">
            <v>0</v>
          </cell>
          <cell r="K1300">
            <v>0</v>
          </cell>
          <cell r="L1300">
            <v>0</v>
          </cell>
          <cell r="M1300">
            <v>0</v>
          </cell>
          <cell r="N1300">
            <v>0</v>
          </cell>
        </row>
        <row r="1301">
          <cell r="B1301">
            <v>25</v>
          </cell>
          <cell r="C1301">
            <v>0</v>
          </cell>
          <cell r="D1301">
            <v>0</v>
          </cell>
          <cell r="E1301">
            <v>0</v>
          </cell>
          <cell r="F1301">
            <v>0</v>
          </cell>
          <cell r="G1301">
            <v>0</v>
          </cell>
          <cell r="H1301">
            <v>0</v>
          </cell>
          <cell r="I1301">
            <v>0</v>
          </cell>
          <cell r="J1301">
            <v>0</v>
          </cell>
          <cell r="K1301">
            <v>0</v>
          </cell>
          <cell r="L1301">
            <v>0</v>
          </cell>
          <cell r="M1301">
            <v>0</v>
          </cell>
          <cell r="N1301">
            <v>0</v>
          </cell>
        </row>
        <row r="1302">
          <cell r="B1302">
            <v>26</v>
          </cell>
          <cell r="C1302">
            <v>0</v>
          </cell>
          <cell r="D1302">
            <v>0</v>
          </cell>
          <cell r="E1302">
            <v>12</v>
          </cell>
          <cell r="F1302">
            <v>48</v>
          </cell>
          <cell r="G1302">
            <v>48</v>
          </cell>
          <cell r="H1302">
            <v>36</v>
          </cell>
          <cell r="I1302">
            <v>36</v>
          </cell>
          <cell r="J1302">
            <v>36</v>
          </cell>
          <cell r="K1302">
            <v>22</v>
          </cell>
          <cell r="L1302">
            <v>24</v>
          </cell>
          <cell r="M1302">
            <v>0</v>
          </cell>
          <cell r="N1302">
            <v>0</v>
          </cell>
        </row>
        <row r="1303">
          <cell r="B1303">
            <v>27</v>
          </cell>
          <cell r="C1303">
            <v>0</v>
          </cell>
          <cell r="D1303">
            <v>0</v>
          </cell>
          <cell r="E1303">
            <v>0</v>
          </cell>
          <cell r="F1303">
            <v>0</v>
          </cell>
          <cell r="G1303">
            <v>0</v>
          </cell>
          <cell r="H1303">
            <v>0</v>
          </cell>
          <cell r="I1303">
            <v>0</v>
          </cell>
          <cell r="J1303">
            <v>0</v>
          </cell>
          <cell r="K1303">
            <v>0</v>
          </cell>
          <cell r="L1303">
            <v>0</v>
          </cell>
          <cell r="M1303">
            <v>0</v>
          </cell>
          <cell r="N1303">
            <v>0</v>
          </cell>
        </row>
        <row r="1304">
          <cell r="B1304">
            <v>28</v>
          </cell>
          <cell r="C1304">
            <v>0</v>
          </cell>
          <cell r="D1304">
            <v>0</v>
          </cell>
          <cell r="E1304">
            <v>0</v>
          </cell>
          <cell r="F1304">
            <v>0</v>
          </cell>
          <cell r="G1304">
            <v>0</v>
          </cell>
          <cell r="H1304">
            <v>0</v>
          </cell>
          <cell r="I1304">
            <v>0</v>
          </cell>
          <cell r="J1304">
            <v>0</v>
          </cell>
          <cell r="K1304">
            <v>0</v>
          </cell>
          <cell r="L1304">
            <v>0</v>
          </cell>
          <cell r="M1304">
            <v>0</v>
          </cell>
          <cell r="N1304">
            <v>0</v>
          </cell>
        </row>
        <row r="1305">
          <cell r="B1305">
            <v>29</v>
          </cell>
          <cell r="C1305">
            <v>0</v>
          </cell>
          <cell r="D1305">
            <v>0</v>
          </cell>
          <cell r="E1305">
            <v>0</v>
          </cell>
          <cell r="F1305">
            <v>0</v>
          </cell>
          <cell r="G1305">
            <v>0</v>
          </cell>
          <cell r="H1305">
            <v>0</v>
          </cell>
          <cell r="I1305">
            <v>0</v>
          </cell>
          <cell r="J1305">
            <v>0</v>
          </cell>
          <cell r="K1305">
            <v>0</v>
          </cell>
          <cell r="L1305">
            <v>0</v>
          </cell>
          <cell r="M1305">
            <v>0</v>
          </cell>
          <cell r="N1305">
            <v>0</v>
          </cell>
        </row>
        <row r="1306">
          <cell r="B1306">
            <v>30</v>
          </cell>
          <cell r="C1306">
            <v>0</v>
          </cell>
          <cell r="D1306">
            <v>0</v>
          </cell>
          <cell r="E1306">
            <v>0</v>
          </cell>
          <cell r="F1306">
            <v>0</v>
          </cell>
          <cell r="G1306">
            <v>0</v>
          </cell>
          <cell r="H1306">
            <v>0</v>
          </cell>
          <cell r="I1306">
            <v>0</v>
          </cell>
          <cell r="J1306">
            <v>0</v>
          </cell>
          <cell r="K1306">
            <v>0</v>
          </cell>
          <cell r="L1306">
            <v>0</v>
          </cell>
          <cell r="M1306">
            <v>0</v>
          </cell>
          <cell r="N1306">
            <v>0</v>
          </cell>
        </row>
        <row r="1307">
          <cell r="B1307">
            <v>31</v>
          </cell>
          <cell r="C1307">
            <v>0</v>
          </cell>
          <cell r="D1307">
            <v>0</v>
          </cell>
          <cell r="E1307">
            <v>0</v>
          </cell>
          <cell r="F1307">
            <v>0</v>
          </cell>
          <cell r="G1307">
            <v>0</v>
          </cell>
          <cell r="H1307">
            <v>0</v>
          </cell>
          <cell r="I1307">
            <v>0</v>
          </cell>
          <cell r="J1307">
            <v>0</v>
          </cell>
          <cell r="K1307">
            <v>0</v>
          </cell>
          <cell r="L1307">
            <v>0</v>
          </cell>
          <cell r="M1307">
            <v>0</v>
          </cell>
          <cell r="N1307">
            <v>0</v>
          </cell>
        </row>
        <row r="1308">
          <cell r="B1308">
            <v>32</v>
          </cell>
          <cell r="C1308">
            <v>0</v>
          </cell>
          <cell r="D1308">
            <v>0</v>
          </cell>
          <cell r="E1308">
            <v>0</v>
          </cell>
          <cell r="F1308">
            <v>0</v>
          </cell>
          <cell r="G1308">
            <v>0</v>
          </cell>
          <cell r="H1308">
            <v>0</v>
          </cell>
          <cell r="I1308">
            <v>0</v>
          </cell>
          <cell r="J1308">
            <v>0</v>
          </cell>
          <cell r="K1308">
            <v>0</v>
          </cell>
          <cell r="L1308">
            <v>0</v>
          </cell>
          <cell r="M1308">
            <v>0</v>
          </cell>
          <cell r="N1308">
            <v>0</v>
          </cell>
        </row>
        <row r="1309">
          <cell r="B1309">
            <v>33</v>
          </cell>
          <cell r="C1309">
            <v>1.5</v>
          </cell>
          <cell r="D1309">
            <v>1.5</v>
          </cell>
          <cell r="E1309">
            <v>1.5</v>
          </cell>
          <cell r="F1309">
            <v>1.5</v>
          </cell>
          <cell r="G1309">
            <v>1.5</v>
          </cell>
          <cell r="H1309">
            <v>1.5</v>
          </cell>
          <cell r="I1309">
            <v>1.5</v>
          </cell>
          <cell r="J1309">
            <v>1.5</v>
          </cell>
          <cell r="K1309">
            <v>1.5</v>
          </cell>
          <cell r="L1309">
            <v>1.5</v>
          </cell>
          <cell r="M1309">
            <v>1.5</v>
          </cell>
          <cell r="N1309">
            <v>1.5</v>
          </cell>
        </row>
        <row r="1310">
          <cell r="B1310">
            <v>34</v>
          </cell>
          <cell r="C1310">
            <v>0</v>
          </cell>
          <cell r="D1310">
            <v>0</v>
          </cell>
          <cell r="E1310">
            <v>0</v>
          </cell>
          <cell r="F1310">
            <v>0</v>
          </cell>
          <cell r="G1310">
            <v>0</v>
          </cell>
          <cell r="H1310">
            <v>0</v>
          </cell>
          <cell r="I1310">
            <v>0</v>
          </cell>
          <cell r="J1310">
            <v>0</v>
          </cell>
          <cell r="K1310">
            <v>0</v>
          </cell>
          <cell r="L1310">
            <v>0</v>
          </cell>
          <cell r="M1310">
            <v>0</v>
          </cell>
          <cell r="N1310">
            <v>0</v>
          </cell>
        </row>
        <row r="1311">
          <cell r="B1311">
            <v>35</v>
          </cell>
          <cell r="C1311">
            <v>0</v>
          </cell>
          <cell r="D1311">
            <v>0</v>
          </cell>
          <cell r="E1311">
            <v>0</v>
          </cell>
          <cell r="F1311">
            <v>0</v>
          </cell>
          <cell r="G1311">
            <v>0</v>
          </cell>
          <cell r="H1311">
            <v>0</v>
          </cell>
          <cell r="I1311">
            <v>0</v>
          </cell>
          <cell r="J1311">
            <v>0</v>
          </cell>
          <cell r="K1311">
            <v>0</v>
          </cell>
          <cell r="L1311">
            <v>0</v>
          </cell>
          <cell r="M1311">
            <v>0</v>
          </cell>
          <cell r="N1311">
            <v>0</v>
          </cell>
        </row>
        <row r="1312">
          <cell r="B1312">
            <v>36</v>
          </cell>
          <cell r="C1312">
            <v>0</v>
          </cell>
          <cell r="D1312">
            <v>0</v>
          </cell>
          <cell r="E1312">
            <v>0</v>
          </cell>
          <cell r="F1312">
            <v>0</v>
          </cell>
          <cell r="G1312">
            <v>0</v>
          </cell>
          <cell r="H1312">
            <v>0</v>
          </cell>
          <cell r="I1312">
            <v>0</v>
          </cell>
          <cell r="J1312">
            <v>0</v>
          </cell>
          <cell r="K1312">
            <v>0</v>
          </cell>
          <cell r="L1312">
            <v>0</v>
          </cell>
          <cell r="M1312">
            <v>0</v>
          </cell>
          <cell r="N1312">
            <v>0</v>
          </cell>
        </row>
        <row r="1313">
          <cell r="B1313">
            <v>37</v>
          </cell>
          <cell r="C1313">
            <v>0</v>
          </cell>
          <cell r="D1313">
            <v>0</v>
          </cell>
          <cell r="E1313">
            <v>0</v>
          </cell>
          <cell r="F1313">
            <v>0</v>
          </cell>
          <cell r="G1313">
            <v>0</v>
          </cell>
          <cell r="H1313">
            <v>0</v>
          </cell>
          <cell r="I1313">
            <v>0</v>
          </cell>
          <cell r="J1313">
            <v>0</v>
          </cell>
          <cell r="K1313">
            <v>0</v>
          </cell>
          <cell r="L1313">
            <v>0</v>
          </cell>
          <cell r="M1313">
            <v>0</v>
          </cell>
          <cell r="N1313">
            <v>0</v>
          </cell>
        </row>
        <row r="1314">
          <cell r="B1314">
            <v>38</v>
          </cell>
          <cell r="C1314">
            <v>0</v>
          </cell>
          <cell r="D1314">
            <v>0</v>
          </cell>
          <cell r="E1314">
            <v>0</v>
          </cell>
          <cell r="F1314">
            <v>0</v>
          </cell>
          <cell r="G1314">
            <v>0</v>
          </cell>
          <cell r="H1314">
            <v>0</v>
          </cell>
          <cell r="I1314">
            <v>0</v>
          </cell>
          <cell r="J1314">
            <v>0</v>
          </cell>
          <cell r="K1314">
            <v>0</v>
          </cell>
          <cell r="L1314">
            <v>0</v>
          </cell>
          <cell r="M1314">
            <v>0</v>
          </cell>
          <cell r="N1314">
            <v>0</v>
          </cell>
        </row>
        <row r="1315">
          <cell r="B1315">
            <v>39</v>
          </cell>
          <cell r="C1315">
            <v>0</v>
          </cell>
          <cell r="D1315">
            <v>0</v>
          </cell>
          <cell r="E1315">
            <v>0</v>
          </cell>
          <cell r="F1315">
            <v>0</v>
          </cell>
          <cell r="G1315">
            <v>0</v>
          </cell>
          <cell r="H1315">
            <v>0</v>
          </cell>
          <cell r="I1315">
            <v>0</v>
          </cell>
          <cell r="J1315">
            <v>0</v>
          </cell>
          <cell r="K1315">
            <v>0</v>
          </cell>
          <cell r="L1315">
            <v>0</v>
          </cell>
          <cell r="M1315">
            <v>0</v>
          </cell>
          <cell r="N1315">
            <v>0</v>
          </cell>
        </row>
        <row r="1316">
          <cell r="B1316">
            <v>40</v>
          </cell>
          <cell r="C1316">
            <v>0</v>
          </cell>
          <cell r="D1316">
            <v>0</v>
          </cell>
          <cell r="E1316">
            <v>0</v>
          </cell>
          <cell r="F1316">
            <v>0</v>
          </cell>
          <cell r="G1316">
            <v>0</v>
          </cell>
          <cell r="H1316">
            <v>0</v>
          </cell>
          <cell r="I1316">
            <v>0</v>
          </cell>
          <cell r="J1316">
            <v>0</v>
          </cell>
          <cell r="K1316">
            <v>0</v>
          </cell>
          <cell r="L1316">
            <v>0</v>
          </cell>
          <cell r="M1316">
            <v>0</v>
          </cell>
          <cell r="N1316">
            <v>0</v>
          </cell>
        </row>
        <row r="1317">
          <cell r="B1317">
            <v>41</v>
          </cell>
          <cell r="C1317">
            <v>0</v>
          </cell>
          <cell r="D1317">
            <v>0</v>
          </cell>
          <cell r="E1317">
            <v>0</v>
          </cell>
          <cell r="F1317">
            <v>0</v>
          </cell>
          <cell r="G1317">
            <v>0</v>
          </cell>
          <cell r="H1317">
            <v>0</v>
          </cell>
          <cell r="I1317">
            <v>0</v>
          </cell>
          <cell r="J1317">
            <v>0</v>
          </cell>
          <cell r="K1317">
            <v>0</v>
          </cell>
          <cell r="L1317">
            <v>0</v>
          </cell>
          <cell r="M1317">
            <v>0</v>
          </cell>
          <cell r="N1317">
            <v>0</v>
          </cell>
        </row>
        <row r="1318">
          <cell r="B1318">
            <v>42</v>
          </cell>
          <cell r="C1318">
            <v>0</v>
          </cell>
          <cell r="D1318">
            <v>0</v>
          </cell>
          <cell r="E1318">
            <v>0</v>
          </cell>
          <cell r="F1318">
            <v>0</v>
          </cell>
          <cell r="G1318">
            <v>0</v>
          </cell>
          <cell r="H1318">
            <v>0</v>
          </cell>
          <cell r="I1318">
            <v>0</v>
          </cell>
          <cell r="J1318">
            <v>0</v>
          </cell>
          <cell r="K1318">
            <v>0</v>
          </cell>
          <cell r="L1318">
            <v>0</v>
          </cell>
          <cell r="M1318">
            <v>0</v>
          </cell>
          <cell r="N1318">
            <v>0</v>
          </cell>
        </row>
        <row r="1319">
          <cell r="B1319">
            <v>43</v>
          </cell>
          <cell r="C1319">
            <v>0</v>
          </cell>
          <cell r="D1319">
            <v>0</v>
          </cell>
          <cell r="E1319">
            <v>0</v>
          </cell>
          <cell r="F1319">
            <v>0</v>
          </cell>
          <cell r="G1319">
            <v>0</v>
          </cell>
          <cell r="H1319">
            <v>0</v>
          </cell>
          <cell r="I1319">
            <v>0</v>
          </cell>
          <cell r="J1319">
            <v>0</v>
          </cell>
          <cell r="K1319">
            <v>0</v>
          </cell>
          <cell r="L1319">
            <v>0</v>
          </cell>
          <cell r="M1319">
            <v>0</v>
          </cell>
          <cell r="N1319">
            <v>0</v>
          </cell>
        </row>
        <row r="1320">
          <cell r="B1320">
            <v>44</v>
          </cell>
          <cell r="C1320">
            <v>0</v>
          </cell>
          <cell r="D1320">
            <v>0</v>
          </cell>
          <cell r="E1320">
            <v>0</v>
          </cell>
          <cell r="F1320">
            <v>0</v>
          </cell>
          <cell r="G1320">
            <v>0</v>
          </cell>
          <cell r="H1320">
            <v>0</v>
          </cell>
          <cell r="I1320">
            <v>0</v>
          </cell>
          <cell r="J1320">
            <v>0</v>
          </cell>
          <cell r="K1320">
            <v>0</v>
          </cell>
          <cell r="L1320">
            <v>0</v>
          </cell>
          <cell r="M1320">
            <v>0</v>
          </cell>
          <cell r="N1320">
            <v>0</v>
          </cell>
        </row>
        <row r="1321">
          <cell r="B1321">
            <v>45</v>
          </cell>
          <cell r="C1321">
            <v>0</v>
          </cell>
          <cell r="D1321">
            <v>0</v>
          </cell>
          <cell r="E1321">
            <v>0</v>
          </cell>
          <cell r="F1321">
            <v>0</v>
          </cell>
          <cell r="G1321">
            <v>0</v>
          </cell>
          <cell r="H1321">
            <v>0</v>
          </cell>
          <cell r="I1321">
            <v>0</v>
          </cell>
          <cell r="J1321">
            <v>0</v>
          </cell>
          <cell r="K1321">
            <v>0</v>
          </cell>
          <cell r="L1321">
            <v>0</v>
          </cell>
          <cell r="M1321">
            <v>0</v>
          </cell>
          <cell r="N1321">
            <v>0</v>
          </cell>
        </row>
        <row r="1322">
          <cell r="B1322">
            <v>46</v>
          </cell>
          <cell r="C1322">
            <v>0</v>
          </cell>
          <cell r="D1322">
            <v>0</v>
          </cell>
          <cell r="E1322">
            <v>0</v>
          </cell>
          <cell r="F1322">
            <v>0</v>
          </cell>
          <cell r="G1322">
            <v>0</v>
          </cell>
          <cell r="H1322">
            <v>0</v>
          </cell>
          <cell r="I1322">
            <v>0</v>
          </cell>
          <cell r="J1322">
            <v>0</v>
          </cell>
          <cell r="K1322">
            <v>0</v>
          </cell>
          <cell r="L1322">
            <v>0</v>
          </cell>
          <cell r="M1322">
            <v>0</v>
          </cell>
          <cell r="N1322">
            <v>0</v>
          </cell>
        </row>
        <row r="1323">
          <cell r="B1323">
            <v>47</v>
          </cell>
          <cell r="C1323">
            <v>0</v>
          </cell>
          <cell r="D1323">
            <v>0</v>
          </cell>
          <cell r="E1323">
            <v>0</v>
          </cell>
          <cell r="F1323">
            <v>0</v>
          </cell>
          <cell r="G1323">
            <v>0</v>
          </cell>
          <cell r="H1323">
            <v>0</v>
          </cell>
          <cell r="I1323">
            <v>0</v>
          </cell>
          <cell r="J1323">
            <v>0</v>
          </cell>
          <cell r="K1323">
            <v>0</v>
          </cell>
          <cell r="L1323">
            <v>0</v>
          </cell>
          <cell r="M1323">
            <v>0</v>
          </cell>
          <cell r="N1323">
            <v>0</v>
          </cell>
        </row>
        <row r="1324">
          <cell r="B1324">
            <v>48</v>
          </cell>
          <cell r="C1324">
            <v>0</v>
          </cell>
          <cell r="D1324">
            <v>0</v>
          </cell>
          <cell r="E1324">
            <v>0</v>
          </cell>
          <cell r="F1324">
            <v>0</v>
          </cell>
          <cell r="G1324">
            <v>0</v>
          </cell>
          <cell r="H1324">
            <v>0</v>
          </cell>
          <cell r="I1324">
            <v>0</v>
          </cell>
          <cell r="J1324">
            <v>0</v>
          </cell>
          <cell r="K1324">
            <v>0</v>
          </cell>
          <cell r="L1324">
            <v>0</v>
          </cell>
          <cell r="M1324">
            <v>0</v>
          </cell>
          <cell r="N1324">
            <v>0</v>
          </cell>
        </row>
        <row r="1325">
          <cell r="B1325">
            <v>49</v>
          </cell>
          <cell r="C1325">
            <v>0</v>
          </cell>
          <cell r="D1325">
            <v>0</v>
          </cell>
          <cell r="E1325">
            <v>0</v>
          </cell>
          <cell r="F1325">
            <v>0</v>
          </cell>
          <cell r="G1325">
            <v>0</v>
          </cell>
          <cell r="H1325">
            <v>0</v>
          </cell>
          <cell r="I1325">
            <v>0</v>
          </cell>
          <cell r="J1325">
            <v>0</v>
          </cell>
          <cell r="K1325">
            <v>0</v>
          </cell>
          <cell r="L1325">
            <v>0</v>
          </cell>
          <cell r="M1325">
            <v>0</v>
          </cell>
          <cell r="N1325">
            <v>0</v>
          </cell>
        </row>
        <row r="1326">
          <cell r="B1326">
            <v>50</v>
          </cell>
          <cell r="C1326">
            <v>0</v>
          </cell>
          <cell r="D1326">
            <v>0</v>
          </cell>
          <cell r="E1326">
            <v>0</v>
          </cell>
          <cell r="F1326">
            <v>0</v>
          </cell>
          <cell r="G1326">
            <v>0</v>
          </cell>
          <cell r="H1326">
            <v>0</v>
          </cell>
          <cell r="I1326">
            <v>0</v>
          </cell>
          <cell r="J1326">
            <v>0</v>
          </cell>
          <cell r="K1326">
            <v>0</v>
          </cell>
          <cell r="L1326">
            <v>0</v>
          </cell>
          <cell r="M1326">
            <v>0</v>
          </cell>
          <cell r="N1326">
            <v>0</v>
          </cell>
        </row>
        <row r="1327">
          <cell r="B1327">
            <v>51</v>
          </cell>
          <cell r="C1327">
            <v>0</v>
          </cell>
          <cell r="D1327">
            <v>0</v>
          </cell>
          <cell r="E1327">
            <v>0</v>
          </cell>
          <cell r="F1327">
            <v>0</v>
          </cell>
          <cell r="G1327">
            <v>0</v>
          </cell>
          <cell r="H1327">
            <v>0</v>
          </cell>
          <cell r="I1327">
            <v>0</v>
          </cell>
          <cell r="J1327">
            <v>0</v>
          </cell>
          <cell r="K1327">
            <v>0</v>
          </cell>
          <cell r="L1327">
            <v>0</v>
          </cell>
          <cell r="M1327">
            <v>0</v>
          </cell>
          <cell r="N1327">
            <v>0</v>
          </cell>
        </row>
        <row r="1328">
          <cell r="B1328">
            <v>1</v>
          </cell>
          <cell r="C1328">
            <v>870.67389200000002</v>
          </cell>
          <cell r="D1328">
            <v>885.29661199999998</v>
          </cell>
          <cell r="E1328">
            <v>885.61140799999998</v>
          </cell>
          <cell r="F1328">
            <v>1035.058348</v>
          </cell>
          <cell r="G1328">
            <v>902.72585800000002</v>
          </cell>
          <cell r="H1328">
            <v>886.51129400000002</v>
          </cell>
          <cell r="I1328">
            <v>918.70346000000006</v>
          </cell>
          <cell r="J1328">
            <v>929.97938699999997</v>
          </cell>
          <cell r="K1328">
            <v>888.24169500000005</v>
          </cell>
          <cell r="L1328">
            <v>920.982573</v>
          </cell>
          <cell r="M1328">
            <v>875.42635500000006</v>
          </cell>
          <cell r="N1328">
            <v>1655.1380029999998</v>
          </cell>
        </row>
        <row r="1329">
          <cell r="B1329">
            <v>2</v>
          </cell>
          <cell r="C1329">
            <v>37.102000000000004</v>
          </cell>
          <cell r="D1329">
            <v>37.102000000000004</v>
          </cell>
          <cell r="E1329">
            <v>37.102000000000004</v>
          </cell>
          <cell r="F1329">
            <v>37.102000000000004</v>
          </cell>
          <cell r="G1329">
            <v>37.102000000000004</v>
          </cell>
          <cell r="H1329">
            <v>37.102000000000004</v>
          </cell>
          <cell r="I1329">
            <v>37.102000000000004</v>
          </cell>
          <cell r="J1329">
            <v>37.102000000000004</v>
          </cell>
          <cell r="K1329">
            <v>37.102000000000004</v>
          </cell>
          <cell r="L1329">
            <v>37.102000000000004</v>
          </cell>
          <cell r="M1329">
            <v>37.102000000000004</v>
          </cell>
          <cell r="N1329">
            <v>43.261000000000003</v>
          </cell>
        </row>
        <row r="1330">
          <cell r="B1330">
            <v>3</v>
          </cell>
          <cell r="C1330">
            <v>14.653</v>
          </cell>
          <cell r="D1330">
            <v>14.653</v>
          </cell>
          <cell r="E1330">
            <v>14.653</v>
          </cell>
          <cell r="F1330">
            <v>14.653</v>
          </cell>
          <cell r="G1330">
            <v>14.653</v>
          </cell>
          <cell r="H1330">
            <v>14.653</v>
          </cell>
          <cell r="I1330">
            <v>14.653</v>
          </cell>
          <cell r="J1330">
            <v>14.653</v>
          </cell>
          <cell r="K1330">
            <v>14.653</v>
          </cell>
          <cell r="L1330">
            <v>14.653</v>
          </cell>
          <cell r="M1330">
            <v>14.653</v>
          </cell>
          <cell r="N1330">
            <v>17.061</v>
          </cell>
        </row>
        <row r="1331">
          <cell r="B1331">
            <v>4</v>
          </cell>
          <cell r="C1331">
            <v>0</v>
          </cell>
          <cell r="D1331">
            <v>0</v>
          </cell>
          <cell r="E1331">
            <v>0</v>
          </cell>
          <cell r="F1331">
            <v>0</v>
          </cell>
          <cell r="G1331">
            <v>0</v>
          </cell>
          <cell r="H1331">
            <v>0</v>
          </cell>
          <cell r="I1331">
            <v>0</v>
          </cell>
          <cell r="J1331">
            <v>0</v>
          </cell>
          <cell r="K1331">
            <v>0</v>
          </cell>
          <cell r="L1331">
            <v>0</v>
          </cell>
          <cell r="M1331">
            <v>0</v>
          </cell>
          <cell r="N1331">
            <v>0</v>
          </cell>
        </row>
        <row r="1332">
          <cell r="B1332">
            <v>5</v>
          </cell>
          <cell r="C1332">
            <v>0</v>
          </cell>
          <cell r="D1332">
            <v>0</v>
          </cell>
          <cell r="E1332">
            <v>0</v>
          </cell>
          <cell r="F1332">
            <v>0</v>
          </cell>
          <cell r="G1332">
            <v>0</v>
          </cell>
          <cell r="H1332">
            <v>0</v>
          </cell>
          <cell r="I1332">
            <v>0</v>
          </cell>
          <cell r="J1332">
            <v>0</v>
          </cell>
          <cell r="K1332">
            <v>0</v>
          </cell>
          <cell r="L1332">
            <v>0</v>
          </cell>
          <cell r="M1332">
            <v>0</v>
          </cell>
          <cell r="N1332">
            <v>0</v>
          </cell>
        </row>
        <row r="1333">
          <cell r="B1333">
            <v>6</v>
          </cell>
          <cell r="C1333">
            <v>0</v>
          </cell>
          <cell r="D1333">
            <v>0</v>
          </cell>
          <cell r="E1333">
            <v>0</v>
          </cell>
          <cell r="F1333">
            <v>0</v>
          </cell>
          <cell r="G1333">
            <v>0</v>
          </cell>
          <cell r="H1333">
            <v>0</v>
          </cell>
          <cell r="I1333">
            <v>0</v>
          </cell>
          <cell r="J1333">
            <v>0</v>
          </cell>
          <cell r="K1333">
            <v>0</v>
          </cell>
          <cell r="L1333">
            <v>0</v>
          </cell>
          <cell r="M1333">
            <v>0</v>
          </cell>
          <cell r="N1333">
            <v>0</v>
          </cell>
        </row>
        <row r="1334">
          <cell r="B1334">
            <v>7</v>
          </cell>
          <cell r="C1334">
            <v>0</v>
          </cell>
          <cell r="D1334">
            <v>0</v>
          </cell>
          <cell r="E1334">
            <v>0</v>
          </cell>
          <cell r="F1334">
            <v>0</v>
          </cell>
          <cell r="G1334">
            <v>0</v>
          </cell>
          <cell r="H1334">
            <v>0</v>
          </cell>
          <cell r="I1334">
            <v>0</v>
          </cell>
          <cell r="J1334">
            <v>0</v>
          </cell>
          <cell r="K1334">
            <v>0</v>
          </cell>
          <cell r="L1334">
            <v>0</v>
          </cell>
          <cell r="M1334">
            <v>0</v>
          </cell>
          <cell r="N1334">
            <v>0</v>
          </cell>
        </row>
        <row r="1335">
          <cell r="B1335">
            <v>8</v>
          </cell>
          <cell r="C1335">
            <v>0</v>
          </cell>
          <cell r="D1335">
            <v>0</v>
          </cell>
          <cell r="E1335">
            <v>0</v>
          </cell>
          <cell r="F1335">
            <v>0</v>
          </cell>
          <cell r="G1335">
            <v>0</v>
          </cell>
          <cell r="H1335">
            <v>0</v>
          </cell>
          <cell r="I1335">
            <v>0</v>
          </cell>
          <cell r="J1335">
            <v>0</v>
          </cell>
          <cell r="K1335">
            <v>0</v>
          </cell>
          <cell r="L1335">
            <v>0</v>
          </cell>
          <cell r="M1335">
            <v>0</v>
          </cell>
          <cell r="N1335">
            <v>0</v>
          </cell>
        </row>
        <row r="1336">
          <cell r="B1336">
            <v>9</v>
          </cell>
          <cell r="C1336">
            <v>0</v>
          </cell>
          <cell r="D1336">
            <v>0</v>
          </cell>
          <cell r="E1336">
            <v>0</v>
          </cell>
          <cell r="F1336">
            <v>0</v>
          </cell>
          <cell r="G1336">
            <v>0</v>
          </cell>
          <cell r="H1336">
            <v>0</v>
          </cell>
          <cell r="I1336">
            <v>0</v>
          </cell>
          <cell r="J1336">
            <v>0</v>
          </cell>
          <cell r="K1336">
            <v>0</v>
          </cell>
          <cell r="L1336">
            <v>0</v>
          </cell>
          <cell r="M1336">
            <v>0</v>
          </cell>
          <cell r="N1336">
            <v>0</v>
          </cell>
        </row>
        <row r="1337">
          <cell r="B1337">
            <v>10</v>
          </cell>
          <cell r="C1337">
            <v>0</v>
          </cell>
          <cell r="D1337">
            <v>0</v>
          </cell>
          <cell r="E1337">
            <v>0</v>
          </cell>
          <cell r="F1337">
            <v>0</v>
          </cell>
          <cell r="G1337">
            <v>0</v>
          </cell>
          <cell r="H1337">
            <v>0</v>
          </cell>
          <cell r="I1337">
            <v>0</v>
          </cell>
          <cell r="J1337">
            <v>658.4</v>
          </cell>
          <cell r="K1337">
            <v>0</v>
          </cell>
          <cell r="L1337">
            <v>0</v>
          </cell>
          <cell r="M1337">
            <v>0</v>
          </cell>
          <cell r="N1337">
            <v>0</v>
          </cell>
        </row>
        <row r="1338">
          <cell r="B1338">
            <v>11</v>
          </cell>
          <cell r="C1338">
            <v>0</v>
          </cell>
          <cell r="D1338">
            <v>420.6</v>
          </cell>
          <cell r="E1338">
            <v>0</v>
          </cell>
          <cell r="F1338">
            <v>0</v>
          </cell>
          <cell r="G1338">
            <v>0</v>
          </cell>
          <cell r="H1338">
            <v>0</v>
          </cell>
          <cell r="I1338">
            <v>0</v>
          </cell>
          <cell r="J1338">
            <v>390.6</v>
          </cell>
          <cell r="K1338">
            <v>0</v>
          </cell>
          <cell r="L1338">
            <v>0</v>
          </cell>
          <cell r="M1338">
            <v>0</v>
          </cell>
          <cell r="N1338">
            <v>0</v>
          </cell>
        </row>
        <row r="1339">
          <cell r="B1339">
            <v>12</v>
          </cell>
          <cell r="C1339">
            <v>26.873000000000001</v>
          </cell>
          <cell r="D1339">
            <v>0</v>
          </cell>
          <cell r="E1339">
            <v>0</v>
          </cell>
          <cell r="F1339">
            <v>0</v>
          </cell>
          <cell r="G1339">
            <v>0</v>
          </cell>
          <cell r="H1339">
            <v>0</v>
          </cell>
          <cell r="I1339">
            <v>20.43</v>
          </cell>
          <cell r="J1339">
            <v>0</v>
          </cell>
          <cell r="K1339">
            <v>0</v>
          </cell>
          <cell r="L1339">
            <v>0</v>
          </cell>
          <cell r="M1339">
            <v>0</v>
          </cell>
          <cell r="N1339">
            <v>0</v>
          </cell>
        </row>
        <row r="1340">
          <cell r="B1340">
            <v>13</v>
          </cell>
          <cell r="C1340">
            <v>0</v>
          </cell>
          <cell r="D1340">
            <v>0</v>
          </cell>
          <cell r="E1340">
            <v>1.35</v>
          </cell>
          <cell r="F1340">
            <v>0</v>
          </cell>
          <cell r="G1340">
            <v>0</v>
          </cell>
          <cell r="H1340">
            <v>0</v>
          </cell>
          <cell r="I1340">
            <v>0</v>
          </cell>
          <cell r="J1340">
            <v>0</v>
          </cell>
          <cell r="K1340">
            <v>1.35</v>
          </cell>
          <cell r="L1340">
            <v>0</v>
          </cell>
          <cell r="M1340">
            <v>0</v>
          </cell>
          <cell r="N1340">
            <v>0</v>
          </cell>
        </row>
        <row r="1341">
          <cell r="B1341">
            <v>14</v>
          </cell>
          <cell r="C1341">
            <v>0</v>
          </cell>
          <cell r="D1341">
            <v>64.709999999999994</v>
          </cell>
          <cell r="E1341">
            <v>0</v>
          </cell>
          <cell r="F1341">
            <v>0</v>
          </cell>
          <cell r="G1341">
            <v>0</v>
          </cell>
          <cell r="H1341">
            <v>0</v>
          </cell>
          <cell r="I1341">
            <v>0</v>
          </cell>
          <cell r="J1341">
            <v>79.47</v>
          </cell>
          <cell r="K1341">
            <v>0</v>
          </cell>
          <cell r="L1341">
            <v>0</v>
          </cell>
          <cell r="M1341">
            <v>0</v>
          </cell>
          <cell r="N1341">
            <v>0</v>
          </cell>
        </row>
        <row r="1342">
          <cell r="B1342">
            <v>15</v>
          </cell>
          <cell r="C1342">
            <v>0</v>
          </cell>
          <cell r="D1342">
            <v>0</v>
          </cell>
          <cell r="E1342">
            <v>0</v>
          </cell>
          <cell r="F1342">
            <v>0</v>
          </cell>
          <cell r="G1342">
            <v>0</v>
          </cell>
          <cell r="H1342">
            <v>0</v>
          </cell>
          <cell r="I1342">
            <v>0</v>
          </cell>
          <cell r="J1342">
            <v>0</v>
          </cell>
          <cell r="K1342">
            <v>0</v>
          </cell>
          <cell r="L1342">
            <v>0</v>
          </cell>
          <cell r="M1342">
            <v>0</v>
          </cell>
          <cell r="N1342">
            <v>0</v>
          </cell>
        </row>
        <row r="1343">
          <cell r="B1343">
            <v>16</v>
          </cell>
          <cell r="C1343">
            <v>0</v>
          </cell>
          <cell r="D1343">
            <v>0</v>
          </cell>
          <cell r="E1343">
            <v>0</v>
          </cell>
          <cell r="F1343">
            <v>0</v>
          </cell>
          <cell r="G1343">
            <v>0</v>
          </cell>
          <cell r="H1343">
            <v>0</v>
          </cell>
          <cell r="I1343">
            <v>0</v>
          </cell>
          <cell r="J1343">
            <v>0</v>
          </cell>
          <cell r="K1343">
            <v>0</v>
          </cell>
          <cell r="L1343">
            <v>0</v>
          </cell>
          <cell r="M1343">
            <v>0</v>
          </cell>
          <cell r="N1343">
            <v>0</v>
          </cell>
        </row>
        <row r="1344">
          <cell r="B1344">
            <v>17</v>
          </cell>
          <cell r="C1344">
            <v>0</v>
          </cell>
          <cell r="D1344">
            <v>0</v>
          </cell>
          <cell r="E1344">
            <v>0</v>
          </cell>
          <cell r="F1344">
            <v>0</v>
          </cell>
          <cell r="G1344">
            <v>0</v>
          </cell>
          <cell r="H1344">
            <v>0</v>
          </cell>
          <cell r="I1344">
            <v>0</v>
          </cell>
          <cell r="J1344">
            <v>0</v>
          </cell>
          <cell r="K1344">
            <v>0</v>
          </cell>
          <cell r="L1344">
            <v>0</v>
          </cell>
          <cell r="M1344">
            <v>0</v>
          </cell>
          <cell r="N1344">
            <v>0</v>
          </cell>
        </row>
        <row r="1345">
          <cell r="B1345">
            <v>18</v>
          </cell>
          <cell r="C1345">
            <v>0</v>
          </cell>
          <cell r="D1345">
            <v>0</v>
          </cell>
          <cell r="E1345">
            <v>0</v>
          </cell>
          <cell r="F1345">
            <v>0</v>
          </cell>
          <cell r="G1345">
            <v>0</v>
          </cell>
          <cell r="H1345">
            <v>0</v>
          </cell>
          <cell r="I1345">
            <v>0</v>
          </cell>
          <cell r="J1345">
            <v>0</v>
          </cell>
          <cell r="K1345">
            <v>0</v>
          </cell>
          <cell r="L1345">
            <v>0</v>
          </cell>
          <cell r="M1345">
            <v>0</v>
          </cell>
          <cell r="N1345">
            <v>0</v>
          </cell>
        </row>
        <row r="1346">
          <cell r="B1346">
            <v>19</v>
          </cell>
          <cell r="C1346">
            <v>4</v>
          </cell>
          <cell r="D1346">
            <v>0.5</v>
          </cell>
          <cell r="E1346">
            <v>0</v>
          </cell>
          <cell r="F1346">
            <v>0</v>
          </cell>
          <cell r="G1346">
            <v>0.5</v>
          </cell>
          <cell r="H1346">
            <v>0.5</v>
          </cell>
          <cell r="I1346">
            <v>4</v>
          </cell>
          <cell r="J1346">
            <v>0.5</v>
          </cell>
          <cell r="K1346">
            <v>0.5</v>
          </cell>
          <cell r="L1346">
            <v>0.5</v>
          </cell>
          <cell r="M1346">
            <v>0.5</v>
          </cell>
          <cell r="N1346">
            <v>0</v>
          </cell>
        </row>
        <row r="1347">
          <cell r="B1347">
            <v>20</v>
          </cell>
          <cell r="C1347">
            <v>0</v>
          </cell>
          <cell r="D1347">
            <v>0</v>
          </cell>
          <cell r="E1347">
            <v>0</v>
          </cell>
          <cell r="F1347">
            <v>0</v>
          </cell>
          <cell r="G1347">
            <v>0</v>
          </cell>
          <cell r="H1347">
            <v>0</v>
          </cell>
          <cell r="I1347">
            <v>0</v>
          </cell>
          <cell r="J1347">
            <v>66.12</v>
          </cell>
          <cell r="K1347">
            <v>0</v>
          </cell>
          <cell r="L1347">
            <v>0</v>
          </cell>
          <cell r="M1347">
            <v>0</v>
          </cell>
          <cell r="N1347">
            <v>0</v>
          </cell>
        </row>
        <row r="1348">
          <cell r="B1348">
            <v>21</v>
          </cell>
          <cell r="C1348">
            <v>0</v>
          </cell>
          <cell r="D1348">
            <v>0</v>
          </cell>
          <cell r="E1348">
            <v>0</v>
          </cell>
          <cell r="F1348">
            <v>0</v>
          </cell>
          <cell r="G1348">
            <v>0</v>
          </cell>
          <cell r="H1348">
            <v>0</v>
          </cell>
          <cell r="I1348">
            <v>0</v>
          </cell>
          <cell r="J1348">
            <v>0</v>
          </cell>
          <cell r="K1348">
            <v>0</v>
          </cell>
          <cell r="L1348">
            <v>0</v>
          </cell>
          <cell r="M1348">
            <v>0</v>
          </cell>
          <cell r="N1348">
            <v>0</v>
          </cell>
        </row>
        <row r="1349">
          <cell r="B1349">
            <v>22</v>
          </cell>
          <cell r="C1349">
            <v>104.9</v>
          </cell>
          <cell r="D1349">
            <v>0</v>
          </cell>
          <cell r="E1349">
            <v>0</v>
          </cell>
          <cell r="F1349">
            <v>0</v>
          </cell>
          <cell r="G1349">
            <v>0</v>
          </cell>
          <cell r="H1349">
            <v>0</v>
          </cell>
          <cell r="I1349">
            <v>0</v>
          </cell>
          <cell r="J1349">
            <v>0</v>
          </cell>
          <cell r="K1349">
            <v>0</v>
          </cell>
          <cell r="L1349">
            <v>0</v>
          </cell>
          <cell r="M1349">
            <v>0</v>
          </cell>
          <cell r="N1349">
            <v>0</v>
          </cell>
        </row>
        <row r="1350">
          <cell r="B1350">
            <v>23</v>
          </cell>
          <cell r="C1350">
            <v>0</v>
          </cell>
          <cell r="D1350">
            <v>0</v>
          </cell>
          <cell r="E1350">
            <v>0</v>
          </cell>
          <cell r="F1350">
            <v>0</v>
          </cell>
          <cell r="G1350">
            <v>0</v>
          </cell>
          <cell r="H1350">
            <v>0</v>
          </cell>
          <cell r="I1350">
            <v>0</v>
          </cell>
          <cell r="J1350">
            <v>0</v>
          </cell>
          <cell r="K1350">
            <v>0</v>
          </cell>
          <cell r="L1350">
            <v>0</v>
          </cell>
          <cell r="M1350">
            <v>0</v>
          </cell>
          <cell r="N1350">
            <v>0</v>
          </cell>
        </row>
        <row r="1351">
          <cell r="B1351">
            <v>24</v>
          </cell>
          <cell r="C1351">
            <v>0</v>
          </cell>
          <cell r="D1351">
            <v>0</v>
          </cell>
          <cell r="E1351">
            <v>0</v>
          </cell>
          <cell r="F1351">
            <v>0</v>
          </cell>
          <cell r="G1351">
            <v>0</v>
          </cell>
          <cell r="H1351">
            <v>0</v>
          </cell>
          <cell r="I1351">
            <v>0</v>
          </cell>
          <cell r="J1351">
            <v>0</v>
          </cell>
          <cell r="K1351">
            <v>0</v>
          </cell>
          <cell r="L1351">
            <v>0</v>
          </cell>
          <cell r="M1351">
            <v>0</v>
          </cell>
          <cell r="N1351">
            <v>0</v>
          </cell>
        </row>
        <row r="1352">
          <cell r="B1352">
            <v>25</v>
          </cell>
          <cell r="C1352">
            <v>0</v>
          </cell>
          <cell r="D1352">
            <v>0</v>
          </cell>
          <cell r="E1352">
            <v>0</v>
          </cell>
          <cell r="F1352">
            <v>0</v>
          </cell>
          <cell r="G1352">
            <v>0</v>
          </cell>
          <cell r="H1352">
            <v>0</v>
          </cell>
          <cell r="I1352">
            <v>0</v>
          </cell>
          <cell r="J1352">
            <v>0</v>
          </cell>
          <cell r="K1352">
            <v>0</v>
          </cell>
          <cell r="L1352">
            <v>0</v>
          </cell>
          <cell r="M1352">
            <v>0</v>
          </cell>
          <cell r="N1352">
            <v>0</v>
          </cell>
        </row>
        <row r="1353">
          <cell r="B1353">
            <v>26</v>
          </cell>
          <cell r="C1353">
            <v>0</v>
          </cell>
          <cell r="D1353">
            <v>0</v>
          </cell>
          <cell r="E1353">
            <v>0</v>
          </cell>
          <cell r="F1353">
            <v>0</v>
          </cell>
          <cell r="G1353">
            <v>20</v>
          </cell>
          <cell r="H1353">
            <v>20</v>
          </cell>
          <cell r="I1353">
            <v>20</v>
          </cell>
          <cell r="J1353">
            <v>0</v>
          </cell>
          <cell r="K1353">
            <v>20</v>
          </cell>
          <cell r="L1353">
            <v>20</v>
          </cell>
          <cell r="M1353">
            <v>20</v>
          </cell>
          <cell r="N1353">
            <v>0</v>
          </cell>
        </row>
        <row r="1354">
          <cell r="B1354">
            <v>27</v>
          </cell>
          <cell r="C1354">
            <v>0</v>
          </cell>
          <cell r="D1354">
            <v>0</v>
          </cell>
          <cell r="E1354">
            <v>0</v>
          </cell>
          <cell r="F1354">
            <v>0</v>
          </cell>
          <cell r="G1354">
            <v>0</v>
          </cell>
          <cell r="H1354">
            <v>0</v>
          </cell>
          <cell r="I1354">
            <v>0</v>
          </cell>
          <cell r="J1354">
            <v>0</v>
          </cell>
          <cell r="K1354">
            <v>0</v>
          </cell>
          <cell r="L1354">
            <v>0</v>
          </cell>
          <cell r="M1354">
            <v>0</v>
          </cell>
          <cell r="N1354">
            <v>0</v>
          </cell>
        </row>
        <row r="1355">
          <cell r="B1355">
            <v>28</v>
          </cell>
          <cell r="C1355">
            <v>0</v>
          </cell>
          <cell r="D1355">
            <v>0</v>
          </cell>
          <cell r="E1355">
            <v>0</v>
          </cell>
          <cell r="F1355">
            <v>0</v>
          </cell>
          <cell r="G1355">
            <v>0</v>
          </cell>
          <cell r="H1355">
            <v>0</v>
          </cell>
          <cell r="I1355">
            <v>0</v>
          </cell>
          <cell r="J1355">
            <v>0</v>
          </cell>
          <cell r="K1355">
            <v>0</v>
          </cell>
          <cell r="L1355">
            <v>0</v>
          </cell>
          <cell r="M1355">
            <v>0</v>
          </cell>
          <cell r="N1355">
            <v>0</v>
          </cell>
        </row>
        <row r="1356">
          <cell r="B1356">
            <v>29</v>
          </cell>
          <cell r="C1356">
            <v>0</v>
          </cell>
          <cell r="D1356">
            <v>0</v>
          </cell>
          <cell r="E1356">
            <v>0</v>
          </cell>
          <cell r="F1356">
            <v>0</v>
          </cell>
          <cell r="G1356">
            <v>0</v>
          </cell>
          <cell r="H1356">
            <v>0</v>
          </cell>
          <cell r="I1356">
            <v>0</v>
          </cell>
          <cell r="J1356">
            <v>0</v>
          </cell>
          <cell r="K1356">
            <v>0</v>
          </cell>
          <cell r="L1356">
            <v>0</v>
          </cell>
          <cell r="M1356">
            <v>0</v>
          </cell>
          <cell r="N1356">
            <v>0</v>
          </cell>
        </row>
        <row r="1357">
          <cell r="B1357">
            <v>30</v>
          </cell>
          <cell r="C1357">
            <v>0</v>
          </cell>
          <cell r="D1357">
            <v>0</v>
          </cell>
          <cell r="E1357">
            <v>0</v>
          </cell>
          <cell r="F1357">
            <v>0</v>
          </cell>
          <cell r="G1357">
            <v>0</v>
          </cell>
          <cell r="H1357">
            <v>0</v>
          </cell>
          <cell r="I1357">
            <v>0</v>
          </cell>
          <cell r="J1357">
            <v>0</v>
          </cell>
          <cell r="K1357">
            <v>0</v>
          </cell>
          <cell r="L1357">
            <v>0</v>
          </cell>
          <cell r="M1357">
            <v>0</v>
          </cell>
          <cell r="N1357">
            <v>0</v>
          </cell>
        </row>
        <row r="1358">
          <cell r="B1358">
            <v>31</v>
          </cell>
          <cell r="C1358">
            <v>0</v>
          </cell>
          <cell r="D1358">
            <v>0</v>
          </cell>
          <cell r="E1358">
            <v>0</v>
          </cell>
          <cell r="F1358">
            <v>0</v>
          </cell>
          <cell r="G1358">
            <v>0</v>
          </cell>
          <cell r="H1358">
            <v>0</v>
          </cell>
          <cell r="I1358">
            <v>0</v>
          </cell>
          <cell r="J1358">
            <v>0</v>
          </cell>
          <cell r="K1358">
            <v>0</v>
          </cell>
          <cell r="L1358">
            <v>0</v>
          </cell>
          <cell r="M1358">
            <v>0</v>
          </cell>
          <cell r="N1358">
            <v>0</v>
          </cell>
        </row>
        <row r="1359">
          <cell r="B1359">
            <v>32</v>
          </cell>
          <cell r="C1359">
            <v>0</v>
          </cell>
          <cell r="D1359">
            <v>0</v>
          </cell>
          <cell r="E1359">
            <v>0</v>
          </cell>
          <cell r="F1359">
            <v>0</v>
          </cell>
          <cell r="G1359">
            <v>0</v>
          </cell>
          <cell r="H1359">
            <v>0</v>
          </cell>
          <cell r="I1359">
            <v>0</v>
          </cell>
          <cell r="J1359">
            <v>0</v>
          </cell>
          <cell r="K1359">
            <v>0</v>
          </cell>
          <cell r="L1359">
            <v>0</v>
          </cell>
          <cell r="M1359">
            <v>0</v>
          </cell>
          <cell r="N1359">
            <v>0</v>
          </cell>
        </row>
        <row r="1360">
          <cell r="B1360">
            <v>33</v>
          </cell>
          <cell r="C1360">
            <v>2</v>
          </cell>
          <cell r="D1360">
            <v>2</v>
          </cell>
          <cell r="E1360">
            <v>2</v>
          </cell>
          <cell r="F1360">
            <v>2</v>
          </cell>
          <cell r="G1360">
            <v>2</v>
          </cell>
          <cell r="H1360">
            <v>2</v>
          </cell>
          <cell r="I1360">
            <v>2</v>
          </cell>
          <cell r="J1360">
            <v>2</v>
          </cell>
          <cell r="K1360">
            <v>2</v>
          </cell>
          <cell r="L1360">
            <v>2</v>
          </cell>
          <cell r="M1360">
            <v>2</v>
          </cell>
          <cell r="N1360">
            <v>2</v>
          </cell>
        </row>
        <row r="1361">
          <cell r="B1361">
            <v>34</v>
          </cell>
          <cell r="C1361">
            <v>0</v>
          </cell>
          <cell r="D1361">
            <v>0</v>
          </cell>
          <cell r="E1361">
            <v>0</v>
          </cell>
          <cell r="F1361">
            <v>0</v>
          </cell>
          <cell r="G1361">
            <v>0</v>
          </cell>
          <cell r="H1361">
            <v>0</v>
          </cell>
          <cell r="I1361">
            <v>0</v>
          </cell>
          <cell r="J1361">
            <v>0</v>
          </cell>
          <cell r="K1361">
            <v>0</v>
          </cell>
          <cell r="L1361">
            <v>0</v>
          </cell>
          <cell r="M1361">
            <v>0</v>
          </cell>
          <cell r="N1361">
            <v>0</v>
          </cell>
        </row>
        <row r="1362">
          <cell r="B1362">
            <v>35</v>
          </cell>
          <cell r="C1362">
            <v>0</v>
          </cell>
          <cell r="D1362">
            <v>0</v>
          </cell>
          <cell r="E1362">
            <v>0</v>
          </cell>
          <cell r="F1362">
            <v>0</v>
          </cell>
          <cell r="G1362">
            <v>0</v>
          </cell>
          <cell r="H1362">
            <v>0</v>
          </cell>
          <cell r="I1362">
            <v>0</v>
          </cell>
          <cell r="J1362">
            <v>0</v>
          </cell>
          <cell r="K1362">
            <v>0</v>
          </cell>
          <cell r="L1362">
            <v>0</v>
          </cell>
          <cell r="M1362">
            <v>0</v>
          </cell>
          <cell r="N1362">
            <v>0</v>
          </cell>
        </row>
        <row r="1363">
          <cell r="B1363">
            <v>36</v>
          </cell>
          <cell r="C1363">
            <v>0</v>
          </cell>
          <cell r="D1363">
            <v>0</v>
          </cell>
          <cell r="E1363">
            <v>0</v>
          </cell>
          <cell r="F1363">
            <v>0</v>
          </cell>
          <cell r="G1363">
            <v>0</v>
          </cell>
          <cell r="H1363">
            <v>0</v>
          </cell>
          <cell r="I1363">
            <v>0</v>
          </cell>
          <cell r="J1363">
            <v>0</v>
          </cell>
          <cell r="K1363">
            <v>0</v>
          </cell>
          <cell r="L1363">
            <v>0</v>
          </cell>
          <cell r="M1363">
            <v>0</v>
          </cell>
          <cell r="N1363">
            <v>0</v>
          </cell>
        </row>
        <row r="1364">
          <cell r="B1364">
            <v>37</v>
          </cell>
          <cell r="C1364">
            <v>0</v>
          </cell>
          <cell r="D1364">
            <v>0</v>
          </cell>
          <cell r="E1364">
            <v>0</v>
          </cell>
          <cell r="F1364">
            <v>0</v>
          </cell>
          <cell r="G1364">
            <v>0</v>
          </cell>
          <cell r="H1364">
            <v>0</v>
          </cell>
          <cell r="I1364">
            <v>0</v>
          </cell>
          <cell r="J1364">
            <v>0</v>
          </cell>
          <cell r="K1364">
            <v>0</v>
          </cell>
          <cell r="L1364">
            <v>0</v>
          </cell>
          <cell r="M1364">
            <v>0</v>
          </cell>
          <cell r="N1364">
            <v>0</v>
          </cell>
        </row>
        <row r="1365">
          <cell r="B1365">
            <v>38</v>
          </cell>
          <cell r="C1365">
            <v>0</v>
          </cell>
          <cell r="D1365">
            <v>0</v>
          </cell>
          <cell r="E1365">
            <v>0</v>
          </cell>
          <cell r="F1365">
            <v>0</v>
          </cell>
          <cell r="G1365">
            <v>0</v>
          </cell>
          <cell r="H1365">
            <v>0</v>
          </cell>
          <cell r="I1365">
            <v>0</v>
          </cell>
          <cell r="J1365">
            <v>0</v>
          </cell>
          <cell r="K1365">
            <v>0</v>
          </cell>
          <cell r="L1365">
            <v>0</v>
          </cell>
          <cell r="M1365">
            <v>0</v>
          </cell>
          <cell r="N1365">
            <v>0</v>
          </cell>
        </row>
        <row r="1366">
          <cell r="B1366">
            <v>39</v>
          </cell>
          <cell r="C1366">
            <v>0</v>
          </cell>
          <cell r="D1366">
            <v>0</v>
          </cell>
          <cell r="E1366">
            <v>0</v>
          </cell>
          <cell r="F1366">
            <v>0</v>
          </cell>
          <cell r="G1366">
            <v>0</v>
          </cell>
          <cell r="H1366">
            <v>0</v>
          </cell>
          <cell r="I1366">
            <v>0</v>
          </cell>
          <cell r="J1366">
            <v>0</v>
          </cell>
          <cell r="K1366">
            <v>0</v>
          </cell>
          <cell r="L1366">
            <v>0</v>
          </cell>
          <cell r="M1366">
            <v>0</v>
          </cell>
          <cell r="N1366">
            <v>0</v>
          </cell>
        </row>
        <row r="1367">
          <cell r="B1367">
            <v>40</v>
          </cell>
          <cell r="C1367">
            <v>0</v>
          </cell>
          <cell r="D1367">
            <v>0</v>
          </cell>
          <cell r="E1367">
            <v>0</v>
          </cell>
          <cell r="F1367">
            <v>0</v>
          </cell>
          <cell r="G1367">
            <v>0</v>
          </cell>
          <cell r="H1367">
            <v>0</v>
          </cell>
          <cell r="I1367">
            <v>0</v>
          </cell>
          <cell r="J1367">
            <v>0</v>
          </cell>
          <cell r="K1367">
            <v>0</v>
          </cell>
          <cell r="L1367">
            <v>0</v>
          </cell>
          <cell r="M1367">
            <v>0</v>
          </cell>
          <cell r="N1367">
            <v>0</v>
          </cell>
        </row>
        <row r="1368">
          <cell r="B1368">
            <v>41</v>
          </cell>
          <cell r="C1368">
            <v>0</v>
          </cell>
          <cell r="D1368">
            <v>0</v>
          </cell>
          <cell r="E1368">
            <v>0</v>
          </cell>
          <cell r="F1368">
            <v>0</v>
          </cell>
          <cell r="G1368">
            <v>0</v>
          </cell>
          <cell r="H1368">
            <v>0</v>
          </cell>
          <cell r="I1368">
            <v>0</v>
          </cell>
          <cell r="J1368">
            <v>0</v>
          </cell>
          <cell r="K1368">
            <v>0</v>
          </cell>
          <cell r="L1368">
            <v>0</v>
          </cell>
          <cell r="M1368">
            <v>0</v>
          </cell>
          <cell r="N1368">
            <v>0</v>
          </cell>
        </row>
        <row r="1369">
          <cell r="B1369">
            <v>42</v>
          </cell>
          <cell r="C1369">
            <v>0</v>
          </cell>
          <cell r="D1369">
            <v>0</v>
          </cell>
          <cell r="E1369">
            <v>0</v>
          </cell>
          <cell r="F1369">
            <v>0</v>
          </cell>
          <cell r="G1369">
            <v>0</v>
          </cell>
          <cell r="H1369">
            <v>0</v>
          </cell>
          <cell r="I1369">
            <v>0</v>
          </cell>
          <cell r="J1369">
            <v>0</v>
          </cell>
          <cell r="K1369">
            <v>0</v>
          </cell>
          <cell r="L1369">
            <v>0</v>
          </cell>
          <cell r="M1369">
            <v>0</v>
          </cell>
          <cell r="N1369">
            <v>0</v>
          </cell>
        </row>
        <row r="1370">
          <cell r="B1370">
            <v>43</v>
          </cell>
          <cell r="C1370">
            <v>0</v>
          </cell>
          <cell r="D1370">
            <v>0</v>
          </cell>
          <cell r="E1370">
            <v>0</v>
          </cell>
          <cell r="F1370">
            <v>0</v>
          </cell>
          <cell r="G1370">
            <v>0</v>
          </cell>
          <cell r="H1370">
            <v>0</v>
          </cell>
          <cell r="I1370">
            <v>0</v>
          </cell>
          <cell r="J1370">
            <v>0</v>
          </cell>
          <cell r="K1370">
            <v>0</v>
          </cell>
          <cell r="L1370">
            <v>0</v>
          </cell>
          <cell r="M1370">
            <v>0</v>
          </cell>
          <cell r="N1370">
            <v>0</v>
          </cell>
        </row>
        <row r="1371">
          <cell r="B1371">
            <v>44</v>
          </cell>
          <cell r="C1371">
            <v>0</v>
          </cell>
          <cell r="D1371">
            <v>0</v>
          </cell>
          <cell r="E1371">
            <v>0</v>
          </cell>
          <cell r="F1371">
            <v>0</v>
          </cell>
          <cell r="G1371">
            <v>0</v>
          </cell>
          <cell r="H1371">
            <v>0</v>
          </cell>
          <cell r="I1371">
            <v>0</v>
          </cell>
          <cell r="J1371">
            <v>0</v>
          </cell>
          <cell r="K1371">
            <v>0</v>
          </cell>
          <cell r="L1371">
            <v>0</v>
          </cell>
          <cell r="M1371">
            <v>0</v>
          </cell>
          <cell r="N1371">
            <v>0</v>
          </cell>
        </row>
        <row r="1372">
          <cell r="B1372">
            <v>45</v>
          </cell>
          <cell r="C1372">
            <v>0</v>
          </cell>
          <cell r="D1372">
            <v>0</v>
          </cell>
          <cell r="E1372">
            <v>0</v>
          </cell>
          <cell r="F1372">
            <v>0</v>
          </cell>
          <cell r="G1372">
            <v>0</v>
          </cell>
          <cell r="H1372">
            <v>0</v>
          </cell>
          <cell r="I1372">
            <v>0</v>
          </cell>
          <cell r="J1372">
            <v>0</v>
          </cell>
          <cell r="K1372">
            <v>0</v>
          </cell>
          <cell r="L1372">
            <v>0</v>
          </cell>
          <cell r="M1372">
            <v>0</v>
          </cell>
          <cell r="N1372">
            <v>0</v>
          </cell>
        </row>
        <row r="1373">
          <cell r="B1373">
            <v>46</v>
          </cell>
          <cell r="C1373">
            <v>0</v>
          </cell>
          <cell r="D1373">
            <v>0</v>
          </cell>
          <cell r="E1373">
            <v>0</v>
          </cell>
          <cell r="F1373">
            <v>0</v>
          </cell>
          <cell r="G1373">
            <v>0</v>
          </cell>
          <cell r="H1373">
            <v>0</v>
          </cell>
          <cell r="I1373">
            <v>0</v>
          </cell>
          <cell r="J1373">
            <v>0</v>
          </cell>
          <cell r="K1373">
            <v>0</v>
          </cell>
          <cell r="L1373">
            <v>0</v>
          </cell>
          <cell r="M1373">
            <v>0</v>
          </cell>
          <cell r="N1373">
            <v>0</v>
          </cell>
        </row>
        <row r="1374">
          <cell r="B1374">
            <v>47</v>
          </cell>
          <cell r="C1374">
            <v>0</v>
          </cell>
          <cell r="D1374">
            <v>0</v>
          </cell>
          <cell r="E1374">
            <v>0</v>
          </cell>
          <cell r="F1374">
            <v>0</v>
          </cell>
          <cell r="G1374">
            <v>0</v>
          </cell>
          <cell r="H1374">
            <v>0</v>
          </cell>
          <cell r="I1374">
            <v>0</v>
          </cell>
          <cell r="J1374">
            <v>0</v>
          </cell>
          <cell r="K1374">
            <v>0</v>
          </cell>
          <cell r="L1374">
            <v>0</v>
          </cell>
          <cell r="M1374">
            <v>0</v>
          </cell>
          <cell r="N1374">
            <v>0</v>
          </cell>
        </row>
        <row r="1375">
          <cell r="B1375">
            <v>48</v>
          </cell>
          <cell r="C1375">
            <v>0</v>
          </cell>
          <cell r="D1375">
            <v>0</v>
          </cell>
          <cell r="E1375">
            <v>0</v>
          </cell>
          <cell r="F1375">
            <v>0</v>
          </cell>
          <cell r="G1375">
            <v>0</v>
          </cell>
          <cell r="H1375">
            <v>0</v>
          </cell>
          <cell r="I1375">
            <v>0</v>
          </cell>
          <cell r="J1375">
            <v>0</v>
          </cell>
          <cell r="K1375">
            <v>0</v>
          </cell>
          <cell r="L1375">
            <v>0</v>
          </cell>
          <cell r="M1375">
            <v>0</v>
          </cell>
          <cell r="N1375">
            <v>0</v>
          </cell>
        </row>
        <row r="1376">
          <cell r="B1376">
            <v>49</v>
          </cell>
          <cell r="C1376">
            <v>0</v>
          </cell>
          <cell r="D1376">
            <v>0</v>
          </cell>
          <cell r="E1376">
            <v>0</v>
          </cell>
          <cell r="F1376">
            <v>0</v>
          </cell>
          <cell r="G1376">
            <v>0</v>
          </cell>
          <cell r="H1376">
            <v>0</v>
          </cell>
          <cell r="I1376">
            <v>0</v>
          </cell>
          <cell r="J1376">
            <v>0</v>
          </cell>
          <cell r="K1376">
            <v>0</v>
          </cell>
          <cell r="L1376">
            <v>0</v>
          </cell>
          <cell r="M1376">
            <v>0</v>
          </cell>
          <cell r="N1376">
            <v>0</v>
          </cell>
        </row>
        <row r="1377">
          <cell r="B1377">
            <v>50</v>
          </cell>
          <cell r="C1377">
            <v>0</v>
          </cell>
          <cell r="D1377">
            <v>0</v>
          </cell>
          <cell r="E1377">
            <v>0</v>
          </cell>
          <cell r="F1377">
            <v>0</v>
          </cell>
          <cell r="G1377">
            <v>0</v>
          </cell>
          <cell r="H1377">
            <v>0</v>
          </cell>
          <cell r="I1377">
            <v>0</v>
          </cell>
          <cell r="J1377">
            <v>0</v>
          </cell>
          <cell r="K1377">
            <v>0</v>
          </cell>
          <cell r="L1377">
            <v>0</v>
          </cell>
          <cell r="M1377">
            <v>0</v>
          </cell>
          <cell r="N1377">
            <v>0</v>
          </cell>
        </row>
        <row r="1378">
          <cell r="B1378">
            <v>51</v>
          </cell>
          <cell r="C1378">
            <v>0</v>
          </cell>
          <cell r="D1378">
            <v>0</v>
          </cell>
          <cell r="E1378">
            <v>0</v>
          </cell>
          <cell r="F1378">
            <v>0</v>
          </cell>
          <cell r="G1378">
            <v>0</v>
          </cell>
          <cell r="H1378">
            <v>0</v>
          </cell>
          <cell r="I1378">
            <v>0</v>
          </cell>
          <cell r="J1378">
            <v>0</v>
          </cell>
          <cell r="K1378">
            <v>0</v>
          </cell>
          <cell r="L1378">
            <v>0</v>
          </cell>
          <cell r="M1378">
            <v>0</v>
          </cell>
          <cell r="N1378">
            <v>0</v>
          </cell>
        </row>
      </sheetData>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_(2)"/>
      <sheetName val="Portada"/>
      <sheetName val="Presentación"/>
      <sheetName val="Indicadores_PCEU01"/>
      <sheetName val="CÉDULA_PCEU01"/>
      <sheetName val="CONSOLIDADO_HSM"/>
      <sheetName val="HorasAutorizadas"/>
      <sheetName val="Base_HorasRequeridas"/>
      <sheetName val="Indicadores_PCEU02"/>
      <sheetName val="CÉDULA_PCEU02"/>
      <sheetName val="Indicadores_PCEU03"/>
      <sheetName val="CÉDULA_PCEU03"/>
      <sheetName val="Indicadores_PCEU04"/>
      <sheetName val="CÉDULA_PCEU04"/>
      <sheetName val="Indicadores_PCEU05"/>
      <sheetName val="CÉDULA_PCEU05"/>
      <sheetName val="Indicadores_PCEU06"/>
      <sheetName val="CÉDULA_PCEU06"/>
      <sheetName val="Indicadores_PCEU07"/>
      <sheetName val="CÉDULA_PCEU07"/>
      <sheetName val="Base_Indicadores"/>
      <sheetName val="Servicios_Personales"/>
      <sheetName val="Base_ServiciosPersonales"/>
      <sheetName val="Presupuesto"/>
      <sheetName val="BaseDatos"/>
      <sheetName val="BasePresupuesto"/>
      <sheetName val="Antiguedad"/>
      <sheetName val="Ingresos_Propios"/>
      <sheetName val="BaseIngresos"/>
      <sheetName val="Programas_Extraordinarios"/>
      <sheetName val="BaseProgramas_Extraordinarios"/>
      <sheetName val="Consolidado_HSM_2"/>
      <sheetName val="Hoja1_(2)1"/>
      <sheetName val="Indicadores_PCEU011"/>
      <sheetName val="CÉDULA_PCEU011"/>
      <sheetName val="CONSOLIDADO_HSM1"/>
      <sheetName val="Indicadores_PCEU021"/>
      <sheetName val="CÉDULA_PCEU021"/>
      <sheetName val="Indicadores_PCEU031"/>
      <sheetName val="CÉDULA_PCEU031"/>
      <sheetName val="Indicadores_PCEU041"/>
      <sheetName val="CÉDULA_PCEU041"/>
      <sheetName val="Indicadores_PCEU051"/>
      <sheetName val="CÉDULA_PCEU051"/>
      <sheetName val="Indicadores_PCEU061"/>
      <sheetName val="CÉDULA_PCEU061"/>
      <sheetName val="Indicadores_PCEU071"/>
      <sheetName val="CÉDULA_PCEU071"/>
      <sheetName val="Servicios_Personales1"/>
      <sheetName val="Ingresos_Propios1"/>
      <sheetName val="Programas_Extraordinarios1"/>
      <sheetName val="BaseProgramas_Extraordinarios1"/>
      <sheetName val="Consolidado_HSM_21"/>
      <sheetName val="Hoja1_(2)2"/>
      <sheetName val="Indicadores_PCEU012"/>
      <sheetName val="CÉDULA_PCEU012"/>
      <sheetName val="CONSOLIDADO_HSM2"/>
      <sheetName val="Indicadores_PCEU022"/>
      <sheetName val="CÉDULA_PCEU022"/>
      <sheetName val="Indicadores_PCEU032"/>
      <sheetName val="CÉDULA_PCEU032"/>
      <sheetName val="Indicadores_PCEU042"/>
      <sheetName val="CÉDULA_PCEU042"/>
      <sheetName val="Indicadores_PCEU052"/>
      <sheetName val="CÉDULA_PCEU052"/>
      <sheetName val="Indicadores_PCEU062"/>
      <sheetName val="CÉDULA_PCEU062"/>
      <sheetName val="Indicadores_PCEU072"/>
      <sheetName val="CÉDULA_PCEU072"/>
      <sheetName val="Servicios_Personales2"/>
      <sheetName val="Ingresos_Propios2"/>
      <sheetName val="Programas_Extraordinarios2"/>
      <sheetName val="BaseProgramas_Extraordinarios2"/>
      <sheetName val="Consolidado_HSM_22"/>
      <sheetName val="Hoja1 (2)"/>
      <sheetName val="Indicadores PCEU01"/>
      <sheetName val="CÉDULA PCEU01"/>
      <sheetName val="CONSOLIDADO HSM"/>
      <sheetName val="Indicadores PCEU02"/>
      <sheetName val="CÉDULA PCEU02"/>
      <sheetName val="Indicadores PCEU03"/>
      <sheetName val="CÉDULA PCEU03"/>
      <sheetName val="Indicadores PCEU04"/>
      <sheetName val="CÉDULA PCEU04"/>
      <sheetName val="Indicadores PCEU05"/>
      <sheetName val="CÉDULA PCEU05"/>
      <sheetName val="Indicadores PCEU06"/>
      <sheetName val="CÉDULA PCEU06"/>
      <sheetName val="Indicadores PCEU07"/>
      <sheetName val="CÉDULA PCEU07"/>
      <sheetName val="Servicios Personales"/>
      <sheetName val="Ingresos Propios"/>
      <sheetName val="Programas Extraordinarios"/>
      <sheetName val="BaseProgramas Extraordinarios"/>
      <sheetName val="Consolidado HSM 2"/>
      <sheetName val="Hoja1_(2)4"/>
      <sheetName val="Indicadores_PCEU014"/>
      <sheetName val="CÉDULA_PCEU014"/>
      <sheetName val="CONSOLIDADO_HSM4"/>
      <sheetName val="Indicadores_PCEU024"/>
      <sheetName val="CÉDULA_PCEU024"/>
      <sheetName val="Indicadores_PCEU034"/>
      <sheetName val="CÉDULA_PCEU034"/>
      <sheetName val="Indicadores_PCEU044"/>
      <sheetName val="CÉDULA_PCEU044"/>
      <sheetName val="Indicadores_PCEU054"/>
      <sheetName val="CÉDULA_PCEU054"/>
      <sheetName val="Indicadores_PCEU064"/>
      <sheetName val="CÉDULA_PCEU064"/>
      <sheetName val="Indicadores_PCEU074"/>
      <sheetName val="CÉDULA_PCEU074"/>
      <sheetName val="Servicios_Personales4"/>
      <sheetName val="Ingresos_Propios4"/>
      <sheetName val="Programas_Extraordinarios4"/>
      <sheetName val="BaseProgramas_Extraordinarios4"/>
      <sheetName val="Consolidado_HSM_24"/>
      <sheetName val="Hoja1_(2)3"/>
      <sheetName val="Indicadores_PCEU013"/>
      <sheetName val="CÉDULA_PCEU013"/>
      <sheetName val="CONSOLIDADO_HSM3"/>
      <sheetName val="Indicadores_PCEU023"/>
      <sheetName val="CÉDULA_PCEU023"/>
      <sheetName val="Indicadores_PCEU033"/>
      <sheetName val="CÉDULA_PCEU033"/>
      <sheetName val="Indicadores_PCEU043"/>
      <sheetName val="CÉDULA_PCEU043"/>
      <sheetName val="Indicadores_PCEU053"/>
      <sheetName val="CÉDULA_PCEU053"/>
      <sheetName val="Indicadores_PCEU063"/>
      <sheetName val="CÉDULA_PCEU063"/>
      <sheetName val="Indicadores_PCEU073"/>
      <sheetName val="CÉDULA_PCEU073"/>
      <sheetName val="Servicios_Personales3"/>
      <sheetName val="Ingresos_Propios3"/>
      <sheetName val="Programas_Extraordinarios3"/>
      <sheetName val="BaseProgramas_Extraordinarios3"/>
      <sheetName val="Consolidado_HSM_23"/>
      <sheetName val="Hoja1_(2)5"/>
      <sheetName val="Indicadores_PCEU015"/>
      <sheetName val="CÉDULA_PCEU015"/>
      <sheetName val="CONSOLIDADO_HSM5"/>
      <sheetName val="Indicadores_PCEU025"/>
      <sheetName val="CÉDULA_PCEU025"/>
      <sheetName val="Indicadores_PCEU035"/>
      <sheetName val="CÉDULA_PCEU035"/>
      <sheetName val="Indicadores_PCEU045"/>
      <sheetName val="CÉDULA_PCEU045"/>
      <sheetName val="Indicadores_PCEU055"/>
      <sheetName val="CÉDULA_PCEU055"/>
      <sheetName val="Indicadores_PCEU065"/>
      <sheetName val="CÉDULA_PCEU065"/>
      <sheetName val="Indicadores_PCEU075"/>
      <sheetName val="CÉDULA_PCEU075"/>
      <sheetName val="Servicios_Personales5"/>
      <sheetName val="Ingresos_Propios5"/>
      <sheetName val="Programas_Extraordinarios5"/>
      <sheetName val="BaseProgramas_Extraordinarios5"/>
      <sheetName val="Consolidado_HSM_25"/>
      <sheetName val="Hoja1_(2)7"/>
      <sheetName val="Indicadores_PCEU017"/>
      <sheetName val="CÉDULA_PCEU017"/>
      <sheetName val="CONSOLIDADO_HSM7"/>
      <sheetName val="Indicadores_PCEU027"/>
      <sheetName val="CÉDULA_PCEU027"/>
      <sheetName val="Indicadores_PCEU037"/>
      <sheetName val="CÉDULA_PCEU037"/>
      <sheetName val="Indicadores_PCEU047"/>
      <sheetName val="CÉDULA_PCEU047"/>
      <sheetName val="Indicadores_PCEU057"/>
      <sheetName val="CÉDULA_PCEU057"/>
      <sheetName val="Indicadores_PCEU067"/>
      <sheetName val="CÉDULA_PCEU067"/>
      <sheetName val="Indicadores_PCEU077"/>
      <sheetName val="CÉDULA_PCEU077"/>
      <sheetName val="Servicios_Personales7"/>
      <sheetName val="Ingresos_Propios7"/>
      <sheetName val="Programas_Extraordinarios7"/>
      <sheetName val="BaseProgramas_Extraordinarios7"/>
      <sheetName val="Consolidado_HSM_27"/>
      <sheetName val="Hoja1_(2)6"/>
      <sheetName val="Indicadores_PCEU016"/>
      <sheetName val="CÉDULA_PCEU016"/>
      <sheetName val="CONSOLIDADO_HSM6"/>
      <sheetName val="Indicadores_PCEU026"/>
      <sheetName val="CÉDULA_PCEU026"/>
      <sheetName val="Indicadores_PCEU036"/>
      <sheetName val="CÉDULA_PCEU036"/>
      <sheetName val="Indicadores_PCEU046"/>
      <sheetName val="CÉDULA_PCEU046"/>
      <sheetName val="Indicadores_PCEU056"/>
      <sheetName val="CÉDULA_PCEU056"/>
      <sheetName val="Indicadores_PCEU066"/>
      <sheetName val="CÉDULA_PCEU066"/>
      <sheetName val="Indicadores_PCEU076"/>
      <sheetName val="CÉDULA_PCEU076"/>
      <sheetName val="Servicios_Personales6"/>
      <sheetName val="Ingresos_Propios6"/>
      <sheetName val="Programas_Extraordinarios6"/>
      <sheetName val="BaseProgramas_Extraordinarios6"/>
      <sheetName val="Consolidado_HSM_26"/>
      <sheetName val="Hoja1_(2)8"/>
      <sheetName val="Indicadores_PCEU018"/>
      <sheetName val="CÉDULA_PCEU018"/>
      <sheetName val="CONSOLIDADO_HSM8"/>
      <sheetName val="Indicadores_PCEU028"/>
      <sheetName val="CÉDULA_PCEU028"/>
      <sheetName val="Indicadores_PCEU038"/>
      <sheetName val="CÉDULA_PCEU038"/>
      <sheetName val="Indicadores_PCEU048"/>
      <sheetName val="CÉDULA_PCEU048"/>
      <sheetName val="Indicadores_PCEU058"/>
      <sheetName val="CÉDULA_PCEU058"/>
      <sheetName val="Indicadores_PCEU068"/>
      <sheetName val="CÉDULA_PCEU068"/>
      <sheetName val="Indicadores_PCEU078"/>
      <sheetName val="CÉDULA_PCEU078"/>
      <sheetName val="Servicios_Personales8"/>
      <sheetName val="Ingresos_Propios8"/>
      <sheetName val="Programas_Extraordinarios8"/>
      <sheetName val="BaseProgramas_Extraordinarios8"/>
      <sheetName val="Consolidado_HSM_28"/>
      <sheetName val="Hoja1_(2)9"/>
      <sheetName val="Indicadores_PCEU019"/>
      <sheetName val="CÉDULA_PCEU019"/>
      <sheetName val="CONSOLIDADO_HSM9"/>
      <sheetName val="Indicadores_PCEU029"/>
      <sheetName val="CÉDULA_PCEU029"/>
      <sheetName val="Indicadores_PCEU039"/>
      <sheetName val="CÉDULA_PCEU039"/>
      <sheetName val="Indicadores_PCEU049"/>
      <sheetName val="CÉDULA_PCEU049"/>
      <sheetName val="Indicadores_PCEU059"/>
      <sheetName val="CÉDULA_PCEU059"/>
      <sheetName val="Indicadores_PCEU069"/>
      <sheetName val="CÉDULA_PCEU069"/>
      <sheetName val="Indicadores_PCEU079"/>
      <sheetName val="CÉDULA_PCEU079"/>
      <sheetName val="Servicios_Personales9"/>
      <sheetName val="Ingresos_Propios9"/>
      <sheetName val="Programas_Extraordinarios9"/>
      <sheetName val="BaseProgramas_Extraordinarios9"/>
      <sheetName val="Consolidado_HSM_29"/>
      <sheetName val="Hoja1_(2)10"/>
      <sheetName val="Indicadores_PCEU0110"/>
      <sheetName val="CÉDULA_PCEU0110"/>
      <sheetName val="CONSOLIDADO_HSM10"/>
      <sheetName val="Indicadores_PCEU0210"/>
      <sheetName val="CÉDULA_PCEU0210"/>
      <sheetName val="Indicadores_PCEU0310"/>
      <sheetName val="CÉDULA_PCEU0310"/>
      <sheetName val="Indicadores_PCEU0410"/>
      <sheetName val="CÉDULA_PCEU0410"/>
      <sheetName val="Indicadores_PCEU0510"/>
      <sheetName val="CÉDULA_PCEU0510"/>
      <sheetName val="Indicadores_PCEU0610"/>
      <sheetName val="CÉDULA_PCEU0610"/>
      <sheetName val="Indicadores_PCEU0710"/>
      <sheetName val="CÉDULA_PCEU0710"/>
      <sheetName val="Servicios_Personales10"/>
      <sheetName val="Ingresos_Propios10"/>
      <sheetName val="Programas_Extraordinarios10"/>
      <sheetName val="BaseProgramas_Extraordinarios10"/>
      <sheetName val="Consolidado_HSM_210"/>
    </sheetNames>
    <sheetDataSet>
      <sheetData sheetId="0"/>
      <sheetData sheetId="1"/>
      <sheetData sheetId="2" refreshError="1"/>
      <sheetData sheetId="3" refreshError="1"/>
      <sheetData sheetId="4">
        <row r="8">
          <cell r="B8" t="str">
            <v>132</v>
          </cell>
        </row>
      </sheetData>
      <sheetData sheetId="5"/>
      <sheetData sheetId="6"/>
      <sheetData sheetId="7">
        <row r="2">
          <cell r="A2" t="str">
            <v>002</v>
          </cell>
          <cell r="B2" t="str">
            <v>TICOMÁN</v>
          </cell>
        </row>
        <row r="3">
          <cell r="A3" t="str">
            <v>003</v>
          </cell>
          <cell r="B3" t="str">
            <v>IZTAPALAPA I</v>
          </cell>
        </row>
        <row r="4">
          <cell r="A4" t="str">
            <v>004</v>
          </cell>
          <cell r="B4" t="str">
            <v>ARAGÓN</v>
          </cell>
        </row>
        <row r="5">
          <cell r="A5" t="str">
            <v>011</v>
          </cell>
          <cell r="B5" t="str">
            <v>AZTAHUACAN</v>
          </cell>
        </row>
        <row r="6">
          <cell r="A6" t="str">
            <v>012</v>
          </cell>
          <cell r="B6" t="str">
            <v>XOCHIMILCO</v>
          </cell>
        </row>
        <row r="7">
          <cell r="A7" t="str">
            <v>015</v>
          </cell>
          <cell r="B7" t="str">
            <v>VENUSTIANO CARRANZA I</v>
          </cell>
        </row>
        <row r="8">
          <cell r="A8" t="str">
            <v>106</v>
          </cell>
          <cell r="B8" t="str">
            <v>AZCAPOTZALCO</v>
          </cell>
        </row>
        <row r="9">
          <cell r="A9" t="str">
            <v>132</v>
          </cell>
          <cell r="B9" t="str">
            <v>AEROPUERTO</v>
          </cell>
        </row>
        <row r="10">
          <cell r="A10" t="str">
            <v>147</v>
          </cell>
          <cell r="B10" t="str">
            <v>SANTA FÉ</v>
          </cell>
        </row>
        <row r="11">
          <cell r="A11" t="str">
            <v>161</v>
          </cell>
          <cell r="B11" t="str">
            <v>CENTRO MEXICO CANADA</v>
          </cell>
        </row>
        <row r="12">
          <cell r="A12" t="str">
            <v>166</v>
          </cell>
          <cell r="B12" t="str">
            <v>SECOFI</v>
          </cell>
        </row>
        <row r="13">
          <cell r="A13" t="str">
            <v>186</v>
          </cell>
          <cell r="B13" t="str">
            <v>TLALPAN I</v>
          </cell>
        </row>
        <row r="14">
          <cell r="A14" t="str">
            <v>189</v>
          </cell>
          <cell r="B14" t="str">
            <v>COYOACÁN</v>
          </cell>
        </row>
        <row r="15">
          <cell r="A15" t="str">
            <v>195</v>
          </cell>
          <cell r="B15" t="str">
            <v>GUSTAVO A. MADERO I</v>
          </cell>
        </row>
        <row r="16">
          <cell r="A16" t="str">
            <v>196</v>
          </cell>
          <cell r="B16" t="str">
            <v>IZTAPALAPA II</v>
          </cell>
        </row>
        <row r="17">
          <cell r="A17" t="str">
            <v>209</v>
          </cell>
          <cell r="B17" t="str">
            <v>MAGDALENA CONTRERAS</v>
          </cell>
        </row>
        <row r="18">
          <cell r="A18" t="str">
            <v>210</v>
          </cell>
          <cell r="B18" t="str">
            <v>IZTACALCO I</v>
          </cell>
        </row>
        <row r="19">
          <cell r="A19" t="str">
            <v>211</v>
          </cell>
          <cell r="B19" t="str">
            <v>IZTAPALAPA V</v>
          </cell>
        </row>
        <row r="20">
          <cell r="A20" t="str">
            <v>212</v>
          </cell>
          <cell r="B20" t="str">
            <v>TLALPAN II</v>
          </cell>
        </row>
        <row r="21">
          <cell r="A21" t="str">
            <v>220</v>
          </cell>
          <cell r="B21" t="str">
            <v>ALVARO OBREGÓN I</v>
          </cell>
        </row>
        <row r="22">
          <cell r="A22" t="str">
            <v>221</v>
          </cell>
          <cell r="B22" t="str">
            <v>ALVARO OBREGÓN II</v>
          </cell>
        </row>
        <row r="23">
          <cell r="A23" t="str">
            <v>224</v>
          </cell>
          <cell r="B23" t="str">
            <v>GUSTAVO A. MADERO II</v>
          </cell>
        </row>
        <row r="24">
          <cell r="A24" t="str">
            <v>225</v>
          </cell>
          <cell r="B24" t="str">
            <v>IZTAPALAPA IV</v>
          </cell>
        </row>
        <row r="25">
          <cell r="A25" t="str">
            <v>226</v>
          </cell>
          <cell r="B25" t="str">
            <v>IZTAPALAPA III</v>
          </cell>
        </row>
        <row r="26">
          <cell r="A26" t="str">
            <v>227</v>
          </cell>
          <cell r="B26" t="str">
            <v>MILPA ALTA</v>
          </cell>
        </row>
        <row r="27">
          <cell r="A27" t="str">
            <v>230</v>
          </cell>
          <cell r="B27" t="str">
            <v>TLAHUAC</v>
          </cell>
        </row>
        <row r="28">
          <cell r="A28" t="str">
            <v>245</v>
          </cell>
          <cell r="B28" t="str">
            <v>VENUSTIANO CARRANZA II</v>
          </cell>
        </row>
      </sheetData>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ow r="2">
          <cell r="K2">
            <v>2101</v>
          </cell>
        </row>
        <row r="3">
          <cell r="K3">
            <v>2106</v>
          </cell>
        </row>
        <row r="4">
          <cell r="K4">
            <v>2602</v>
          </cell>
        </row>
        <row r="5">
          <cell r="K5">
            <v>0</v>
          </cell>
        </row>
        <row r="6">
          <cell r="K6">
            <v>0</v>
          </cell>
        </row>
        <row r="7">
          <cell r="K7">
            <v>0</v>
          </cell>
        </row>
        <row r="8">
          <cell r="K8">
            <v>0</v>
          </cell>
        </row>
        <row r="9">
          <cell r="K9">
            <v>0</v>
          </cell>
        </row>
        <row r="10">
          <cell r="K10">
            <v>2101</v>
          </cell>
        </row>
        <row r="11">
          <cell r="K11">
            <v>0</v>
          </cell>
        </row>
        <row r="12">
          <cell r="K12">
            <v>0</v>
          </cell>
        </row>
        <row r="13">
          <cell r="K13">
            <v>0</v>
          </cell>
        </row>
        <row r="14">
          <cell r="K14">
            <v>0</v>
          </cell>
        </row>
        <row r="15">
          <cell r="K15">
            <v>0</v>
          </cell>
        </row>
        <row r="16">
          <cell r="K16">
            <v>0</v>
          </cell>
        </row>
        <row r="17">
          <cell r="K17">
            <v>0</v>
          </cell>
        </row>
        <row r="18">
          <cell r="K18">
            <v>2105</v>
          </cell>
        </row>
        <row r="19">
          <cell r="K19">
            <v>0</v>
          </cell>
        </row>
        <row r="20">
          <cell r="K20">
            <v>0</v>
          </cell>
        </row>
        <row r="21">
          <cell r="K21">
            <v>0</v>
          </cell>
        </row>
        <row r="22">
          <cell r="K22">
            <v>0</v>
          </cell>
        </row>
        <row r="23">
          <cell r="K23">
            <v>0</v>
          </cell>
        </row>
        <row r="24">
          <cell r="K24">
            <v>0</v>
          </cell>
        </row>
        <row r="25">
          <cell r="K25">
            <v>0</v>
          </cell>
        </row>
        <row r="26">
          <cell r="K26">
            <v>2105</v>
          </cell>
        </row>
        <row r="27">
          <cell r="K27">
            <v>0</v>
          </cell>
        </row>
        <row r="28">
          <cell r="K28">
            <v>0</v>
          </cell>
        </row>
        <row r="29">
          <cell r="K29">
            <v>0</v>
          </cell>
        </row>
        <row r="30">
          <cell r="K30">
            <v>0</v>
          </cell>
        </row>
        <row r="31">
          <cell r="K31">
            <v>0</v>
          </cell>
        </row>
        <row r="32">
          <cell r="K32">
            <v>0</v>
          </cell>
        </row>
        <row r="33">
          <cell r="K33">
            <v>0</v>
          </cell>
        </row>
        <row r="34">
          <cell r="K34">
            <v>2105</v>
          </cell>
        </row>
        <row r="35">
          <cell r="K35">
            <v>0</v>
          </cell>
        </row>
        <row r="36">
          <cell r="K36">
            <v>0</v>
          </cell>
        </row>
        <row r="37">
          <cell r="K37">
            <v>0</v>
          </cell>
        </row>
        <row r="38">
          <cell r="K38">
            <v>0</v>
          </cell>
        </row>
        <row r="39">
          <cell r="K39">
            <v>0</v>
          </cell>
        </row>
        <row r="40">
          <cell r="K40">
            <v>0</v>
          </cell>
        </row>
        <row r="41">
          <cell r="K41">
            <v>0</v>
          </cell>
        </row>
        <row r="42">
          <cell r="K42">
            <v>2102</v>
          </cell>
        </row>
        <row r="43">
          <cell r="K43">
            <v>0</v>
          </cell>
        </row>
        <row r="44">
          <cell r="K44">
            <v>0</v>
          </cell>
        </row>
        <row r="45">
          <cell r="K45">
            <v>0</v>
          </cell>
        </row>
        <row r="46">
          <cell r="K46">
            <v>0</v>
          </cell>
        </row>
        <row r="47">
          <cell r="K47">
            <v>0</v>
          </cell>
        </row>
        <row r="48">
          <cell r="K48">
            <v>0</v>
          </cell>
        </row>
        <row r="49">
          <cell r="K49">
            <v>0</v>
          </cell>
        </row>
        <row r="50">
          <cell r="K50">
            <v>2404</v>
          </cell>
        </row>
        <row r="51">
          <cell r="K51">
            <v>0</v>
          </cell>
        </row>
        <row r="52">
          <cell r="K52">
            <v>0</v>
          </cell>
        </row>
        <row r="53">
          <cell r="K53">
            <v>0</v>
          </cell>
        </row>
        <row r="54">
          <cell r="K54">
            <v>0</v>
          </cell>
        </row>
        <row r="55">
          <cell r="K55">
            <v>0</v>
          </cell>
        </row>
        <row r="56">
          <cell r="K56">
            <v>0</v>
          </cell>
        </row>
        <row r="57">
          <cell r="K57">
            <v>0</v>
          </cell>
        </row>
        <row r="58">
          <cell r="K58">
            <v>2105</v>
          </cell>
        </row>
        <row r="59">
          <cell r="K59">
            <v>0</v>
          </cell>
        </row>
        <row r="60">
          <cell r="K60">
            <v>0</v>
          </cell>
        </row>
        <row r="61">
          <cell r="K61">
            <v>0</v>
          </cell>
        </row>
        <row r="62">
          <cell r="K62">
            <v>0</v>
          </cell>
        </row>
        <row r="63">
          <cell r="K63">
            <v>0</v>
          </cell>
        </row>
        <row r="64">
          <cell r="K64">
            <v>0</v>
          </cell>
        </row>
        <row r="65">
          <cell r="K65">
            <v>0</v>
          </cell>
        </row>
        <row r="66">
          <cell r="K66">
            <v>0</v>
          </cell>
        </row>
        <row r="67">
          <cell r="K67">
            <v>0</v>
          </cell>
        </row>
        <row r="68">
          <cell r="K68">
            <v>0</v>
          </cell>
        </row>
        <row r="69">
          <cell r="K69">
            <v>0</v>
          </cell>
        </row>
        <row r="70">
          <cell r="K70">
            <v>0</v>
          </cell>
        </row>
        <row r="71">
          <cell r="K71">
            <v>0</v>
          </cell>
        </row>
        <row r="72">
          <cell r="K72">
            <v>0</v>
          </cell>
        </row>
        <row r="73">
          <cell r="K73">
            <v>0</v>
          </cell>
        </row>
        <row r="74">
          <cell r="K74">
            <v>0</v>
          </cell>
        </row>
        <row r="75">
          <cell r="K75">
            <v>0</v>
          </cell>
        </row>
        <row r="76">
          <cell r="K76">
            <v>0</v>
          </cell>
        </row>
        <row r="77">
          <cell r="K77">
            <v>0</v>
          </cell>
        </row>
        <row r="78">
          <cell r="K78">
            <v>0</v>
          </cell>
        </row>
        <row r="79">
          <cell r="K79">
            <v>0</v>
          </cell>
        </row>
        <row r="80">
          <cell r="K80">
            <v>0</v>
          </cell>
        </row>
        <row r="81">
          <cell r="K81">
            <v>0</v>
          </cell>
        </row>
        <row r="82">
          <cell r="K82">
            <v>2105</v>
          </cell>
        </row>
        <row r="83">
          <cell r="K83">
            <v>0</v>
          </cell>
        </row>
        <row r="84">
          <cell r="K84">
            <v>0</v>
          </cell>
        </row>
        <row r="85">
          <cell r="K85">
            <v>0</v>
          </cell>
        </row>
        <row r="86">
          <cell r="K86">
            <v>3811</v>
          </cell>
        </row>
        <row r="87">
          <cell r="K87">
            <v>3505</v>
          </cell>
        </row>
        <row r="88">
          <cell r="K88">
            <v>0</v>
          </cell>
        </row>
        <row r="89">
          <cell r="K89">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0">
          <cell r="K100">
            <v>0</v>
          </cell>
        </row>
        <row r="101">
          <cell r="K101">
            <v>0</v>
          </cell>
        </row>
        <row r="102">
          <cell r="K102">
            <v>0</v>
          </cell>
        </row>
        <row r="103">
          <cell r="K103">
            <v>0</v>
          </cell>
        </row>
        <row r="104">
          <cell r="K104">
            <v>0</v>
          </cell>
        </row>
        <row r="105">
          <cell r="K105">
            <v>0</v>
          </cell>
        </row>
        <row r="106">
          <cell r="K106">
            <v>0</v>
          </cell>
        </row>
        <row r="107">
          <cell r="K107">
            <v>0</v>
          </cell>
        </row>
        <row r="108">
          <cell r="K108">
            <v>0</v>
          </cell>
        </row>
        <row r="109">
          <cell r="K109">
            <v>0</v>
          </cell>
        </row>
        <row r="110">
          <cell r="K110">
            <v>0</v>
          </cell>
        </row>
        <row r="111">
          <cell r="K111">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8">
          <cell r="K148">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0">
          <cell r="K160">
            <v>0</v>
          </cell>
        </row>
        <row r="161">
          <cell r="K161">
            <v>0</v>
          </cell>
        </row>
        <row r="162">
          <cell r="K162">
            <v>0</v>
          </cell>
        </row>
        <row r="163">
          <cell r="K163">
            <v>0</v>
          </cell>
        </row>
        <row r="164">
          <cell r="K164">
            <v>0</v>
          </cell>
        </row>
        <row r="165">
          <cell r="K165">
            <v>0</v>
          </cell>
        </row>
        <row r="166">
          <cell r="K166">
            <v>3305</v>
          </cell>
        </row>
        <row r="167">
          <cell r="K167">
            <v>0</v>
          </cell>
        </row>
        <row r="168">
          <cell r="K168">
            <v>0</v>
          </cell>
        </row>
        <row r="169">
          <cell r="K169">
            <v>0</v>
          </cell>
        </row>
        <row r="170">
          <cell r="K170">
            <v>2101</v>
          </cell>
        </row>
        <row r="171">
          <cell r="K171">
            <v>0</v>
          </cell>
        </row>
        <row r="172">
          <cell r="K172">
            <v>0</v>
          </cell>
        </row>
        <row r="173">
          <cell r="K173">
            <v>0</v>
          </cell>
        </row>
        <row r="174">
          <cell r="K174">
            <v>0</v>
          </cell>
        </row>
        <row r="175">
          <cell r="K175">
            <v>0</v>
          </cell>
        </row>
        <row r="176">
          <cell r="K176">
            <v>0</v>
          </cell>
        </row>
        <row r="177">
          <cell r="K177">
            <v>0</v>
          </cell>
        </row>
        <row r="178">
          <cell r="K178">
            <v>0</v>
          </cell>
        </row>
        <row r="179">
          <cell r="K179">
            <v>0</v>
          </cell>
        </row>
        <row r="180">
          <cell r="K180">
            <v>0</v>
          </cell>
        </row>
        <row r="181">
          <cell r="K181">
            <v>0</v>
          </cell>
        </row>
        <row r="182">
          <cell r="K182">
            <v>0</v>
          </cell>
        </row>
        <row r="183">
          <cell r="K183">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4">
          <cell r="K194">
            <v>0</v>
          </cell>
        </row>
        <row r="195">
          <cell r="K195">
            <v>0</v>
          </cell>
        </row>
        <row r="196">
          <cell r="K196">
            <v>0</v>
          </cell>
        </row>
        <row r="197">
          <cell r="K197">
            <v>0</v>
          </cell>
        </row>
        <row r="198">
          <cell r="K198">
            <v>0</v>
          </cell>
        </row>
        <row r="199">
          <cell r="K199">
            <v>0</v>
          </cell>
        </row>
        <row r="200">
          <cell r="K200">
            <v>0</v>
          </cell>
        </row>
        <row r="201">
          <cell r="K201">
            <v>0</v>
          </cell>
        </row>
        <row r="202">
          <cell r="K202">
            <v>2101</v>
          </cell>
        </row>
        <row r="203">
          <cell r="K203">
            <v>0</v>
          </cell>
        </row>
        <row r="204">
          <cell r="K204">
            <v>0</v>
          </cell>
        </row>
        <row r="205">
          <cell r="K205">
            <v>0</v>
          </cell>
        </row>
        <row r="206">
          <cell r="K206">
            <v>0</v>
          </cell>
        </row>
        <row r="207">
          <cell r="K207">
            <v>0</v>
          </cell>
        </row>
        <row r="208">
          <cell r="K208">
            <v>0</v>
          </cell>
        </row>
        <row r="209">
          <cell r="K209">
            <v>0</v>
          </cell>
        </row>
        <row r="210">
          <cell r="K210">
            <v>2101</v>
          </cell>
        </row>
        <row r="211">
          <cell r="K211">
            <v>0</v>
          </cell>
        </row>
        <row r="212">
          <cell r="K212">
            <v>0</v>
          </cell>
        </row>
        <row r="213">
          <cell r="K213">
            <v>0</v>
          </cell>
        </row>
        <row r="214">
          <cell r="K214">
            <v>0</v>
          </cell>
        </row>
        <row r="215">
          <cell r="K215">
            <v>0</v>
          </cell>
        </row>
        <row r="216">
          <cell r="K216">
            <v>0</v>
          </cell>
        </row>
        <row r="217">
          <cell r="K217">
            <v>0</v>
          </cell>
        </row>
        <row r="218">
          <cell r="K218">
            <v>0</v>
          </cell>
        </row>
        <row r="219">
          <cell r="K219">
            <v>0</v>
          </cell>
        </row>
        <row r="220">
          <cell r="K220">
            <v>0</v>
          </cell>
        </row>
        <row r="221">
          <cell r="K221">
            <v>0</v>
          </cell>
        </row>
        <row r="222">
          <cell r="K222">
            <v>0</v>
          </cell>
        </row>
        <row r="223">
          <cell r="K223">
            <v>0</v>
          </cell>
        </row>
        <row r="224">
          <cell r="K224">
            <v>0</v>
          </cell>
        </row>
        <row r="225">
          <cell r="K225">
            <v>0</v>
          </cell>
        </row>
        <row r="226">
          <cell r="K226">
            <v>0</v>
          </cell>
        </row>
        <row r="227">
          <cell r="K227">
            <v>0</v>
          </cell>
        </row>
        <row r="228">
          <cell r="K228">
            <v>0</v>
          </cell>
        </row>
        <row r="229">
          <cell r="K229">
            <v>0</v>
          </cell>
        </row>
        <row r="230">
          <cell r="K230">
            <v>0</v>
          </cell>
        </row>
        <row r="231">
          <cell r="K231">
            <v>0</v>
          </cell>
        </row>
        <row r="232">
          <cell r="K232">
            <v>0</v>
          </cell>
        </row>
        <row r="233">
          <cell r="K233">
            <v>0</v>
          </cell>
        </row>
        <row r="234">
          <cell r="K234">
            <v>0</v>
          </cell>
        </row>
        <row r="235">
          <cell r="K235">
            <v>0</v>
          </cell>
        </row>
        <row r="236">
          <cell r="K236">
            <v>0</v>
          </cell>
        </row>
        <row r="237">
          <cell r="K237">
            <v>0</v>
          </cell>
        </row>
        <row r="238">
          <cell r="K238">
            <v>0</v>
          </cell>
        </row>
        <row r="239">
          <cell r="K239">
            <v>0</v>
          </cell>
        </row>
        <row r="240">
          <cell r="K240">
            <v>0</v>
          </cell>
        </row>
        <row r="241">
          <cell r="K241">
            <v>0</v>
          </cell>
        </row>
        <row r="242">
          <cell r="K242">
            <v>0</v>
          </cell>
        </row>
        <row r="243">
          <cell r="K243">
            <v>0</v>
          </cell>
        </row>
        <row r="244">
          <cell r="K244">
            <v>0</v>
          </cell>
        </row>
        <row r="245">
          <cell r="K245">
            <v>0</v>
          </cell>
        </row>
        <row r="246">
          <cell r="K246">
            <v>3811</v>
          </cell>
        </row>
        <row r="247">
          <cell r="K247">
            <v>0</v>
          </cell>
        </row>
        <row r="248">
          <cell r="K248">
            <v>0</v>
          </cell>
        </row>
        <row r="249">
          <cell r="K249">
            <v>0</v>
          </cell>
        </row>
        <row r="250">
          <cell r="K250">
            <v>0</v>
          </cell>
        </row>
        <row r="251">
          <cell r="K251">
            <v>0</v>
          </cell>
        </row>
        <row r="252">
          <cell r="K252">
            <v>0</v>
          </cell>
        </row>
        <row r="253">
          <cell r="K253">
            <v>0</v>
          </cell>
        </row>
        <row r="254">
          <cell r="K254">
            <v>3305</v>
          </cell>
        </row>
        <row r="255">
          <cell r="K255">
            <v>0</v>
          </cell>
        </row>
        <row r="256">
          <cell r="K256">
            <v>0</v>
          </cell>
        </row>
        <row r="257">
          <cell r="K257">
            <v>0</v>
          </cell>
        </row>
        <row r="258">
          <cell r="K258">
            <v>0</v>
          </cell>
        </row>
        <row r="259">
          <cell r="K259">
            <v>0</v>
          </cell>
        </row>
        <row r="260">
          <cell r="K260">
            <v>0</v>
          </cell>
        </row>
        <row r="261">
          <cell r="K261">
            <v>0</v>
          </cell>
        </row>
        <row r="262">
          <cell r="K262">
            <v>0</v>
          </cell>
        </row>
        <row r="263">
          <cell r="K263">
            <v>0</v>
          </cell>
        </row>
        <row r="264">
          <cell r="K264">
            <v>0</v>
          </cell>
        </row>
        <row r="265">
          <cell r="K265">
            <v>0</v>
          </cell>
        </row>
        <row r="266">
          <cell r="K266">
            <v>0</v>
          </cell>
        </row>
        <row r="267">
          <cell r="K267">
            <v>0</v>
          </cell>
        </row>
        <row r="268">
          <cell r="K268">
            <v>0</v>
          </cell>
        </row>
        <row r="269">
          <cell r="K269">
            <v>0</v>
          </cell>
        </row>
        <row r="270">
          <cell r="K270">
            <v>0</v>
          </cell>
        </row>
        <row r="271">
          <cell r="K271">
            <v>0</v>
          </cell>
        </row>
        <row r="272">
          <cell r="K272">
            <v>0</v>
          </cell>
        </row>
        <row r="273">
          <cell r="K273">
            <v>0</v>
          </cell>
        </row>
        <row r="274">
          <cell r="K274">
            <v>0</v>
          </cell>
        </row>
        <row r="275">
          <cell r="K275">
            <v>0</v>
          </cell>
        </row>
        <row r="276">
          <cell r="K276">
            <v>0</v>
          </cell>
        </row>
        <row r="277">
          <cell r="K277">
            <v>0</v>
          </cell>
        </row>
        <row r="278">
          <cell r="K278">
            <v>0</v>
          </cell>
        </row>
        <row r="279">
          <cell r="K279">
            <v>0</v>
          </cell>
        </row>
        <row r="280">
          <cell r="K280">
            <v>0</v>
          </cell>
        </row>
        <row r="281">
          <cell r="K281">
            <v>0</v>
          </cell>
        </row>
        <row r="282">
          <cell r="K282">
            <v>0</v>
          </cell>
        </row>
        <row r="283">
          <cell r="K283">
            <v>0</v>
          </cell>
        </row>
        <row r="284">
          <cell r="K284">
            <v>0</v>
          </cell>
        </row>
        <row r="285">
          <cell r="K285">
            <v>0</v>
          </cell>
        </row>
        <row r="286">
          <cell r="K286">
            <v>3505</v>
          </cell>
        </row>
        <row r="287">
          <cell r="K287">
            <v>0</v>
          </cell>
        </row>
        <row r="288">
          <cell r="K288">
            <v>0</v>
          </cell>
        </row>
        <row r="289">
          <cell r="K289">
            <v>0</v>
          </cell>
        </row>
        <row r="290">
          <cell r="K290">
            <v>2301</v>
          </cell>
        </row>
        <row r="291">
          <cell r="K291">
            <v>2404</v>
          </cell>
        </row>
        <row r="292">
          <cell r="K292">
            <v>2503</v>
          </cell>
        </row>
        <row r="293">
          <cell r="K293">
            <v>0</v>
          </cell>
        </row>
        <row r="294">
          <cell r="K294">
            <v>3505</v>
          </cell>
        </row>
        <row r="295">
          <cell r="K295">
            <v>3505</v>
          </cell>
        </row>
        <row r="296">
          <cell r="K296">
            <v>3505</v>
          </cell>
        </row>
        <row r="297">
          <cell r="K297">
            <v>3505</v>
          </cell>
        </row>
        <row r="298">
          <cell r="K298">
            <v>2101</v>
          </cell>
        </row>
        <row r="299">
          <cell r="K299">
            <v>0</v>
          </cell>
        </row>
        <row r="300">
          <cell r="K300">
            <v>0</v>
          </cell>
        </row>
        <row r="301">
          <cell r="K301">
            <v>0</v>
          </cell>
        </row>
        <row r="302">
          <cell r="K302">
            <v>3103</v>
          </cell>
        </row>
        <row r="303">
          <cell r="K303">
            <v>3106</v>
          </cell>
        </row>
        <row r="304">
          <cell r="K304">
            <v>3107</v>
          </cell>
        </row>
        <row r="305">
          <cell r="K305">
            <v>0</v>
          </cell>
        </row>
        <row r="306">
          <cell r="K306">
            <v>0</v>
          </cell>
        </row>
        <row r="307">
          <cell r="K307">
            <v>0</v>
          </cell>
        </row>
        <row r="308">
          <cell r="K308">
            <v>0</v>
          </cell>
        </row>
        <row r="309">
          <cell r="K309">
            <v>0</v>
          </cell>
        </row>
        <row r="310">
          <cell r="K310">
            <v>3505</v>
          </cell>
        </row>
        <row r="311">
          <cell r="K311">
            <v>0</v>
          </cell>
        </row>
        <row r="312">
          <cell r="K312">
            <v>0</v>
          </cell>
        </row>
        <row r="313">
          <cell r="K313">
            <v>0</v>
          </cell>
        </row>
        <row r="314">
          <cell r="K314">
            <v>2106</v>
          </cell>
        </row>
        <row r="315">
          <cell r="K315">
            <v>2302</v>
          </cell>
        </row>
        <row r="316">
          <cell r="K316">
            <v>0</v>
          </cell>
        </row>
        <row r="317">
          <cell r="K317">
            <v>0</v>
          </cell>
        </row>
        <row r="318">
          <cell r="K318">
            <v>0</v>
          </cell>
        </row>
        <row r="319">
          <cell r="K319">
            <v>0</v>
          </cell>
        </row>
        <row r="320">
          <cell r="K320">
            <v>0</v>
          </cell>
        </row>
        <row r="321">
          <cell r="K321">
            <v>0</v>
          </cell>
        </row>
      </sheetData>
      <sheetData sheetId="26" refreshError="1"/>
      <sheetData sheetId="27" refreshError="1"/>
      <sheetData sheetId="28"/>
      <sheetData sheetId="29" refreshError="1"/>
      <sheetData sheetId="30"/>
      <sheetData sheetId="31"/>
      <sheetData sheetId="32"/>
      <sheetData sheetId="33"/>
      <sheetData sheetId="34">
        <row r="8">
          <cell r="B8" t="str">
            <v>132</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8">
          <cell r="B8" t="str">
            <v>132</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8">
          <cell r="B8" t="str">
            <v>132</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ow r="8">
          <cell r="B8" t="str">
            <v>132</v>
          </cell>
        </row>
      </sheetData>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8">
          <cell r="B8" t="str">
            <v>132</v>
          </cell>
        </row>
      </sheetData>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ow r="8">
          <cell r="B8" t="str">
            <v>132</v>
          </cell>
        </row>
      </sheetData>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8">
          <cell r="B8" t="str">
            <v>132</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ow r="8">
          <cell r="B8" t="str">
            <v>132</v>
          </cell>
        </row>
      </sheetData>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ow r="8">
          <cell r="B8" t="str">
            <v>132</v>
          </cell>
        </row>
      </sheetData>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ow r="8">
          <cell r="B8" t="str">
            <v>132</v>
          </cell>
        </row>
      </sheetData>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ow r="8">
          <cell r="B8" t="str">
            <v>132</v>
          </cell>
        </row>
      </sheetData>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E_P1"/>
      <sheetName val="CÉDULA"/>
      <sheetName val="Presión"/>
      <sheetName val="Captura"/>
      <sheetName val="Seguimiento"/>
      <sheetName val="Presupuesto"/>
      <sheetName val="Afectación"/>
      <sheetName val="Memoria_de_Calculo1"/>
      <sheetName val="BD_Presupuesto"/>
      <sheetName val="BD_Metas"/>
      <sheetName val="BD_Seguimiento"/>
      <sheetName val="BD_Datos"/>
      <sheetName val="E_P"/>
      <sheetName val="Memoria_de_Calculo"/>
      <sheetName val="E_P2"/>
      <sheetName val="Memoria_de_Calculo2"/>
      <sheetName val="E P"/>
      <sheetName val="Memoria de Calculo"/>
      <sheetName val="E_P4"/>
      <sheetName val="Memoria_de_Calculo4"/>
      <sheetName val="E_P3"/>
      <sheetName val="Memoria_de_Calculo3"/>
      <sheetName val="E_P5"/>
      <sheetName val="Memoria_de_Calculo5"/>
      <sheetName val="E_P6"/>
      <sheetName val="Memoria_de_Calculo6"/>
      <sheetName val="E_P8"/>
      <sheetName val="Memoria_de_Calculo8"/>
      <sheetName val="E_P7"/>
      <sheetName val="Memoria_de_Calculo7"/>
      <sheetName val="E_P9"/>
      <sheetName val="Memoria_de_Calculo9"/>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sheetData sheetId="14"/>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E_P"/>
      <sheetName val="CÉDULA"/>
      <sheetName val="Presión"/>
      <sheetName val="Captura"/>
      <sheetName val="Seguimiento"/>
      <sheetName val="Afectación"/>
      <sheetName val="INDICADORES"/>
      <sheetName val="Presupuesto"/>
      <sheetName val="Memoria_de_Calculo"/>
      <sheetName val="BD_Presupuesto"/>
      <sheetName val="BD_Metas"/>
      <sheetName val="BD_Seguimiento"/>
      <sheetName val="BD_Datos"/>
      <sheetName val="E_P1"/>
      <sheetName val="Memoria_de_Calculo1"/>
      <sheetName val="E_P2"/>
      <sheetName val="Memoria_de_Calculo2"/>
      <sheetName val="E P"/>
      <sheetName val="Memoria de Calculo"/>
      <sheetName val="E_P4"/>
      <sheetName val="Memoria_de_Calculo4"/>
      <sheetName val="E_P3"/>
      <sheetName val="Memoria_de_Calculo3"/>
      <sheetName val="E_P5"/>
      <sheetName val="Memoria_de_Calculo5"/>
      <sheetName val="E_P7"/>
      <sheetName val="Memoria_de_Calculo7"/>
      <sheetName val="E_P6"/>
      <sheetName val="Memoria_de_Calculo6"/>
      <sheetName val="E_P8"/>
      <sheetName val="Memoria_de_Calculo8"/>
      <sheetName val="E_P9"/>
      <sheetName val="Memoria_de_Calculo9"/>
      <sheetName val="E_P10"/>
      <sheetName val="Memoria_de_Calculo1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row r="2">
          <cell r="D2">
            <v>2101</v>
          </cell>
          <cell r="E2">
            <v>556.88</v>
          </cell>
          <cell r="F2">
            <v>3338</v>
          </cell>
          <cell r="G2">
            <v>829.42</v>
          </cell>
          <cell r="H2">
            <v>1720.43</v>
          </cell>
          <cell r="I2">
            <v>819.6</v>
          </cell>
          <cell r="J2">
            <v>569.98</v>
          </cell>
          <cell r="K2">
            <v>802.56</v>
          </cell>
          <cell r="L2">
            <v>6204.28</v>
          </cell>
          <cell r="M2">
            <v>803.22</v>
          </cell>
          <cell r="N2">
            <v>508.4</v>
          </cell>
          <cell r="O2">
            <v>845.8</v>
          </cell>
          <cell r="P2">
            <v>507.75</v>
          </cell>
        </row>
        <row r="3">
          <cell r="D3">
            <v>3808</v>
          </cell>
          <cell r="E3">
            <v>362.25</v>
          </cell>
          <cell r="F3">
            <v>476.25</v>
          </cell>
          <cell r="G3">
            <v>362.25</v>
          </cell>
          <cell r="H3">
            <v>0</v>
          </cell>
          <cell r="I3">
            <v>362.25</v>
          </cell>
          <cell r="J3">
            <v>0</v>
          </cell>
          <cell r="K3">
            <v>362.25</v>
          </cell>
          <cell r="L3">
            <v>0</v>
          </cell>
          <cell r="M3">
            <v>362.25</v>
          </cell>
          <cell r="N3">
            <v>436.25</v>
          </cell>
          <cell r="O3">
            <v>362.25</v>
          </cell>
          <cell r="P3">
            <v>236.25</v>
          </cell>
        </row>
        <row r="4">
          <cell r="D4">
            <v>3204</v>
          </cell>
          <cell r="E4">
            <v>0</v>
          </cell>
          <cell r="F4">
            <v>0</v>
          </cell>
          <cell r="G4">
            <v>0</v>
          </cell>
          <cell r="H4">
            <v>0</v>
          </cell>
          <cell r="I4">
            <v>0</v>
          </cell>
          <cell r="J4">
            <v>0</v>
          </cell>
          <cell r="K4">
            <v>0</v>
          </cell>
          <cell r="L4">
            <v>0</v>
          </cell>
          <cell r="M4">
            <v>0</v>
          </cell>
          <cell r="N4">
            <v>3000</v>
          </cell>
          <cell r="O4">
            <v>0</v>
          </cell>
          <cell r="P4">
            <v>0</v>
          </cell>
        </row>
        <row r="5">
          <cell r="D5">
            <v>3808</v>
          </cell>
          <cell r="E5">
            <v>147</v>
          </cell>
          <cell r="F5">
            <v>147</v>
          </cell>
          <cell r="G5">
            <v>147</v>
          </cell>
          <cell r="H5">
            <v>147</v>
          </cell>
          <cell r="I5">
            <v>147</v>
          </cell>
          <cell r="J5">
            <v>147</v>
          </cell>
          <cell r="K5">
            <v>147</v>
          </cell>
          <cell r="L5">
            <v>147</v>
          </cell>
          <cell r="M5">
            <v>147</v>
          </cell>
          <cell r="N5">
            <v>147</v>
          </cell>
          <cell r="O5">
            <v>147</v>
          </cell>
          <cell r="P5">
            <v>147</v>
          </cell>
        </row>
        <row r="6">
          <cell r="D6">
            <v>2101</v>
          </cell>
          <cell r="E6">
            <v>0</v>
          </cell>
          <cell r="F6">
            <v>524.12</v>
          </cell>
          <cell r="G6">
            <v>0</v>
          </cell>
          <cell r="H6">
            <v>0</v>
          </cell>
          <cell r="I6">
            <v>0</v>
          </cell>
          <cell r="J6">
            <v>0</v>
          </cell>
          <cell r="K6">
            <v>0</v>
          </cell>
          <cell r="L6">
            <v>524.12</v>
          </cell>
          <cell r="M6">
            <v>0</v>
          </cell>
          <cell r="N6">
            <v>0</v>
          </cell>
          <cell r="O6">
            <v>0</v>
          </cell>
          <cell r="P6">
            <v>0</v>
          </cell>
        </row>
        <row r="7">
          <cell r="D7">
            <v>2101</v>
          </cell>
          <cell r="E7">
            <v>1482</v>
          </cell>
          <cell r="F7">
            <v>0</v>
          </cell>
          <cell r="G7">
            <v>0</v>
          </cell>
          <cell r="H7">
            <v>0</v>
          </cell>
          <cell r="I7">
            <v>0</v>
          </cell>
          <cell r="J7">
            <v>0</v>
          </cell>
          <cell r="K7">
            <v>1482</v>
          </cell>
          <cell r="L7">
            <v>0</v>
          </cell>
          <cell r="M7">
            <v>0</v>
          </cell>
          <cell r="N7">
            <v>0</v>
          </cell>
          <cell r="O7">
            <v>0</v>
          </cell>
          <cell r="P7">
            <v>0</v>
          </cell>
        </row>
        <row r="8">
          <cell r="D8">
            <v>2105</v>
          </cell>
          <cell r="E8">
            <v>0</v>
          </cell>
          <cell r="F8">
            <v>0</v>
          </cell>
          <cell r="G8">
            <v>0</v>
          </cell>
          <cell r="H8">
            <v>0</v>
          </cell>
          <cell r="I8">
            <v>0</v>
          </cell>
          <cell r="J8">
            <v>0</v>
          </cell>
          <cell r="K8">
            <v>0</v>
          </cell>
          <cell r="L8">
            <v>0</v>
          </cell>
          <cell r="M8">
            <v>0</v>
          </cell>
          <cell r="N8">
            <v>0</v>
          </cell>
          <cell r="O8">
            <v>0</v>
          </cell>
          <cell r="P8">
            <v>0</v>
          </cell>
        </row>
        <row r="9">
          <cell r="D9">
            <v>2101</v>
          </cell>
          <cell r="E9">
            <v>1551.5</v>
          </cell>
          <cell r="F9">
            <v>0</v>
          </cell>
          <cell r="G9">
            <v>0</v>
          </cell>
          <cell r="H9">
            <v>0</v>
          </cell>
          <cell r="I9">
            <v>0</v>
          </cell>
          <cell r="J9">
            <v>0</v>
          </cell>
          <cell r="K9">
            <v>1551.5</v>
          </cell>
          <cell r="L9">
            <v>0</v>
          </cell>
          <cell r="M9">
            <v>0</v>
          </cell>
          <cell r="N9">
            <v>0</v>
          </cell>
          <cell r="O9">
            <v>0</v>
          </cell>
          <cell r="P9">
            <v>0</v>
          </cell>
        </row>
        <row r="10">
          <cell r="D10">
            <v>2101</v>
          </cell>
          <cell r="E10">
            <v>0</v>
          </cell>
          <cell r="F10">
            <v>0</v>
          </cell>
          <cell r="G10">
            <v>327.58</v>
          </cell>
          <cell r="H10">
            <v>0</v>
          </cell>
          <cell r="I10">
            <v>0</v>
          </cell>
          <cell r="J10">
            <v>327.58</v>
          </cell>
          <cell r="K10">
            <v>0</v>
          </cell>
          <cell r="L10">
            <v>0</v>
          </cell>
          <cell r="M10">
            <v>327.58</v>
          </cell>
          <cell r="N10">
            <v>0</v>
          </cell>
          <cell r="O10">
            <v>0</v>
          </cell>
          <cell r="P10">
            <v>327.58</v>
          </cell>
        </row>
        <row r="11">
          <cell r="D11">
            <v>2106</v>
          </cell>
          <cell r="E11">
            <v>0</v>
          </cell>
          <cell r="F11">
            <v>0</v>
          </cell>
          <cell r="G11">
            <v>548.15</v>
          </cell>
          <cell r="H11">
            <v>0</v>
          </cell>
          <cell r="I11">
            <v>0</v>
          </cell>
          <cell r="J11">
            <v>548.15</v>
          </cell>
          <cell r="K11">
            <v>0</v>
          </cell>
          <cell r="L11">
            <v>0</v>
          </cell>
          <cell r="M11">
            <v>548.15</v>
          </cell>
          <cell r="N11">
            <v>0</v>
          </cell>
          <cell r="O11">
            <v>0</v>
          </cell>
          <cell r="P11">
            <v>548.15</v>
          </cell>
        </row>
        <row r="12">
          <cell r="D12">
            <v>3808</v>
          </cell>
          <cell r="E12">
            <v>250</v>
          </cell>
          <cell r="F12">
            <v>250</v>
          </cell>
          <cell r="G12">
            <v>250</v>
          </cell>
          <cell r="H12">
            <v>250</v>
          </cell>
          <cell r="I12">
            <v>250</v>
          </cell>
          <cell r="J12">
            <v>250</v>
          </cell>
          <cell r="K12">
            <v>250</v>
          </cell>
          <cell r="L12">
            <v>250</v>
          </cell>
          <cell r="M12">
            <v>250</v>
          </cell>
          <cell r="N12">
            <v>250</v>
          </cell>
          <cell r="O12">
            <v>250</v>
          </cell>
          <cell r="P12">
            <v>250</v>
          </cell>
        </row>
        <row r="13">
          <cell r="D13">
            <v>2301</v>
          </cell>
          <cell r="E13">
            <v>25249.279999999999</v>
          </cell>
          <cell r="F13">
            <v>30249.279999999999</v>
          </cell>
          <cell r="G13">
            <v>25624.28</v>
          </cell>
          <cell r="H13">
            <v>25249.279999999999</v>
          </cell>
          <cell r="I13">
            <v>25249.279999999999</v>
          </cell>
          <cell r="J13">
            <v>25624.28</v>
          </cell>
          <cell r="K13">
            <v>25249.279999999999</v>
          </cell>
          <cell r="L13">
            <v>30249.279999999999</v>
          </cell>
          <cell r="M13">
            <v>25624.28</v>
          </cell>
          <cell r="N13">
            <v>25249.279999999999</v>
          </cell>
          <cell r="O13">
            <v>25249.279999999999</v>
          </cell>
          <cell r="P13">
            <v>25624.28</v>
          </cell>
        </row>
        <row r="14">
          <cell r="D14">
            <v>2404</v>
          </cell>
          <cell r="E14">
            <v>15075.67</v>
          </cell>
          <cell r="F14">
            <v>15075.67</v>
          </cell>
          <cell r="G14">
            <v>15075.67</v>
          </cell>
          <cell r="H14">
            <v>15075.67</v>
          </cell>
          <cell r="I14">
            <v>15075.67</v>
          </cell>
          <cell r="J14">
            <v>15075.67</v>
          </cell>
          <cell r="K14">
            <v>15075.67</v>
          </cell>
          <cell r="L14">
            <v>15075.67</v>
          </cell>
          <cell r="M14">
            <v>15075.67</v>
          </cell>
          <cell r="N14">
            <v>15075.67</v>
          </cell>
          <cell r="O14">
            <v>15075.67</v>
          </cell>
          <cell r="P14">
            <v>15075.67</v>
          </cell>
        </row>
        <row r="15">
          <cell r="D15">
            <v>2101</v>
          </cell>
          <cell r="E15">
            <v>655.14</v>
          </cell>
          <cell r="F15">
            <v>1965.45</v>
          </cell>
          <cell r="G15">
            <v>655.14</v>
          </cell>
          <cell r="H15">
            <v>1965.45</v>
          </cell>
          <cell r="I15">
            <v>655.14</v>
          </cell>
          <cell r="J15">
            <v>1965.45</v>
          </cell>
          <cell r="K15">
            <v>655.14</v>
          </cell>
          <cell r="L15">
            <v>2620.6</v>
          </cell>
          <cell r="M15">
            <v>655.14</v>
          </cell>
          <cell r="N15">
            <v>1637.83</v>
          </cell>
          <cell r="O15">
            <v>1965.45</v>
          </cell>
          <cell r="P15">
            <v>655.14</v>
          </cell>
        </row>
        <row r="16">
          <cell r="D16">
            <v>2106</v>
          </cell>
          <cell r="E16">
            <v>2083</v>
          </cell>
          <cell r="F16">
            <v>7915</v>
          </cell>
          <cell r="G16">
            <v>1041</v>
          </cell>
          <cell r="H16">
            <v>7082</v>
          </cell>
          <cell r="I16">
            <v>1041</v>
          </cell>
          <cell r="J16">
            <v>8770</v>
          </cell>
          <cell r="K16">
            <v>1041</v>
          </cell>
          <cell r="L16">
            <v>0</v>
          </cell>
          <cell r="M16">
            <v>1041</v>
          </cell>
          <cell r="N16">
            <v>8222</v>
          </cell>
          <cell r="O16">
            <v>1041</v>
          </cell>
          <cell r="P16">
            <v>388.72</v>
          </cell>
        </row>
        <row r="17">
          <cell r="D17">
            <v>3811</v>
          </cell>
          <cell r="E17">
            <v>427.8</v>
          </cell>
          <cell r="F17">
            <v>427.8</v>
          </cell>
          <cell r="G17">
            <v>427.8</v>
          </cell>
          <cell r="H17">
            <v>427.8</v>
          </cell>
          <cell r="I17">
            <v>427.8</v>
          </cell>
          <cell r="J17">
            <v>427.8</v>
          </cell>
          <cell r="K17">
            <v>427.8</v>
          </cell>
          <cell r="L17">
            <v>427.8</v>
          </cell>
          <cell r="M17">
            <v>427.8</v>
          </cell>
          <cell r="N17">
            <v>427.8</v>
          </cell>
          <cell r="O17">
            <v>427.8</v>
          </cell>
          <cell r="P17">
            <v>427.8</v>
          </cell>
        </row>
        <row r="18">
          <cell r="D18">
            <v>2101</v>
          </cell>
          <cell r="E18">
            <v>233.52</v>
          </cell>
          <cell r="F18">
            <v>233.52</v>
          </cell>
          <cell r="G18">
            <v>233.52</v>
          </cell>
          <cell r="H18">
            <v>233.52</v>
          </cell>
          <cell r="I18">
            <v>233.52</v>
          </cell>
          <cell r="J18">
            <v>233.52</v>
          </cell>
          <cell r="K18">
            <v>233.52</v>
          </cell>
          <cell r="L18">
            <v>233.52</v>
          </cell>
          <cell r="M18">
            <v>233.52</v>
          </cell>
          <cell r="N18">
            <v>233.52</v>
          </cell>
          <cell r="O18">
            <v>233.52</v>
          </cell>
          <cell r="P18">
            <v>233.52</v>
          </cell>
        </row>
        <row r="19">
          <cell r="D19">
            <v>2101</v>
          </cell>
          <cell r="E19">
            <v>297.10000000000002</v>
          </cell>
          <cell r="F19">
            <v>297.10000000000002</v>
          </cell>
          <cell r="G19">
            <v>297.10000000000002</v>
          </cell>
          <cell r="H19">
            <v>297.10000000000002</v>
          </cell>
          <cell r="I19">
            <v>297.10000000000002</v>
          </cell>
          <cell r="J19">
            <v>297.10000000000002</v>
          </cell>
          <cell r="K19">
            <v>297.10000000000002</v>
          </cell>
          <cell r="L19">
            <v>297.10000000000002</v>
          </cell>
          <cell r="M19">
            <v>297.10000000000002</v>
          </cell>
          <cell r="N19">
            <v>297.10000000000002</v>
          </cell>
          <cell r="O19">
            <v>297.10000000000002</v>
          </cell>
          <cell r="P19">
            <v>297.10000000000002</v>
          </cell>
        </row>
        <row r="20">
          <cell r="D20">
            <v>2102</v>
          </cell>
          <cell r="E20">
            <v>1497</v>
          </cell>
          <cell r="F20">
            <v>0</v>
          </cell>
          <cell r="G20">
            <v>0</v>
          </cell>
          <cell r="H20">
            <v>1497</v>
          </cell>
          <cell r="I20">
            <v>0</v>
          </cell>
          <cell r="J20">
            <v>0</v>
          </cell>
          <cell r="K20">
            <v>1497</v>
          </cell>
          <cell r="L20">
            <v>0</v>
          </cell>
          <cell r="M20">
            <v>0</v>
          </cell>
          <cell r="N20">
            <v>0</v>
          </cell>
          <cell r="O20">
            <v>0</v>
          </cell>
          <cell r="P20">
            <v>0</v>
          </cell>
        </row>
        <row r="21">
          <cell r="D21">
            <v>3305</v>
          </cell>
          <cell r="E21">
            <v>15666.32</v>
          </cell>
          <cell r="F21">
            <v>15666.32</v>
          </cell>
          <cell r="G21">
            <v>15666.32</v>
          </cell>
          <cell r="H21">
            <v>15666.32</v>
          </cell>
          <cell r="I21">
            <v>15666.32</v>
          </cell>
          <cell r="J21">
            <v>15666.32</v>
          </cell>
          <cell r="K21">
            <v>15666.32</v>
          </cell>
          <cell r="L21">
            <v>15666.32</v>
          </cell>
          <cell r="M21">
            <v>15666.32</v>
          </cell>
          <cell r="N21">
            <v>15666.32</v>
          </cell>
          <cell r="O21">
            <v>15666.32</v>
          </cell>
          <cell r="P21">
            <v>15666.32</v>
          </cell>
        </row>
        <row r="22">
          <cell r="D22">
            <v>3107</v>
          </cell>
          <cell r="E22">
            <v>0</v>
          </cell>
          <cell r="F22">
            <v>0</v>
          </cell>
          <cell r="G22">
            <v>5665</v>
          </cell>
          <cell r="H22">
            <v>0</v>
          </cell>
          <cell r="I22">
            <v>5665</v>
          </cell>
          <cell r="J22">
            <v>0</v>
          </cell>
          <cell r="K22">
            <v>5665</v>
          </cell>
          <cell r="L22">
            <v>0</v>
          </cell>
          <cell r="M22">
            <v>5665</v>
          </cell>
          <cell r="N22">
            <v>0</v>
          </cell>
          <cell r="O22">
            <v>5665</v>
          </cell>
          <cell r="P22">
            <v>5665</v>
          </cell>
        </row>
        <row r="23">
          <cell r="D23">
            <v>3106</v>
          </cell>
          <cell r="E23">
            <v>17500</v>
          </cell>
          <cell r="F23">
            <v>17500</v>
          </cell>
          <cell r="G23">
            <v>17500</v>
          </cell>
          <cell r="H23">
            <v>17500</v>
          </cell>
          <cell r="I23">
            <v>17500</v>
          </cell>
          <cell r="J23">
            <v>17500</v>
          </cell>
          <cell r="K23">
            <v>17500</v>
          </cell>
          <cell r="L23">
            <v>17500</v>
          </cell>
          <cell r="M23">
            <v>17500</v>
          </cell>
          <cell r="N23">
            <v>17500</v>
          </cell>
          <cell r="O23">
            <v>17500</v>
          </cell>
          <cell r="P23">
            <v>17500</v>
          </cell>
        </row>
        <row r="24">
          <cell r="D24">
            <v>3103</v>
          </cell>
          <cell r="E24">
            <v>8500</v>
          </cell>
          <cell r="F24">
            <v>8500</v>
          </cell>
          <cell r="G24">
            <v>8500</v>
          </cell>
          <cell r="H24">
            <v>8500</v>
          </cell>
          <cell r="I24">
            <v>8500</v>
          </cell>
          <cell r="J24">
            <v>8500</v>
          </cell>
          <cell r="K24">
            <v>8500</v>
          </cell>
          <cell r="L24">
            <v>8500</v>
          </cell>
          <cell r="M24">
            <v>8500</v>
          </cell>
          <cell r="N24">
            <v>8500</v>
          </cell>
          <cell r="O24">
            <v>8500</v>
          </cell>
          <cell r="P24">
            <v>8500</v>
          </cell>
        </row>
        <row r="25">
          <cell r="D25">
            <v>3817</v>
          </cell>
          <cell r="E25">
            <v>0</v>
          </cell>
          <cell r="F25">
            <v>0</v>
          </cell>
          <cell r="G25">
            <v>0</v>
          </cell>
          <cell r="H25">
            <v>625</v>
          </cell>
          <cell r="I25">
            <v>0</v>
          </cell>
          <cell r="J25">
            <v>0</v>
          </cell>
          <cell r="K25">
            <v>625</v>
          </cell>
          <cell r="L25">
            <v>0</v>
          </cell>
          <cell r="M25">
            <v>0</v>
          </cell>
          <cell r="N25">
            <v>625</v>
          </cell>
          <cell r="O25">
            <v>0</v>
          </cell>
          <cell r="P25">
            <v>0</v>
          </cell>
        </row>
        <row r="26">
          <cell r="D26">
            <v>3402</v>
          </cell>
          <cell r="E26">
            <v>0</v>
          </cell>
          <cell r="F26">
            <v>0</v>
          </cell>
          <cell r="G26">
            <v>0</v>
          </cell>
          <cell r="H26">
            <v>0</v>
          </cell>
          <cell r="I26">
            <v>1000</v>
          </cell>
          <cell r="J26">
            <v>0</v>
          </cell>
          <cell r="K26">
            <v>0</v>
          </cell>
          <cell r="L26">
            <v>1000</v>
          </cell>
          <cell r="M26">
            <v>0</v>
          </cell>
          <cell r="N26">
            <v>0</v>
          </cell>
          <cell r="O26">
            <v>0</v>
          </cell>
          <cell r="P26">
            <v>0</v>
          </cell>
        </row>
        <row r="27">
          <cell r="D27">
            <v>3411</v>
          </cell>
          <cell r="E27">
            <v>37044</v>
          </cell>
          <cell r="F27">
            <v>37044</v>
          </cell>
          <cell r="G27">
            <v>37044</v>
          </cell>
          <cell r="H27">
            <v>37044</v>
          </cell>
          <cell r="I27">
            <v>37044</v>
          </cell>
          <cell r="J27">
            <v>37044</v>
          </cell>
          <cell r="K27">
            <v>37044</v>
          </cell>
          <cell r="L27">
            <v>37044</v>
          </cell>
          <cell r="M27">
            <v>37044</v>
          </cell>
          <cell r="N27">
            <v>37044</v>
          </cell>
          <cell r="O27">
            <v>37044</v>
          </cell>
          <cell r="P27">
            <v>37044</v>
          </cell>
        </row>
        <row r="28">
          <cell r="D28">
            <v>3413</v>
          </cell>
          <cell r="E28">
            <v>3412</v>
          </cell>
          <cell r="F28">
            <v>3412</v>
          </cell>
          <cell r="G28">
            <v>3412</v>
          </cell>
          <cell r="H28">
            <v>3412</v>
          </cell>
          <cell r="I28">
            <v>3412</v>
          </cell>
          <cell r="J28">
            <v>3412</v>
          </cell>
          <cell r="K28">
            <v>3412</v>
          </cell>
          <cell r="L28">
            <v>3412</v>
          </cell>
          <cell r="M28">
            <v>3412</v>
          </cell>
          <cell r="N28">
            <v>3412</v>
          </cell>
          <cell r="O28">
            <v>3412</v>
          </cell>
          <cell r="P28">
            <v>3412</v>
          </cell>
        </row>
        <row r="29">
          <cell r="D29">
            <v>3505</v>
          </cell>
          <cell r="E29">
            <v>37275</v>
          </cell>
          <cell r="F29">
            <v>37275</v>
          </cell>
          <cell r="G29">
            <v>37275</v>
          </cell>
          <cell r="H29">
            <v>37275</v>
          </cell>
          <cell r="I29">
            <v>37275</v>
          </cell>
          <cell r="J29">
            <v>37275</v>
          </cell>
          <cell r="K29">
            <v>37275</v>
          </cell>
          <cell r="L29">
            <v>37275</v>
          </cell>
          <cell r="M29">
            <v>37275</v>
          </cell>
          <cell r="N29">
            <v>37275</v>
          </cell>
          <cell r="O29">
            <v>37275</v>
          </cell>
          <cell r="P29">
            <v>37275</v>
          </cell>
        </row>
        <row r="30">
          <cell r="D30">
            <v>2503</v>
          </cell>
          <cell r="E30">
            <v>0</v>
          </cell>
          <cell r="F30">
            <v>0</v>
          </cell>
          <cell r="G30">
            <v>0</v>
          </cell>
          <cell r="H30">
            <v>0</v>
          </cell>
          <cell r="I30">
            <v>900</v>
          </cell>
          <cell r="J30">
            <v>0</v>
          </cell>
          <cell r="K30">
            <v>0</v>
          </cell>
          <cell r="L30">
            <v>0</v>
          </cell>
          <cell r="M30">
            <v>0</v>
          </cell>
          <cell r="N30">
            <v>0</v>
          </cell>
          <cell r="O30">
            <v>0</v>
          </cell>
          <cell r="P30">
            <v>0</v>
          </cell>
        </row>
        <row r="31">
          <cell r="D31">
            <v>2504</v>
          </cell>
          <cell r="E31">
            <v>0</v>
          </cell>
          <cell r="F31">
            <v>0</v>
          </cell>
          <cell r="G31">
            <v>500</v>
          </cell>
          <cell r="H31">
            <v>0</v>
          </cell>
          <cell r="I31">
            <v>0</v>
          </cell>
          <cell r="J31">
            <v>500</v>
          </cell>
          <cell r="K31">
            <v>0</v>
          </cell>
          <cell r="L31">
            <v>0</v>
          </cell>
          <cell r="M31">
            <v>500</v>
          </cell>
          <cell r="N31">
            <v>0</v>
          </cell>
          <cell r="O31">
            <v>0</v>
          </cell>
          <cell r="P31">
            <v>500</v>
          </cell>
        </row>
        <row r="32">
          <cell r="D32">
            <v>2605</v>
          </cell>
          <cell r="E32">
            <v>0</v>
          </cell>
          <cell r="F32">
            <v>0</v>
          </cell>
          <cell r="G32">
            <v>0</v>
          </cell>
          <cell r="H32">
            <v>100</v>
          </cell>
          <cell r="I32">
            <v>0</v>
          </cell>
          <cell r="J32">
            <v>0</v>
          </cell>
          <cell r="K32">
            <v>100</v>
          </cell>
          <cell r="L32">
            <v>0</v>
          </cell>
          <cell r="M32">
            <v>100</v>
          </cell>
          <cell r="N32">
            <v>0</v>
          </cell>
          <cell r="O32">
            <v>0</v>
          </cell>
          <cell r="P32">
            <v>0</v>
          </cell>
        </row>
        <row r="33">
          <cell r="D33">
            <v>5204</v>
          </cell>
          <cell r="E33">
            <v>16667</v>
          </cell>
          <cell r="F33">
            <v>16667</v>
          </cell>
          <cell r="G33">
            <v>16667</v>
          </cell>
          <cell r="H33">
            <v>16667</v>
          </cell>
          <cell r="I33">
            <v>16667</v>
          </cell>
          <cell r="J33">
            <v>16667</v>
          </cell>
          <cell r="K33">
            <v>16667</v>
          </cell>
          <cell r="L33">
            <v>16667</v>
          </cell>
          <cell r="M33">
            <v>16667</v>
          </cell>
          <cell r="N33">
            <v>16667</v>
          </cell>
          <cell r="O33">
            <v>16667</v>
          </cell>
          <cell r="P33">
            <v>16667</v>
          </cell>
        </row>
        <row r="34">
          <cell r="D34">
            <v>5206</v>
          </cell>
          <cell r="E34">
            <v>62500</v>
          </cell>
          <cell r="F34">
            <v>62500</v>
          </cell>
          <cell r="G34">
            <v>62500</v>
          </cell>
          <cell r="H34">
            <v>62500</v>
          </cell>
          <cell r="I34">
            <v>62500</v>
          </cell>
          <cell r="J34">
            <v>62500</v>
          </cell>
          <cell r="K34">
            <v>62500</v>
          </cell>
          <cell r="L34">
            <v>62500</v>
          </cell>
          <cell r="M34">
            <v>62500</v>
          </cell>
          <cell r="N34">
            <v>62500</v>
          </cell>
          <cell r="O34">
            <v>62500</v>
          </cell>
          <cell r="P34">
            <v>62500</v>
          </cell>
        </row>
        <row r="35">
          <cell r="D35">
            <v>5202</v>
          </cell>
          <cell r="E35">
            <v>16312.55</v>
          </cell>
          <cell r="F35">
            <v>14167</v>
          </cell>
          <cell r="G35">
            <v>14167</v>
          </cell>
          <cell r="H35">
            <v>14167</v>
          </cell>
          <cell r="I35">
            <v>14167</v>
          </cell>
          <cell r="J35">
            <v>14167</v>
          </cell>
          <cell r="K35">
            <v>14167</v>
          </cell>
          <cell r="L35">
            <v>14167</v>
          </cell>
          <cell r="M35">
            <v>14167</v>
          </cell>
          <cell r="N35">
            <v>14167</v>
          </cell>
          <cell r="O35">
            <v>14167</v>
          </cell>
          <cell r="P35">
            <v>14167</v>
          </cell>
        </row>
        <row r="36">
          <cell r="D36">
            <v>5102</v>
          </cell>
          <cell r="E36">
            <v>6250</v>
          </cell>
          <cell r="F36">
            <v>6250</v>
          </cell>
          <cell r="G36">
            <v>6250</v>
          </cell>
          <cell r="H36">
            <v>6250</v>
          </cell>
          <cell r="I36">
            <v>6250</v>
          </cell>
          <cell r="J36">
            <v>6250</v>
          </cell>
          <cell r="K36">
            <v>6250</v>
          </cell>
          <cell r="L36">
            <v>6250</v>
          </cell>
          <cell r="M36">
            <v>6250</v>
          </cell>
          <cell r="N36">
            <v>6250</v>
          </cell>
          <cell r="O36">
            <v>6250</v>
          </cell>
          <cell r="P36">
            <v>6250</v>
          </cell>
        </row>
        <row r="37">
          <cell r="D37">
            <v>5205</v>
          </cell>
          <cell r="E37">
            <v>4167</v>
          </cell>
          <cell r="F37">
            <v>4167</v>
          </cell>
          <cell r="G37">
            <v>4167</v>
          </cell>
          <cell r="H37">
            <v>4167</v>
          </cell>
          <cell r="I37">
            <v>4167</v>
          </cell>
          <cell r="J37">
            <v>4167</v>
          </cell>
          <cell r="K37">
            <v>4167</v>
          </cell>
          <cell r="L37">
            <v>4167</v>
          </cell>
          <cell r="M37">
            <v>4167</v>
          </cell>
          <cell r="N37">
            <v>4167</v>
          </cell>
          <cell r="O37">
            <v>4167</v>
          </cell>
          <cell r="P37">
            <v>4167</v>
          </cell>
        </row>
        <row r="38">
          <cell r="D38">
            <v>6105</v>
          </cell>
          <cell r="E38">
            <v>0</v>
          </cell>
          <cell r="F38">
            <v>0</v>
          </cell>
          <cell r="G38">
            <v>45000</v>
          </cell>
          <cell r="H38">
            <v>0</v>
          </cell>
          <cell r="I38">
            <v>0</v>
          </cell>
          <cell r="J38">
            <v>0</v>
          </cell>
          <cell r="K38">
            <v>0</v>
          </cell>
          <cell r="L38">
            <v>0</v>
          </cell>
          <cell r="M38">
            <v>0</v>
          </cell>
          <cell r="N38">
            <v>0</v>
          </cell>
          <cell r="O38">
            <v>0</v>
          </cell>
          <cell r="P38">
            <v>0</v>
          </cell>
        </row>
        <row r="39">
          <cell r="D39">
            <v>6107</v>
          </cell>
          <cell r="E39">
            <v>0</v>
          </cell>
          <cell r="F39">
            <v>0</v>
          </cell>
          <cell r="G39">
            <v>0</v>
          </cell>
          <cell r="H39">
            <v>0</v>
          </cell>
          <cell r="I39">
            <v>0</v>
          </cell>
          <cell r="J39">
            <v>60000</v>
          </cell>
          <cell r="K39">
            <v>0</v>
          </cell>
          <cell r="L39">
            <v>0</v>
          </cell>
          <cell r="M39">
            <v>0</v>
          </cell>
          <cell r="N39">
            <v>0</v>
          </cell>
          <cell r="O39">
            <v>0</v>
          </cell>
          <cell r="P39">
            <v>0</v>
          </cell>
        </row>
        <row r="40">
          <cell r="D40">
            <v>6108</v>
          </cell>
          <cell r="E40">
            <v>0</v>
          </cell>
          <cell r="F40">
            <v>0</v>
          </cell>
          <cell r="G40">
            <v>0</v>
          </cell>
          <cell r="H40">
            <v>0</v>
          </cell>
          <cell r="I40">
            <v>0</v>
          </cell>
          <cell r="J40">
            <v>0</v>
          </cell>
          <cell r="K40">
            <v>80000</v>
          </cell>
          <cell r="L40">
            <v>0</v>
          </cell>
          <cell r="M40">
            <v>0</v>
          </cell>
          <cell r="N40">
            <v>0</v>
          </cell>
          <cell r="O40">
            <v>0</v>
          </cell>
          <cell r="P40">
            <v>0</v>
          </cell>
        </row>
        <row r="41">
          <cell r="D41">
            <v>4107</v>
          </cell>
          <cell r="E41">
            <v>0</v>
          </cell>
          <cell r="F41">
            <v>0</v>
          </cell>
          <cell r="G41">
            <v>0</v>
          </cell>
          <cell r="H41">
            <v>0</v>
          </cell>
          <cell r="I41">
            <v>0</v>
          </cell>
          <cell r="J41">
            <v>0</v>
          </cell>
          <cell r="K41">
            <v>176515.4</v>
          </cell>
          <cell r="L41">
            <v>0</v>
          </cell>
          <cell r="M41">
            <v>0</v>
          </cell>
          <cell r="N41">
            <v>0</v>
          </cell>
          <cell r="O41">
            <v>0</v>
          </cell>
          <cell r="P41">
            <v>293148.42</v>
          </cell>
        </row>
      </sheetData>
      <sheetData sheetId="11" refreshError="1"/>
      <sheetData sheetId="12" refreshError="1"/>
      <sheetData sheetId="13" refreshError="1"/>
      <sheetData sheetId="14"/>
      <sheetData sheetId="15"/>
      <sheetData sheetId="16"/>
      <sheetData sheetId="17"/>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s"/>
      <sheetName val="Cat_entidad"/>
      <sheetName val="Tablero"/>
      <sheetName val="base_tablero"/>
      <sheetName val="serie_h"/>
      <sheetName val="Resumen_indicador_1"/>
      <sheetName val="COB"/>
      <sheetName val="Cobertura"/>
      <sheetName val="A-DEM"/>
      <sheetName val="Atención"/>
      <sheetName val="ABS"/>
      <sheetName val="Absorción"/>
      <sheetName val="MAT"/>
      <sheetName val="Matrícula"/>
      <sheetName val="ACI"/>
      <sheetName val="Aprovechamiento"/>
      <sheetName val="AE"/>
      <sheetName val="Abandono_"/>
      <sheetName val="REP"/>
      <sheetName val="Reprobación"/>
      <sheetName val="ET"/>
      <sheetName val="TE"/>
      <sheetName val="Tasa_de_Egreso"/>
      <sheetName val="TIT"/>
      <sheetName val="Titulación"/>
      <sheetName val="COSTO"/>
      <sheetName val="Costo_por_alumno"/>
      <sheetName val="A-DOC"/>
      <sheetName val="Alumno_Docente"/>
      <sheetName val="Becas"/>
      <sheetName val="Becas_Conalep"/>
      <sheetName val="A-PC"/>
      <sheetName val="computadoras"/>
      <sheetName val="ADM-PC"/>
      <sheetName val="CAP"/>
      <sheetName val="SERV-TEC"/>
      <sheetName val="CERT-COMP"/>
      <sheetName val="BEC-EXT"/>
      <sheetName val="Eficiencia_terminal"/>
      <sheetName val="Becas_ext"/>
      <sheetName val="Alumno_PC"/>
      <sheetName val="Administrativo_PC_"/>
      <sheetName val="COMPETENCIAS"/>
      <sheetName val="SERVICIOS"/>
      <sheetName val="SNB"/>
      <sheetName val="C-PSP_"/>
      <sheetName val="EPRT"/>
      <sheetName val="EPR"/>
      <sheetName val="EGC"/>
      <sheetName val="EGI"/>
      <sheetName val="AUTOF"/>
      <sheetName val="CAIP"/>
      <sheetName val="CNPR"/>
      <sheetName val="Abandono "/>
      <sheetName val="Tasa de Egreso"/>
      <sheetName val="Costo por alumno"/>
      <sheetName val="Administrativo_PC "/>
      <sheetName val="C-PSP "/>
    </sheetNames>
    <sheetDataSet>
      <sheetData sheetId="0"/>
      <sheetData sheetId="1">
        <row r="2">
          <cell r="C2" t="str">
            <v>Nuevo León</v>
          </cell>
        </row>
      </sheetData>
      <sheetData sheetId="2"/>
      <sheetData sheetId="3"/>
      <sheetData sheetId="4"/>
      <sheetData sheetId="5"/>
      <sheetData sheetId="6">
        <row r="2">
          <cell r="A2" t="str">
            <v>Sistema CONALEP</v>
          </cell>
        </row>
      </sheetData>
      <sheetData sheetId="7"/>
      <sheetData sheetId="8">
        <row r="2">
          <cell r="A2" t="str">
            <v>Sistema CONALEP</v>
          </cell>
        </row>
      </sheetData>
      <sheetData sheetId="9"/>
      <sheetData sheetId="10">
        <row r="2">
          <cell r="A2" t="str">
            <v>Sistema CONALEP</v>
          </cell>
        </row>
      </sheetData>
      <sheetData sheetId="11"/>
      <sheetData sheetId="12">
        <row r="2">
          <cell r="A2" t="str">
            <v>Sistema CONALEP</v>
          </cell>
        </row>
      </sheetData>
      <sheetData sheetId="13"/>
      <sheetData sheetId="14">
        <row r="2">
          <cell r="A2" t="str">
            <v>Sistema CONALEP</v>
          </cell>
        </row>
      </sheetData>
      <sheetData sheetId="15"/>
      <sheetData sheetId="16">
        <row r="2">
          <cell r="A2" t="str">
            <v>Sistema CONALEP</v>
          </cell>
        </row>
      </sheetData>
      <sheetData sheetId="17"/>
      <sheetData sheetId="18">
        <row r="2">
          <cell r="A2" t="str">
            <v>Sistema CONALEP</v>
          </cell>
        </row>
      </sheetData>
      <sheetData sheetId="19"/>
      <sheetData sheetId="20">
        <row r="2">
          <cell r="A2" t="str">
            <v>Sistema CONALEP</v>
          </cell>
        </row>
      </sheetData>
      <sheetData sheetId="21">
        <row r="2">
          <cell r="A2" t="str">
            <v>Sistema CONALEP</v>
          </cell>
        </row>
      </sheetData>
      <sheetData sheetId="22"/>
      <sheetData sheetId="23">
        <row r="2">
          <cell r="A2" t="str">
            <v>Sistema CONALEP</v>
          </cell>
        </row>
      </sheetData>
      <sheetData sheetId="24"/>
      <sheetData sheetId="25">
        <row r="2">
          <cell r="A2" t="str">
            <v>Sistema CONALEP</v>
          </cell>
        </row>
      </sheetData>
      <sheetData sheetId="26"/>
      <sheetData sheetId="27">
        <row r="2">
          <cell r="A2" t="str">
            <v>Sistema CONALEP</v>
          </cell>
        </row>
      </sheetData>
      <sheetData sheetId="28"/>
      <sheetData sheetId="29">
        <row r="2">
          <cell r="A2" t="str">
            <v>Sistema CONALEP</v>
          </cell>
        </row>
      </sheetData>
      <sheetData sheetId="30"/>
      <sheetData sheetId="31">
        <row r="2">
          <cell r="A2" t="str">
            <v>Sistema CONALEP</v>
          </cell>
        </row>
      </sheetData>
      <sheetData sheetId="32"/>
      <sheetData sheetId="33">
        <row r="2">
          <cell r="A2" t="str">
            <v>Sistema CONALEP</v>
          </cell>
        </row>
      </sheetData>
      <sheetData sheetId="34">
        <row r="2">
          <cell r="A2" t="str">
            <v>Sistema CONALEP</v>
          </cell>
        </row>
      </sheetData>
      <sheetData sheetId="35">
        <row r="2">
          <cell r="A2" t="str">
            <v>Sistema CONALEP</v>
          </cell>
        </row>
      </sheetData>
      <sheetData sheetId="36">
        <row r="2">
          <cell r="A2" t="str">
            <v>Sistema CONALEP</v>
          </cell>
        </row>
      </sheetData>
      <sheetData sheetId="37">
        <row r="2">
          <cell r="A2" t="str">
            <v>Sistema CONALEP</v>
          </cell>
        </row>
      </sheetData>
      <sheetData sheetId="38"/>
      <sheetData sheetId="39"/>
      <sheetData sheetId="40"/>
      <sheetData sheetId="41"/>
      <sheetData sheetId="42"/>
      <sheetData sheetId="43"/>
      <sheetData sheetId="44">
        <row r="2">
          <cell r="A2" t="str">
            <v>Sistema CONALEP</v>
          </cell>
        </row>
      </sheetData>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4AE2C3-2E4E-4ED3-AFDF-2691B96B4E59}" name="NacionalCobertura79113236785" displayName="NacionalCobertura79113236785" ref="B8:C14" totalsRowShown="0" headerRowDxfId="34" dataDxfId="33">
  <tableColumns count="2">
    <tableColumn id="1" xr3:uid="{73B0A888-D758-4444-9558-F35D3A0F0B81}" name="Año" dataDxfId="32"/>
    <tableColumn id="2" xr3:uid="{24F485D2-4A87-415D-8286-08E677A5D1DE}" name="Valor" dataDxfId="3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0B7ED2-3481-4612-ACE9-3BC52FB4352A}" name="NacionalCobertura79113236946" displayName="NacionalCobertura79113236946" ref="B9:C15" totalsRowShown="0" headerRowDxfId="30" headerRowCellStyle="Normal 5">
  <tableColumns count="2">
    <tableColumn id="1" xr3:uid="{E42F88CA-6616-4770-8993-DEC7EAF0E31C}" name="Año" dataDxfId="29" dataCellStyle="Normal 5"/>
    <tableColumn id="2" xr3:uid="{5C7C04C3-FD9E-4206-9BA7-362C6B22D676}" name="Valor" dataDxfId="28" dataCellStyle="Normal 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8A8ED4-7585-4878-BB9A-C165396E211A}" name="NacionalCobertura791132367" displayName="NacionalCobertura791132367" ref="B8:C14" totalsRowShown="0" headerRowDxfId="27" dataDxfId="26">
  <tableColumns count="2">
    <tableColumn id="1" xr3:uid="{6E449B1C-E065-4E58-AAA3-FBFD1D4732F3}" name="Año" dataDxfId="25"/>
    <tableColumn id="2" xr3:uid="{9A108FB5-A2E5-47C3-BEC5-8677EBD35293}" name="Valor" dataDxfId="2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1CE28-BD55-4041-BD69-29B1D7F0F9B1}" name="NacionalCobertura7911323673" displayName="NacionalCobertura7911323673" ref="B8:C14" totalsRowShown="0" headerRowDxfId="23" dataDxfId="22">
  <tableColumns count="2">
    <tableColumn id="1" xr3:uid="{C0664F44-FE0B-4852-BA2E-5385A9CC6FBB}" name="Año" dataDxfId="21"/>
    <tableColumn id="2" xr3:uid="{1F6C62E6-2FC2-4669-8EE7-BD81D19B9285}" name="Valor" dataDxfId="2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46A764-513F-47A8-BE73-CF52543640E2}" name="NacionalCobertura79113236734" displayName="NacionalCobertura79113236734" ref="B8:C14" totalsRowShown="0" headerRowDxfId="19" dataDxfId="18">
  <tableColumns count="2">
    <tableColumn id="1" xr3:uid="{45F94678-52F3-4722-81B3-16D065F198B4}" name="Año" dataDxfId="17"/>
    <tableColumn id="2" xr3:uid="{A35F054C-EBC6-446F-9647-657BE8143F15}" name="Valor" dataDxfId="1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7929CC-B575-4D7B-82AE-5084FA35F9EE}" name="NacionalCobertura7911323678" displayName="NacionalCobertura7911323678" ref="B8:C14" totalsRowShown="0" headerRowDxfId="15" dataDxfId="14">
  <tableColumns count="2">
    <tableColumn id="1" xr3:uid="{78223D3C-F0F7-4E07-A889-488A4811C369}" name="Año" dataDxfId="13"/>
    <tableColumn id="2" xr3:uid="{DCF0C123-621D-4FBC-8894-B8336C2CBD57}" name="Valor" dataDxfId="1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B31C1A-71B5-4544-B422-E8B3099BD8D6}" name="Tabla3" displayName="Tabla3" ref="B7:H321" totalsRowShown="0" headerRowDxfId="11" dataDxfId="9" headerRowBorderDxfId="10" tableBorderDxfId="8" totalsRowBorderDxfId="7">
  <autoFilter ref="B7:H321" xr:uid="{614626BA-7955-4D26-8A22-22D040BB68C2}"/>
  <sortState xmlns:xlrd2="http://schemas.microsoft.com/office/spreadsheetml/2017/richdata2" ref="B8:H321">
    <sortCondition ref="C7:C321"/>
  </sortState>
  <tableColumns count="7">
    <tableColumn id="1" xr3:uid="{CC032349-5D4C-48E6-B13F-3BA51784E523}" name="Edo" dataDxfId="6"/>
    <tableColumn id="2" xr3:uid="{2A4E0602-C53C-4A38-9797-5FECE0E0C5D5}" name="Entidad" dataDxfId="5"/>
    <tableColumn id="3" xr3:uid="{7DA95802-BB4C-441B-A6F2-2CF0A58E0D2F}" name="Cve ptl" dataDxfId="4"/>
    <tableColumn id="4" xr3:uid="{3777D15E-7EA7-4E1D-8FC4-659936BD8623}" name="Unidad Administrativa" dataDxfId="3"/>
    <tableColumn id="5" xr3:uid="{EBC32AA1-58F1-4FEC-AA8A-2559BC48A412}" name="Alumnos Becados duranteal al Tercer Trimestre 2024" dataDxfId="2"/>
    <tableColumn id="6" xr3:uid="{9C8117C0-01DE-4320-A34F-F6619FEE73C4}" name="Matrícula_x000a_ 2024-2025-1" dataDxfId="1"/>
    <tableColumn id="7" xr3:uid="{F5E8D8CF-009C-4F80-ACEB-95BAEFF34AF0}" name="Cobertura de Becados Externos" dataDxfId="0">
      <calculatedColumnFormula>F8/G8*100</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8.bin"/><Relationship Id="rId5" Type="http://schemas.openxmlformats.org/officeDocument/2006/relationships/comments" Target="../comments1.xml"/><Relationship Id="rId4"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33A7-6980-42C2-B5E3-E31EE0F18739}">
  <sheetPr>
    <tabColor rgb="FF750946"/>
  </sheetPr>
  <dimension ref="B1:I36"/>
  <sheetViews>
    <sheetView showGridLines="0" tabSelected="1" view="pageBreakPreview" zoomScale="77" zoomScaleNormal="100" workbookViewId="0">
      <selection activeCell="K13" sqref="K13"/>
    </sheetView>
  </sheetViews>
  <sheetFormatPr baseColWidth="10" defaultRowHeight="17.25"/>
  <cols>
    <col min="1" max="1" width="2.875" style="215" customWidth="1"/>
    <col min="2" max="2" width="4.375" style="215" customWidth="1"/>
    <col min="3" max="3" width="30.75" style="215" customWidth="1"/>
    <col min="4" max="4" width="17.375" style="216" customWidth="1"/>
    <col min="5" max="8" width="14.75" style="216" customWidth="1"/>
    <col min="9" max="9" width="2.875" style="215" customWidth="1"/>
    <col min="10" max="251" width="11.375" style="215" customWidth="1"/>
    <col min="252" max="252" width="5.375" style="215" customWidth="1"/>
    <col min="253" max="253" width="25.375" style="215" customWidth="1"/>
    <col min="254" max="254" width="9.125" style="215" customWidth="1"/>
    <col min="255" max="255" width="8.375" style="215" customWidth="1"/>
    <col min="256" max="256" width="33.625" style="215" customWidth="1"/>
    <col min="257" max="257" width="11.125" style="215" customWidth="1"/>
    <col min="258" max="507" width="11.375" style="215" customWidth="1"/>
    <col min="508" max="508" width="5.375" style="215" customWidth="1"/>
    <col min="509" max="509" width="25.375" style="215" customWidth="1"/>
    <col min="510" max="510" width="9.125" style="215" customWidth="1"/>
    <col min="511" max="511" width="8.375" style="215" customWidth="1"/>
    <col min="512" max="512" width="33.625" style="215" customWidth="1"/>
    <col min="513" max="513" width="11.125" style="215" customWidth="1"/>
    <col min="514" max="763" width="11.375" style="215" customWidth="1"/>
    <col min="764" max="764" width="5.375" style="215" customWidth="1"/>
    <col min="765" max="765" width="25.375" style="215" customWidth="1"/>
    <col min="766" max="766" width="9.125" style="215" customWidth="1"/>
    <col min="767" max="767" width="8.375" style="215" customWidth="1"/>
    <col min="768" max="768" width="33.625" style="215" customWidth="1"/>
    <col min="769" max="769" width="11.125" style="215" customWidth="1"/>
    <col min="770" max="1019" width="11.375" style="215" customWidth="1"/>
    <col min="1020" max="1020" width="5.375" style="215" customWidth="1"/>
    <col min="1021" max="1021" width="25.375" style="215" customWidth="1"/>
    <col min="1022" max="1022" width="9.125" style="215" customWidth="1"/>
    <col min="1023" max="1023" width="8.375" style="215" customWidth="1"/>
    <col min="1024" max="1024" width="33.625" style="215" customWidth="1"/>
    <col min="1025" max="1025" width="11.125" style="215" customWidth="1"/>
    <col min="1026" max="1275" width="11.375" style="215" customWidth="1"/>
    <col min="1276" max="1276" width="5.375" style="215" customWidth="1"/>
    <col min="1277" max="1277" width="25.375" style="215" customWidth="1"/>
    <col min="1278" max="1278" width="9.125" style="215" customWidth="1"/>
    <col min="1279" max="1279" width="8.375" style="215" customWidth="1"/>
    <col min="1280" max="1280" width="33.625" style="215" customWidth="1"/>
    <col min="1281" max="1281" width="11.125" style="215" customWidth="1"/>
    <col min="1282" max="1531" width="11.375" style="215" customWidth="1"/>
    <col min="1532" max="1532" width="5.375" style="215" customWidth="1"/>
    <col min="1533" max="1533" width="25.375" style="215" customWidth="1"/>
    <col min="1534" max="1534" width="9.125" style="215" customWidth="1"/>
    <col min="1535" max="1535" width="8.375" style="215" customWidth="1"/>
    <col min="1536" max="1536" width="33.625" style="215" customWidth="1"/>
    <col min="1537" max="1537" width="11.125" style="215" customWidth="1"/>
    <col min="1538" max="1787" width="11.375" style="215" customWidth="1"/>
    <col min="1788" max="1788" width="5.375" style="215" customWidth="1"/>
    <col min="1789" max="1789" width="25.375" style="215" customWidth="1"/>
    <col min="1790" max="1790" width="9.125" style="215" customWidth="1"/>
    <col min="1791" max="1791" width="8.375" style="215" customWidth="1"/>
    <col min="1792" max="1792" width="33.625" style="215" customWidth="1"/>
    <col min="1793" max="1793" width="11.125" style="215" customWidth="1"/>
    <col min="1794" max="2043" width="11.375" style="215" customWidth="1"/>
    <col min="2044" max="2044" width="5.375" style="215" customWidth="1"/>
    <col min="2045" max="2045" width="25.375" style="215" customWidth="1"/>
    <col min="2046" max="2046" width="9.125" style="215" customWidth="1"/>
    <col min="2047" max="2047" width="8.375" style="215" customWidth="1"/>
    <col min="2048" max="2048" width="33.625" style="215" customWidth="1"/>
    <col min="2049" max="2049" width="11.125" style="215" customWidth="1"/>
    <col min="2050" max="2299" width="11.375" style="215" customWidth="1"/>
    <col min="2300" max="2300" width="5.375" style="215" customWidth="1"/>
    <col min="2301" max="2301" width="25.375" style="215" customWidth="1"/>
    <col min="2302" max="2302" width="9.125" style="215" customWidth="1"/>
    <col min="2303" max="2303" width="8.375" style="215" customWidth="1"/>
    <col min="2304" max="2304" width="33.625" style="215" customWidth="1"/>
    <col min="2305" max="2305" width="11.125" style="215" customWidth="1"/>
    <col min="2306" max="2555" width="11.375" style="215" customWidth="1"/>
    <col min="2556" max="2556" width="5.375" style="215" customWidth="1"/>
    <col min="2557" max="2557" width="25.375" style="215" customWidth="1"/>
    <col min="2558" max="2558" width="9.125" style="215" customWidth="1"/>
    <col min="2559" max="2559" width="8.375" style="215" customWidth="1"/>
    <col min="2560" max="2560" width="33.625" style="215" customWidth="1"/>
    <col min="2561" max="2561" width="11.125" style="215" customWidth="1"/>
    <col min="2562" max="2811" width="11.375" style="215" customWidth="1"/>
    <col min="2812" max="2812" width="5.375" style="215" customWidth="1"/>
    <col min="2813" max="2813" width="25.375" style="215" customWidth="1"/>
    <col min="2814" max="2814" width="9.125" style="215" customWidth="1"/>
    <col min="2815" max="2815" width="8.375" style="215" customWidth="1"/>
    <col min="2816" max="2816" width="33.625" style="215" customWidth="1"/>
    <col min="2817" max="2817" width="11.125" style="215" customWidth="1"/>
    <col min="2818" max="3067" width="11.375" style="215" customWidth="1"/>
    <col min="3068" max="3068" width="5.375" style="215" customWidth="1"/>
    <col min="3069" max="3069" width="25.375" style="215" customWidth="1"/>
    <col min="3070" max="3070" width="9.125" style="215" customWidth="1"/>
    <col min="3071" max="3071" width="8.375" style="215" customWidth="1"/>
    <col min="3072" max="3072" width="33.625" style="215" customWidth="1"/>
    <col min="3073" max="3073" width="11.125" style="215" customWidth="1"/>
    <col min="3074" max="3323" width="11.375" style="215" customWidth="1"/>
    <col min="3324" max="3324" width="5.375" style="215" customWidth="1"/>
    <col min="3325" max="3325" width="25.375" style="215" customWidth="1"/>
    <col min="3326" max="3326" width="9.125" style="215" customWidth="1"/>
    <col min="3327" max="3327" width="8.375" style="215" customWidth="1"/>
    <col min="3328" max="3328" width="33.625" style="215" customWidth="1"/>
    <col min="3329" max="3329" width="11.125" style="215" customWidth="1"/>
    <col min="3330" max="3579" width="11.375" style="215" customWidth="1"/>
    <col min="3580" max="3580" width="5.375" style="215" customWidth="1"/>
    <col min="3581" max="3581" width="25.375" style="215" customWidth="1"/>
    <col min="3582" max="3582" width="9.125" style="215" customWidth="1"/>
    <col min="3583" max="3583" width="8.375" style="215" customWidth="1"/>
    <col min="3584" max="3584" width="33.625" style="215" customWidth="1"/>
    <col min="3585" max="3585" width="11.125" style="215" customWidth="1"/>
    <col min="3586" max="3835" width="11.375" style="215" customWidth="1"/>
    <col min="3836" max="3836" width="5.375" style="215" customWidth="1"/>
    <col min="3837" max="3837" width="25.375" style="215" customWidth="1"/>
    <col min="3838" max="3838" width="9.125" style="215" customWidth="1"/>
    <col min="3839" max="3839" width="8.375" style="215" customWidth="1"/>
    <col min="3840" max="3840" width="33.625" style="215" customWidth="1"/>
    <col min="3841" max="3841" width="11.125" style="215" customWidth="1"/>
    <col min="3842" max="4091" width="11.375" style="215" customWidth="1"/>
    <col min="4092" max="4092" width="5.375" style="215" customWidth="1"/>
    <col min="4093" max="4093" width="25.375" style="215" customWidth="1"/>
    <col min="4094" max="4094" width="9.125" style="215" customWidth="1"/>
    <col min="4095" max="4095" width="8.375" style="215" customWidth="1"/>
    <col min="4096" max="4096" width="33.625" style="215" customWidth="1"/>
    <col min="4097" max="4097" width="11.125" style="215" customWidth="1"/>
    <col min="4098" max="4347" width="11.375" style="215" customWidth="1"/>
    <col min="4348" max="4348" width="5.375" style="215" customWidth="1"/>
    <col min="4349" max="4349" width="25.375" style="215" customWidth="1"/>
    <col min="4350" max="4350" width="9.125" style="215" customWidth="1"/>
    <col min="4351" max="4351" width="8.375" style="215" customWidth="1"/>
    <col min="4352" max="4352" width="33.625" style="215" customWidth="1"/>
    <col min="4353" max="4353" width="11.125" style="215" customWidth="1"/>
    <col min="4354" max="4603" width="11.375" style="215" customWidth="1"/>
    <col min="4604" max="4604" width="5.375" style="215" customWidth="1"/>
    <col min="4605" max="4605" width="25.375" style="215" customWidth="1"/>
    <col min="4606" max="4606" width="9.125" style="215" customWidth="1"/>
    <col min="4607" max="4607" width="8.375" style="215" customWidth="1"/>
    <col min="4608" max="4608" width="33.625" style="215" customWidth="1"/>
    <col min="4609" max="4609" width="11.125" style="215" customWidth="1"/>
    <col min="4610" max="4859" width="11.375" style="215" customWidth="1"/>
    <col min="4860" max="4860" width="5.375" style="215" customWidth="1"/>
    <col min="4861" max="4861" width="25.375" style="215" customWidth="1"/>
    <col min="4862" max="4862" width="9.125" style="215" customWidth="1"/>
    <col min="4863" max="4863" width="8.375" style="215" customWidth="1"/>
    <col min="4864" max="4864" width="33.625" style="215" customWidth="1"/>
    <col min="4865" max="4865" width="11.125" style="215" customWidth="1"/>
    <col min="4866" max="5115" width="11.375" style="215" customWidth="1"/>
    <col min="5116" max="5116" width="5.375" style="215" customWidth="1"/>
    <col min="5117" max="5117" width="25.375" style="215" customWidth="1"/>
    <col min="5118" max="5118" width="9.125" style="215" customWidth="1"/>
    <col min="5119" max="5119" width="8.375" style="215" customWidth="1"/>
    <col min="5120" max="5120" width="33.625" style="215" customWidth="1"/>
    <col min="5121" max="5121" width="11.125" style="215" customWidth="1"/>
    <col min="5122" max="5371" width="11.375" style="215" customWidth="1"/>
    <col min="5372" max="5372" width="5.375" style="215" customWidth="1"/>
    <col min="5373" max="5373" width="25.375" style="215" customWidth="1"/>
    <col min="5374" max="5374" width="9.125" style="215" customWidth="1"/>
    <col min="5375" max="5375" width="8.375" style="215" customWidth="1"/>
    <col min="5376" max="5376" width="33.625" style="215" customWidth="1"/>
    <col min="5377" max="5377" width="11.125" style="215" customWidth="1"/>
    <col min="5378" max="5627" width="11.375" style="215" customWidth="1"/>
    <col min="5628" max="5628" width="5.375" style="215" customWidth="1"/>
    <col min="5629" max="5629" width="25.375" style="215" customWidth="1"/>
    <col min="5630" max="5630" width="9.125" style="215" customWidth="1"/>
    <col min="5631" max="5631" width="8.375" style="215" customWidth="1"/>
    <col min="5632" max="5632" width="33.625" style="215" customWidth="1"/>
    <col min="5633" max="5633" width="11.125" style="215" customWidth="1"/>
    <col min="5634" max="5883" width="11.375" style="215" customWidth="1"/>
    <col min="5884" max="5884" width="5.375" style="215" customWidth="1"/>
    <col min="5885" max="5885" width="25.375" style="215" customWidth="1"/>
    <col min="5886" max="5886" width="9.125" style="215" customWidth="1"/>
    <col min="5887" max="5887" width="8.375" style="215" customWidth="1"/>
    <col min="5888" max="5888" width="33.625" style="215" customWidth="1"/>
    <col min="5889" max="5889" width="11.125" style="215" customWidth="1"/>
    <col min="5890" max="6139" width="11.375" style="215" customWidth="1"/>
    <col min="6140" max="6140" width="5.375" style="215" customWidth="1"/>
    <col min="6141" max="6141" width="25.375" style="215" customWidth="1"/>
    <col min="6142" max="6142" width="9.125" style="215" customWidth="1"/>
    <col min="6143" max="6143" width="8.375" style="215" customWidth="1"/>
    <col min="6144" max="6144" width="33.625" style="215" customWidth="1"/>
    <col min="6145" max="6145" width="11.125" style="215" customWidth="1"/>
    <col min="6146" max="6395" width="11.375" style="215" customWidth="1"/>
    <col min="6396" max="6396" width="5.375" style="215" customWidth="1"/>
    <col min="6397" max="6397" width="25.375" style="215" customWidth="1"/>
    <col min="6398" max="6398" width="9.125" style="215" customWidth="1"/>
    <col min="6399" max="6399" width="8.375" style="215" customWidth="1"/>
    <col min="6400" max="6400" width="33.625" style="215" customWidth="1"/>
    <col min="6401" max="6401" width="11.125" style="215" customWidth="1"/>
    <col min="6402" max="6651" width="11.375" style="215" customWidth="1"/>
    <col min="6652" max="6652" width="5.375" style="215" customWidth="1"/>
    <col min="6653" max="6653" width="25.375" style="215" customWidth="1"/>
    <col min="6654" max="6654" width="9.125" style="215" customWidth="1"/>
    <col min="6655" max="6655" width="8.375" style="215" customWidth="1"/>
    <col min="6656" max="6656" width="33.625" style="215" customWidth="1"/>
    <col min="6657" max="6657" width="11.125" style="215" customWidth="1"/>
    <col min="6658" max="6907" width="11.375" style="215" customWidth="1"/>
    <col min="6908" max="6908" width="5.375" style="215" customWidth="1"/>
    <col min="6909" max="6909" width="25.375" style="215" customWidth="1"/>
    <col min="6910" max="6910" width="9.125" style="215" customWidth="1"/>
    <col min="6911" max="6911" width="8.375" style="215" customWidth="1"/>
    <col min="6912" max="6912" width="33.625" style="215" customWidth="1"/>
    <col min="6913" max="6913" width="11.125" style="215" customWidth="1"/>
    <col min="6914" max="7163" width="11.375" style="215" customWidth="1"/>
    <col min="7164" max="7164" width="5.375" style="215" customWidth="1"/>
    <col min="7165" max="7165" width="25.375" style="215" customWidth="1"/>
    <col min="7166" max="7166" width="9.125" style="215" customWidth="1"/>
    <col min="7167" max="7167" width="8.375" style="215" customWidth="1"/>
    <col min="7168" max="7168" width="33.625" style="215" customWidth="1"/>
    <col min="7169" max="7169" width="11.125" style="215" customWidth="1"/>
    <col min="7170" max="7419" width="11.375" style="215" customWidth="1"/>
    <col min="7420" max="7420" width="5.375" style="215" customWidth="1"/>
    <col min="7421" max="7421" width="25.375" style="215" customWidth="1"/>
    <col min="7422" max="7422" width="9.125" style="215" customWidth="1"/>
    <col min="7423" max="7423" width="8.375" style="215" customWidth="1"/>
    <col min="7424" max="7424" width="33.625" style="215" customWidth="1"/>
    <col min="7425" max="7425" width="11.125" style="215" customWidth="1"/>
    <col min="7426" max="7675" width="11.375" style="215" customWidth="1"/>
    <col min="7676" max="7676" width="5.375" style="215" customWidth="1"/>
    <col min="7677" max="7677" width="25.375" style="215" customWidth="1"/>
    <col min="7678" max="7678" width="9.125" style="215" customWidth="1"/>
    <col min="7679" max="7679" width="8.375" style="215" customWidth="1"/>
    <col min="7680" max="7680" width="33.625" style="215" customWidth="1"/>
    <col min="7681" max="7681" width="11.125" style="215" customWidth="1"/>
    <col min="7682" max="7931" width="11.375" style="215" customWidth="1"/>
    <col min="7932" max="7932" width="5.375" style="215" customWidth="1"/>
    <col min="7933" max="7933" width="25.375" style="215" customWidth="1"/>
    <col min="7934" max="7934" width="9.125" style="215" customWidth="1"/>
    <col min="7935" max="7935" width="8.375" style="215" customWidth="1"/>
    <col min="7936" max="7936" width="33.625" style="215" customWidth="1"/>
    <col min="7937" max="7937" width="11.125" style="215" customWidth="1"/>
    <col min="7938" max="8187" width="11.375" style="215" customWidth="1"/>
    <col min="8188" max="8188" width="5.375" style="215" customWidth="1"/>
    <col min="8189" max="8189" width="25.375" style="215" customWidth="1"/>
    <col min="8190" max="8190" width="9.125" style="215" customWidth="1"/>
    <col min="8191" max="8191" width="8.375" style="215" customWidth="1"/>
    <col min="8192" max="8192" width="33.625" style="215" customWidth="1"/>
    <col min="8193" max="8193" width="11.125" style="215" customWidth="1"/>
    <col min="8194" max="8443" width="11.375" style="215" customWidth="1"/>
    <col min="8444" max="8444" width="5.375" style="215" customWidth="1"/>
    <col min="8445" max="8445" width="25.375" style="215" customWidth="1"/>
    <col min="8446" max="8446" width="9.125" style="215" customWidth="1"/>
    <col min="8447" max="8447" width="8.375" style="215" customWidth="1"/>
    <col min="8448" max="8448" width="33.625" style="215" customWidth="1"/>
    <col min="8449" max="8449" width="11.125" style="215" customWidth="1"/>
    <col min="8450" max="8699" width="11.375" style="215" customWidth="1"/>
    <col min="8700" max="8700" width="5.375" style="215" customWidth="1"/>
    <col min="8701" max="8701" width="25.375" style="215" customWidth="1"/>
    <col min="8702" max="8702" width="9.125" style="215" customWidth="1"/>
    <col min="8703" max="8703" width="8.375" style="215" customWidth="1"/>
    <col min="8704" max="8704" width="33.625" style="215" customWidth="1"/>
    <col min="8705" max="8705" width="11.125" style="215" customWidth="1"/>
    <col min="8706" max="8955" width="11.375" style="215" customWidth="1"/>
    <col min="8956" max="8956" width="5.375" style="215" customWidth="1"/>
    <col min="8957" max="8957" width="25.375" style="215" customWidth="1"/>
    <col min="8958" max="8958" width="9.125" style="215" customWidth="1"/>
    <col min="8959" max="8959" width="8.375" style="215" customWidth="1"/>
    <col min="8960" max="8960" width="33.625" style="215" customWidth="1"/>
    <col min="8961" max="8961" width="11.125" style="215" customWidth="1"/>
    <col min="8962" max="9211" width="11.375" style="215" customWidth="1"/>
    <col min="9212" max="9212" width="5.375" style="215" customWidth="1"/>
    <col min="9213" max="9213" width="25.375" style="215" customWidth="1"/>
    <col min="9214" max="9214" width="9.125" style="215" customWidth="1"/>
    <col min="9215" max="9215" width="8.375" style="215" customWidth="1"/>
    <col min="9216" max="9216" width="33.625" style="215" customWidth="1"/>
    <col min="9217" max="9217" width="11.125" style="215" customWidth="1"/>
    <col min="9218" max="9467" width="11.375" style="215" customWidth="1"/>
    <col min="9468" max="9468" width="5.375" style="215" customWidth="1"/>
    <col min="9469" max="9469" width="25.375" style="215" customWidth="1"/>
    <col min="9470" max="9470" width="9.125" style="215" customWidth="1"/>
    <col min="9471" max="9471" width="8.375" style="215" customWidth="1"/>
    <col min="9472" max="9472" width="33.625" style="215" customWidth="1"/>
    <col min="9473" max="9473" width="11.125" style="215" customWidth="1"/>
    <col min="9474" max="9723" width="11.375" style="215" customWidth="1"/>
    <col min="9724" max="9724" width="5.375" style="215" customWidth="1"/>
    <col min="9725" max="9725" width="25.375" style="215" customWidth="1"/>
    <col min="9726" max="9726" width="9.125" style="215" customWidth="1"/>
    <col min="9727" max="9727" width="8.375" style="215" customWidth="1"/>
    <col min="9728" max="9728" width="33.625" style="215" customWidth="1"/>
    <col min="9729" max="9729" width="11.125" style="215" customWidth="1"/>
    <col min="9730" max="9979" width="11.375" style="215" customWidth="1"/>
    <col min="9980" max="9980" width="5.375" style="215" customWidth="1"/>
    <col min="9981" max="9981" width="25.375" style="215" customWidth="1"/>
    <col min="9982" max="9982" width="9.125" style="215" customWidth="1"/>
    <col min="9983" max="9983" width="8.375" style="215" customWidth="1"/>
    <col min="9984" max="9984" width="33.625" style="215" customWidth="1"/>
    <col min="9985" max="9985" width="11.125" style="215" customWidth="1"/>
    <col min="9986" max="10235" width="11.375" style="215" customWidth="1"/>
    <col min="10236" max="10236" width="5.375" style="215" customWidth="1"/>
    <col min="10237" max="10237" width="25.375" style="215" customWidth="1"/>
    <col min="10238" max="10238" width="9.125" style="215" customWidth="1"/>
    <col min="10239" max="10239" width="8.375" style="215" customWidth="1"/>
    <col min="10240" max="10240" width="33.625" style="215" customWidth="1"/>
    <col min="10241" max="10241" width="11.125" style="215" customWidth="1"/>
    <col min="10242" max="10491" width="11.375" style="215" customWidth="1"/>
    <col min="10492" max="10492" width="5.375" style="215" customWidth="1"/>
    <col min="10493" max="10493" width="25.375" style="215" customWidth="1"/>
    <col min="10494" max="10494" width="9.125" style="215" customWidth="1"/>
    <col min="10495" max="10495" width="8.375" style="215" customWidth="1"/>
    <col min="10496" max="10496" width="33.625" style="215" customWidth="1"/>
    <col min="10497" max="10497" width="11.125" style="215" customWidth="1"/>
    <col min="10498" max="10747" width="11.375" style="215" customWidth="1"/>
    <col min="10748" max="10748" width="5.375" style="215" customWidth="1"/>
    <col min="10749" max="10749" width="25.375" style="215" customWidth="1"/>
    <col min="10750" max="10750" width="9.125" style="215" customWidth="1"/>
    <col min="10751" max="10751" width="8.375" style="215" customWidth="1"/>
    <col min="10752" max="10752" width="33.625" style="215" customWidth="1"/>
    <col min="10753" max="10753" width="11.125" style="215" customWidth="1"/>
    <col min="10754" max="11003" width="11.375" style="215" customWidth="1"/>
    <col min="11004" max="11004" width="5.375" style="215" customWidth="1"/>
    <col min="11005" max="11005" width="25.375" style="215" customWidth="1"/>
    <col min="11006" max="11006" width="9.125" style="215" customWidth="1"/>
    <col min="11007" max="11007" width="8.375" style="215" customWidth="1"/>
    <col min="11008" max="11008" width="33.625" style="215" customWidth="1"/>
    <col min="11009" max="11009" width="11.125" style="215" customWidth="1"/>
    <col min="11010" max="11259" width="11.375" style="215" customWidth="1"/>
    <col min="11260" max="11260" width="5.375" style="215" customWidth="1"/>
    <col min="11261" max="11261" width="25.375" style="215" customWidth="1"/>
    <col min="11262" max="11262" width="9.125" style="215" customWidth="1"/>
    <col min="11263" max="11263" width="8.375" style="215" customWidth="1"/>
    <col min="11264" max="11264" width="33.625" style="215" customWidth="1"/>
    <col min="11265" max="11265" width="11.125" style="215" customWidth="1"/>
    <col min="11266" max="11515" width="11.375" style="215" customWidth="1"/>
    <col min="11516" max="11516" width="5.375" style="215" customWidth="1"/>
    <col min="11517" max="11517" width="25.375" style="215" customWidth="1"/>
    <col min="11518" max="11518" width="9.125" style="215" customWidth="1"/>
    <col min="11519" max="11519" width="8.375" style="215" customWidth="1"/>
    <col min="11520" max="11520" width="33.625" style="215" customWidth="1"/>
    <col min="11521" max="11521" width="11.125" style="215" customWidth="1"/>
    <col min="11522" max="11771" width="11.375" style="215" customWidth="1"/>
    <col min="11772" max="11772" width="5.375" style="215" customWidth="1"/>
    <col min="11773" max="11773" width="25.375" style="215" customWidth="1"/>
    <col min="11774" max="11774" width="9.125" style="215" customWidth="1"/>
    <col min="11775" max="11775" width="8.375" style="215" customWidth="1"/>
    <col min="11776" max="11776" width="33.625" style="215" customWidth="1"/>
    <col min="11777" max="11777" width="11.125" style="215" customWidth="1"/>
    <col min="11778" max="12027" width="11.375" style="215" customWidth="1"/>
    <col min="12028" max="12028" width="5.375" style="215" customWidth="1"/>
    <col min="12029" max="12029" width="25.375" style="215" customWidth="1"/>
    <col min="12030" max="12030" width="9.125" style="215" customWidth="1"/>
    <col min="12031" max="12031" width="8.375" style="215" customWidth="1"/>
    <col min="12032" max="12032" width="33.625" style="215" customWidth="1"/>
    <col min="12033" max="12033" width="11.125" style="215" customWidth="1"/>
    <col min="12034" max="12283" width="11.375" style="215" customWidth="1"/>
    <col min="12284" max="12284" width="5.375" style="215" customWidth="1"/>
    <col min="12285" max="12285" width="25.375" style="215" customWidth="1"/>
    <col min="12286" max="12286" width="9.125" style="215" customWidth="1"/>
    <col min="12287" max="12287" width="8.375" style="215" customWidth="1"/>
    <col min="12288" max="12288" width="33.625" style="215" customWidth="1"/>
    <col min="12289" max="12289" width="11.125" style="215" customWidth="1"/>
    <col min="12290" max="12539" width="11.375" style="215" customWidth="1"/>
    <col min="12540" max="12540" width="5.375" style="215" customWidth="1"/>
    <col min="12541" max="12541" width="25.375" style="215" customWidth="1"/>
    <col min="12542" max="12542" width="9.125" style="215" customWidth="1"/>
    <col min="12543" max="12543" width="8.375" style="215" customWidth="1"/>
    <col min="12544" max="12544" width="33.625" style="215" customWidth="1"/>
    <col min="12545" max="12545" width="11.125" style="215" customWidth="1"/>
    <col min="12546" max="12795" width="11.375" style="215" customWidth="1"/>
    <col min="12796" max="12796" width="5.375" style="215" customWidth="1"/>
    <col min="12797" max="12797" width="25.375" style="215" customWidth="1"/>
    <col min="12798" max="12798" width="9.125" style="215" customWidth="1"/>
    <col min="12799" max="12799" width="8.375" style="215" customWidth="1"/>
    <col min="12800" max="12800" width="33.625" style="215" customWidth="1"/>
    <col min="12801" max="12801" width="11.125" style="215" customWidth="1"/>
    <col min="12802" max="13051" width="11.375" style="215" customWidth="1"/>
    <col min="13052" max="13052" width="5.375" style="215" customWidth="1"/>
    <col min="13053" max="13053" width="25.375" style="215" customWidth="1"/>
    <col min="13054" max="13054" width="9.125" style="215" customWidth="1"/>
    <col min="13055" max="13055" width="8.375" style="215" customWidth="1"/>
    <col min="13056" max="13056" width="33.625" style="215" customWidth="1"/>
    <col min="13057" max="13057" width="11.125" style="215" customWidth="1"/>
    <col min="13058" max="13307" width="11.375" style="215" customWidth="1"/>
    <col min="13308" max="13308" width="5.375" style="215" customWidth="1"/>
    <col min="13309" max="13309" width="25.375" style="215" customWidth="1"/>
    <col min="13310" max="13310" width="9.125" style="215" customWidth="1"/>
    <col min="13311" max="13311" width="8.375" style="215" customWidth="1"/>
    <col min="13312" max="13312" width="33.625" style="215" customWidth="1"/>
    <col min="13313" max="13313" width="11.125" style="215" customWidth="1"/>
    <col min="13314" max="13563" width="11.375" style="215" customWidth="1"/>
    <col min="13564" max="13564" width="5.375" style="215" customWidth="1"/>
    <col min="13565" max="13565" width="25.375" style="215" customWidth="1"/>
    <col min="13566" max="13566" width="9.125" style="215" customWidth="1"/>
    <col min="13567" max="13567" width="8.375" style="215" customWidth="1"/>
    <col min="13568" max="13568" width="33.625" style="215" customWidth="1"/>
    <col min="13569" max="13569" width="11.125" style="215" customWidth="1"/>
    <col min="13570" max="13819" width="11.375" style="215" customWidth="1"/>
    <col min="13820" max="13820" width="5.375" style="215" customWidth="1"/>
    <col min="13821" max="13821" width="25.375" style="215" customWidth="1"/>
    <col min="13822" max="13822" width="9.125" style="215" customWidth="1"/>
    <col min="13823" max="13823" width="8.375" style="215" customWidth="1"/>
    <col min="13824" max="13824" width="33.625" style="215" customWidth="1"/>
    <col min="13825" max="13825" width="11.125" style="215" customWidth="1"/>
    <col min="13826" max="14075" width="11.375" style="215" customWidth="1"/>
    <col min="14076" max="14076" width="5.375" style="215" customWidth="1"/>
    <col min="14077" max="14077" width="25.375" style="215" customWidth="1"/>
    <col min="14078" max="14078" width="9.125" style="215" customWidth="1"/>
    <col min="14079" max="14079" width="8.375" style="215" customWidth="1"/>
    <col min="14080" max="14080" width="33.625" style="215" customWidth="1"/>
    <col min="14081" max="14081" width="11.125" style="215" customWidth="1"/>
    <col min="14082" max="14331" width="11.375" style="215" customWidth="1"/>
    <col min="14332" max="14332" width="5.375" style="215" customWidth="1"/>
    <col min="14333" max="14333" width="25.375" style="215" customWidth="1"/>
    <col min="14334" max="14334" width="9.125" style="215" customWidth="1"/>
    <col min="14335" max="14335" width="8.375" style="215" customWidth="1"/>
    <col min="14336" max="14336" width="33.625" style="215" customWidth="1"/>
    <col min="14337" max="14337" width="11.125" style="215" customWidth="1"/>
    <col min="14338" max="14587" width="11.375" style="215" customWidth="1"/>
    <col min="14588" max="14588" width="5.375" style="215" customWidth="1"/>
    <col min="14589" max="14589" width="25.375" style="215" customWidth="1"/>
    <col min="14590" max="14590" width="9.125" style="215" customWidth="1"/>
    <col min="14591" max="14591" width="8.375" style="215" customWidth="1"/>
    <col min="14592" max="14592" width="33.625" style="215" customWidth="1"/>
    <col min="14593" max="14593" width="11.125" style="215" customWidth="1"/>
    <col min="14594" max="14843" width="11.375" style="215" customWidth="1"/>
    <col min="14844" max="14844" width="5.375" style="215" customWidth="1"/>
    <col min="14845" max="14845" width="25.375" style="215" customWidth="1"/>
    <col min="14846" max="14846" width="9.125" style="215" customWidth="1"/>
    <col min="14847" max="14847" width="8.375" style="215" customWidth="1"/>
    <col min="14848" max="14848" width="33.625" style="215" customWidth="1"/>
    <col min="14849" max="14849" width="11.125" style="215" customWidth="1"/>
    <col min="14850" max="15099" width="11.375" style="215" customWidth="1"/>
    <col min="15100" max="15100" width="5.375" style="215" customWidth="1"/>
    <col min="15101" max="15101" width="25.375" style="215" customWidth="1"/>
    <col min="15102" max="15102" width="9.125" style="215" customWidth="1"/>
    <col min="15103" max="15103" width="8.375" style="215" customWidth="1"/>
    <col min="15104" max="15104" width="33.625" style="215" customWidth="1"/>
    <col min="15105" max="15105" width="11.125" style="215" customWidth="1"/>
    <col min="15106" max="15355" width="11.375" style="215" customWidth="1"/>
    <col min="15356" max="15356" width="5.375" style="215" customWidth="1"/>
    <col min="15357" max="15357" width="25.375" style="215" customWidth="1"/>
    <col min="15358" max="15358" width="9.125" style="215" customWidth="1"/>
    <col min="15359" max="15359" width="8.375" style="215" customWidth="1"/>
    <col min="15360" max="15360" width="33.625" style="215" customWidth="1"/>
    <col min="15361" max="15361" width="11.125" style="215" customWidth="1"/>
    <col min="15362" max="15611" width="11.375" style="215" customWidth="1"/>
    <col min="15612" max="15612" width="5.375" style="215" customWidth="1"/>
    <col min="15613" max="15613" width="25.375" style="215" customWidth="1"/>
    <col min="15614" max="15614" width="9.125" style="215" customWidth="1"/>
    <col min="15615" max="15615" width="8.375" style="215" customWidth="1"/>
    <col min="15616" max="15616" width="33.625" style="215" customWidth="1"/>
    <col min="15617" max="15617" width="11.125" style="215" customWidth="1"/>
    <col min="15618" max="15867" width="11.375" style="215" customWidth="1"/>
    <col min="15868" max="15868" width="5.375" style="215" customWidth="1"/>
    <col min="15869" max="15869" width="25.375" style="215" customWidth="1"/>
    <col min="15870" max="15870" width="9.125" style="215" customWidth="1"/>
    <col min="15871" max="15871" width="8.375" style="215" customWidth="1"/>
    <col min="15872" max="15872" width="33.625" style="215" customWidth="1"/>
    <col min="15873" max="15873" width="11.125" style="215" customWidth="1"/>
    <col min="15874" max="16123" width="11.375" style="215" customWidth="1"/>
    <col min="16124" max="16124" width="5.375" style="215" customWidth="1"/>
    <col min="16125" max="16125" width="25.375" style="215" customWidth="1"/>
    <col min="16126" max="16126" width="9.125" style="215" customWidth="1"/>
    <col min="16127" max="16127" width="8.375" style="215" customWidth="1"/>
    <col min="16128" max="16128" width="33.625" style="215" customWidth="1"/>
    <col min="16129" max="16129" width="11.125" style="215" customWidth="1"/>
    <col min="16130" max="16384" width="11.375" style="215" customWidth="1"/>
  </cols>
  <sheetData>
    <row r="1" spans="2:9" ht="15" customHeight="1">
      <c r="G1" s="215"/>
      <c r="H1" s="136"/>
    </row>
    <row r="2" spans="2:9" ht="24.75" customHeight="1">
      <c r="G2" s="215"/>
      <c r="H2" s="137"/>
    </row>
    <row r="3" spans="2:9" ht="15" customHeight="1">
      <c r="H3" s="138"/>
    </row>
    <row r="4" spans="2:9" ht="27" customHeight="1">
      <c r="B4" s="217"/>
    </row>
    <row r="5" spans="2:9" ht="21" customHeight="1">
      <c r="B5" s="342" t="s">
        <v>572</v>
      </c>
      <c r="C5" s="342"/>
      <c r="D5" s="342"/>
      <c r="E5" s="342"/>
      <c r="F5" s="342"/>
      <c r="G5" s="342"/>
      <c r="H5" s="342"/>
    </row>
    <row r="6" spans="2:9" ht="21" customHeight="1">
      <c r="B6" s="342" t="s">
        <v>573</v>
      </c>
      <c r="C6" s="342"/>
      <c r="D6" s="342"/>
      <c r="E6" s="342"/>
      <c r="F6" s="342"/>
      <c r="G6" s="342"/>
      <c r="H6" s="342"/>
    </row>
    <row r="7" spans="2:9" ht="30" customHeight="1"/>
    <row r="8" spans="2:9" ht="23.25" customHeight="1">
      <c r="B8" s="218" t="s">
        <v>2</v>
      </c>
      <c r="C8" s="219" t="s">
        <v>3</v>
      </c>
      <c r="D8" s="219">
        <v>2022</v>
      </c>
      <c r="E8" s="219">
        <v>2023</v>
      </c>
      <c r="F8" s="219">
        <v>2024</v>
      </c>
      <c r="G8" s="219">
        <v>2025</v>
      </c>
      <c r="H8" s="220">
        <v>2026</v>
      </c>
    </row>
    <row r="9" spans="2:9" ht="4.5" customHeight="1">
      <c r="B9" s="221"/>
      <c r="C9" s="221"/>
      <c r="D9" s="221"/>
      <c r="E9" s="221"/>
      <c r="F9" s="221"/>
      <c r="G9" s="221"/>
      <c r="H9" s="221"/>
    </row>
    <row r="10" spans="2:9">
      <c r="B10" s="343" t="s">
        <v>607</v>
      </c>
      <c r="C10" s="344"/>
      <c r="D10" s="344"/>
      <c r="E10" s="344"/>
      <c r="F10" s="344"/>
      <c r="G10" s="344"/>
      <c r="H10" s="345"/>
    </row>
    <row r="11" spans="2:9" ht="39.950000000000003" customHeight="1">
      <c r="B11" s="233">
        <v>1</v>
      </c>
      <c r="C11" s="231" t="s">
        <v>581</v>
      </c>
      <c r="D11" s="333">
        <f>Reprobación!D51</f>
        <v>19.2</v>
      </c>
      <c r="E11" s="333">
        <f>Reprobación!E51</f>
        <v>21.996056725836542</v>
      </c>
      <c r="F11" s="333">
        <f>Reprobación!F51</f>
        <v>18.344138460644146</v>
      </c>
      <c r="G11" s="333">
        <f>Reprobación!G51</f>
        <v>20.039773690782678</v>
      </c>
      <c r="H11" s="333">
        <f>Reprobación!H51</f>
        <v>19.908416242264256</v>
      </c>
      <c r="I11" s="222"/>
    </row>
    <row r="12" spans="2:9" ht="39.950000000000003" customHeight="1">
      <c r="B12" s="232">
        <v>2</v>
      </c>
      <c r="C12" s="230" t="s">
        <v>4</v>
      </c>
      <c r="D12" s="235">
        <f>Cap_JD!C9</f>
        <v>69395</v>
      </c>
      <c r="E12" s="235">
        <f>Cap_JD!C10</f>
        <v>48029</v>
      </c>
      <c r="F12" s="235">
        <f>Cap_JD!C11</f>
        <v>39509</v>
      </c>
      <c r="G12" s="235">
        <f>Cap_JD!C12</f>
        <v>63636</v>
      </c>
      <c r="H12" s="235">
        <f>Cap_JD!C13</f>
        <v>66701</v>
      </c>
    </row>
    <row r="13" spans="2:9" ht="39.950000000000003" customHeight="1">
      <c r="B13" s="233">
        <v>3</v>
      </c>
      <c r="C13" s="231" t="s">
        <v>5</v>
      </c>
      <c r="D13" s="236">
        <f>'Serv_Tec_JD '!C10</f>
        <v>5014</v>
      </c>
      <c r="E13" s="236">
        <f>'Serv_Tec_JD '!C11</f>
        <v>7245</v>
      </c>
      <c r="F13" s="236">
        <f>'Serv_Tec_JD '!C12</f>
        <v>5495</v>
      </c>
      <c r="G13" s="236">
        <f>'Serv_Tec_JD '!C13</f>
        <v>4494</v>
      </c>
      <c r="H13" s="236">
        <f>'Serv_Tec_JD '!C14</f>
        <v>4513</v>
      </c>
      <c r="I13" s="222"/>
    </row>
    <row r="14" spans="2:9" ht="39.950000000000003" customHeight="1">
      <c r="B14" s="232">
        <v>4</v>
      </c>
      <c r="C14" s="230" t="s">
        <v>7</v>
      </c>
      <c r="D14" s="235">
        <f>Eval_JD!C9</f>
        <v>39011</v>
      </c>
      <c r="E14" s="235">
        <f>Eval_JD!C10</f>
        <v>48990</v>
      </c>
      <c r="F14" s="235">
        <f>Eval_JD!C11</f>
        <v>47715</v>
      </c>
      <c r="G14" s="235">
        <f>Eval_JD!C12</f>
        <v>39929</v>
      </c>
      <c r="H14" s="235">
        <f>Eval_JD!C13</f>
        <v>27454</v>
      </c>
      <c r="I14" s="222"/>
    </row>
    <row r="15" spans="2:9" ht="39.950000000000003" customHeight="1">
      <c r="B15" s="233">
        <v>5</v>
      </c>
      <c r="C15" s="231" t="s">
        <v>6</v>
      </c>
      <c r="D15" s="236">
        <f>'Certifi_JD '!C9</f>
        <v>30755</v>
      </c>
      <c r="E15" s="236">
        <f>'Certifi_JD '!C10</f>
        <v>37058</v>
      </c>
      <c r="F15" s="236">
        <f>'Certifi_JD '!C11</f>
        <v>36110</v>
      </c>
      <c r="G15" s="236">
        <f>'Certifi_JD '!C12</f>
        <v>34447</v>
      </c>
      <c r="H15" s="236">
        <f>'Certifi_JD '!C13</f>
        <v>24940</v>
      </c>
      <c r="I15" s="222"/>
    </row>
    <row r="16" spans="2:9" ht="39.950000000000003" customHeight="1">
      <c r="B16" s="232">
        <v>6</v>
      </c>
      <c r="C16" s="230" t="s">
        <v>8</v>
      </c>
      <c r="D16" s="334">
        <f>BecaExt_JD!C9</f>
        <v>0.32599322775359119</v>
      </c>
      <c r="E16" s="334">
        <f>BecaExt_JD!C10</f>
        <v>6</v>
      </c>
      <c r="F16" s="334">
        <f>BecaExt_JD!C11</f>
        <v>8.7865724749197636</v>
      </c>
      <c r="G16" s="334">
        <f>BecaExt_JD!C12</f>
        <v>6.5481677894769303</v>
      </c>
      <c r="H16" s="334">
        <f>BecaExt_JD!C13</f>
        <v>12.637119469190983</v>
      </c>
    </row>
    <row r="17" spans="2:8" ht="9" customHeight="1">
      <c r="B17" s="223"/>
      <c r="C17" s="224"/>
      <c r="D17" s="225"/>
      <c r="E17" s="226"/>
      <c r="F17" s="226"/>
      <c r="G17" s="226"/>
      <c r="H17" s="226"/>
    </row>
    <row r="18" spans="2:8" ht="20.100000000000001" customHeight="1">
      <c r="B18" s="343" t="s">
        <v>9</v>
      </c>
      <c r="C18" s="344"/>
      <c r="D18" s="344"/>
      <c r="E18" s="344"/>
      <c r="F18" s="344"/>
      <c r="G18" s="344"/>
      <c r="H18" s="345"/>
    </row>
    <row r="19" spans="2:8" ht="39.950000000000003" customHeight="1">
      <c r="B19" s="232">
        <v>7</v>
      </c>
      <c r="C19" s="230" t="s">
        <v>10</v>
      </c>
      <c r="D19" s="334">
        <f>cd!E11</f>
        <v>30.131950717059432</v>
      </c>
      <c r="E19" s="334">
        <f>cd!E12</f>
        <v>29.954790264361939</v>
      </c>
      <c r="F19" s="334">
        <f>cd!E13</f>
        <v>30.355515338826468</v>
      </c>
      <c r="G19" s="334">
        <f>cd!E14</f>
        <v>33.622321579963135</v>
      </c>
      <c r="H19" s="334">
        <f>cd!E15</f>
        <v>38.198800085567839</v>
      </c>
    </row>
    <row r="20" spans="2:8" ht="39.950000000000003" customHeight="1">
      <c r="B20" s="233">
        <v>8</v>
      </c>
      <c r="C20" s="231" t="s">
        <v>11</v>
      </c>
      <c r="D20" s="333">
        <f>eprt!E10</f>
        <v>98.567984316351868</v>
      </c>
      <c r="E20" s="333">
        <f>eprt!E11</f>
        <v>98.502735509329156</v>
      </c>
      <c r="F20" s="333">
        <f>eprt!E12</f>
        <v>95.905334127844824</v>
      </c>
      <c r="G20" s="333">
        <f>eprt!E13</f>
        <v>93.606311503584337</v>
      </c>
      <c r="H20" s="333">
        <f>eprt!E14</f>
        <v>89.230113112208315</v>
      </c>
    </row>
    <row r="21" spans="2:8" ht="39.950000000000003" customHeight="1">
      <c r="B21" s="232">
        <v>9</v>
      </c>
      <c r="C21" s="230" t="s">
        <v>12</v>
      </c>
      <c r="D21" s="334">
        <f>epr!E10</f>
        <v>100</v>
      </c>
      <c r="E21" s="334">
        <f>epr!E11</f>
        <v>100</v>
      </c>
      <c r="F21" s="334">
        <f>epr!E12</f>
        <v>95.381198844589093</v>
      </c>
      <c r="G21" s="334">
        <f>epr!E13</f>
        <v>94.213672639065308</v>
      </c>
      <c r="H21" s="334">
        <f>epr!E14</f>
        <v>88.835200761383007</v>
      </c>
    </row>
    <row r="22" spans="2:8" ht="39.950000000000003" customHeight="1">
      <c r="B22" s="233">
        <v>10</v>
      </c>
      <c r="C22" s="231" t="s">
        <v>13</v>
      </c>
      <c r="D22" s="333">
        <f>egc!E10</f>
        <v>98.567984316351868</v>
      </c>
      <c r="E22" s="333">
        <f>egc!E11</f>
        <v>98.502735509329156</v>
      </c>
      <c r="F22" s="333">
        <f>egc!E12</f>
        <v>95.905334127844824</v>
      </c>
      <c r="G22" s="333">
        <f>egc!E13</f>
        <v>93.606311503584337</v>
      </c>
      <c r="H22" s="333">
        <f>egc!E14</f>
        <v>89.257499189751599</v>
      </c>
    </row>
    <row r="23" spans="2:8" ht="39.950000000000003" customHeight="1">
      <c r="B23" s="232">
        <v>11</v>
      </c>
      <c r="C23" s="230" t="s">
        <v>14</v>
      </c>
      <c r="D23" s="334">
        <f>egi!E10</f>
        <v>0</v>
      </c>
      <c r="E23" s="334">
        <f>egi!E11</f>
        <v>0</v>
      </c>
      <c r="F23" s="334">
        <f>egi!E1</f>
        <v>0</v>
      </c>
      <c r="G23" s="334">
        <f>egi!E13</f>
        <v>0</v>
      </c>
      <c r="H23" s="334">
        <f>egi!E14</f>
        <v>0</v>
      </c>
    </row>
    <row r="24" spans="2:8" ht="39.950000000000003" customHeight="1">
      <c r="B24" s="233">
        <v>12</v>
      </c>
      <c r="C24" s="231" t="s">
        <v>15</v>
      </c>
      <c r="D24" s="333">
        <f>auto!E10</f>
        <v>0.78629753451662299</v>
      </c>
      <c r="E24" s="333">
        <f>auto!E11</f>
        <v>0.94254185683906744</v>
      </c>
      <c r="F24" s="333">
        <f>auto!E12</f>
        <v>1.7598063269724142</v>
      </c>
      <c r="G24" s="333">
        <f>auto!E13</f>
        <v>1.7093816746208614</v>
      </c>
      <c r="H24" s="333">
        <f>auto!E14</f>
        <v>2.6877345284269589</v>
      </c>
    </row>
    <row r="25" spans="2:8" ht="39.950000000000003" customHeight="1">
      <c r="B25" s="232">
        <v>13</v>
      </c>
      <c r="C25" s="230" t="s">
        <v>16</v>
      </c>
      <c r="D25" s="334">
        <f>capip!E10</f>
        <v>85.36928865434767</v>
      </c>
      <c r="E25" s="334">
        <f>capip!E11</f>
        <v>120.53379490997899</v>
      </c>
      <c r="F25" s="334">
        <f>capip!E12</f>
        <v>324.90505860514276</v>
      </c>
      <c r="G25" s="334">
        <f>capip!E13</f>
        <v>138.92802841049158</v>
      </c>
      <c r="H25" s="334">
        <f>capip!E14</f>
        <v>131.08636046423877</v>
      </c>
    </row>
    <row r="26" spans="2:8" ht="22.5" customHeight="1">
      <c r="B26" s="227"/>
      <c r="C26" s="227"/>
      <c r="D26" s="228"/>
      <c r="E26" s="228"/>
      <c r="F26" s="228"/>
      <c r="G26" s="228"/>
      <c r="H26" s="228"/>
    </row>
    <row r="27" spans="2:8" ht="15.75" customHeight="1">
      <c r="C27" s="346" t="s">
        <v>518</v>
      </c>
      <c r="D27" s="346"/>
      <c r="E27" s="229"/>
      <c r="F27" s="346" t="s">
        <v>595</v>
      </c>
      <c r="G27" s="346"/>
      <c r="H27" s="346"/>
    </row>
    <row r="28" spans="2:8" ht="40.5" customHeight="1">
      <c r="C28" s="338"/>
      <c r="D28" s="338"/>
      <c r="E28" s="229"/>
      <c r="F28" s="300"/>
      <c r="G28" s="300"/>
      <c r="H28" s="300"/>
    </row>
    <row r="29" spans="2:8">
      <c r="C29" s="337" t="s">
        <v>545</v>
      </c>
      <c r="D29" s="337"/>
      <c r="E29" s="229"/>
      <c r="F29" s="337" t="s">
        <v>547</v>
      </c>
      <c r="G29" s="337"/>
      <c r="H29" s="337"/>
    </row>
    <row r="30" spans="2:8">
      <c r="C30" s="339" t="s">
        <v>546</v>
      </c>
      <c r="D30" s="339"/>
      <c r="E30" s="229"/>
      <c r="F30" s="339" t="s">
        <v>548</v>
      </c>
      <c r="G30" s="339"/>
      <c r="H30" s="339"/>
    </row>
    <row r="31" spans="2:8">
      <c r="C31" s="336"/>
      <c r="D31" s="336"/>
      <c r="E31" s="229"/>
      <c r="F31" s="336"/>
      <c r="G31" s="336"/>
      <c r="H31" s="336"/>
    </row>
    <row r="32" spans="2:8">
      <c r="C32" s="336"/>
      <c r="D32" s="340" t="s">
        <v>592</v>
      </c>
      <c r="E32" s="340"/>
      <c r="F32" s="340"/>
      <c r="G32" s="336"/>
      <c r="H32" s="336"/>
    </row>
    <row r="33" spans="3:8" ht="40.5" customHeight="1">
      <c r="C33" s="336"/>
      <c r="D33" s="341"/>
      <c r="E33" s="341"/>
      <c r="F33" s="336"/>
      <c r="G33" s="336"/>
      <c r="H33" s="336"/>
    </row>
    <row r="34" spans="3:8">
      <c r="C34" s="336"/>
      <c r="D34" s="337" t="s">
        <v>593</v>
      </c>
      <c r="E34" s="337"/>
      <c r="F34" s="337"/>
      <c r="G34" s="336"/>
      <c r="H34" s="336"/>
    </row>
    <row r="35" spans="3:8">
      <c r="C35" s="336"/>
      <c r="D35" s="341" t="s">
        <v>594</v>
      </c>
      <c r="E35" s="341"/>
      <c r="F35" s="341"/>
      <c r="G35" s="336"/>
      <c r="H35" s="336"/>
    </row>
    <row r="36" spans="3:8">
      <c r="C36" s="339"/>
      <c r="D36" s="339"/>
      <c r="E36" s="229"/>
      <c r="F36" s="339"/>
      <c r="G36" s="339"/>
      <c r="H36" s="339"/>
    </row>
  </sheetData>
  <mergeCells count="17">
    <mergeCell ref="B5:H5"/>
    <mergeCell ref="B6:H6"/>
    <mergeCell ref="B10:H10"/>
    <mergeCell ref="B18:H18"/>
    <mergeCell ref="C27:D27"/>
    <mergeCell ref="F27:H27"/>
    <mergeCell ref="D34:F34"/>
    <mergeCell ref="C28:D28"/>
    <mergeCell ref="C29:D29"/>
    <mergeCell ref="F29:H29"/>
    <mergeCell ref="C36:D36"/>
    <mergeCell ref="F36:H36"/>
    <mergeCell ref="C30:D30"/>
    <mergeCell ref="F30:H30"/>
    <mergeCell ref="D32:F32"/>
    <mergeCell ref="D33:E33"/>
    <mergeCell ref="D35:F35"/>
  </mergeCells>
  <printOptions horizontalCentered="1"/>
  <pageMargins left="0.31496062992125984" right="0.31496062992125984" top="0.55118110236220474" bottom="0.55118110236220474" header="0.31496062992125984" footer="0.31496062992125984"/>
  <pageSetup scale="75" fitToWidth="0" fitToHeight="0" orientation="portrait" r:id="rId1"/>
  <headerFooter>
    <oddFooter>&amp;C&amp;"Montserrat,Regular"&amp;8Página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018C-B6F4-4409-8305-0D4F0BEC0B7B}">
  <sheetPr>
    <tabColor rgb="FFB78129"/>
    <pageSetUpPr fitToPage="1"/>
  </sheetPr>
  <dimension ref="A1:XFD60"/>
  <sheetViews>
    <sheetView showGridLines="0" view="pageBreakPreview" zoomScale="101" zoomScaleNormal="100" zoomScaleSheetLayoutView="145" workbookViewId="0">
      <selection activeCell="H53" sqref="H53"/>
    </sheetView>
  </sheetViews>
  <sheetFormatPr baseColWidth="10" defaultColWidth="11.375" defaultRowHeight="15"/>
  <cols>
    <col min="1" max="1" width="2.625" style="145" customWidth="1"/>
    <col min="2" max="2" width="10.625" style="143" customWidth="1"/>
    <col min="3" max="3" width="23.375" style="145" customWidth="1"/>
    <col min="4" max="10" width="13.625" style="145" customWidth="1"/>
    <col min="11" max="11" width="2.625" style="145" customWidth="1"/>
    <col min="12" max="16384" width="11.375" style="145"/>
  </cols>
  <sheetData>
    <row r="1" spans="2:10" s="134" customFormat="1" ht="15" customHeight="1">
      <c r="B1" s="135"/>
      <c r="J1" s="136"/>
    </row>
    <row r="2" spans="2:10" s="134" customFormat="1" ht="15" customHeight="1">
      <c r="B2" s="135"/>
      <c r="J2" s="137"/>
    </row>
    <row r="3" spans="2:10" s="134" customFormat="1" ht="15" customHeight="1">
      <c r="B3" s="135"/>
      <c r="E3" s="135"/>
      <c r="F3" s="135"/>
      <c r="G3" s="135"/>
      <c r="H3" s="135"/>
      <c r="I3" s="135"/>
      <c r="J3" s="138"/>
    </row>
    <row r="4" spans="2:10" s="134" customFormat="1" ht="36.75" customHeight="1">
      <c r="B4" s="135"/>
      <c r="E4" s="135"/>
      <c r="F4" s="135"/>
      <c r="G4" s="135"/>
      <c r="H4" s="135"/>
      <c r="I4" s="135"/>
    </row>
    <row r="5" spans="2:10" s="134" customFormat="1" ht="20.100000000000001" customHeight="1">
      <c r="B5" s="348" t="s">
        <v>558</v>
      </c>
      <c r="C5" s="348"/>
      <c r="D5" s="348"/>
      <c r="E5" s="348"/>
      <c r="F5" s="348"/>
      <c r="G5" s="348"/>
      <c r="H5" s="348"/>
      <c r="I5" s="348"/>
      <c r="J5" s="348"/>
    </row>
    <row r="6" spans="2:10" s="134" customFormat="1" ht="20.100000000000001" customHeight="1">
      <c r="B6" s="348" t="s">
        <v>574</v>
      </c>
      <c r="C6" s="348"/>
      <c r="D6" s="348"/>
      <c r="E6" s="348"/>
      <c r="F6" s="348"/>
      <c r="G6" s="348"/>
      <c r="H6" s="348"/>
      <c r="I6" s="348"/>
      <c r="J6" s="348"/>
    </row>
    <row r="7" spans="2:10" s="134" customFormat="1" ht="12" customHeight="1">
      <c r="B7" s="139"/>
      <c r="C7" s="140"/>
      <c r="D7" s="140"/>
      <c r="E7" s="135"/>
      <c r="F7" s="141"/>
      <c r="G7" s="141"/>
      <c r="H7" s="141"/>
      <c r="I7" s="141"/>
      <c r="J7" s="142"/>
    </row>
    <row r="8" spans="2:10" s="134" customFormat="1" ht="24.95" customHeight="1">
      <c r="B8" s="183" t="s">
        <v>17</v>
      </c>
      <c r="C8" s="183" t="s">
        <v>18</v>
      </c>
      <c r="E8" s="135"/>
      <c r="F8" s="135"/>
      <c r="G8" s="135"/>
    </row>
    <row r="9" spans="2:10" s="134" customFormat="1" ht="20.100000000000001" customHeight="1">
      <c r="B9" s="184">
        <v>2022</v>
      </c>
      <c r="C9" s="185">
        <f>D53</f>
        <v>39011</v>
      </c>
      <c r="E9" s="135"/>
      <c r="F9" s="135"/>
      <c r="G9" s="135"/>
    </row>
    <row r="10" spans="2:10" s="134" customFormat="1" ht="20.100000000000001" customHeight="1">
      <c r="B10" s="184">
        <v>2023</v>
      </c>
      <c r="C10" s="185">
        <f>E53</f>
        <v>48990</v>
      </c>
      <c r="E10" s="135"/>
      <c r="F10" s="135"/>
      <c r="G10" s="135"/>
    </row>
    <row r="11" spans="2:10" s="134" customFormat="1" ht="20.100000000000001" customHeight="1">
      <c r="B11" s="184">
        <v>2024</v>
      </c>
      <c r="C11" s="185">
        <f>F53</f>
        <v>47715</v>
      </c>
      <c r="E11" s="135"/>
      <c r="F11" s="135"/>
      <c r="G11" s="135"/>
    </row>
    <row r="12" spans="2:10" s="134" customFormat="1" ht="20.100000000000001" customHeight="1">
      <c r="B12" s="184">
        <v>2025</v>
      </c>
      <c r="C12" s="185">
        <f>G53</f>
        <v>39929</v>
      </c>
      <c r="E12" s="135"/>
      <c r="F12" s="135"/>
      <c r="G12" s="135"/>
    </row>
    <row r="13" spans="2:10" s="134" customFormat="1" ht="20.100000000000001" customHeight="1">
      <c r="B13" s="184">
        <v>2026</v>
      </c>
      <c r="C13" s="185">
        <f>H53</f>
        <v>27454</v>
      </c>
      <c r="E13" s="135"/>
      <c r="F13" s="135"/>
      <c r="G13" s="135"/>
    </row>
    <row r="14" spans="2:10" s="134" customFormat="1" ht="20.100000000000001" customHeight="1">
      <c r="B14" s="183" t="s">
        <v>549</v>
      </c>
      <c r="C14" s="185">
        <f>C13-C12</f>
        <v>-12475</v>
      </c>
      <c r="E14" s="135"/>
      <c r="F14" s="135"/>
      <c r="G14" s="135"/>
    </row>
    <row r="15" spans="2:10" s="134" customFormat="1" ht="35.1" customHeight="1">
      <c r="B15" s="141"/>
      <c r="C15" s="141"/>
      <c r="D15" s="141"/>
      <c r="E15" s="338"/>
      <c r="F15" s="338"/>
      <c r="G15" s="338"/>
      <c r="H15" s="144"/>
      <c r="I15" s="144"/>
      <c r="J15" s="142"/>
    </row>
    <row r="16" spans="2:10" s="134" customFormat="1" ht="30" customHeight="1">
      <c r="B16" s="149" t="s">
        <v>2</v>
      </c>
      <c r="C16" s="150" t="s">
        <v>31</v>
      </c>
      <c r="D16" s="151">
        <v>2022</v>
      </c>
      <c r="E16" s="151">
        <v>2023</v>
      </c>
      <c r="F16" s="151">
        <v>2024</v>
      </c>
      <c r="G16" s="148">
        <v>2025</v>
      </c>
      <c r="H16" s="151">
        <v>2026</v>
      </c>
      <c r="I16" s="159" t="s">
        <v>550</v>
      </c>
      <c r="J16" s="159" t="s">
        <v>551</v>
      </c>
    </row>
    <row r="17" spans="2:10" s="134" customFormat="1" ht="20.100000000000001" customHeight="1">
      <c r="B17" s="152">
        <v>1</v>
      </c>
      <c r="C17" s="153" t="s">
        <v>45</v>
      </c>
      <c r="D17" s="155">
        <v>1261</v>
      </c>
      <c r="E17" s="155">
        <v>1174</v>
      </c>
      <c r="F17" s="155">
        <v>2228</v>
      </c>
      <c r="G17" s="155">
        <v>65</v>
      </c>
      <c r="H17" s="155">
        <v>1439</v>
      </c>
      <c r="I17" s="155">
        <f>H17-G17</f>
        <v>1374</v>
      </c>
      <c r="J17" s="301">
        <f>IF(G17=0,0,(I17/G17)*100)</f>
        <v>2113.8461538461538</v>
      </c>
    </row>
    <row r="18" spans="2:10" s="134" customFormat="1" ht="20.100000000000001" customHeight="1">
      <c r="B18" s="156">
        <v>2</v>
      </c>
      <c r="C18" s="157" t="s">
        <v>19</v>
      </c>
      <c r="D18" s="158">
        <v>1142</v>
      </c>
      <c r="E18" s="158">
        <v>10</v>
      </c>
      <c r="F18" s="158">
        <v>693</v>
      </c>
      <c r="G18" s="158">
        <v>278</v>
      </c>
      <c r="H18" s="158">
        <v>99</v>
      </c>
      <c r="I18" s="158">
        <f t="shared" ref="I18:I53" si="0">H18-G18</f>
        <v>-179</v>
      </c>
      <c r="J18" s="302">
        <f t="shared" ref="J18:J53" si="1">IF(G18=0,0,(I18/G18)*100)</f>
        <v>-64.388489208633089</v>
      </c>
    </row>
    <row r="19" spans="2:10" s="134" customFormat="1" ht="20.100000000000001" customHeight="1">
      <c r="B19" s="152">
        <v>3</v>
      </c>
      <c r="C19" s="153" t="s">
        <v>60</v>
      </c>
      <c r="D19" s="155">
        <v>0</v>
      </c>
      <c r="E19" s="155">
        <v>0</v>
      </c>
      <c r="F19" s="155">
        <v>6</v>
      </c>
      <c r="G19" s="155">
        <v>4</v>
      </c>
      <c r="H19" s="155">
        <v>5</v>
      </c>
      <c r="I19" s="155">
        <f t="shared" si="0"/>
        <v>1</v>
      </c>
      <c r="J19" s="301">
        <f t="shared" si="1"/>
        <v>25</v>
      </c>
    </row>
    <row r="20" spans="2:10" s="134" customFormat="1" ht="20.100000000000001" customHeight="1">
      <c r="B20" s="156">
        <v>4</v>
      </c>
      <c r="C20" s="157" t="s">
        <v>63</v>
      </c>
      <c r="D20" s="158">
        <v>197</v>
      </c>
      <c r="E20" s="158">
        <v>278</v>
      </c>
      <c r="F20" s="158">
        <v>203</v>
      </c>
      <c r="G20" s="158">
        <v>20</v>
      </c>
      <c r="H20" s="158">
        <v>84</v>
      </c>
      <c r="I20" s="158">
        <f t="shared" si="0"/>
        <v>64</v>
      </c>
      <c r="J20" s="302">
        <f t="shared" si="1"/>
        <v>320</v>
      </c>
    </row>
    <row r="21" spans="2:10" s="134" customFormat="1" ht="20.100000000000001" customHeight="1">
      <c r="B21" s="152">
        <v>5</v>
      </c>
      <c r="C21" s="153" t="s">
        <v>456</v>
      </c>
      <c r="D21" s="155">
        <v>52</v>
      </c>
      <c r="E21" s="155">
        <v>78</v>
      </c>
      <c r="F21" s="155">
        <v>111</v>
      </c>
      <c r="G21" s="155">
        <v>26</v>
      </c>
      <c r="H21" s="155">
        <v>6</v>
      </c>
      <c r="I21" s="155">
        <f t="shared" si="0"/>
        <v>-20</v>
      </c>
      <c r="J21" s="301">
        <f t="shared" si="1"/>
        <v>-76.923076923076934</v>
      </c>
    </row>
    <row r="22" spans="2:10" s="134" customFormat="1" ht="20.100000000000001" customHeight="1">
      <c r="B22" s="156">
        <v>6</v>
      </c>
      <c r="C22" s="157" t="s">
        <v>128</v>
      </c>
      <c r="D22" s="158">
        <v>0</v>
      </c>
      <c r="E22" s="158">
        <v>47</v>
      </c>
      <c r="F22" s="158">
        <v>4</v>
      </c>
      <c r="G22" s="158">
        <v>3</v>
      </c>
      <c r="H22" s="158">
        <v>0</v>
      </c>
      <c r="I22" s="158">
        <f t="shared" si="0"/>
        <v>-3</v>
      </c>
      <c r="J22" s="302">
        <f t="shared" si="1"/>
        <v>-100</v>
      </c>
    </row>
    <row r="23" spans="2:10" s="134" customFormat="1" ht="20.100000000000001" customHeight="1">
      <c r="B23" s="152">
        <v>7</v>
      </c>
      <c r="C23" s="153" t="s">
        <v>67</v>
      </c>
      <c r="D23" s="155">
        <v>301</v>
      </c>
      <c r="E23" s="155">
        <v>109</v>
      </c>
      <c r="F23" s="155">
        <v>324</v>
      </c>
      <c r="G23" s="155">
        <v>177</v>
      </c>
      <c r="H23" s="155">
        <v>217</v>
      </c>
      <c r="I23" s="155">
        <f t="shared" si="0"/>
        <v>40</v>
      </c>
      <c r="J23" s="301">
        <f t="shared" si="1"/>
        <v>22.598870056497177</v>
      </c>
    </row>
    <row r="24" spans="2:10" s="134" customFormat="1" ht="20.100000000000001" customHeight="1">
      <c r="B24" s="156">
        <v>8</v>
      </c>
      <c r="C24" s="157" t="s">
        <v>20</v>
      </c>
      <c r="D24" s="158">
        <v>1</v>
      </c>
      <c r="E24" s="158">
        <v>18</v>
      </c>
      <c r="F24" s="158">
        <v>39</v>
      </c>
      <c r="G24" s="158">
        <v>2</v>
      </c>
      <c r="H24" s="158">
        <v>4</v>
      </c>
      <c r="I24" s="158">
        <f t="shared" si="0"/>
        <v>2</v>
      </c>
      <c r="J24" s="302">
        <f t="shared" si="1"/>
        <v>100</v>
      </c>
    </row>
    <row r="25" spans="2:10" s="134" customFormat="1" ht="20.100000000000001" customHeight="1">
      <c r="B25" s="152">
        <v>10</v>
      </c>
      <c r="C25" s="153" t="s">
        <v>131</v>
      </c>
      <c r="D25" s="155">
        <v>47</v>
      </c>
      <c r="E25" s="155">
        <v>159</v>
      </c>
      <c r="F25" s="155">
        <v>8</v>
      </c>
      <c r="G25" s="155">
        <v>28</v>
      </c>
      <c r="H25" s="155">
        <v>117</v>
      </c>
      <c r="I25" s="155">
        <f t="shared" si="0"/>
        <v>89</v>
      </c>
      <c r="J25" s="301">
        <f t="shared" si="1"/>
        <v>317.85714285714283</v>
      </c>
    </row>
    <row r="26" spans="2:10" s="134" customFormat="1" ht="20.100000000000001" customHeight="1">
      <c r="B26" s="156">
        <v>11</v>
      </c>
      <c r="C26" s="157" t="s">
        <v>21</v>
      </c>
      <c r="D26" s="158">
        <v>3</v>
      </c>
      <c r="E26" s="158">
        <v>218</v>
      </c>
      <c r="F26" s="158">
        <v>1371</v>
      </c>
      <c r="G26" s="158">
        <v>360</v>
      </c>
      <c r="H26" s="158">
        <v>600</v>
      </c>
      <c r="I26" s="158">
        <f t="shared" si="0"/>
        <v>240</v>
      </c>
      <c r="J26" s="302">
        <f t="shared" si="1"/>
        <v>66.666666666666657</v>
      </c>
    </row>
    <row r="27" spans="2:10" s="134" customFormat="1" ht="20.100000000000001" customHeight="1">
      <c r="B27" s="152">
        <v>12</v>
      </c>
      <c r="C27" s="153" t="s">
        <v>151</v>
      </c>
      <c r="D27" s="155">
        <v>0</v>
      </c>
      <c r="E27" s="155">
        <v>81</v>
      </c>
      <c r="F27" s="155">
        <v>295</v>
      </c>
      <c r="G27" s="155">
        <v>1741</v>
      </c>
      <c r="H27" s="155">
        <v>1326</v>
      </c>
      <c r="I27" s="155">
        <f t="shared" si="0"/>
        <v>-415</v>
      </c>
      <c r="J27" s="301">
        <f t="shared" si="1"/>
        <v>-23.836875358989086</v>
      </c>
    </row>
    <row r="28" spans="2:10" s="134" customFormat="1" ht="20.100000000000001" customHeight="1">
      <c r="B28" s="156">
        <v>13</v>
      </c>
      <c r="C28" s="157" t="s">
        <v>162</v>
      </c>
      <c r="D28" s="158">
        <v>5</v>
      </c>
      <c r="E28" s="158">
        <v>54</v>
      </c>
      <c r="F28" s="158">
        <v>51</v>
      </c>
      <c r="G28" s="158">
        <v>42</v>
      </c>
      <c r="H28" s="158">
        <v>15</v>
      </c>
      <c r="I28" s="158">
        <f t="shared" si="0"/>
        <v>-27</v>
      </c>
      <c r="J28" s="302">
        <f t="shared" si="1"/>
        <v>-64.285714285714292</v>
      </c>
    </row>
    <row r="29" spans="2:10" s="134" customFormat="1" ht="20.100000000000001" customHeight="1">
      <c r="B29" s="152">
        <v>14</v>
      </c>
      <c r="C29" s="153" t="s">
        <v>22</v>
      </c>
      <c r="D29" s="155">
        <v>306</v>
      </c>
      <c r="E29" s="155">
        <v>217</v>
      </c>
      <c r="F29" s="155">
        <v>378</v>
      </c>
      <c r="G29" s="155">
        <v>127</v>
      </c>
      <c r="H29" s="155">
        <v>12</v>
      </c>
      <c r="I29" s="155">
        <f t="shared" si="0"/>
        <v>-115</v>
      </c>
      <c r="J29" s="301">
        <f t="shared" si="1"/>
        <v>-90.551181102362193</v>
      </c>
    </row>
    <row r="30" spans="2:10" s="134" customFormat="1" ht="20.100000000000001" customHeight="1">
      <c r="B30" s="156">
        <v>15</v>
      </c>
      <c r="C30" s="157" t="s">
        <v>23</v>
      </c>
      <c r="D30" s="158">
        <v>18728</v>
      </c>
      <c r="E30" s="158">
        <v>16718</v>
      </c>
      <c r="F30" s="158">
        <v>20259</v>
      </c>
      <c r="G30" s="158">
        <v>31091</v>
      </c>
      <c r="H30" s="158">
        <v>19060</v>
      </c>
      <c r="I30" s="158">
        <f t="shared" si="0"/>
        <v>-12031</v>
      </c>
      <c r="J30" s="302">
        <f t="shared" si="1"/>
        <v>-38.696085683959993</v>
      </c>
    </row>
    <row r="31" spans="2:10" s="134" customFormat="1" ht="20.100000000000001" customHeight="1">
      <c r="B31" s="152">
        <v>16</v>
      </c>
      <c r="C31" s="153" t="s">
        <v>457</v>
      </c>
      <c r="D31" s="155">
        <v>3188</v>
      </c>
      <c r="E31" s="155">
        <v>3386</v>
      </c>
      <c r="F31" s="155">
        <v>85</v>
      </c>
      <c r="G31" s="155">
        <v>483</v>
      </c>
      <c r="H31" s="155">
        <v>574</v>
      </c>
      <c r="I31" s="155">
        <f t="shared" si="0"/>
        <v>91</v>
      </c>
      <c r="J31" s="301">
        <f t="shared" si="1"/>
        <v>18.840579710144929</v>
      </c>
    </row>
    <row r="32" spans="2:10" s="134" customFormat="1" ht="20.100000000000001" customHeight="1">
      <c r="B32" s="156">
        <v>17</v>
      </c>
      <c r="C32" s="157" t="s">
        <v>244</v>
      </c>
      <c r="D32" s="158">
        <v>8</v>
      </c>
      <c r="E32" s="158">
        <v>7</v>
      </c>
      <c r="F32" s="158">
        <v>29</v>
      </c>
      <c r="G32" s="158">
        <v>19</v>
      </c>
      <c r="H32" s="158">
        <v>0</v>
      </c>
      <c r="I32" s="158">
        <f t="shared" si="0"/>
        <v>-19</v>
      </c>
      <c r="J32" s="302">
        <f t="shared" si="1"/>
        <v>-100</v>
      </c>
    </row>
    <row r="33" spans="2:27" s="134" customFormat="1" ht="20.100000000000001" customHeight="1">
      <c r="B33" s="152">
        <v>18</v>
      </c>
      <c r="C33" s="153" t="s">
        <v>250</v>
      </c>
      <c r="D33" s="155">
        <v>0</v>
      </c>
      <c r="E33" s="155">
        <v>43</v>
      </c>
      <c r="F33" s="155">
        <v>145</v>
      </c>
      <c r="G33" s="155">
        <v>91</v>
      </c>
      <c r="H33" s="155">
        <v>62</v>
      </c>
      <c r="I33" s="155">
        <f t="shared" si="0"/>
        <v>-29</v>
      </c>
      <c r="J33" s="301">
        <f t="shared" si="1"/>
        <v>-31.868131868131865</v>
      </c>
    </row>
    <row r="34" spans="2:27" s="134" customFormat="1" ht="20.100000000000001" customHeight="1">
      <c r="B34" s="156">
        <v>19</v>
      </c>
      <c r="C34" s="157" t="s">
        <v>24</v>
      </c>
      <c r="D34" s="158">
        <v>9770</v>
      </c>
      <c r="E34" s="158">
        <v>16975</v>
      </c>
      <c r="F34" s="158">
        <v>13341</v>
      </c>
      <c r="G34" s="158">
        <v>1449</v>
      </c>
      <c r="H34" s="158">
        <v>121</v>
      </c>
      <c r="I34" s="158">
        <f t="shared" si="0"/>
        <v>-1328</v>
      </c>
      <c r="J34" s="302">
        <f t="shared" si="1"/>
        <v>-91.64941338854382</v>
      </c>
    </row>
    <row r="35" spans="2:27" s="134" customFormat="1" ht="20.100000000000001" customHeight="1">
      <c r="B35" s="152">
        <v>21</v>
      </c>
      <c r="C35" s="153" t="s">
        <v>279</v>
      </c>
      <c r="D35" s="155">
        <v>721</v>
      </c>
      <c r="E35" s="155">
        <v>6039</v>
      </c>
      <c r="F35" s="155">
        <v>3465</v>
      </c>
      <c r="G35" s="155">
        <v>1802</v>
      </c>
      <c r="H35" s="155">
        <v>1837</v>
      </c>
      <c r="I35" s="155">
        <f t="shared" si="0"/>
        <v>35</v>
      </c>
      <c r="J35" s="301">
        <f t="shared" si="1"/>
        <v>1.9422863485016646</v>
      </c>
    </row>
    <row r="36" spans="2:27" s="134" customFormat="1" ht="20.100000000000001" customHeight="1">
      <c r="B36" s="156">
        <v>22</v>
      </c>
      <c r="C36" s="157" t="s">
        <v>293</v>
      </c>
      <c r="D36" s="158">
        <v>0</v>
      </c>
      <c r="E36" s="158">
        <v>0</v>
      </c>
      <c r="F36" s="158">
        <v>345</v>
      </c>
      <c r="G36" s="158">
        <v>45</v>
      </c>
      <c r="H36" s="158">
        <v>25</v>
      </c>
      <c r="I36" s="158">
        <f t="shared" si="0"/>
        <v>-20</v>
      </c>
      <c r="J36" s="302">
        <f t="shared" si="1"/>
        <v>-44.444444444444443</v>
      </c>
    </row>
    <row r="37" spans="2:27" s="134" customFormat="1" ht="20.100000000000001" customHeight="1">
      <c r="B37" s="152">
        <v>23</v>
      </c>
      <c r="C37" s="153" t="s">
        <v>296</v>
      </c>
      <c r="D37" s="155">
        <v>283</v>
      </c>
      <c r="E37" s="155">
        <v>133</v>
      </c>
      <c r="F37" s="155">
        <v>220</v>
      </c>
      <c r="G37" s="155">
        <v>397</v>
      </c>
      <c r="H37" s="155">
        <v>335</v>
      </c>
      <c r="I37" s="155">
        <f t="shared" si="0"/>
        <v>-62</v>
      </c>
      <c r="J37" s="301">
        <f t="shared" si="1"/>
        <v>-15.617128463476071</v>
      </c>
    </row>
    <row r="38" spans="2:27" s="134" customFormat="1" ht="20.100000000000001" customHeight="1">
      <c r="B38" s="156">
        <v>24</v>
      </c>
      <c r="C38" s="157" t="s">
        <v>305</v>
      </c>
      <c r="D38" s="158">
        <v>1</v>
      </c>
      <c r="E38" s="158">
        <v>74</v>
      </c>
      <c r="F38" s="158">
        <v>134</v>
      </c>
      <c r="G38" s="158">
        <v>65</v>
      </c>
      <c r="H38" s="158">
        <v>62</v>
      </c>
      <c r="I38" s="158">
        <f t="shared" si="0"/>
        <v>-3</v>
      </c>
      <c r="J38" s="302">
        <f t="shared" si="1"/>
        <v>-4.6153846153846159</v>
      </c>
    </row>
    <row r="39" spans="2:27" s="134" customFormat="1" ht="20.100000000000001" customHeight="1">
      <c r="B39" s="152">
        <v>25</v>
      </c>
      <c r="C39" s="153" t="s">
        <v>310</v>
      </c>
      <c r="D39" s="155">
        <v>0</v>
      </c>
      <c r="E39" s="155">
        <v>29</v>
      </c>
      <c r="F39" s="155">
        <v>267</v>
      </c>
      <c r="G39" s="155">
        <v>340</v>
      </c>
      <c r="H39" s="155">
        <v>625</v>
      </c>
      <c r="I39" s="155">
        <f t="shared" si="0"/>
        <v>285</v>
      </c>
      <c r="J39" s="301">
        <f t="shared" si="1"/>
        <v>83.82352941176471</v>
      </c>
    </row>
    <row r="40" spans="2:27" s="134" customFormat="1" ht="20.100000000000001" customHeight="1">
      <c r="B40" s="156">
        <v>26</v>
      </c>
      <c r="C40" s="157" t="s">
        <v>327</v>
      </c>
      <c r="D40" s="158">
        <v>9</v>
      </c>
      <c r="E40" s="158">
        <v>106</v>
      </c>
      <c r="F40" s="158">
        <v>128</v>
      </c>
      <c r="G40" s="158">
        <v>42</v>
      </c>
      <c r="H40" s="158">
        <v>25</v>
      </c>
      <c r="I40" s="158">
        <f t="shared" si="0"/>
        <v>-17</v>
      </c>
      <c r="J40" s="302">
        <f t="shared" si="1"/>
        <v>-40.476190476190474</v>
      </c>
    </row>
    <row r="41" spans="2:27" s="134" customFormat="1" ht="20.100000000000001" customHeight="1">
      <c r="B41" s="152">
        <v>27</v>
      </c>
      <c r="C41" s="153" t="s">
        <v>342</v>
      </c>
      <c r="D41" s="155">
        <v>11</v>
      </c>
      <c r="E41" s="155">
        <v>4</v>
      </c>
      <c r="F41" s="155">
        <v>51</v>
      </c>
      <c r="G41" s="155">
        <v>113</v>
      </c>
      <c r="H41" s="155">
        <v>21</v>
      </c>
      <c r="I41" s="155">
        <f t="shared" si="0"/>
        <v>-92</v>
      </c>
      <c r="J41" s="301">
        <f t="shared" si="1"/>
        <v>-81.415929203539832</v>
      </c>
    </row>
    <row r="42" spans="2:27" s="134" customFormat="1" ht="20.100000000000001" customHeight="1">
      <c r="B42" s="156">
        <v>28</v>
      </c>
      <c r="C42" s="157" t="s">
        <v>25</v>
      </c>
      <c r="D42" s="158">
        <v>0</v>
      </c>
      <c r="E42" s="158">
        <v>0</v>
      </c>
      <c r="F42" s="158">
        <v>561</v>
      </c>
      <c r="G42" s="158">
        <v>169</v>
      </c>
      <c r="H42" s="158">
        <v>37</v>
      </c>
      <c r="I42" s="158">
        <f t="shared" si="0"/>
        <v>-132</v>
      </c>
      <c r="J42" s="302">
        <f t="shared" si="1"/>
        <v>-78.10650887573965</v>
      </c>
    </row>
    <row r="43" spans="2:27" s="134" customFormat="1" ht="20.100000000000001" customHeight="1">
      <c r="B43" s="152">
        <v>29</v>
      </c>
      <c r="C43" s="153" t="s">
        <v>359</v>
      </c>
      <c r="D43" s="155">
        <v>0</v>
      </c>
      <c r="E43" s="155">
        <v>0</v>
      </c>
      <c r="F43" s="155">
        <v>197</v>
      </c>
      <c r="G43" s="155">
        <v>21</v>
      </c>
      <c r="H43" s="155">
        <v>29</v>
      </c>
      <c r="I43" s="155">
        <f t="shared" si="0"/>
        <v>8</v>
      </c>
      <c r="J43" s="301">
        <f t="shared" si="1"/>
        <v>38.095238095238095</v>
      </c>
    </row>
    <row r="44" spans="2:27" s="134" customFormat="1" ht="20.100000000000001" customHeight="1">
      <c r="B44" s="156">
        <v>30</v>
      </c>
      <c r="C44" s="157" t="s">
        <v>26</v>
      </c>
      <c r="D44" s="158">
        <v>201</v>
      </c>
      <c r="E44" s="158">
        <v>916</v>
      </c>
      <c r="F44" s="158">
        <v>789</v>
      </c>
      <c r="G44" s="158">
        <v>218</v>
      </c>
      <c r="H44" s="158">
        <v>162</v>
      </c>
      <c r="I44" s="158">
        <f t="shared" si="0"/>
        <v>-56</v>
      </c>
      <c r="J44" s="302">
        <f t="shared" si="1"/>
        <v>-25.688073394495415</v>
      </c>
    </row>
    <row r="45" spans="2:27" s="134" customFormat="1" ht="20.100000000000001" customHeight="1">
      <c r="B45" s="152">
        <v>31</v>
      </c>
      <c r="C45" s="153" t="s">
        <v>380</v>
      </c>
      <c r="D45" s="155">
        <v>100</v>
      </c>
      <c r="E45" s="155">
        <v>0</v>
      </c>
      <c r="F45" s="155">
        <v>10</v>
      </c>
      <c r="G45" s="155">
        <v>0</v>
      </c>
      <c r="H45" s="155">
        <v>0</v>
      </c>
      <c r="I45" s="155">
        <f t="shared" si="0"/>
        <v>0</v>
      </c>
      <c r="J45" s="301">
        <f t="shared" si="1"/>
        <v>0</v>
      </c>
    </row>
    <row r="46" spans="2:27" s="134" customFormat="1" ht="20.100000000000001" customHeight="1">
      <c r="B46" s="163">
        <v>32</v>
      </c>
      <c r="C46" s="154" t="s">
        <v>386</v>
      </c>
      <c r="D46" s="162">
        <v>0</v>
      </c>
      <c r="E46" s="170">
        <v>1</v>
      </c>
      <c r="F46" s="162">
        <v>31</v>
      </c>
      <c r="G46" s="162">
        <v>21</v>
      </c>
      <c r="H46" s="162">
        <v>145</v>
      </c>
      <c r="I46" s="162">
        <f t="shared" si="0"/>
        <v>124</v>
      </c>
      <c r="J46" s="303">
        <f t="shared" si="1"/>
        <v>590.47619047619048</v>
      </c>
    </row>
    <row r="47" spans="2:27" s="134" customFormat="1" ht="24.95" customHeight="1">
      <c r="B47" s="164"/>
      <c r="C47" s="167" t="s">
        <v>552</v>
      </c>
      <c r="D47" s="180">
        <f>SUM(D17:D46)</f>
        <v>36335</v>
      </c>
      <c r="E47" s="181">
        <f t="shared" ref="E47:H47" si="2">SUM(E17:E46)</f>
        <v>46874</v>
      </c>
      <c r="F47" s="180">
        <f t="shared" si="2"/>
        <v>45768</v>
      </c>
      <c r="G47" s="180">
        <f t="shared" si="2"/>
        <v>39239</v>
      </c>
      <c r="H47" s="180">
        <f t="shared" si="2"/>
        <v>27044</v>
      </c>
      <c r="I47" s="173">
        <f t="shared" si="0"/>
        <v>-12195</v>
      </c>
      <c r="J47" s="310">
        <f t="shared" si="1"/>
        <v>-31.078773669053749</v>
      </c>
    </row>
    <row r="48" spans="2:27" s="134" customFormat="1" ht="20.100000000000001" customHeight="1">
      <c r="B48" s="165">
        <v>9</v>
      </c>
      <c r="C48" s="166" t="s">
        <v>89</v>
      </c>
      <c r="D48" s="169">
        <v>1212</v>
      </c>
      <c r="E48" s="171">
        <v>568</v>
      </c>
      <c r="F48" s="169">
        <v>879</v>
      </c>
      <c r="G48" s="169">
        <v>473</v>
      </c>
      <c r="H48" s="169">
        <v>377</v>
      </c>
      <c r="I48" s="171">
        <f t="shared" si="0"/>
        <v>-96</v>
      </c>
      <c r="J48" s="308">
        <f t="shared" si="1"/>
        <v>-20.29598308668076</v>
      </c>
      <c r="N48" s="174"/>
      <c r="O48" s="174"/>
      <c r="P48" s="174"/>
      <c r="Q48" s="174"/>
      <c r="R48" s="174"/>
      <c r="S48" s="174"/>
      <c r="T48" s="174"/>
      <c r="U48" s="174"/>
      <c r="V48" s="174"/>
      <c r="W48" s="174"/>
      <c r="X48" s="174"/>
      <c r="Y48" s="174"/>
      <c r="Z48" s="174"/>
      <c r="AA48" s="174"/>
    </row>
    <row r="49" spans="1:16384" s="134" customFormat="1" ht="20.100000000000001" customHeight="1">
      <c r="B49" s="152">
        <v>20</v>
      </c>
      <c r="C49" s="161" t="s">
        <v>273</v>
      </c>
      <c r="D49" s="155">
        <v>1</v>
      </c>
      <c r="E49" s="155">
        <v>24</v>
      </c>
      <c r="F49" s="155">
        <v>174</v>
      </c>
      <c r="G49" s="155">
        <v>150</v>
      </c>
      <c r="H49" s="155">
        <v>1</v>
      </c>
      <c r="I49" s="155">
        <f t="shared" si="0"/>
        <v>-149</v>
      </c>
      <c r="J49" s="301">
        <f t="shared" si="1"/>
        <v>-99.333333333333329</v>
      </c>
      <c r="L49" s="174"/>
      <c r="N49" s="174"/>
      <c r="O49" s="174"/>
      <c r="P49" s="174"/>
      <c r="Q49" s="174"/>
      <c r="R49" s="174"/>
      <c r="S49" s="174"/>
      <c r="T49" s="174"/>
      <c r="U49" s="174"/>
      <c r="V49" s="174"/>
      <c r="W49" s="174"/>
      <c r="X49" s="174"/>
      <c r="Y49" s="174"/>
      <c r="Z49" s="174"/>
      <c r="AA49" s="174"/>
    </row>
    <row r="50" spans="1:16384" s="134" customFormat="1" ht="24.95" customHeight="1">
      <c r="B50" s="167"/>
      <c r="C50" s="167" t="s">
        <v>458</v>
      </c>
      <c r="D50" s="181">
        <f>SUM(D48:D49)</f>
        <v>1213</v>
      </c>
      <c r="E50" s="181">
        <f t="shared" ref="E50:H50" si="3">SUM(E48:E49)</f>
        <v>592</v>
      </c>
      <c r="F50" s="181">
        <f t="shared" si="3"/>
        <v>1053</v>
      </c>
      <c r="G50" s="181">
        <f t="shared" si="3"/>
        <v>623</v>
      </c>
      <c r="H50" s="181">
        <f t="shared" si="3"/>
        <v>378</v>
      </c>
      <c r="I50" s="181">
        <f t="shared" si="0"/>
        <v>-245</v>
      </c>
      <c r="J50" s="306">
        <f t="shared" si="1"/>
        <v>-39.325842696629216</v>
      </c>
      <c r="L50" s="175"/>
      <c r="M50" s="175"/>
      <c r="N50" s="175"/>
      <c r="O50" s="175"/>
      <c r="P50" s="175"/>
      <c r="Q50" s="177"/>
      <c r="R50" s="175"/>
      <c r="S50" s="146"/>
      <c r="T50" s="147"/>
      <c r="U50" s="175"/>
      <c r="V50" s="175"/>
      <c r="W50" s="175"/>
      <c r="X50" s="175"/>
      <c r="Y50" s="175"/>
      <c r="Z50" s="177"/>
      <c r="AA50" s="175"/>
      <c r="AB50" s="164"/>
      <c r="AC50" s="167"/>
      <c r="AD50" s="168"/>
      <c r="AE50" s="172"/>
      <c r="AF50" s="168"/>
      <c r="AG50" s="168"/>
      <c r="AH50" s="168"/>
      <c r="AI50" s="173"/>
      <c r="AJ50" s="168"/>
      <c r="AK50" s="164"/>
      <c r="AL50" s="167"/>
      <c r="AM50" s="168"/>
      <c r="AN50" s="172"/>
      <c r="AO50" s="168"/>
      <c r="AP50" s="168"/>
      <c r="AQ50" s="168"/>
      <c r="AR50" s="173"/>
      <c r="AS50" s="168"/>
      <c r="AT50" s="164"/>
      <c r="AU50" s="167"/>
      <c r="AV50" s="168"/>
      <c r="AW50" s="172"/>
      <c r="AX50" s="168"/>
      <c r="AY50" s="168"/>
      <c r="AZ50" s="168"/>
      <c r="BA50" s="173"/>
      <c r="BB50" s="168"/>
      <c r="BC50" s="164"/>
      <c r="BD50" s="167"/>
      <c r="BE50" s="168"/>
      <c r="BF50" s="172"/>
      <c r="BG50" s="168"/>
      <c r="BH50" s="168"/>
      <c r="BI50" s="168"/>
      <c r="BJ50" s="173"/>
      <c r="BK50" s="168"/>
      <c r="BL50" s="164"/>
      <c r="BM50" s="167"/>
      <c r="BN50" s="168"/>
      <c r="BO50" s="172"/>
      <c r="BP50" s="168"/>
      <c r="BQ50" s="168"/>
      <c r="BR50" s="168"/>
      <c r="BS50" s="173"/>
      <c r="BT50" s="168"/>
      <c r="BU50" s="164"/>
      <c r="BV50" s="167"/>
      <c r="BW50" s="168"/>
      <c r="BX50" s="172"/>
      <c r="BY50" s="168"/>
      <c r="BZ50" s="168"/>
      <c r="CA50" s="168"/>
      <c r="CB50" s="173"/>
      <c r="CC50" s="168"/>
      <c r="CD50" s="164"/>
      <c r="CE50" s="167"/>
      <c r="CF50" s="168"/>
      <c r="CG50" s="172"/>
      <c r="CH50" s="168"/>
      <c r="CI50" s="168"/>
      <c r="CJ50" s="168"/>
      <c r="CK50" s="173"/>
      <c r="CL50" s="168"/>
      <c r="CM50" s="164"/>
      <c r="CN50" s="167"/>
      <c r="CO50" s="168"/>
      <c r="CP50" s="172"/>
      <c r="CQ50" s="168"/>
      <c r="CR50" s="168"/>
      <c r="CS50" s="168"/>
      <c r="CT50" s="173"/>
      <c r="CU50" s="168"/>
      <c r="CV50" s="164"/>
      <c r="CW50" s="167"/>
      <c r="CX50" s="168"/>
      <c r="CY50" s="172"/>
      <c r="CZ50" s="168"/>
      <c r="DA50" s="168"/>
      <c r="DB50" s="168"/>
      <c r="DC50" s="173"/>
      <c r="DD50" s="168"/>
      <c r="DE50" s="164"/>
      <c r="DF50" s="167"/>
      <c r="DG50" s="168"/>
      <c r="DH50" s="172"/>
      <c r="DI50" s="168"/>
      <c r="DJ50" s="168"/>
      <c r="DK50" s="168"/>
      <c r="DL50" s="173"/>
      <c r="DM50" s="168"/>
      <c r="DN50" s="164"/>
      <c r="DO50" s="167"/>
      <c r="DP50" s="168"/>
      <c r="DQ50" s="172"/>
      <c r="DR50" s="168"/>
      <c r="DS50" s="168"/>
      <c r="DT50" s="168"/>
      <c r="DU50" s="173"/>
      <c r="DV50" s="168"/>
      <c r="DW50" s="164"/>
      <c r="DX50" s="167"/>
      <c r="DY50" s="168"/>
      <c r="DZ50" s="172"/>
      <c r="EA50" s="168"/>
      <c r="EB50" s="168"/>
      <c r="EC50" s="168"/>
      <c r="ED50" s="173"/>
      <c r="EE50" s="168"/>
      <c r="EF50" s="164"/>
      <c r="EG50" s="167"/>
      <c r="EH50" s="168"/>
      <c r="EI50" s="172"/>
      <c r="EJ50" s="168"/>
      <c r="EK50" s="168"/>
      <c r="EL50" s="168"/>
      <c r="EM50" s="173"/>
      <c r="EN50" s="168"/>
      <c r="EO50" s="164"/>
      <c r="EP50" s="167"/>
      <c r="EQ50" s="168"/>
      <c r="ER50" s="172"/>
      <c r="ES50" s="168"/>
      <c r="ET50" s="168"/>
      <c r="EU50" s="168"/>
      <c r="EV50" s="173"/>
      <c r="EW50" s="168"/>
      <c r="EX50" s="164"/>
      <c r="EY50" s="167"/>
      <c r="EZ50" s="168"/>
      <c r="FA50" s="172"/>
      <c r="FB50" s="168"/>
      <c r="FC50" s="168"/>
      <c r="FD50" s="168"/>
      <c r="FE50" s="173"/>
      <c r="FF50" s="168"/>
      <c r="FG50" s="164"/>
      <c r="FH50" s="167"/>
      <c r="FI50" s="168"/>
      <c r="FJ50" s="172"/>
      <c r="FK50" s="168"/>
      <c r="FL50" s="168"/>
      <c r="FM50" s="168"/>
      <c r="FN50" s="173"/>
      <c r="FO50" s="168"/>
      <c r="FP50" s="164"/>
      <c r="FQ50" s="167"/>
      <c r="FR50" s="168"/>
      <c r="FS50" s="172"/>
      <c r="FT50" s="168"/>
      <c r="FU50" s="168"/>
      <c r="FV50" s="168"/>
      <c r="FW50" s="173"/>
      <c r="FX50" s="168"/>
      <c r="FY50" s="164"/>
      <c r="FZ50" s="167"/>
      <c r="GA50" s="168"/>
      <c r="GB50" s="172"/>
      <c r="GC50" s="168"/>
      <c r="GD50" s="168"/>
      <c r="GE50" s="168"/>
      <c r="GF50" s="173"/>
      <c r="GG50" s="168"/>
      <c r="GH50" s="164"/>
      <c r="GI50" s="167"/>
      <c r="GJ50" s="168"/>
      <c r="GK50" s="172"/>
      <c r="GL50" s="168"/>
      <c r="GM50" s="168"/>
      <c r="GN50" s="168"/>
      <c r="GO50" s="173"/>
      <c r="GP50" s="168"/>
      <c r="GQ50" s="164"/>
      <c r="GR50" s="167"/>
      <c r="GS50" s="168"/>
      <c r="GT50" s="172"/>
      <c r="GU50" s="168"/>
      <c r="GV50" s="168"/>
      <c r="GW50" s="168"/>
      <c r="GX50" s="173"/>
      <c r="GY50" s="168"/>
      <c r="GZ50" s="164"/>
      <c r="HA50" s="167"/>
      <c r="HB50" s="168"/>
      <c r="HC50" s="172"/>
      <c r="HD50" s="168"/>
      <c r="HE50" s="168"/>
      <c r="HF50" s="168"/>
      <c r="HG50" s="173"/>
      <c r="HH50" s="168"/>
      <c r="HI50" s="164"/>
      <c r="HJ50" s="167"/>
      <c r="HK50" s="168"/>
      <c r="HL50" s="172"/>
      <c r="HM50" s="168"/>
      <c r="HN50" s="168"/>
      <c r="HO50" s="168"/>
      <c r="HP50" s="173"/>
      <c r="HQ50" s="168"/>
      <c r="HR50" s="164"/>
      <c r="HS50" s="167"/>
      <c r="HT50" s="168"/>
      <c r="HU50" s="172"/>
      <c r="HV50" s="168"/>
      <c r="HW50" s="168"/>
      <c r="HX50" s="168"/>
      <c r="HY50" s="173"/>
      <c r="HZ50" s="168"/>
      <c r="IA50" s="164"/>
      <c r="IB50" s="167"/>
      <c r="IC50" s="168"/>
      <c r="ID50" s="172"/>
      <c r="IE50" s="168"/>
      <c r="IF50" s="168"/>
      <c r="IG50" s="168"/>
      <c r="IH50" s="173"/>
      <c r="II50" s="168"/>
      <c r="IJ50" s="164"/>
      <c r="IK50" s="167"/>
      <c r="IL50" s="168"/>
      <c r="IM50" s="172"/>
      <c r="IN50" s="168"/>
      <c r="IO50" s="168"/>
      <c r="IP50" s="168"/>
      <c r="IQ50" s="173"/>
      <c r="IR50" s="168"/>
      <c r="IS50" s="164"/>
      <c r="IT50" s="167"/>
      <c r="IU50" s="168"/>
      <c r="IV50" s="172"/>
      <c r="IW50" s="168"/>
      <c r="IX50" s="168"/>
      <c r="IY50" s="168"/>
      <c r="IZ50" s="173"/>
      <c r="JA50" s="168"/>
      <c r="JB50" s="164"/>
      <c r="JC50" s="167"/>
      <c r="JD50" s="168"/>
      <c r="JE50" s="172"/>
      <c r="JF50" s="168"/>
      <c r="JG50" s="168"/>
      <c r="JH50" s="168"/>
      <c r="JI50" s="173"/>
      <c r="JJ50" s="168"/>
      <c r="JK50" s="164"/>
      <c r="JL50" s="167"/>
      <c r="JM50" s="168"/>
      <c r="JN50" s="172"/>
      <c r="JO50" s="168"/>
      <c r="JP50" s="168"/>
      <c r="JQ50" s="168"/>
      <c r="JR50" s="173"/>
      <c r="JS50" s="168"/>
      <c r="JT50" s="164"/>
      <c r="JU50" s="167"/>
      <c r="JV50" s="168"/>
      <c r="JW50" s="172"/>
      <c r="JX50" s="168"/>
      <c r="JY50" s="168"/>
      <c r="JZ50" s="168"/>
      <c r="KA50" s="173"/>
      <c r="KB50" s="168"/>
      <c r="KC50" s="164"/>
      <c r="KD50" s="167"/>
      <c r="KE50" s="168"/>
      <c r="KF50" s="172"/>
      <c r="KG50" s="168"/>
      <c r="KH50" s="168"/>
      <c r="KI50" s="168"/>
      <c r="KJ50" s="173"/>
      <c r="KK50" s="168"/>
      <c r="KL50" s="164"/>
      <c r="KM50" s="167"/>
      <c r="KN50" s="168"/>
      <c r="KO50" s="172"/>
      <c r="KP50" s="168"/>
      <c r="KQ50" s="168"/>
      <c r="KR50" s="168"/>
      <c r="KS50" s="173"/>
      <c r="KT50" s="168"/>
      <c r="KU50" s="164"/>
      <c r="KV50" s="167"/>
      <c r="KW50" s="168"/>
      <c r="KX50" s="172"/>
      <c r="KY50" s="168"/>
      <c r="KZ50" s="168"/>
      <c r="LA50" s="168"/>
      <c r="LB50" s="173"/>
      <c r="LC50" s="168"/>
      <c r="LD50" s="164"/>
      <c r="LE50" s="167"/>
      <c r="LF50" s="168"/>
      <c r="LG50" s="172"/>
      <c r="LH50" s="168"/>
      <c r="LI50" s="168"/>
      <c r="LJ50" s="168"/>
      <c r="LK50" s="173"/>
      <c r="LL50" s="168"/>
      <c r="LM50" s="164"/>
      <c r="LN50" s="167"/>
      <c r="LO50" s="168"/>
      <c r="LP50" s="172"/>
      <c r="LQ50" s="168"/>
      <c r="LR50" s="168"/>
      <c r="LS50" s="168"/>
      <c r="LT50" s="173"/>
      <c r="LU50" s="168"/>
      <c r="LV50" s="164"/>
      <c r="LW50" s="167"/>
      <c r="LX50" s="168"/>
      <c r="LY50" s="172"/>
      <c r="LZ50" s="168"/>
      <c r="MA50" s="168"/>
      <c r="MB50" s="168"/>
      <c r="MC50" s="173"/>
      <c r="MD50" s="168"/>
      <c r="ME50" s="164"/>
      <c r="MF50" s="167"/>
      <c r="MG50" s="168"/>
      <c r="MH50" s="172"/>
      <c r="MI50" s="168"/>
      <c r="MJ50" s="168"/>
      <c r="MK50" s="168"/>
      <c r="ML50" s="173"/>
      <c r="MM50" s="168"/>
      <c r="MN50" s="164"/>
      <c r="MO50" s="167"/>
      <c r="MP50" s="168"/>
      <c r="MQ50" s="172"/>
      <c r="MR50" s="168"/>
      <c r="MS50" s="168"/>
      <c r="MT50" s="168"/>
      <c r="MU50" s="173"/>
      <c r="MV50" s="168"/>
      <c r="MW50" s="164"/>
      <c r="MX50" s="167"/>
      <c r="MY50" s="168"/>
      <c r="MZ50" s="172"/>
      <c r="NA50" s="168"/>
      <c r="NB50" s="168"/>
      <c r="NC50" s="168"/>
      <c r="ND50" s="173"/>
      <c r="NE50" s="168"/>
      <c r="NF50" s="164"/>
      <c r="NG50" s="167"/>
      <c r="NH50" s="168"/>
      <c r="NI50" s="172"/>
      <c r="NJ50" s="168"/>
      <c r="NK50" s="168"/>
      <c r="NL50" s="168"/>
      <c r="NM50" s="173"/>
      <c r="NN50" s="168"/>
      <c r="NO50" s="164"/>
      <c r="NP50" s="167"/>
      <c r="NQ50" s="168"/>
      <c r="NR50" s="172"/>
      <c r="NS50" s="168"/>
      <c r="NT50" s="168"/>
      <c r="NU50" s="168"/>
      <c r="NV50" s="173"/>
      <c r="NW50" s="168"/>
      <c r="NX50" s="164"/>
      <c r="NY50" s="167"/>
      <c r="NZ50" s="168"/>
      <c r="OA50" s="172"/>
      <c r="OB50" s="168"/>
      <c r="OC50" s="168"/>
      <c r="OD50" s="168"/>
      <c r="OE50" s="173"/>
      <c r="OF50" s="168"/>
      <c r="OG50" s="164"/>
      <c r="OH50" s="167"/>
      <c r="OI50" s="168"/>
      <c r="OJ50" s="172"/>
      <c r="OK50" s="168"/>
      <c r="OL50" s="168"/>
      <c r="OM50" s="168"/>
      <c r="ON50" s="173"/>
      <c r="OO50" s="168"/>
      <c r="OP50" s="164"/>
      <c r="OQ50" s="167"/>
      <c r="OR50" s="168"/>
      <c r="OS50" s="172"/>
      <c r="OT50" s="168"/>
      <c r="OU50" s="168"/>
      <c r="OV50" s="168"/>
      <c r="OW50" s="173"/>
      <c r="OX50" s="168"/>
      <c r="OY50" s="164"/>
      <c r="OZ50" s="167"/>
      <c r="PA50" s="168"/>
      <c r="PB50" s="172"/>
      <c r="PC50" s="168"/>
      <c r="PD50" s="168"/>
      <c r="PE50" s="168"/>
      <c r="PF50" s="173"/>
      <c r="PG50" s="168"/>
      <c r="PH50" s="164"/>
      <c r="PI50" s="167"/>
      <c r="PJ50" s="168"/>
      <c r="PK50" s="172"/>
      <c r="PL50" s="168"/>
      <c r="PM50" s="168"/>
      <c r="PN50" s="168"/>
      <c r="PO50" s="173"/>
      <c r="PP50" s="168"/>
      <c r="PQ50" s="164"/>
      <c r="PR50" s="167"/>
      <c r="PS50" s="168"/>
      <c r="PT50" s="172"/>
      <c r="PU50" s="168"/>
      <c r="PV50" s="168"/>
      <c r="PW50" s="168"/>
      <c r="PX50" s="173"/>
      <c r="PY50" s="168"/>
      <c r="PZ50" s="164"/>
      <c r="QA50" s="167"/>
      <c r="QB50" s="168"/>
      <c r="QC50" s="172"/>
      <c r="QD50" s="168"/>
      <c r="QE50" s="168"/>
      <c r="QF50" s="168"/>
      <c r="QG50" s="173"/>
      <c r="QH50" s="168"/>
      <c r="QI50" s="164"/>
      <c r="QJ50" s="167"/>
      <c r="QK50" s="168"/>
      <c r="QL50" s="172"/>
      <c r="QM50" s="168"/>
      <c r="QN50" s="168"/>
      <c r="QO50" s="168"/>
      <c r="QP50" s="173"/>
      <c r="QQ50" s="168"/>
      <c r="QR50" s="164"/>
      <c r="QS50" s="167"/>
      <c r="QT50" s="168"/>
      <c r="QU50" s="172"/>
      <c r="QV50" s="168"/>
      <c r="QW50" s="168"/>
      <c r="QX50" s="168"/>
      <c r="QY50" s="173"/>
      <c r="QZ50" s="168"/>
      <c r="RA50" s="164"/>
      <c r="RB50" s="167"/>
      <c r="RC50" s="168"/>
      <c r="RD50" s="172"/>
      <c r="RE50" s="168"/>
      <c r="RF50" s="168"/>
      <c r="RG50" s="168"/>
      <c r="RH50" s="173"/>
      <c r="RI50" s="168"/>
      <c r="RJ50" s="164"/>
      <c r="RK50" s="167"/>
      <c r="RL50" s="168"/>
      <c r="RM50" s="172"/>
      <c r="RN50" s="168"/>
      <c r="RO50" s="168"/>
      <c r="RP50" s="168"/>
      <c r="RQ50" s="173"/>
      <c r="RR50" s="168"/>
      <c r="RS50" s="164"/>
      <c r="RT50" s="167"/>
      <c r="RU50" s="168"/>
      <c r="RV50" s="172"/>
      <c r="RW50" s="168"/>
      <c r="RX50" s="168"/>
      <c r="RY50" s="168"/>
      <c r="RZ50" s="173"/>
      <c r="SA50" s="168"/>
      <c r="SB50" s="164"/>
      <c r="SC50" s="167"/>
      <c r="SD50" s="168"/>
      <c r="SE50" s="172"/>
      <c r="SF50" s="168"/>
      <c r="SG50" s="168"/>
      <c r="SH50" s="168"/>
      <c r="SI50" s="173"/>
      <c r="SJ50" s="168"/>
      <c r="SK50" s="164"/>
      <c r="SL50" s="167"/>
      <c r="SM50" s="168"/>
      <c r="SN50" s="172"/>
      <c r="SO50" s="168"/>
      <c r="SP50" s="168"/>
      <c r="SQ50" s="168"/>
      <c r="SR50" s="173"/>
      <c r="SS50" s="168"/>
      <c r="ST50" s="164"/>
      <c r="SU50" s="167"/>
      <c r="SV50" s="168"/>
      <c r="SW50" s="172"/>
      <c r="SX50" s="168"/>
      <c r="SY50" s="168"/>
      <c r="SZ50" s="168"/>
      <c r="TA50" s="173"/>
      <c r="TB50" s="168"/>
      <c r="TC50" s="164"/>
      <c r="TD50" s="167"/>
      <c r="TE50" s="168"/>
      <c r="TF50" s="172"/>
      <c r="TG50" s="168"/>
      <c r="TH50" s="168"/>
      <c r="TI50" s="168"/>
      <c r="TJ50" s="173"/>
      <c r="TK50" s="168"/>
      <c r="TL50" s="164"/>
      <c r="TM50" s="167"/>
      <c r="TN50" s="168"/>
      <c r="TO50" s="172"/>
      <c r="TP50" s="168"/>
      <c r="TQ50" s="168"/>
      <c r="TR50" s="168"/>
      <c r="TS50" s="173"/>
      <c r="TT50" s="168"/>
      <c r="TU50" s="164"/>
      <c r="TV50" s="167"/>
      <c r="TW50" s="168"/>
      <c r="TX50" s="172"/>
      <c r="TY50" s="168"/>
      <c r="TZ50" s="168"/>
      <c r="UA50" s="168"/>
      <c r="UB50" s="173"/>
      <c r="UC50" s="168"/>
      <c r="UD50" s="164"/>
      <c r="UE50" s="167"/>
      <c r="UF50" s="168"/>
      <c r="UG50" s="172"/>
      <c r="UH50" s="168"/>
      <c r="UI50" s="168"/>
      <c r="UJ50" s="168"/>
      <c r="UK50" s="173"/>
      <c r="UL50" s="168"/>
      <c r="UM50" s="164"/>
      <c r="UN50" s="167"/>
      <c r="UO50" s="168"/>
      <c r="UP50" s="172"/>
      <c r="UQ50" s="168"/>
      <c r="UR50" s="168"/>
      <c r="US50" s="168"/>
      <c r="UT50" s="173"/>
      <c r="UU50" s="168"/>
      <c r="UV50" s="164"/>
      <c r="UW50" s="167"/>
      <c r="UX50" s="168"/>
      <c r="UY50" s="172"/>
      <c r="UZ50" s="168"/>
      <c r="VA50" s="168"/>
      <c r="VB50" s="168"/>
      <c r="VC50" s="173"/>
      <c r="VD50" s="168"/>
      <c r="VE50" s="164"/>
      <c r="VF50" s="167"/>
      <c r="VG50" s="168"/>
      <c r="VH50" s="172"/>
      <c r="VI50" s="168"/>
      <c r="VJ50" s="168"/>
      <c r="VK50" s="168"/>
      <c r="VL50" s="173"/>
      <c r="VM50" s="168"/>
      <c r="VN50" s="164"/>
      <c r="VO50" s="167"/>
      <c r="VP50" s="168"/>
      <c r="VQ50" s="172"/>
      <c r="VR50" s="168"/>
      <c r="VS50" s="168"/>
      <c r="VT50" s="168"/>
      <c r="VU50" s="173"/>
      <c r="VV50" s="168"/>
      <c r="VW50" s="164"/>
      <c r="VX50" s="167"/>
      <c r="VY50" s="168"/>
      <c r="VZ50" s="172"/>
      <c r="WA50" s="168"/>
      <c r="WB50" s="168"/>
      <c r="WC50" s="168"/>
      <c r="WD50" s="173"/>
      <c r="WE50" s="168"/>
      <c r="WF50" s="164"/>
      <c r="WG50" s="167"/>
      <c r="WH50" s="168"/>
      <c r="WI50" s="172"/>
      <c r="WJ50" s="168"/>
      <c r="WK50" s="168"/>
      <c r="WL50" s="168"/>
      <c r="WM50" s="173"/>
      <c r="WN50" s="168"/>
      <c r="WO50" s="164"/>
      <c r="WP50" s="167"/>
      <c r="WQ50" s="168"/>
      <c r="WR50" s="172"/>
      <c r="WS50" s="168"/>
      <c r="WT50" s="168"/>
      <c r="WU50" s="168"/>
      <c r="WV50" s="173"/>
      <c r="WW50" s="168"/>
      <c r="WX50" s="164"/>
      <c r="WY50" s="167"/>
      <c r="WZ50" s="168"/>
      <c r="XA50" s="172"/>
      <c r="XB50" s="168"/>
      <c r="XC50" s="168"/>
      <c r="XD50" s="168"/>
      <c r="XE50" s="173"/>
      <c r="XF50" s="168"/>
      <c r="XG50" s="164"/>
      <c r="XH50" s="167"/>
      <c r="XI50" s="168"/>
      <c r="XJ50" s="172"/>
      <c r="XK50" s="168"/>
      <c r="XL50" s="168"/>
      <c r="XM50" s="168"/>
      <c r="XN50" s="173"/>
      <c r="XO50" s="168"/>
      <c r="XP50" s="164"/>
      <c r="XQ50" s="167"/>
      <c r="XR50" s="168"/>
      <c r="XS50" s="172"/>
      <c r="XT50" s="168"/>
      <c r="XU50" s="168"/>
      <c r="XV50" s="168"/>
      <c r="XW50" s="173"/>
      <c r="XX50" s="168"/>
      <c r="XY50" s="164"/>
      <c r="XZ50" s="167"/>
      <c r="YA50" s="168"/>
      <c r="YB50" s="172"/>
      <c r="YC50" s="168"/>
      <c r="YD50" s="168"/>
      <c r="YE50" s="168"/>
      <c r="YF50" s="173"/>
      <c r="YG50" s="168"/>
      <c r="YH50" s="164"/>
      <c r="YI50" s="167"/>
      <c r="YJ50" s="168"/>
      <c r="YK50" s="172"/>
      <c r="YL50" s="168"/>
      <c r="YM50" s="168"/>
      <c r="YN50" s="168"/>
      <c r="YO50" s="173"/>
      <c r="YP50" s="168"/>
      <c r="YQ50" s="164"/>
      <c r="YR50" s="167"/>
      <c r="YS50" s="168"/>
      <c r="YT50" s="172"/>
      <c r="YU50" s="168"/>
      <c r="YV50" s="168"/>
      <c r="YW50" s="168"/>
      <c r="YX50" s="173"/>
      <c r="YY50" s="168"/>
      <c r="YZ50" s="164"/>
      <c r="ZA50" s="167"/>
      <c r="ZB50" s="168"/>
      <c r="ZC50" s="172"/>
      <c r="ZD50" s="168"/>
      <c r="ZE50" s="168"/>
      <c r="ZF50" s="168"/>
      <c r="ZG50" s="173"/>
      <c r="ZH50" s="168"/>
      <c r="ZI50" s="164"/>
      <c r="ZJ50" s="167"/>
      <c r="ZK50" s="168"/>
      <c r="ZL50" s="172"/>
      <c r="ZM50" s="168"/>
      <c r="ZN50" s="168"/>
      <c r="ZO50" s="168"/>
      <c r="ZP50" s="173"/>
      <c r="ZQ50" s="168"/>
      <c r="ZR50" s="164"/>
      <c r="ZS50" s="167"/>
      <c r="ZT50" s="168"/>
      <c r="ZU50" s="172"/>
      <c r="ZV50" s="168"/>
      <c r="ZW50" s="168"/>
      <c r="ZX50" s="168"/>
      <c r="ZY50" s="173"/>
      <c r="ZZ50" s="168"/>
      <c r="AAA50" s="164"/>
      <c r="AAB50" s="167"/>
      <c r="AAC50" s="168"/>
      <c r="AAD50" s="172"/>
      <c r="AAE50" s="168"/>
      <c r="AAF50" s="168"/>
      <c r="AAG50" s="168"/>
      <c r="AAH50" s="173"/>
      <c r="AAI50" s="168"/>
      <c r="AAJ50" s="164"/>
      <c r="AAK50" s="167"/>
      <c r="AAL50" s="168"/>
      <c r="AAM50" s="172"/>
      <c r="AAN50" s="168"/>
      <c r="AAO50" s="168"/>
      <c r="AAP50" s="168"/>
      <c r="AAQ50" s="173"/>
      <c r="AAR50" s="168"/>
      <c r="AAS50" s="164"/>
      <c r="AAT50" s="167"/>
      <c r="AAU50" s="168"/>
      <c r="AAV50" s="172"/>
      <c r="AAW50" s="168"/>
      <c r="AAX50" s="168"/>
      <c r="AAY50" s="168"/>
      <c r="AAZ50" s="173"/>
      <c r="ABA50" s="168"/>
      <c r="ABB50" s="164"/>
      <c r="ABC50" s="167"/>
      <c r="ABD50" s="168"/>
      <c r="ABE50" s="172"/>
      <c r="ABF50" s="168"/>
      <c r="ABG50" s="168"/>
      <c r="ABH50" s="168"/>
      <c r="ABI50" s="173"/>
      <c r="ABJ50" s="168"/>
      <c r="ABK50" s="164"/>
      <c r="ABL50" s="167"/>
      <c r="ABM50" s="168"/>
      <c r="ABN50" s="172"/>
      <c r="ABO50" s="168"/>
      <c r="ABP50" s="168"/>
      <c r="ABQ50" s="168"/>
      <c r="ABR50" s="173"/>
      <c r="ABS50" s="168"/>
      <c r="ABT50" s="164"/>
      <c r="ABU50" s="167"/>
      <c r="ABV50" s="168"/>
      <c r="ABW50" s="172"/>
      <c r="ABX50" s="168"/>
      <c r="ABY50" s="168"/>
      <c r="ABZ50" s="168"/>
      <c r="ACA50" s="173"/>
      <c r="ACB50" s="168"/>
      <c r="ACC50" s="164"/>
      <c r="ACD50" s="167"/>
      <c r="ACE50" s="168"/>
      <c r="ACF50" s="172"/>
      <c r="ACG50" s="168"/>
      <c r="ACH50" s="168"/>
      <c r="ACI50" s="168"/>
      <c r="ACJ50" s="173"/>
      <c r="ACK50" s="168"/>
      <c r="ACL50" s="164"/>
      <c r="ACM50" s="167"/>
      <c r="ACN50" s="168"/>
      <c r="ACO50" s="172"/>
      <c r="ACP50" s="168"/>
      <c r="ACQ50" s="168"/>
      <c r="ACR50" s="168"/>
      <c r="ACS50" s="173"/>
      <c r="ACT50" s="168"/>
      <c r="ACU50" s="164"/>
      <c r="ACV50" s="167"/>
      <c r="ACW50" s="168"/>
      <c r="ACX50" s="172"/>
      <c r="ACY50" s="168"/>
      <c r="ACZ50" s="168"/>
      <c r="ADA50" s="168"/>
      <c r="ADB50" s="173"/>
      <c r="ADC50" s="168"/>
      <c r="ADD50" s="164"/>
      <c r="ADE50" s="167"/>
      <c r="ADF50" s="168"/>
      <c r="ADG50" s="172"/>
      <c r="ADH50" s="168"/>
      <c r="ADI50" s="168"/>
      <c r="ADJ50" s="168"/>
      <c r="ADK50" s="173"/>
      <c r="ADL50" s="168"/>
      <c r="ADM50" s="164"/>
      <c r="ADN50" s="167"/>
      <c r="ADO50" s="168"/>
      <c r="ADP50" s="172"/>
      <c r="ADQ50" s="168"/>
      <c r="ADR50" s="168"/>
      <c r="ADS50" s="168"/>
      <c r="ADT50" s="173"/>
      <c r="ADU50" s="168"/>
      <c r="ADV50" s="164"/>
      <c r="ADW50" s="167"/>
      <c r="ADX50" s="168"/>
      <c r="ADY50" s="172"/>
      <c r="ADZ50" s="168"/>
      <c r="AEA50" s="168"/>
      <c r="AEB50" s="168"/>
      <c r="AEC50" s="173"/>
      <c r="AED50" s="168"/>
      <c r="AEE50" s="164"/>
      <c r="AEF50" s="167"/>
      <c r="AEG50" s="168"/>
      <c r="AEH50" s="172"/>
      <c r="AEI50" s="168"/>
      <c r="AEJ50" s="168"/>
      <c r="AEK50" s="168"/>
      <c r="AEL50" s="173"/>
      <c r="AEM50" s="168"/>
      <c r="AEN50" s="164"/>
      <c r="AEO50" s="167"/>
      <c r="AEP50" s="168"/>
      <c r="AEQ50" s="172"/>
      <c r="AER50" s="168"/>
      <c r="AES50" s="168"/>
      <c r="AET50" s="168"/>
      <c r="AEU50" s="173"/>
      <c r="AEV50" s="168"/>
      <c r="AEW50" s="164"/>
      <c r="AEX50" s="167"/>
      <c r="AEY50" s="168"/>
      <c r="AEZ50" s="172"/>
      <c r="AFA50" s="168"/>
      <c r="AFB50" s="168"/>
      <c r="AFC50" s="168"/>
      <c r="AFD50" s="173"/>
      <c r="AFE50" s="168"/>
      <c r="AFF50" s="164"/>
      <c r="AFG50" s="167"/>
      <c r="AFH50" s="168"/>
      <c r="AFI50" s="172"/>
      <c r="AFJ50" s="168"/>
      <c r="AFK50" s="168"/>
      <c r="AFL50" s="168"/>
      <c r="AFM50" s="173"/>
      <c r="AFN50" s="168"/>
      <c r="AFO50" s="164"/>
      <c r="AFP50" s="167"/>
      <c r="AFQ50" s="168"/>
      <c r="AFR50" s="172"/>
      <c r="AFS50" s="168"/>
      <c r="AFT50" s="168"/>
      <c r="AFU50" s="168"/>
      <c r="AFV50" s="173"/>
      <c r="AFW50" s="168"/>
      <c r="AFX50" s="164"/>
      <c r="AFY50" s="167"/>
      <c r="AFZ50" s="168"/>
      <c r="AGA50" s="172"/>
      <c r="AGB50" s="168"/>
      <c r="AGC50" s="168"/>
      <c r="AGD50" s="168"/>
      <c r="AGE50" s="173"/>
      <c r="AGF50" s="168"/>
      <c r="AGG50" s="164"/>
      <c r="AGH50" s="167"/>
      <c r="AGI50" s="168"/>
      <c r="AGJ50" s="172"/>
      <c r="AGK50" s="168"/>
      <c r="AGL50" s="168"/>
      <c r="AGM50" s="168"/>
      <c r="AGN50" s="173"/>
      <c r="AGO50" s="168"/>
      <c r="AGP50" s="164"/>
      <c r="AGQ50" s="167"/>
      <c r="AGR50" s="168"/>
      <c r="AGS50" s="172"/>
      <c r="AGT50" s="168"/>
      <c r="AGU50" s="168"/>
      <c r="AGV50" s="168"/>
      <c r="AGW50" s="173"/>
      <c r="AGX50" s="168"/>
      <c r="AGY50" s="164"/>
      <c r="AGZ50" s="167"/>
      <c r="AHA50" s="168"/>
      <c r="AHB50" s="172"/>
      <c r="AHC50" s="168"/>
      <c r="AHD50" s="168"/>
      <c r="AHE50" s="168"/>
      <c r="AHF50" s="173"/>
      <c r="AHG50" s="168"/>
      <c r="AHH50" s="164"/>
      <c r="AHI50" s="167"/>
      <c r="AHJ50" s="168"/>
      <c r="AHK50" s="172"/>
      <c r="AHL50" s="168"/>
      <c r="AHM50" s="168"/>
      <c r="AHN50" s="168"/>
      <c r="AHO50" s="173"/>
      <c r="AHP50" s="168"/>
      <c r="AHQ50" s="164"/>
      <c r="AHR50" s="167"/>
      <c r="AHS50" s="168"/>
      <c r="AHT50" s="172"/>
      <c r="AHU50" s="168"/>
      <c r="AHV50" s="168"/>
      <c r="AHW50" s="168"/>
      <c r="AHX50" s="173"/>
      <c r="AHY50" s="168"/>
      <c r="AHZ50" s="164"/>
      <c r="AIA50" s="167"/>
      <c r="AIB50" s="168"/>
      <c r="AIC50" s="172"/>
      <c r="AID50" s="168"/>
      <c r="AIE50" s="168"/>
      <c r="AIF50" s="168"/>
      <c r="AIG50" s="173"/>
      <c r="AIH50" s="168"/>
      <c r="AII50" s="164"/>
      <c r="AIJ50" s="167"/>
      <c r="AIK50" s="168"/>
      <c r="AIL50" s="172"/>
      <c r="AIM50" s="168"/>
      <c r="AIN50" s="168"/>
      <c r="AIO50" s="168"/>
      <c r="AIP50" s="173"/>
      <c r="AIQ50" s="168"/>
      <c r="AIR50" s="164"/>
      <c r="AIS50" s="167"/>
      <c r="AIT50" s="168"/>
      <c r="AIU50" s="172"/>
      <c r="AIV50" s="168"/>
      <c r="AIW50" s="168"/>
      <c r="AIX50" s="168"/>
      <c r="AIY50" s="173"/>
      <c r="AIZ50" s="168"/>
      <c r="AJA50" s="164"/>
      <c r="AJB50" s="167"/>
      <c r="AJC50" s="168"/>
      <c r="AJD50" s="172"/>
      <c r="AJE50" s="168"/>
      <c r="AJF50" s="168"/>
      <c r="AJG50" s="168"/>
      <c r="AJH50" s="173"/>
      <c r="AJI50" s="168"/>
      <c r="AJJ50" s="164"/>
      <c r="AJK50" s="167"/>
      <c r="AJL50" s="168"/>
      <c r="AJM50" s="172"/>
      <c r="AJN50" s="168"/>
      <c r="AJO50" s="168"/>
      <c r="AJP50" s="168"/>
      <c r="AJQ50" s="173"/>
      <c r="AJR50" s="168"/>
      <c r="AJS50" s="164"/>
      <c r="AJT50" s="167"/>
      <c r="AJU50" s="168"/>
      <c r="AJV50" s="172"/>
      <c r="AJW50" s="168"/>
      <c r="AJX50" s="168"/>
      <c r="AJY50" s="168"/>
      <c r="AJZ50" s="173"/>
      <c r="AKA50" s="168"/>
      <c r="AKB50" s="164"/>
      <c r="AKC50" s="167"/>
      <c r="AKD50" s="168"/>
      <c r="AKE50" s="172"/>
      <c r="AKF50" s="168"/>
      <c r="AKG50" s="168"/>
      <c r="AKH50" s="168"/>
      <c r="AKI50" s="173"/>
      <c r="AKJ50" s="168"/>
      <c r="AKK50" s="164"/>
      <c r="AKL50" s="167"/>
      <c r="AKM50" s="168"/>
      <c r="AKN50" s="172"/>
      <c r="AKO50" s="168"/>
      <c r="AKP50" s="168"/>
      <c r="AKQ50" s="168"/>
      <c r="AKR50" s="173"/>
      <c r="AKS50" s="168"/>
      <c r="AKT50" s="164"/>
      <c r="AKU50" s="167"/>
      <c r="AKV50" s="168"/>
      <c r="AKW50" s="172"/>
      <c r="AKX50" s="168"/>
      <c r="AKY50" s="168"/>
      <c r="AKZ50" s="168"/>
      <c r="ALA50" s="173"/>
      <c r="ALB50" s="168"/>
      <c r="ALC50" s="164"/>
      <c r="ALD50" s="167"/>
      <c r="ALE50" s="168"/>
      <c r="ALF50" s="172"/>
      <c r="ALG50" s="168"/>
      <c r="ALH50" s="168"/>
      <c r="ALI50" s="168"/>
      <c r="ALJ50" s="173"/>
      <c r="ALK50" s="168"/>
      <c r="ALL50" s="164"/>
      <c r="ALM50" s="167"/>
      <c r="ALN50" s="168"/>
      <c r="ALO50" s="172"/>
      <c r="ALP50" s="168"/>
      <c r="ALQ50" s="168"/>
      <c r="ALR50" s="168"/>
      <c r="ALS50" s="173"/>
      <c r="ALT50" s="168"/>
      <c r="ALU50" s="164"/>
      <c r="ALV50" s="167"/>
      <c r="ALW50" s="168"/>
      <c r="ALX50" s="172"/>
      <c r="ALY50" s="168"/>
      <c r="ALZ50" s="168"/>
      <c r="AMA50" s="168"/>
      <c r="AMB50" s="173"/>
      <c r="AMC50" s="168"/>
      <c r="AMD50" s="164"/>
      <c r="AME50" s="167"/>
      <c r="AMF50" s="168"/>
      <c r="AMG50" s="172"/>
      <c r="AMH50" s="168"/>
      <c r="AMI50" s="168"/>
      <c r="AMJ50" s="168"/>
      <c r="AMK50" s="173"/>
      <c r="AML50" s="168"/>
      <c r="AMM50" s="164"/>
      <c r="AMN50" s="167"/>
      <c r="AMO50" s="168"/>
      <c r="AMP50" s="172"/>
      <c r="AMQ50" s="168"/>
      <c r="AMR50" s="168"/>
      <c r="AMS50" s="168"/>
      <c r="AMT50" s="173"/>
      <c r="AMU50" s="168"/>
      <c r="AMV50" s="164"/>
      <c r="AMW50" s="167"/>
      <c r="AMX50" s="168"/>
      <c r="AMY50" s="172"/>
      <c r="AMZ50" s="168"/>
      <c r="ANA50" s="168"/>
      <c r="ANB50" s="168"/>
      <c r="ANC50" s="173"/>
      <c r="AND50" s="168"/>
      <c r="ANE50" s="164"/>
      <c r="ANF50" s="167"/>
      <c r="ANG50" s="168"/>
      <c r="ANH50" s="172"/>
      <c r="ANI50" s="168"/>
      <c r="ANJ50" s="168"/>
      <c r="ANK50" s="168"/>
      <c r="ANL50" s="173"/>
      <c r="ANM50" s="168"/>
      <c r="ANN50" s="164"/>
      <c r="ANO50" s="167"/>
      <c r="ANP50" s="168"/>
      <c r="ANQ50" s="172"/>
      <c r="ANR50" s="168"/>
      <c r="ANS50" s="168"/>
      <c r="ANT50" s="168"/>
      <c r="ANU50" s="173"/>
      <c r="ANV50" s="168"/>
      <c r="ANW50" s="164"/>
      <c r="ANX50" s="167"/>
      <c r="ANY50" s="168"/>
      <c r="ANZ50" s="172"/>
      <c r="AOA50" s="168"/>
      <c r="AOB50" s="168"/>
      <c r="AOC50" s="168"/>
      <c r="AOD50" s="173"/>
      <c r="AOE50" s="168"/>
      <c r="AOF50" s="164"/>
      <c r="AOG50" s="167"/>
      <c r="AOH50" s="168"/>
      <c r="AOI50" s="172"/>
      <c r="AOJ50" s="168"/>
      <c r="AOK50" s="168"/>
      <c r="AOL50" s="168"/>
      <c r="AOM50" s="173"/>
      <c r="AON50" s="168"/>
      <c r="AOO50" s="164"/>
      <c r="AOP50" s="167"/>
      <c r="AOQ50" s="168"/>
      <c r="AOR50" s="172"/>
      <c r="AOS50" s="168"/>
      <c r="AOT50" s="168"/>
      <c r="AOU50" s="168"/>
      <c r="AOV50" s="173"/>
      <c r="AOW50" s="168"/>
      <c r="AOX50" s="164"/>
      <c r="AOY50" s="167"/>
      <c r="AOZ50" s="168"/>
      <c r="APA50" s="172"/>
      <c r="APB50" s="168"/>
      <c r="APC50" s="168"/>
      <c r="APD50" s="168"/>
      <c r="APE50" s="173"/>
      <c r="APF50" s="168"/>
      <c r="APG50" s="164"/>
      <c r="APH50" s="167"/>
      <c r="API50" s="168"/>
      <c r="APJ50" s="172"/>
      <c r="APK50" s="168"/>
      <c r="APL50" s="168"/>
      <c r="APM50" s="168"/>
      <c r="APN50" s="173"/>
      <c r="APO50" s="168"/>
      <c r="APP50" s="164"/>
      <c r="APQ50" s="167"/>
      <c r="APR50" s="168"/>
      <c r="APS50" s="172"/>
      <c r="APT50" s="168"/>
      <c r="APU50" s="168"/>
      <c r="APV50" s="168"/>
      <c r="APW50" s="173"/>
      <c r="APX50" s="168"/>
      <c r="APY50" s="164"/>
      <c r="APZ50" s="167"/>
      <c r="AQA50" s="168"/>
      <c r="AQB50" s="172"/>
      <c r="AQC50" s="168"/>
      <c r="AQD50" s="168"/>
      <c r="AQE50" s="168"/>
      <c r="AQF50" s="173"/>
      <c r="AQG50" s="168"/>
      <c r="AQH50" s="164"/>
      <c r="AQI50" s="167"/>
      <c r="AQJ50" s="168"/>
      <c r="AQK50" s="172"/>
      <c r="AQL50" s="168"/>
      <c r="AQM50" s="168"/>
      <c r="AQN50" s="168"/>
      <c r="AQO50" s="173"/>
      <c r="AQP50" s="168"/>
      <c r="AQQ50" s="164"/>
      <c r="AQR50" s="167"/>
      <c r="AQS50" s="168"/>
      <c r="AQT50" s="172"/>
      <c r="AQU50" s="168"/>
      <c r="AQV50" s="168"/>
      <c r="AQW50" s="168"/>
      <c r="AQX50" s="173"/>
      <c r="AQY50" s="168"/>
      <c r="AQZ50" s="164"/>
      <c r="ARA50" s="167"/>
      <c r="ARB50" s="168"/>
      <c r="ARC50" s="172"/>
      <c r="ARD50" s="168"/>
      <c r="ARE50" s="168"/>
      <c r="ARF50" s="168"/>
      <c r="ARG50" s="173"/>
      <c r="ARH50" s="168"/>
      <c r="ARI50" s="164"/>
      <c r="ARJ50" s="167"/>
      <c r="ARK50" s="168"/>
      <c r="ARL50" s="172"/>
      <c r="ARM50" s="168"/>
      <c r="ARN50" s="168"/>
      <c r="ARO50" s="168"/>
      <c r="ARP50" s="173"/>
      <c r="ARQ50" s="168"/>
      <c r="ARR50" s="164"/>
      <c r="ARS50" s="167"/>
      <c r="ART50" s="168"/>
      <c r="ARU50" s="172"/>
      <c r="ARV50" s="168"/>
      <c r="ARW50" s="168"/>
      <c r="ARX50" s="168"/>
      <c r="ARY50" s="173"/>
      <c r="ARZ50" s="168"/>
      <c r="ASA50" s="164"/>
      <c r="ASB50" s="167"/>
      <c r="ASC50" s="168"/>
      <c r="ASD50" s="172"/>
      <c r="ASE50" s="168"/>
      <c r="ASF50" s="168"/>
      <c r="ASG50" s="168"/>
      <c r="ASH50" s="173"/>
      <c r="ASI50" s="168"/>
      <c r="ASJ50" s="164"/>
      <c r="ASK50" s="167"/>
      <c r="ASL50" s="168"/>
      <c r="ASM50" s="172"/>
      <c r="ASN50" s="168"/>
      <c r="ASO50" s="168"/>
      <c r="ASP50" s="168"/>
      <c r="ASQ50" s="173"/>
      <c r="ASR50" s="168"/>
      <c r="ASS50" s="164"/>
      <c r="AST50" s="167"/>
      <c r="ASU50" s="168"/>
      <c r="ASV50" s="172"/>
      <c r="ASW50" s="168"/>
      <c r="ASX50" s="168"/>
      <c r="ASY50" s="168"/>
      <c r="ASZ50" s="173"/>
      <c r="ATA50" s="168"/>
      <c r="ATB50" s="164"/>
      <c r="ATC50" s="167"/>
      <c r="ATD50" s="168"/>
      <c r="ATE50" s="172"/>
      <c r="ATF50" s="168"/>
      <c r="ATG50" s="168"/>
      <c r="ATH50" s="168"/>
      <c r="ATI50" s="173"/>
      <c r="ATJ50" s="168"/>
      <c r="ATK50" s="164"/>
      <c r="ATL50" s="167"/>
      <c r="ATM50" s="168"/>
      <c r="ATN50" s="172"/>
      <c r="ATO50" s="168"/>
      <c r="ATP50" s="168"/>
      <c r="ATQ50" s="168"/>
      <c r="ATR50" s="173"/>
      <c r="ATS50" s="168"/>
      <c r="ATT50" s="164"/>
      <c r="ATU50" s="167"/>
      <c r="ATV50" s="168"/>
      <c r="ATW50" s="172"/>
      <c r="ATX50" s="168"/>
      <c r="ATY50" s="168"/>
      <c r="ATZ50" s="168"/>
      <c r="AUA50" s="173"/>
      <c r="AUB50" s="168"/>
      <c r="AUC50" s="164"/>
      <c r="AUD50" s="167"/>
      <c r="AUE50" s="168"/>
      <c r="AUF50" s="172"/>
      <c r="AUG50" s="168"/>
      <c r="AUH50" s="168"/>
      <c r="AUI50" s="168"/>
      <c r="AUJ50" s="173"/>
      <c r="AUK50" s="168"/>
      <c r="AUL50" s="164"/>
      <c r="AUM50" s="167"/>
      <c r="AUN50" s="168"/>
      <c r="AUO50" s="172"/>
      <c r="AUP50" s="168"/>
      <c r="AUQ50" s="168"/>
      <c r="AUR50" s="168"/>
      <c r="AUS50" s="173"/>
      <c r="AUT50" s="168"/>
      <c r="AUU50" s="164"/>
      <c r="AUV50" s="167"/>
      <c r="AUW50" s="168"/>
      <c r="AUX50" s="172"/>
      <c r="AUY50" s="168"/>
      <c r="AUZ50" s="168"/>
      <c r="AVA50" s="168"/>
      <c r="AVB50" s="173"/>
      <c r="AVC50" s="168"/>
      <c r="AVD50" s="164"/>
      <c r="AVE50" s="167"/>
      <c r="AVF50" s="168"/>
      <c r="AVG50" s="172"/>
      <c r="AVH50" s="168"/>
      <c r="AVI50" s="168"/>
      <c r="AVJ50" s="168"/>
      <c r="AVK50" s="173"/>
      <c r="AVL50" s="168"/>
      <c r="AVM50" s="164"/>
      <c r="AVN50" s="167"/>
      <c r="AVO50" s="168"/>
      <c r="AVP50" s="172"/>
      <c r="AVQ50" s="168"/>
      <c r="AVR50" s="168"/>
      <c r="AVS50" s="168"/>
      <c r="AVT50" s="173"/>
      <c r="AVU50" s="168"/>
      <c r="AVV50" s="164"/>
      <c r="AVW50" s="167"/>
      <c r="AVX50" s="168"/>
      <c r="AVY50" s="172"/>
      <c r="AVZ50" s="168"/>
      <c r="AWA50" s="168"/>
      <c r="AWB50" s="168"/>
      <c r="AWC50" s="173"/>
      <c r="AWD50" s="168"/>
      <c r="AWE50" s="164"/>
      <c r="AWF50" s="167"/>
      <c r="AWG50" s="168"/>
      <c r="AWH50" s="172"/>
      <c r="AWI50" s="168"/>
      <c r="AWJ50" s="168"/>
      <c r="AWK50" s="168"/>
      <c r="AWL50" s="173"/>
      <c r="AWM50" s="168"/>
      <c r="AWN50" s="164"/>
      <c r="AWO50" s="167"/>
      <c r="AWP50" s="168"/>
      <c r="AWQ50" s="172"/>
      <c r="AWR50" s="168"/>
      <c r="AWS50" s="168"/>
      <c r="AWT50" s="168"/>
      <c r="AWU50" s="173"/>
      <c r="AWV50" s="168"/>
      <c r="AWW50" s="164"/>
      <c r="AWX50" s="167"/>
      <c r="AWY50" s="168"/>
      <c r="AWZ50" s="172"/>
      <c r="AXA50" s="168"/>
      <c r="AXB50" s="168"/>
      <c r="AXC50" s="168"/>
      <c r="AXD50" s="173"/>
      <c r="AXE50" s="168"/>
      <c r="AXF50" s="164"/>
      <c r="AXG50" s="167"/>
      <c r="AXH50" s="168"/>
      <c r="AXI50" s="172"/>
      <c r="AXJ50" s="168"/>
      <c r="AXK50" s="168"/>
      <c r="AXL50" s="168"/>
      <c r="AXM50" s="173"/>
      <c r="AXN50" s="168"/>
      <c r="AXO50" s="164"/>
      <c r="AXP50" s="167"/>
      <c r="AXQ50" s="168"/>
      <c r="AXR50" s="172"/>
      <c r="AXS50" s="168"/>
      <c r="AXT50" s="168"/>
      <c r="AXU50" s="168"/>
      <c r="AXV50" s="173"/>
      <c r="AXW50" s="168"/>
      <c r="AXX50" s="164"/>
      <c r="AXY50" s="167"/>
      <c r="AXZ50" s="168"/>
      <c r="AYA50" s="172"/>
      <c r="AYB50" s="168"/>
      <c r="AYC50" s="168"/>
      <c r="AYD50" s="168"/>
      <c r="AYE50" s="173"/>
      <c r="AYF50" s="168"/>
      <c r="AYG50" s="164"/>
      <c r="AYH50" s="167"/>
      <c r="AYI50" s="168"/>
      <c r="AYJ50" s="172"/>
      <c r="AYK50" s="168"/>
      <c r="AYL50" s="168"/>
      <c r="AYM50" s="168"/>
      <c r="AYN50" s="173"/>
      <c r="AYO50" s="168"/>
      <c r="AYP50" s="164"/>
      <c r="AYQ50" s="167"/>
      <c r="AYR50" s="168"/>
      <c r="AYS50" s="172"/>
      <c r="AYT50" s="168"/>
      <c r="AYU50" s="168"/>
      <c r="AYV50" s="168"/>
      <c r="AYW50" s="173"/>
      <c r="AYX50" s="168"/>
      <c r="AYY50" s="164"/>
      <c r="AYZ50" s="167"/>
      <c r="AZA50" s="168"/>
      <c r="AZB50" s="172"/>
      <c r="AZC50" s="168"/>
      <c r="AZD50" s="168"/>
      <c r="AZE50" s="168"/>
      <c r="AZF50" s="173"/>
      <c r="AZG50" s="168"/>
      <c r="AZH50" s="164"/>
      <c r="AZI50" s="167"/>
      <c r="AZJ50" s="168"/>
      <c r="AZK50" s="172"/>
      <c r="AZL50" s="168"/>
      <c r="AZM50" s="168"/>
      <c r="AZN50" s="168"/>
      <c r="AZO50" s="173"/>
      <c r="AZP50" s="168"/>
      <c r="AZQ50" s="164"/>
      <c r="AZR50" s="167"/>
      <c r="AZS50" s="168"/>
      <c r="AZT50" s="172"/>
      <c r="AZU50" s="168"/>
      <c r="AZV50" s="168"/>
      <c r="AZW50" s="168"/>
      <c r="AZX50" s="173"/>
      <c r="AZY50" s="168"/>
      <c r="AZZ50" s="164"/>
      <c r="BAA50" s="167"/>
      <c r="BAB50" s="168"/>
      <c r="BAC50" s="172"/>
      <c r="BAD50" s="168"/>
      <c r="BAE50" s="168"/>
      <c r="BAF50" s="168"/>
      <c r="BAG50" s="173"/>
      <c r="BAH50" s="168"/>
      <c r="BAI50" s="164"/>
      <c r="BAJ50" s="167"/>
      <c r="BAK50" s="168"/>
      <c r="BAL50" s="172"/>
      <c r="BAM50" s="168"/>
      <c r="BAN50" s="168"/>
      <c r="BAO50" s="168"/>
      <c r="BAP50" s="173"/>
      <c r="BAQ50" s="168"/>
      <c r="BAR50" s="164"/>
      <c r="BAS50" s="167"/>
      <c r="BAT50" s="168"/>
      <c r="BAU50" s="172"/>
      <c r="BAV50" s="168"/>
      <c r="BAW50" s="168"/>
      <c r="BAX50" s="168"/>
      <c r="BAY50" s="173"/>
      <c r="BAZ50" s="168"/>
      <c r="BBA50" s="164"/>
      <c r="BBB50" s="167"/>
      <c r="BBC50" s="168"/>
      <c r="BBD50" s="172"/>
      <c r="BBE50" s="168"/>
      <c r="BBF50" s="168"/>
      <c r="BBG50" s="168"/>
      <c r="BBH50" s="173"/>
      <c r="BBI50" s="168"/>
      <c r="BBJ50" s="164"/>
      <c r="BBK50" s="167"/>
      <c r="BBL50" s="168"/>
      <c r="BBM50" s="172"/>
      <c r="BBN50" s="168"/>
      <c r="BBO50" s="168"/>
      <c r="BBP50" s="168"/>
      <c r="BBQ50" s="173"/>
      <c r="BBR50" s="168"/>
      <c r="BBS50" s="164"/>
      <c r="BBT50" s="167"/>
      <c r="BBU50" s="168"/>
      <c r="BBV50" s="172"/>
      <c r="BBW50" s="168"/>
      <c r="BBX50" s="168"/>
      <c r="BBY50" s="168"/>
      <c r="BBZ50" s="173"/>
      <c r="BCA50" s="168"/>
      <c r="BCB50" s="164"/>
      <c r="BCC50" s="167"/>
      <c r="BCD50" s="168"/>
      <c r="BCE50" s="172"/>
      <c r="BCF50" s="168"/>
      <c r="BCG50" s="168"/>
      <c r="BCH50" s="168"/>
      <c r="BCI50" s="173"/>
      <c r="BCJ50" s="168"/>
      <c r="BCK50" s="164"/>
      <c r="BCL50" s="167"/>
      <c r="BCM50" s="168"/>
      <c r="BCN50" s="172"/>
      <c r="BCO50" s="168"/>
      <c r="BCP50" s="168"/>
      <c r="BCQ50" s="168"/>
      <c r="BCR50" s="173"/>
      <c r="BCS50" s="168"/>
      <c r="BCT50" s="164"/>
      <c r="BCU50" s="167"/>
      <c r="BCV50" s="168"/>
      <c r="BCW50" s="172"/>
      <c r="BCX50" s="168"/>
      <c r="BCY50" s="168"/>
      <c r="BCZ50" s="168"/>
      <c r="BDA50" s="173"/>
      <c r="BDB50" s="168"/>
      <c r="BDC50" s="164"/>
      <c r="BDD50" s="167"/>
      <c r="BDE50" s="168"/>
      <c r="BDF50" s="172"/>
      <c r="BDG50" s="168"/>
      <c r="BDH50" s="168"/>
      <c r="BDI50" s="168"/>
      <c r="BDJ50" s="173"/>
      <c r="BDK50" s="168"/>
      <c r="BDL50" s="164"/>
      <c r="BDM50" s="167"/>
      <c r="BDN50" s="168"/>
      <c r="BDO50" s="172"/>
      <c r="BDP50" s="168"/>
      <c r="BDQ50" s="168"/>
      <c r="BDR50" s="168"/>
      <c r="BDS50" s="173"/>
      <c r="BDT50" s="168"/>
      <c r="BDU50" s="164"/>
      <c r="BDV50" s="167"/>
      <c r="BDW50" s="168"/>
      <c r="BDX50" s="172"/>
      <c r="BDY50" s="168"/>
      <c r="BDZ50" s="168"/>
      <c r="BEA50" s="168"/>
      <c r="BEB50" s="173"/>
      <c r="BEC50" s="168"/>
      <c r="BED50" s="164"/>
      <c r="BEE50" s="167"/>
      <c r="BEF50" s="168"/>
      <c r="BEG50" s="172"/>
      <c r="BEH50" s="168"/>
      <c r="BEI50" s="168"/>
      <c r="BEJ50" s="168"/>
      <c r="BEK50" s="173"/>
      <c r="BEL50" s="168"/>
      <c r="BEM50" s="164"/>
      <c r="BEN50" s="167"/>
      <c r="BEO50" s="168"/>
      <c r="BEP50" s="172"/>
      <c r="BEQ50" s="168"/>
      <c r="BER50" s="168"/>
      <c r="BES50" s="168"/>
      <c r="BET50" s="173"/>
      <c r="BEU50" s="168"/>
      <c r="BEV50" s="164"/>
      <c r="BEW50" s="167"/>
      <c r="BEX50" s="168"/>
      <c r="BEY50" s="172"/>
      <c r="BEZ50" s="168"/>
      <c r="BFA50" s="168"/>
      <c r="BFB50" s="168"/>
      <c r="BFC50" s="173"/>
      <c r="BFD50" s="168"/>
      <c r="BFE50" s="164"/>
      <c r="BFF50" s="167"/>
      <c r="BFG50" s="168"/>
      <c r="BFH50" s="172"/>
      <c r="BFI50" s="168"/>
      <c r="BFJ50" s="168"/>
      <c r="BFK50" s="168"/>
      <c r="BFL50" s="173"/>
      <c r="BFM50" s="168"/>
      <c r="BFN50" s="164"/>
      <c r="BFO50" s="167"/>
      <c r="BFP50" s="168"/>
      <c r="BFQ50" s="172"/>
      <c r="BFR50" s="168"/>
      <c r="BFS50" s="168"/>
      <c r="BFT50" s="168"/>
      <c r="BFU50" s="173"/>
      <c r="BFV50" s="168"/>
      <c r="BFW50" s="164"/>
      <c r="BFX50" s="167"/>
      <c r="BFY50" s="168"/>
      <c r="BFZ50" s="172"/>
      <c r="BGA50" s="168"/>
      <c r="BGB50" s="168"/>
      <c r="BGC50" s="168"/>
      <c r="BGD50" s="173"/>
      <c r="BGE50" s="168"/>
      <c r="BGF50" s="164"/>
      <c r="BGG50" s="167"/>
      <c r="BGH50" s="168"/>
      <c r="BGI50" s="172"/>
      <c r="BGJ50" s="168"/>
      <c r="BGK50" s="168"/>
      <c r="BGL50" s="168"/>
      <c r="BGM50" s="173"/>
      <c r="BGN50" s="168"/>
      <c r="BGO50" s="164"/>
      <c r="BGP50" s="167"/>
      <c r="BGQ50" s="168"/>
      <c r="BGR50" s="172"/>
      <c r="BGS50" s="168"/>
      <c r="BGT50" s="168"/>
      <c r="BGU50" s="168"/>
      <c r="BGV50" s="173"/>
      <c r="BGW50" s="168"/>
      <c r="BGX50" s="164"/>
      <c r="BGY50" s="167"/>
      <c r="BGZ50" s="168"/>
      <c r="BHA50" s="172"/>
      <c r="BHB50" s="168"/>
      <c r="BHC50" s="168"/>
      <c r="BHD50" s="168"/>
      <c r="BHE50" s="173"/>
      <c r="BHF50" s="168"/>
      <c r="BHG50" s="164"/>
      <c r="BHH50" s="167"/>
      <c r="BHI50" s="168"/>
      <c r="BHJ50" s="172"/>
      <c r="BHK50" s="168"/>
      <c r="BHL50" s="168"/>
      <c r="BHM50" s="168"/>
      <c r="BHN50" s="173"/>
      <c r="BHO50" s="168"/>
      <c r="BHP50" s="164"/>
      <c r="BHQ50" s="167"/>
      <c r="BHR50" s="168"/>
      <c r="BHS50" s="172"/>
      <c r="BHT50" s="168"/>
      <c r="BHU50" s="168"/>
      <c r="BHV50" s="168"/>
      <c r="BHW50" s="173"/>
      <c r="BHX50" s="168"/>
      <c r="BHY50" s="164"/>
      <c r="BHZ50" s="167"/>
      <c r="BIA50" s="168"/>
      <c r="BIB50" s="172"/>
      <c r="BIC50" s="168"/>
      <c r="BID50" s="168"/>
      <c r="BIE50" s="168"/>
      <c r="BIF50" s="173"/>
      <c r="BIG50" s="168"/>
      <c r="BIH50" s="164"/>
      <c r="BII50" s="167"/>
      <c r="BIJ50" s="168"/>
      <c r="BIK50" s="172"/>
      <c r="BIL50" s="168"/>
      <c r="BIM50" s="168"/>
      <c r="BIN50" s="168"/>
      <c r="BIO50" s="173"/>
      <c r="BIP50" s="168"/>
      <c r="BIQ50" s="164"/>
      <c r="BIR50" s="167"/>
      <c r="BIS50" s="168"/>
      <c r="BIT50" s="172"/>
      <c r="BIU50" s="168"/>
      <c r="BIV50" s="168"/>
      <c r="BIW50" s="168"/>
      <c r="BIX50" s="173"/>
      <c r="BIY50" s="168"/>
      <c r="BIZ50" s="164"/>
      <c r="BJA50" s="167"/>
      <c r="BJB50" s="168"/>
      <c r="BJC50" s="172"/>
      <c r="BJD50" s="168"/>
      <c r="BJE50" s="168"/>
      <c r="BJF50" s="168"/>
      <c r="BJG50" s="173"/>
      <c r="BJH50" s="168"/>
      <c r="BJI50" s="164"/>
      <c r="BJJ50" s="167"/>
      <c r="BJK50" s="168"/>
      <c r="BJL50" s="172"/>
      <c r="BJM50" s="168"/>
      <c r="BJN50" s="168"/>
      <c r="BJO50" s="168"/>
      <c r="BJP50" s="173"/>
      <c r="BJQ50" s="168"/>
      <c r="BJR50" s="164"/>
      <c r="BJS50" s="167"/>
      <c r="BJT50" s="168"/>
      <c r="BJU50" s="172"/>
      <c r="BJV50" s="168"/>
      <c r="BJW50" s="168"/>
      <c r="BJX50" s="168"/>
      <c r="BJY50" s="173"/>
      <c r="BJZ50" s="168"/>
      <c r="BKA50" s="164"/>
      <c r="BKB50" s="167"/>
      <c r="BKC50" s="168"/>
      <c r="BKD50" s="172"/>
      <c r="BKE50" s="168"/>
      <c r="BKF50" s="168"/>
      <c r="BKG50" s="168"/>
      <c r="BKH50" s="173"/>
      <c r="BKI50" s="168"/>
      <c r="BKJ50" s="164"/>
      <c r="BKK50" s="167"/>
      <c r="BKL50" s="168"/>
      <c r="BKM50" s="172"/>
      <c r="BKN50" s="168"/>
      <c r="BKO50" s="168"/>
      <c r="BKP50" s="168"/>
      <c r="BKQ50" s="173"/>
      <c r="BKR50" s="168"/>
      <c r="BKS50" s="164"/>
      <c r="BKT50" s="167"/>
      <c r="BKU50" s="168"/>
      <c r="BKV50" s="172"/>
      <c r="BKW50" s="168"/>
      <c r="BKX50" s="168"/>
      <c r="BKY50" s="168"/>
      <c r="BKZ50" s="173"/>
      <c r="BLA50" s="168"/>
      <c r="BLB50" s="164"/>
      <c r="BLC50" s="167"/>
      <c r="BLD50" s="168"/>
      <c r="BLE50" s="172"/>
      <c r="BLF50" s="168"/>
      <c r="BLG50" s="168"/>
      <c r="BLH50" s="168"/>
      <c r="BLI50" s="173"/>
      <c r="BLJ50" s="168"/>
      <c r="BLK50" s="164"/>
      <c r="BLL50" s="167"/>
      <c r="BLM50" s="168"/>
      <c r="BLN50" s="172"/>
      <c r="BLO50" s="168"/>
      <c r="BLP50" s="168"/>
      <c r="BLQ50" s="168"/>
      <c r="BLR50" s="173"/>
      <c r="BLS50" s="168"/>
      <c r="BLT50" s="164"/>
      <c r="BLU50" s="167"/>
      <c r="BLV50" s="168"/>
      <c r="BLW50" s="172"/>
      <c r="BLX50" s="168"/>
      <c r="BLY50" s="168"/>
      <c r="BLZ50" s="168"/>
      <c r="BMA50" s="173"/>
      <c r="BMB50" s="168"/>
      <c r="BMC50" s="164"/>
      <c r="BMD50" s="167"/>
      <c r="BME50" s="168"/>
      <c r="BMF50" s="172"/>
      <c r="BMG50" s="168"/>
      <c r="BMH50" s="168"/>
      <c r="BMI50" s="168"/>
      <c r="BMJ50" s="173"/>
      <c r="BMK50" s="168"/>
      <c r="BML50" s="164"/>
      <c r="BMM50" s="167"/>
      <c r="BMN50" s="168"/>
      <c r="BMO50" s="172"/>
      <c r="BMP50" s="168"/>
      <c r="BMQ50" s="168"/>
      <c r="BMR50" s="168"/>
      <c r="BMS50" s="173"/>
      <c r="BMT50" s="168"/>
      <c r="BMU50" s="164"/>
      <c r="BMV50" s="167"/>
      <c r="BMW50" s="168"/>
      <c r="BMX50" s="172"/>
      <c r="BMY50" s="168"/>
      <c r="BMZ50" s="168"/>
      <c r="BNA50" s="168"/>
      <c r="BNB50" s="173"/>
      <c r="BNC50" s="168"/>
      <c r="BND50" s="164"/>
      <c r="BNE50" s="167"/>
      <c r="BNF50" s="168"/>
      <c r="BNG50" s="172"/>
      <c r="BNH50" s="168"/>
      <c r="BNI50" s="168"/>
      <c r="BNJ50" s="168"/>
      <c r="BNK50" s="173"/>
      <c r="BNL50" s="168"/>
      <c r="BNM50" s="164"/>
      <c r="BNN50" s="167"/>
      <c r="BNO50" s="168"/>
      <c r="BNP50" s="172"/>
      <c r="BNQ50" s="168"/>
      <c r="BNR50" s="168"/>
      <c r="BNS50" s="168"/>
      <c r="BNT50" s="173"/>
      <c r="BNU50" s="168"/>
      <c r="BNV50" s="164"/>
      <c r="BNW50" s="167"/>
      <c r="BNX50" s="168"/>
      <c r="BNY50" s="172"/>
      <c r="BNZ50" s="168"/>
      <c r="BOA50" s="168"/>
      <c r="BOB50" s="168"/>
      <c r="BOC50" s="173"/>
      <c r="BOD50" s="168"/>
      <c r="BOE50" s="164"/>
      <c r="BOF50" s="167"/>
      <c r="BOG50" s="168"/>
      <c r="BOH50" s="172"/>
      <c r="BOI50" s="168"/>
      <c r="BOJ50" s="168"/>
      <c r="BOK50" s="168"/>
      <c r="BOL50" s="173"/>
      <c r="BOM50" s="168"/>
      <c r="BON50" s="164"/>
      <c r="BOO50" s="167"/>
      <c r="BOP50" s="168"/>
      <c r="BOQ50" s="172"/>
      <c r="BOR50" s="168"/>
      <c r="BOS50" s="168"/>
      <c r="BOT50" s="168"/>
      <c r="BOU50" s="173"/>
      <c r="BOV50" s="168"/>
      <c r="BOW50" s="164"/>
      <c r="BOX50" s="167"/>
      <c r="BOY50" s="168"/>
      <c r="BOZ50" s="172"/>
      <c r="BPA50" s="168"/>
      <c r="BPB50" s="168"/>
      <c r="BPC50" s="168"/>
      <c r="BPD50" s="173"/>
      <c r="BPE50" s="168"/>
      <c r="BPF50" s="164"/>
      <c r="BPG50" s="167"/>
      <c r="BPH50" s="168"/>
      <c r="BPI50" s="172"/>
      <c r="BPJ50" s="168"/>
      <c r="BPK50" s="168"/>
      <c r="BPL50" s="168"/>
      <c r="BPM50" s="173"/>
      <c r="BPN50" s="168"/>
      <c r="BPO50" s="164"/>
      <c r="BPP50" s="167"/>
      <c r="BPQ50" s="168"/>
      <c r="BPR50" s="172"/>
      <c r="BPS50" s="168"/>
      <c r="BPT50" s="168"/>
      <c r="BPU50" s="168"/>
      <c r="BPV50" s="173"/>
      <c r="BPW50" s="168"/>
      <c r="BPX50" s="164"/>
      <c r="BPY50" s="167"/>
      <c r="BPZ50" s="168"/>
      <c r="BQA50" s="172"/>
      <c r="BQB50" s="168"/>
      <c r="BQC50" s="168"/>
      <c r="BQD50" s="168"/>
      <c r="BQE50" s="173"/>
      <c r="BQF50" s="168"/>
      <c r="BQG50" s="164"/>
      <c r="BQH50" s="167"/>
      <c r="BQI50" s="168"/>
      <c r="BQJ50" s="172"/>
      <c r="BQK50" s="168"/>
      <c r="BQL50" s="168"/>
      <c r="BQM50" s="168"/>
      <c r="BQN50" s="173"/>
      <c r="BQO50" s="168"/>
      <c r="BQP50" s="164"/>
      <c r="BQQ50" s="167"/>
      <c r="BQR50" s="168"/>
      <c r="BQS50" s="172"/>
      <c r="BQT50" s="168"/>
      <c r="BQU50" s="168"/>
      <c r="BQV50" s="168"/>
      <c r="BQW50" s="173"/>
      <c r="BQX50" s="168"/>
      <c r="BQY50" s="164"/>
      <c r="BQZ50" s="167"/>
      <c r="BRA50" s="168"/>
      <c r="BRB50" s="172"/>
      <c r="BRC50" s="168"/>
      <c r="BRD50" s="168"/>
      <c r="BRE50" s="168"/>
      <c r="BRF50" s="173"/>
      <c r="BRG50" s="168"/>
      <c r="BRH50" s="164"/>
      <c r="BRI50" s="167"/>
      <c r="BRJ50" s="168"/>
      <c r="BRK50" s="172"/>
      <c r="BRL50" s="168"/>
      <c r="BRM50" s="168"/>
      <c r="BRN50" s="168"/>
      <c r="BRO50" s="173"/>
      <c r="BRP50" s="168"/>
      <c r="BRQ50" s="164"/>
      <c r="BRR50" s="167"/>
      <c r="BRS50" s="168"/>
      <c r="BRT50" s="172"/>
      <c r="BRU50" s="168"/>
      <c r="BRV50" s="168"/>
      <c r="BRW50" s="168"/>
      <c r="BRX50" s="173"/>
      <c r="BRY50" s="168"/>
      <c r="BRZ50" s="164"/>
      <c r="BSA50" s="167"/>
      <c r="BSB50" s="168"/>
      <c r="BSC50" s="172"/>
      <c r="BSD50" s="168"/>
      <c r="BSE50" s="168"/>
      <c r="BSF50" s="168"/>
      <c r="BSG50" s="173"/>
      <c r="BSH50" s="168"/>
      <c r="BSI50" s="164"/>
      <c r="BSJ50" s="167"/>
      <c r="BSK50" s="168"/>
      <c r="BSL50" s="172"/>
      <c r="BSM50" s="168"/>
      <c r="BSN50" s="168"/>
      <c r="BSO50" s="168"/>
      <c r="BSP50" s="173"/>
      <c r="BSQ50" s="168"/>
      <c r="BSR50" s="164"/>
      <c r="BSS50" s="167"/>
      <c r="BST50" s="168"/>
      <c r="BSU50" s="172"/>
      <c r="BSV50" s="168"/>
      <c r="BSW50" s="168"/>
      <c r="BSX50" s="168"/>
      <c r="BSY50" s="173"/>
      <c r="BSZ50" s="168"/>
      <c r="BTA50" s="164"/>
      <c r="BTB50" s="167"/>
      <c r="BTC50" s="168"/>
      <c r="BTD50" s="172"/>
      <c r="BTE50" s="168"/>
      <c r="BTF50" s="168"/>
      <c r="BTG50" s="168"/>
      <c r="BTH50" s="173"/>
      <c r="BTI50" s="168"/>
      <c r="BTJ50" s="164"/>
      <c r="BTK50" s="167"/>
      <c r="BTL50" s="168"/>
      <c r="BTM50" s="172"/>
      <c r="BTN50" s="168"/>
      <c r="BTO50" s="168"/>
      <c r="BTP50" s="168"/>
      <c r="BTQ50" s="173"/>
      <c r="BTR50" s="168"/>
      <c r="BTS50" s="164"/>
      <c r="BTT50" s="167"/>
      <c r="BTU50" s="168"/>
      <c r="BTV50" s="172"/>
      <c r="BTW50" s="168"/>
      <c r="BTX50" s="168"/>
      <c r="BTY50" s="168"/>
      <c r="BTZ50" s="173"/>
      <c r="BUA50" s="168"/>
      <c r="BUB50" s="164"/>
      <c r="BUC50" s="167"/>
      <c r="BUD50" s="168"/>
      <c r="BUE50" s="172"/>
      <c r="BUF50" s="168"/>
      <c r="BUG50" s="168"/>
      <c r="BUH50" s="168"/>
      <c r="BUI50" s="173"/>
      <c r="BUJ50" s="168"/>
      <c r="BUK50" s="164"/>
      <c r="BUL50" s="167"/>
      <c r="BUM50" s="168"/>
      <c r="BUN50" s="172"/>
      <c r="BUO50" s="168"/>
      <c r="BUP50" s="168"/>
      <c r="BUQ50" s="168"/>
      <c r="BUR50" s="173"/>
      <c r="BUS50" s="168"/>
      <c r="BUT50" s="164"/>
      <c r="BUU50" s="167"/>
      <c r="BUV50" s="168"/>
      <c r="BUW50" s="172"/>
      <c r="BUX50" s="168"/>
      <c r="BUY50" s="168"/>
      <c r="BUZ50" s="168"/>
      <c r="BVA50" s="173"/>
      <c r="BVB50" s="168"/>
      <c r="BVC50" s="164"/>
      <c r="BVD50" s="167"/>
      <c r="BVE50" s="168"/>
      <c r="BVF50" s="172"/>
      <c r="BVG50" s="168"/>
      <c r="BVH50" s="168"/>
      <c r="BVI50" s="168"/>
      <c r="BVJ50" s="173"/>
      <c r="BVK50" s="168"/>
      <c r="BVL50" s="164"/>
      <c r="BVM50" s="167"/>
      <c r="BVN50" s="168"/>
      <c r="BVO50" s="172"/>
      <c r="BVP50" s="168"/>
      <c r="BVQ50" s="168"/>
      <c r="BVR50" s="168"/>
      <c r="BVS50" s="173"/>
      <c r="BVT50" s="168"/>
      <c r="BVU50" s="164"/>
      <c r="BVV50" s="167"/>
      <c r="BVW50" s="168"/>
      <c r="BVX50" s="172"/>
      <c r="BVY50" s="168"/>
      <c r="BVZ50" s="168"/>
      <c r="BWA50" s="168"/>
      <c r="BWB50" s="173"/>
      <c r="BWC50" s="168"/>
      <c r="BWD50" s="164"/>
      <c r="BWE50" s="167"/>
      <c r="BWF50" s="168"/>
      <c r="BWG50" s="172"/>
      <c r="BWH50" s="168"/>
      <c r="BWI50" s="168"/>
      <c r="BWJ50" s="168"/>
      <c r="BWK50" s="173"/>
      <c r="BWL50" s="168"/>
      <c r="BWM50" s="164"/>
      <c r="BWN50" s="167"/>
      <c r="BWO50" s="168"/>
      <c r="BWP50" s="172"/>
      <c r="BWQ50" s="168"/>
      <c r="BWR50" s="168"/>
      <c r="BWS50" s="168"/>
      <c r="BWT50" s="173"/>
      <c r="BWU50" s="168"/>
      <c r="BWV50" s="164"/>
      <c r="BWW50" s="167"/>
      <c r="BWX50" s="168"/>
      <c r="BWY50" s="172"/>
      <c r="BWZ50" s="168"/>
      <c r="BXA50" s="168"/>
      <c r="BXB50" s="168"/>
      <c r="BXC50" s="173"/>
      <c r="BXD50" s="168"/>
      <c r="BXE50" s="164"/>
      <c r="BXF50" s="167"/>
      <c r="BXG50" s="168"/>
      <c r="BXH50" s="172"/>
      <c r="BXI50" s="168"/>
      <c r="BXJ50" s="168"/>
      <c r="BXK50" s="168"/>
      <c r="BXL50" s="173"/>
      <c r="BXM50" s="168"/>
      <c r="BXN50" s="164"/>
      <c r="BXO50" s="167"/>
      <c r="BXP50" s="168"/>
      <c r="BXQ50" s="172"/>
      <c r="BXR50" s="168"/>
      <c r="BXS50" s="168"/>
      <c r="BXT50" s="168"/>
      <c r="BXU50" s="173"/>
      <c r="BXV50" s="168"/>
      <c r="BXW50" s="164"/>
      <c r="BXX50" s="167"/>
      <c r="BXY50" s="168"/>
      <c r="BXZ50" s="172"/>
      <c r="BYA50" s="168"/>
      <c r="BYB50" s="168"/>
      <c r="BYC50" s="168"/>
      <c r="BYD50" s="173"/>
      <c r="BYE50" s="168"/>
      <c r="BYF50" s="164"/>
      <c r="BYG50" s="167"/>
      <c r="BYH50" s="168"/>
      <c r="BYI50" s="172"/>
      <c r="BYJ50" s="168"/>
      <c r="BYK50" s="168"/>
      <c r="BYL50" s="168"/>
      <c r="BYM50" s="173"/>
      <c r="BYN50" s="168"/>
      <c r="BYO50" s="164"/>
      <c r="BYP50" s="167"/>
      <c r="BYQ50" s="168"/>
      <c r="BYR50" s="172"/>
      <c r="BYS50" s="168"/>
      <c r="BYT50" s="168"/>
      <c r="BYU50" s="168"/>
      <c r="BYV50" s="173"/>
      <c r="BYW50" s="168"/>
      <c r="BYX50" s="164"/>
      <c r="BYY50" s="167"/>
      <c r="BYZ50" s="168"/>
      <c r="BZA50" s="172"/>
      <c r="BZB50" s="168"/>
      <c r="BZC50" s="168"/>
      <c r="BZD50" s="168"/>
      <c r="BZE50" s="173"/>
      <c r="BZF50" s="168"/>
      <c r="BZG50" s="164"/>
      <c r="BZH50" s="167"/>
      <c r="BZI50" s="168"/>
      <c r="BZJ50" s="172"/>
      <c r="BZK50" s="168"/>
      <c r="BZL50" s="168"/>
      <c r="BZM50" s="168"/>
      <c r="BZN50" s="173"/>
      <c r="BZO50" s="168"/>
      <c r="BZP50" s="164"/>
      <c r="BZQ50" s="167"/>
      <c r="BZR50" s="168"/>
      <c r="BZS50" s="172"/>
      <c r="BZT50" s="168"/>
      <c r="BZU50" s="168"/>
      <c r="BZV50" s="168"/>
      <c r="BZW50" s="173"/>
      <c r="BZX50" s="168"/>
      <c r="BZY50" s="164"/>
      <c r="BZZ50" s="167"/>
      <c r="CAA50" s="168"/>
      <c r="CAB50" s="172"/>
      <c r="CAC50" s="168"/>
      <c r="CAD50" s="168"/>
      <c r="CAE50" s="168"/>
      <c r="CAF50" s="173"/>
      <c r="CAG50" s="168"/>
      <c r="CAH50" s="164"/>
      <c r="CAI50" s="167"/>
      <c r="CAJ50" s="168"/>
      <c r="CAK50" s="172"/>
      <c r="CAL50" s="168"/>
      <c r="CAM50" s="168"/>
      <c r="CAN50" s="168"/>
      <c r="CAO50" s="173"/>
      <c r="CAP50" s="168"/>
      <c r="CAQ50" s="164"/>
      <c r="CAR50" s="167"/>
      <c r="CAS50" s="168"/>
      <c r="CAT50" s="172"/>
      <c r="CAU50" s="168"/>
      <c r="CAV50" s="168"/>
      <c r="CAW50" s="168"/>
      <c r="CAX50" s="173"/>
      <c r="CAY50" s="168"/>
      <c r="CAZ50" s="164"/>
      <c r="CBA50" s="167"/>
      <c r="CBB50" s="168"/>
      <c r="CBC50" s="172"/>
      <c r="CBD50" s="168"/>
      <c r="CBE50" s="168"/>
      <c r="CBF50" s="168"/>
      <c r="CBG50" s="173"/>
      <c r="CBH50" s="168"/>
      <c r="CBI50" s="164"/>
      <c r="CBJ50" s="167"/>
      <c r="CBK50" s="168"/>
      <c r="CBL50" s="172"/>
      <c r="CBM50" s="168"/>
      <c r="CBN50" s="168"/>
      <c r="CBO50" s="168"/>
      <c r="CBP50" s="173"/>
      <c r="CBQ50" s="168"/>
      <c r="CBR50" s="164"/>
      <c r="CBS50" s="167"/>
      <c r="CBT50" s="168"/>
      <c r="CBU50" s="172"/>
      <c r="CBV50" s="168"/>
      <c r="CBW50" s="168"/>
      <c r="CBX50" s="168"/>
      <c r="CBY50" s="173"/>
      <c r="CBZ50" s="168"/>
      <c r="CCA50" s="164"/>
      <c r="CCB50" s="167"/>
      <c r="CCC50" s="168"/>
      <c r="CCD50" s="172"/>
      <c r="CCE50" s="168"/>
      <c r="CCF50" s="168"/>
      <c r="CCG50" s="168"/>
      <c r="CCH50" s="173"/>
      <c r="CCI50" s="168"/>
      <c r="CCJ50" s="164"/>
      <c r="CCK50" s="167"/>
      <c r="CCL50" s="168"/>
      <c r="CCM50" s="172"/>
      <c r="CCN50" s="168"/>
      <c r="CCO50" s="168"/>
      <c r="CCP50" s="168"/>
      <c r="CCQ50" s="173"/>
      <c r="CCR50" s="168"/>
      <c r="CCS50" s="164"/>
      <c r="CCT50" s="167"/>
      <c r="CCU50" s="168"/>
      <c r="CCV50" s="172"/>
      <c r="CCW50" s="168"/>
      <c r="CCX50" s="168"/>
      <c r="CCY50" s="168"/>
      <c r="CCZ50" s="173"/>
      <c r="CDA50" s="168"/>
      <c r="CDB50" s="164"/>
      <c r="CDC50" s="167"/>
      <c r="CDD50" s="168"/>
      <c r="CDE50" s="172"/>
      <c r="CDF50" s="168"/>
      <c r="CDG50" s="168"/>
      <c r="CDH50" s="168"/>
      <c r="CDI50" s="173"/>
      <c r="CDJ50" s="168"/>
      <c r="CDK50" s="164"/>
      <c r="CDL50" s="167"/>
      <c r="CDM50" s="168"/>
      <c r="CDN50" s="172"/>
      <c r="CDO50" s="168"/>
      <c r="CDP50" s="168"/>
      <c r="CDQ50" s="168"/>
      <c r="CDR50" s="173"/>
      <c r="CDS50" s="168"/>
      <c r="CDT50" s="164"/>
      <c r="CDU50" s="167"/>
      <c r="CDV50" s="168"/>
      <c r="CDW50" s="172"/>
      <c r="CDX50" s="168"/>
      <c r="CDY50" s="168"/>
      <c r="CDZ50" s="168"/>
      <c r="CEA50" s="173"/>
      <c r="CEB50" s="168"/>
      <c r="CEC50" s="164"/>
      <c r="CED50" s="167"/>
      <c r="CEE50" s="168"/>
      <c r="CEF50" s="172"/>
      <c r="CEG50" s="168"/>
      <c r="CEH50" s="168"/>
      <c r="CEI50" s="168"/>
      <c r="CEJ50" s="173"/>
      <c r="CEK50" s="168"/>
      <c r="CEL50" s="164"/>
      <c r="CEM50" s="167"/>
      <c r="CEN50" s="168"/>
      <c r="CEO50" s="172"/>
      <c r="CEP50" s="168"/>
      <c r="CEQ50" s="168"/>
      <c r="CER50" s="168"/>
      <c r="CES50" s="173"/>
      <c r="CET50" s="168"/>
      <c r="CEU50" s="164"/>
      <c r="CEV50" s="167"/>
      <c r="CEW50" s="168"/>
      <c r="CEX50" s="172"/>
      <c r="CEY50" s="168"/>
      <c r="CEZ50" s="168"/>
      <c r="CFA50" s="168"/>
      <c r="CFB50" s="173"/>
      <c r="CFC50" s="168"/>
      <c r="CFD50" s="164"/>
      <c r="CFE50" s="167"/>
      <c r="CFF50" s="168"/>
      <c r="CFG50" s="172"/>
      <c r="CFH50" s="168"/>
      <c r="CFI50" s="168"/>
      <c r="CFJ50" s="168"/>
      <c r="CFK50" s="173"/>
      <c r="CFL50" s="168"/>
      <c r="CFM50" s="164"/>
      <c r="CFN50" s="167"/>
      <c r="CFO50" s="168"/>
      <c r="CFP50" s="172"/>
      <c r="CFQ50" s="168"/>
      <c r="CFR50" s="168"/>
      <c r="CFS50" s="168"/>
      <c r="CFT50" s="173"/>
      <c r="CFU50" s="168"/>
      <c r="CFV50" s="164"/>
      <c r="CFW50" s="167"/>
      <c r="CFX50" s="168"/>
      <c r="CFY50" s="172"/>
      <c r="CFZ50" s="168"/>
      <c r="CGA50" s="168"/>
      <c r="CGB50" s="168"/>
      <c r="CGC50" s="173"/>
      <c r="CGD50" s="168"/>
      <c r="CGE50" s="164"/>
      <c r="CGF50" s="167"/>
      <c r="CGG50" s="168"/>
      <c r="CGH50" s="172"/>
      <c r="CGI50" s="168"/>
      <c r="CGJ50" s="168"/>
      <c r="CGK50" s="168"/>
      <c r="CGL50" s="173"/>
      <c r="CGM50" s="168"/>
      <c r="CGN50" s="164"/>
      <c r="CGO50" s="167"/>
      <c r="CGP50" s="168"/>
      <c r="CGQ50" s="172"/>
      <c r="CGR50" s="168"/>
      <c r="CGS50" s="168"/>
      <c r="CGT50" s="168"/>
      <c r="CGU50" s="173"/>
      <c r="CGV50" s="168"/>
      <c r="CGW50" s="164"/>
      <c r="CGX50" s="167"/>
      <c r="CGY50" s="168"/>
      <c r="CGZ50" s="172"/>
      <c r="CHA50" s="168"/>
      <c r="CHB50" s="168"/>
      <c r="CHC50" s="168"/>
      <c r="CHD50" s="173"/>
      <c r="CHE50" s="168"/>
      <c r="CHF50" s="164"/>
      <c r="CHG50" s="167"/>
      <c r="CHH50" s="168"/>
      <c r="CHI50" s="172"/>
      <c r="CHJ50" s="168"/>
      <c r="CHK50" s="168"/>
      <c r="CHL50" s="168"/>
      <c r="CHM50" s="173"/>
      <c r="CHN50" s="168"/>
      <c r="CHO50" s="164"/>
      <c r="CHP50" s="167"/>
      <c r="CHQ50" s="168"/>
      <c r="CHR50" s="172"/>
      <c r="CHS50" s="168"/>
      <c r="CHT50" s="168"/>
      <c r="CHU50" s="168"/>
      <c r="CHV50" s="173"/>
      <c r="CHW50" s="168"/>
      <c r="CHX50" s="164"/>
      <c r="CHY50" s="167"/>
      <c r="CHZ50" s="168"/>
      <c r="CIA50" s="172"/>
      <c r="CIB50" s="168"/>
      <c r="CIC50" s="168"/>
      <c r="CID50" s="168"/>
      <c r="CIE50" s="173"/>
      <c r="CIF50" s="168"/>
      <c r="CIG50" s="164"/>
      <c r="CIH50" s="167"/>
      <c r="CII50" s="168"/>
      <c r="CIJ50" s="172"/>
      <c r="CIK50" s="168"/>
      <c r="CIL50" s="168"/>
      <c r="CIM50" s="168"/>
      <c r="CIN50" s="173"/>
      <c r="CIO50" s="168"/>
      <c r="CIP50" s="164"/>
      <c r="CIQ50" s="167"/>
      <c r="CIR50" s="168"/>
      <c r="CIS50" s="172"/>
      <c r="CIT50" s="168"/>
      <c r="CIU50" s="168"/>
      <c r="CIV50" s="168"/>
      <c r="CIW50" s="173"/>
      <c r="CIX50" s="168"/>
      <c r="CIY50" s="164"/>
      <c r="CIZ50" s="167"/>
      <c r="CJA50" s="168"/>
      <c r="CJB50" s="172"/>
      <c r="CJC50" s="168"/>
      <c r="CJD50" s="168"/>
      <c r="CJE50" s="168"/>
      <c r="CJF50" s="173"/>
      <c r="CJG50" s="168"/>
      <c r="CJH50" s="164"/>
      <c r="CJI50" s="167"/>
      <c r="CJJ50" s="168"/>
      <c r="CJK50" s="172"/>
      <c r="CJL50" s="168"/>
      <c r="CJM50" s="168"/>
      <c r="CJN50" s="168"/>
      <c r="CJO50" s="173"/>
      <c r="CJP50" s="168"/>
      <c r="CJQ50" s="164"/>
      <c r="CJR50" s="167"/>
      <c r="CJS50" s="168"/>
      <c r="CJT50" s="172"/>
      <c r="CJU50" s="168"/>
      <c r="CJV50" s="168"/>
      <c r="CJW50" s="168"/>
      <c r="CJX50" s="173"/>
      <c r="CJY50" s="168"/>
      <c r="CJZ50" s="164"/>
      <c r="CKA50" s="167"/>
      <c r="CKB50" s="168"/>
      <c r="CKC50" s="172"/>
      <c r="CKD50" s="168"/>
      <c r="CKE50" s="168"/>
      <c r="CKF50" s="168"/>
      <c r="CKG50" s="173"/>
      <c r="CKH50" s="168"/>
      <c r="CKI50" s="164"/>
      <c r="CKJ50" s="167"/>
      <c r="CKK50" s="168"/>
      <c r="CKL50" s="172"/>
      <c r="CKM50" s="168"/>
      <c r="CKN50" s="168"/>
      <c r="CKO50" s="168"/>
      <c r="CKP50" s="173"/>
      <c r="CKQ50" s="168"/>
      <c r="CKR50" s="164"/>
      <c r="CKS50" s="167"/>
      <c r="CKT50" s="168"/>
      <c r="CKU50" s="172"/>
      <c r="CKV50" s="168"/>
      <c r="CKW50" s="168"/>
      <c r="CKX50" s="168"/>
      <c r="CKY50" s="173"/>
      <c r="CKZ50" s="168"/>
      <c r="CLA50" s="164"/>
      <c r="CLB50" s="167"/>
      <c r="CLC50" s="168"/>
      <c r="CLD50" s="172"/>
      <c r="CLE50" s="168"/>
      <c r="CLF50" s="168"/>
      <c r="CLG50" s="168"/>
      <c r="CLH50" s="173"/>
      <c r="CLI50" s="168"/>
      <c r="CLJ50" s="164"/>
      <c r="CLK50" s="167"/>
      <c r="CLL50" s="168"/>
      <c r="CLM50" s="172"/>
      <c r="CLN50" s="168"/>
      <c r="CLO50" s="168"/>
      <c r="CLP50" s="168"/>
      <c r="CLQ50" s="173"/>
      <c r="CLR50" s="168"/>
      <c r="CLS50" s="164"/>
      <c r="CLT50" s="167"/>
      <c r="CLU50" s="168"/>
      <c r="CLV50" s="172"/>
      <c r="CLW50" s="168"/>
      <c r="CLX50" s="168"/>
      <c r="CLY50" s="168"/>
      <c r="CLZ50" s="173"/>
      <c r="CMA50" s="168"/>
      <c r="CMB50" s="164"/>
      <c r="CMC50" s="167"/>
      <c r="CMD50" s="168"/>
      <c r="CME50" s="172"/>
      <c r="CMF50" s="168"/>
      <c r="CMG50" s="168"/>
      <c r="CMH50" s="168"/>
      <c r="CMI50" s="173"/>
      <c r="CMJ50" s="168"/>
      <c r="CMK50" s="164"/>
      <c r="CML50" s="167"/>
      <c r="CMM50" s="168"/>
      <c r="CMN50" s="172"/>
      <c r="CMO50" s="168"/>
      <c r="CMP50" s="168"/>
      <c r="CMQ50" s="168"/>
      <c r="CMR50" s="173"/>
      <c r="CMS50" s="168"/>
      <c r="CMT50" s="164"/>
      <c r="CMU50" s="167"/>
      <c r="CMV50" s="168"/>
      <c r="CMW50" s="172"/>
      <c r="CMX50" s="168"/>
      <c r="CMY50" s="168"/>
      <c r="CMZ50" s="168"/>
      <c r="CNA50" s="173"/>
      <c r="CNB50" s="168"/>
      <c r="CNC50" s="164"/>
      <c r="CND50" s="167"/>
      <c r="CNE50" s="168"/>
      <c r="CNF50" s="172"/>
      <c r="CNG50" s="168"/>
      <c r="CNH50" s="168"/>
      <c r="CNI50" s="168"/>
      <c r="CNJ50" s="173"/>
      <c r="CNK50" s="168"/>
      <c r="CNL50" s="164"/>
      <c r="CNM50" s="167"/>
      <c r="CNN50" s="168"/>
      <c r="CNO50" s="172"/>
      <c r="CNP50" s="168"/>
      <c r="CNQ50" s="168"/>
      <c r="CNR50" s="168"/>
      <c r="CNS50" s="173"/>
      <c r="CNT50" s="168"/>
      <c r="CNU50" s="164"/>
      <c r="CNV50" s="167"/>
      <c r="CNW50" s="168"/>
      <c r="CNX50" s="172"/>
      <c r="CNY50" s="168"/>
      <c r="CNZ50" s="168"/>
      <c r="COA50" s="168"/>
      <c r="COB50" s="173"/>
      <c r="COC50" s="168"/>
      <c r="COD50" s="164"/>
      <c r="COE50" s="167"/>
      <c r="COF50" s="168"/>
      <c r="COG50" s="172"/>
      <c r="COH50" s="168"/>
      <c r="COI50" s="168"/>
      <c r="COJ50" s="168"/>
      <c r="COK50" s="173"/>
      <c r="COL50" s="168"/>
      <c r="COM50" s="164"/>
      <c r="CON50" s="167"/>
      <c r="COO50" s="168"/>
      <c r="COP50" s="172"/>
      <c r="COQ50" s="168"/>
      <c r="COR50" s="168"/>
      <c r="COS50" s="168"/>
      <c r="COT50" s="173"/>
      <c r="COU50" s="168"/>
      <c r="COV50" s="164"/>
      <c r="COW50" s="167"/>
      <c r="COX50" s="168"/>
      <c r="COY50" s="172"/>
      <c r="COZ50" s="168"/>
      <c r="CPA50" s="168"/>
      <c r="CPB50" s="168"/>
      <c r="CPC50" s="173"/>
      <c r="CPD50" s="168"/>
      <c r="CPE50" s="164"/>
      <c r="CPF50" s="167"/>
      <c r="CPG50" s="168"/>
      <c r="CPH50" s="172"/>
      <c r="CPI50" s="168"/>
      <c r="CPJ50" s="168"/>
      <c r="CPK50" s="168"/>
      <c r="CPL50" s="173"/>
      <c r="CPM50" s="168"/>
      <c r="CPN50" s="164"/>
      <c r="CPO50" s="167"/>
      <c r="CPP50" s="168"/>
      <c r="CPQ50" s="172"/>
      <c r="CPR50" s="168"/>
      <c r="CPS50" s="168"/>
      <c r="CPT50" s="168"/>
      <c r="CPU50" s="173"/>
      <c r="CPV50" s="168"/>
      <c r="CPW50" s="164"/>
      <c r="CPX50" s="167"/>
      <c r="CPY50" s="168"/>
      <c r="CPZ50" s="172"/>
      <c r="CQA50" s="168"/>
      <c r="CQB50" s="168"/>
      <c r="CQC50" s="168"/>
      <c r="CQD50" s="173"/>
      <c r="CQE50" s="168"/>
      <c r="CQF50" s="164"/>
      <c r="CQG50" s="167"/>
      <c r="CQH50" s="168"/>
      <c r="CQI50" s="172"/>
      <c r="CQJ50" s="168"/>
      <c r="CQK50" s="168"/>
      <c r="CQL50" s="168"/>
      <c r="CQM50" s="173"/>
      <c r="CQN50" s="168"/>
      <c r="CQO50" s="164"/>
      <c r="CQP50" s="167"/>
      <c r="CQQ50" s="168"/>
      <c r="CQR50" s="172"/>
      <c r="CQS50" s="168"/>
      <c r="CQT50" s="168"/>
      <c r="CQU50" s="168"/>
      <c r="CQV50" s="173"/>
      <c r="CQW50" s="168"/>
      <c r="CQX50" s="164"/>
      <c r="CQY50" s="167"/>
      <c r="CQZ50" s="168"/>
      <c r="CRA50" s="172"/>
      <c r="CRB50" s="168"/>
      <c r="CRC50" s="168"/>
      <c r="CRD50" s="168"/>
      <c r="CRE50" s="173"/>
      <c r="CRF50" s="168"/>
      <c r="CRG50" s="164"/>
      <c r="CRH50" s="167"/>
      <c r="CRI50" s="168"/>
      <c r="CRJ50" s="172"/>
      <c r="CRK50" s="168"/>
      <c r="CRL50" s="168"/>
      <c r="CRM50" s="168"/>
      <c r="CRN50" s="173"/>
      <c r="CRO50" s="168"/>
      <c r="CRP50" s="164"/>
      <c r="CRQ50" s="167"/>
      <c r="CRR50" s="168"/>
      <c r="CRS50" s="172"/>
      <c r="CRT50" s="168"/>
      <c r="CRU50" s="168"/>
      <c r="CRV50" s="168"/>
      <c r="CRW50" s="173"/>
      <c r="CRX50" s="168"/>
      <c r="CRY50" s="164"/>
      <c r="CRZ50" s="167"/>
      <c r="CSA50" s="168"/>
      <c r="CSB50" s="172"/>
      <c r="CSC50" s="168"/>
      <c r="CSD50" s="168"/>
      <c r="CSE50" s="168"/>
      <c r="CSF50" s="173"/>
      <c r="CSG50" s="168"/>
      <c r="CSH50" s="164"/>
      <c r="CSI50" s="167"/>
      <c r="CSJ50" s="168"/>
      <c r="CSK50" s="172"/>
      <c r="CSL50" s="168"/>
      <c r="CSM50" s="168"/>
      <c r="CSN50" s="168"/>
      <c r="CSO50" s="173"/>
      <c r="CSP50" s="168"/>
      <c r="CSQ50" s="164"/>
      <c r="CSR50" s="167"/>
      <c r="CSS50" s="168"/>
      <c r="CST50" s="172"/>
      <c r="CSU50" s="168"/>
      <c r="CSV50" s="168"/>
      <c r="CSW50" s="168"/>
      <c r="CSX50" s="173"/>
      <c r="CSY50" s="168"/>
      <c r="CSZ50" s="164"/>
      <c r="CTA50" s="167"/>
      <c r="CTB50" s="168"/>
      <c r="CTC50" s="172"/>
      <c r="CTD50" s="168"/>
      <c r="CTE50" s="168"/>
      <c r="CTF50" s="168"/>
      <c r="CTG50" s="173"/>
      <c r="CTH50" s="168"/>
      <c r="CTI50" s="164"/>
      <c r="CTJ50" s="167"/>
      <c r="CTK50" s="168"/>
      <c r="CTL50" s="172"/>
      <c r="CTM50" s="168"/>
      <c r="CTN50" s="168"/>
      <c r="CTO50" s="168"/>
      <c r="CTP50" s="173"/>
      <c r="CTQ50" s="168"/>
      <c r="CTR50" s="164"/>
      <c r="CTS50" s="167"/>
      <c r="CTT50" s="168"/>
      <c r="CTU50" s="172"/>
      <c r="CTV50" s="168"/>
      <c r="CTW50" s="168"/>
      <c r="CTX50" s="168"/>
      <c r="CTY50" s="173"/>
      <c r="CTZ50" s="168"/>
      <c r="CUA50" s="164"/>
      <c r="CUB50" s="167"/>
      <c r="CUC50" s="168"/>
      <c r="CUD50" s="172"/>
      <c r="CUE50" s="168"/>
      <c r="CUF50" s="168"/>
      <c r="CUG50" s="168"/>
      <c r="CUH50" s="173"/>
      <c r="CUI50" s="168"/>
      <c r="CUJ50" s="164"/>
      <c r="CUK50" s="167"/>
      <c r="CUL50" s="168"/>
      <c r="CUM50" s="172"/>
      <c r="CUN50" s="168"/>
      <c r="CUO50" s="168"/>
      <c r="CUP50" s="168"/>
      <c r="CUQ50" s="173"/>
      <c r="CUR50" s="168"/>
      <c r="CUS50" s="164"/>
      <c r="CUT50" s="167"/>
      <c r="CUU50" s="168"/>
      <c r="CUV50" s="172"/>
      <c r="CUW50" s="168"/>
      <c r="CUX50" s="168"/>
      <c r="CUY50" s="168"/>
      <c r="CUZ50" s="173"/>
      <c r="CVA50" s="168"/>
      <c r="CVB50" s="164"/>
      <c r="CVC50" s="167"/>
      <c r="CVD50" s="168"/>
      <c r="CVE50" s="172"/>
      <c r="CVF50" s="168"/>
      <c r="CVG50" s="168"/>
      <c r="CVH50" s="168"/>
      <c r="CVI50" s="173"/>
      <c r="CVJ50" s="168"/>
      <c r="CVK50" s="164"/>
      <c r="CVL50" s="167"/>
      <c r="CVM50" s="168"/>
      <c r="CVN50" s="172"/>
      <c r="CVO50" s="168"/>
      <c r="CVP50" s="168"/>
      <c r="CVQ50" s="168"/>
      <c r="CVR50" s="173"/>
      <c r="CVS50" s="168"/>
      <c r="CVT50" s="164"/>
      <c r="CVU50" s="167"/>
      <c r="CVV50" s="168"/>
      <c r="CVW50" s="172"/>
      <c r="CVX50" s="168"/>
      <c r="CVY50" s="168"/>
      <c r="CVZ50" s="168"/>
      <c r="CWA50" s="173"/>
      <c r="CWB50" s="168"/>
      <c r="CWC50" s="164"/>
      <c r="CWD50" s="167"/>
      <c r="CWE50" s="168"/>
      <c r="CWF50" s="172"/>
      <c r="CWG50" s="168"/>
      <c r="CWH50" s="168"/>
      <c r="CWI50" s="168"/>
      <c r="CWJ50" s="173"/>
      <c r="CWK50" s="168"/>
      <c r="CWL50" s="164"/>
      <c r="CWM50" s="167"/>
      <c r="CWN50" s="168"/>
      <c r="CWO50" s="172"/>
      <c r="CWP50" s="168"/>
      <c r="CWQ50" s="168"/>
      <c r="CWR50" s="168"/>
      <c r="CWS50" s="173"/>
      <c r="CWT50" s="168"/>
      <c r="CWU50" s="164"/>
      <c r="CWV50" s="167"/>
      <c r="CWW50" s="168"/>
      <c r="CWX50" s="172"/>
      <c r="CWY50" s="168"/>
      <c r="CWZ50" s="168"/>
      <c r="CXA50" s="168"/>
      <c r="CXB50" s="173"/>
      <c r="CXC50" s="168"/>
      <c r="CXD50" s="164"/>
      <c r="CXE50" s="167"/>
      <c r="CXF50" s="168"/>
      <c r="CXG50" s="172"/>
      <c r="CXH50" s="168"/>
      <c r="CXI50" s="168"/>
      <c r="CXJ50" s="168"/>
      <c r="CXK50" s="173"/>
      <c r="CXL50" s="168"/>
      <c r="CXM50" s="164"/>
      <c r="CXN50" s="167"/>
      <c r="CXO50" s="168"/>
      <c r="CXP50" s="172"/>
      <c r="CXQ50" s="168"/>
      <c r="CXR50" s="168"/>
      <c r="CXS50" s="168"/>
      <c r="CXT50" s="173"/>
      <c r="CXU50" s="168"/>
      <c r="CXV50" s="164"/>
      <c r="CXW50" s="167"/>
      <c r="CXX50" s="168"/>
      <c r="CXY50" s="172"/>
      <c r="CXZ50" s="168"/>
      <c r="CYA50" s="168"/>
      <c r="CYB50" s="168"/>
      <c r="CYC50" s="173"/>
      <c r="CYD50" s="168"/>
      <c r="CYE50" s="164"/>
      <c r="CYF50" s="167"/>
      <c r="CYG50" s="168"/>
      <c r="CYH50" s="172"/>
      <c r="CYI50" s="168"/>
      <c r="CYJ50" s="168"/>
      <c r="CYK50" s="168"/>
      <c r="CYL50" s="173"/>
      <c r="CYM50" s="168"/>
      <c r="CYN50" s="164"/>
      <c r="CYO50" s="167"/>
      <c r="CYP50" s="168"/>
      <c r="CYQ50" s="172"/>
      <c r="CYR50" s="168"/>
      <c r="CYS50" s="168"/>
      <c r="CYT50" s="168"/>
      <c r="CYU50" s="173"/>
      <c r="CYV50" s="168"/>
      <c r="CYW50" s="164"/>
      <c r="CYX50" s="167"/>
      <c r="CYY50" s="168"/>
      <c r="CYZ50" s="172"/>
      <c r="CZA50" s="168"/>
      <c r="CZB50" s="168"/>
      <c r="CZC50" s="168"/>
      <c r="CZD50" s="173"/>
      <c r="CZE50" s="168"/>
      <c r="CZF50" s="164"/>
      <c r="CZG50" s="167"/>
      <c r="CZH50" s="168"/>
      <c r="CZI50" s="172"/>
      <c r="CZJ50" s="168"/>
      <c r="CZK50" s="168"/>
      <c r="CZL50" s="168"/>
      <c r="CZM50" s="173"/>
      <c r="CZN50" s="168"/>
      <c r="CZO50" s="164"/>
      <c r="CZP50" s="167"/>
      <c r="CZQ50" s="168"/>
      <c r="CZR50" s="172"/>
      <c r="CZS50" s="168"/>
      <c r="CZT50" s="168"/>
      <c r="CZU50" s="168"/>
      <c r="CZV50" s="173"/>
      <c r="CZW50" s="168"/>
      <c r="CZX50" s="164"/>
      <c r="CZY50" s="167"/>
      <c r="CZZ50" s="168"/>
      <c r="DAA50" s="172"/>
      <c r="DAB50" s="168"/>
      <c r="DAC50" s="168"/>
      <c r="DAD50" s="168"/>
      <c r="DAE50" s="173"/>
      <c r="DAF50" s="168"/>
      <c r="DAG50" s="164"/>
      <c r="DAH50" s="167"/>
      <c r="DAI50" s="168"/>
      <c r="DAJ50" s="172"/>
      <c r="DAK50" s="168"/>
      <c r="DAL50" s="168"/>
      <c r="DAM50" s="168"/>
      <c r="DAN50" s="173"/>
      <c r="DAO50" s="168"/>
      <c r="DAP50" s="164"/>
      <c r="DAQ50" s="167"/>
      <c r="DAR50" s="168"/>
      <c r="DAS50" s="172"/>
      <c r="DAT50" s="168"/>
      <c r="DAU50" s="168"/>
      <c r="DAV50" s="168"/>
      <c r="DAW50" s="173"/>
      <c r="DAX50" s="168"/>
      <c r="DAY50" s="164"/>
      <c r="DAZ50" s="167"/>
      <c r="DBA50" s="168"/>
      <c r="DBB50" s="172"/>
      <c r="DBC50" s="168"/>
      <c r="DBD50" s="168"/>
      <c r="DBE50" s="168"/>
      <c r="DBF50" s="173"/>
      <c r="DBG50" s="168"/>
      <c r="DBH50" s="164"/>
      <c r="DBI50" s="167"/>
      <c r="DBJ50" s="168"/>
      <c r="DBK50" s="172"/>
      <c r="DBL50" s="168"/>
      <c r="DBM50" s="168"/>
      <c r="DBN50" s="168"/>
      <c r="DBO50" s="173"/>
      <c r="DBP50" s="168"/>
      <c r="DBQ50" s="164"/>
      <c r="DBR50" s="167"/>
      <c r="DBS50" s="168"/>
      <c r="DBT50" s="172"/>
      <c r="DBU50" s="168"/>
      <c r="DBV50" s="168"/>
      <c r="DBW50" s="168"/>
      <c r="DBX50" s="173"/>
      <c r="DBY50" s="168"/>
      <c r="DBZ50" s="164"/>
      <c r="DCA50" s="167"/>
      <c r="DCB50" s="168"/>
      <c r="DCC50" s="172"/>
      <c r="DCD50" s="168"/>
      <c r="DCE50" s="168"/>
      <c r="DCF50" s="168"/>
      <c r="DCG50" s="173"/>
      <c r="DCH50" s="168"/>
      <c r="DCI50" s="164"/>
      <c r="DCJ50" s="167"/>
      <c r="DCK50" s="168"/>
      <c r="DCL50" s="172"/>
      <c r="DCM50" s="168"/>
      <c r="DCN50" s="168"/>
      <c r="DCO50" s="168"/>
      <c r="DCP50" s="173"/>
      <c r="DCQ50" s="168"/>
      <c r="DCR50" s="164"/>
      <c r="DCS50" s="167"/>
      <c r="DCT50" s="168"/>
      <c r="DCU50" s="172"/>
      <c r="DCV50" s="168"/>
      <c r="DCW50" s="168"/>
      <c r="DCX50" s="168"/>
      <c r="DCY50" s="173"/>
      <c r="DCZ50" s="168"/>
      <c r="DDA50" s="164"/>
      <c r="DDB50" s="167"/>
      <c r="DDC50" s="168"/>
      <c r="DDD50" s="172"/>
      <c r="DDE50" s="168"/>
      <c r="DDF50" s="168"/>
      <c r="DDG50" s="168"/>
      <c r="DDH50" s="173"/>
      <c r="DDI50" s="168"/>
      <c r="DDJ50" s="164"/>
      <c r="DDK50" s="167"/>
      <c r="DDL50" s="168"/>
      <c r="DDM50" s="172"/>
      <c r="DDN50" s="168"/>
      <c r="DDO50" s="168"/>
      <c r="DDP50" s="168"/>
      <c r="DDQ50" s="173"/>
      <c r="DDR50" s="168"/>
      <c r="DDS50" s="164"/>
      <c r="DDT50" s="167"/>
      <c r="DDU50" s="168"/>
      <c r="DDV50" s="172"/>
      <c r="DDW50" s="168"/>
      <c r="DDX50" s="168"/>
      <c r="DDY50" s="168"/>
      <c r="DDZ50" s="173"/>
      <c r="DEA50" s="168"/>
      <c r="DEB50" s="164"/>
      <c r="DEC50" s="167"/>
      <c r="DED50" s="168"/>
      <c r="DEE50" s="172"/>
      <c r="DEF50" s="168"/>
      <c r="DEG50" s="168"/>
      <c r="DEH50" s="168"/>
      <c r="DEI50" s="173"/>
      <c r="DEJ50" s="168"/>
      <c r="DEK50" s="164"/>
      <c r="DEL50" s="167"/>
      <c r="DEM50" s="168"/>
      <c r="DEN50" s="172"/>
      <c r="DEO50" s="168"/>
      <c r="DEP50" s="168"/>
      <c r="DEQ50" s="168"/>
      <c r="DER50" s="173"/>
      <c r="DES50" s="168"/>
      <c r="DET50" s="164"/>
      <c r="DEU50" s="167"/>
      <c r="DEV50" s="168"/>
      <c r="DEW50" s="172"/>
      <c r="DEX50" s="168"/>
      <c r="DEY50" s="168"/>
      <c r="DEZ50" s="168"/>
      <c r="DFA50" s="173"/>
      <c r="DFB50" s="168"/>
      <c r="DFC50" s="164"/>
      <c r="DFD50" s="167"/>
      <c r="DFE50" s="168"/>
      <c r="DFF50" s="172"/>
      <c r="DFG50" s="168"/>
      <c r="DFH50" s="168"/>
      <c r="DFI50" s="168"/>
      <c r="DFJ50" s="173"/>
      <c r="DFK50" s="168"/>
      <c r="DFL50" s="164"/>
      <c r="DFM50" s="167"/>
      <c r="DFN50" s="168"/>
      <c r="DFO50" s="172"/>
      <c r="DFP50" s="168"/>
      <c r="DFQ50" s="168"/>
      <c r="DFR50" s="168"/>
      <c r="DFS50" s="173"/>
      <c r="DFT50" s="168"/>
      <c r="DFU50" s="164"/>
      <c r="DFV50" s="167"/>
      <c r="DFW50" s="168"/>
      <c r="DFX50" s="172"/>
      <c r="DFY50" s="168"/>
      <c r="DFZ50" s="168"/>
      <c r="DGA50" s="168"/>
      <c r="DGB50" s="173"/>
      <c r="DGC50" s="168"/>
      <c r="DGD50" s="164"/>
      <c r="DGE50" s="167"/>
      <c r="DGF50" s="168"/>
      <c r="DGG50" s="172"/>
      <c r="DGH50" s="168"/>
      <c r="DGI50" s="168"/>
      <c r="DGJ50" s="168"/>
      <c r="DGK50" s="173"/>
      <c r="DGL50" s="168"/>
      <c r="DGM50" s="164"/>
      <c r="DGN50" s="167"/>
      <c r="DGO50" s="168"/>
      <c r="DGP50" s="172"/>
      <c r="DGQ50" s="168"/>
      <c r="DGR50" s="168"/>
      <c r="DGS50" s="168"/>
      <c r="DGT50" s="173"/>
      <c r="DGU50" s="168"/>
      <c r="DGV50" s="164"/>
      <c r="DGW50" s="167"/>
      <c r="DGX50" s="168"/>
      <c r="DGY50" s="172"/>
      <c r="DGZ50" s="168"/>
      <c r="DHA50" s="168"/>
      <c r="DHB50" s="168"/>
      <c r="DHC50" s="173"/>
      <c r="DHD50" s="168"/>
      <c r="DHE50" s="164"/>
      <c r="DHF50" s="167"/>
      <c r="DHG50" s="168"/>
      <c r="DHH50" s="172"/>
      <c r="DHI50" s="168"/>
      <c r="DHJ50" s="168"/>
      <c r="DHK50" s="168"/>
      <c r="DHL50" s="173"/>
      <c r="DHM50" s="168"/>
      <c r="DHN50" s="164"/>
      <c r="DHO50" s="167"/>
      <c r="DHP50" s="168"/>
      <c r="DHQ50" s="172"/>
      <c r="DHR50" s="168"/>
      <c r="DHS50" s="168"/>
      <c r="DHT50" s="168"/>
      <c r="DHU50" s="173"/>
      <c r="DHV50" s="168"/>
      <c r="DHW50" s="164"/>
      <c r="DHX50" s="167"/>
      <c r="DHY50" s="168"/>
      <c r="DHZ50" s="172"/>
      <c r="DIA50" s="168"/>
      <c r="DIB50" s="168"/>
      <c r="DIC50" s="168"/>
      <c r="DID50" s="173"/>
      <c r="DIE50" s="168"/>
      <c r="DIF50" s="164"/>
      <c r="DIG50" s="167"/>
      <c r="DIH50" s="168"/>
      <c r="DII50" s="172"/>
      <c r="DIJ50" s="168"/>
      <c r="DIK50" s="168"/>
      <c r="DIL50" s="168"/>
      <c r="DIM50" s="173"/>
      <c r="DIN50" s="168"/>
      <c r="DIO50" s="164"/>
      <c r="DIP50" s="167"/>
      <c r="DIQ50" s="168"/>
      <c r="DIR50" s="172"/>
      <c r="DIS50" s="168"/>
      <c r="DIT50" s="168"/>
      <c r="DIU50" s="168"/>
      <c r="DIV50" s="173"/>
      <c r="DIW50" s="168"/>
      <c r="DIX50" s="164"/>
      <c r="DIY50" s="167"/>
      <c r="DIZ50" s="168"/>
      <c r="DJA50" s="172"/>
      <c r="DJB50" s="168"/>
      <c r="DJC50" s="168"/>
      <c r="DJD50" s="168"/>
      <c r="DJE50" s="173"/>
      <c r="DJF50" s="168"/>
      <c r="DJG50" s="164"/>
      <c r="DJH50" s="167"/>
      <c r="DJI50" s="168"/>
      <c r="DJJ50" s="172"/>
      <c r="DJK50" s="168"/>
      <c r="DJL50" s="168"/>
      <c r="DJM50" s="168"/>
      <c r="DJN50" s="173"/>
      <c r="DJO50" s="168"/>
      <c r="DJP50" s="164"/>
      <c r="DJQ50" s="167"/>
      <c r="DJR50" s="168"/>
      <c r="DJS50" s="172"/>
      <c r="DJT50" s="168"/>
      <c r="DJU50" s="168"/>
      <c r="DJV50" s="168"/>
      <c r="DJW50" s="173"/>
      <c r="DJX50" s="168"/>
      <c r="DJY50" s="164"/>
      <c r="DJZ50" s="167"/>
      <c r="DKA50" s="168"/>
      <c r="DKB50" s="172"/>
      <c r="DKC50" s="168"/>
      <c r="DKD50" s="168"/>
      <c r="DKE50" s="168"/>
      <c r="DKF50" s="173"/>
      <c r="DKG50" s="168"/>
      <c r="DKH50" s="164"/>
      <c r="DKI50" s="167"/>
      <c r="DKJ50" s="168"/>
      <c r="DKK50" s="172"/>
      <c r="DKL50" s="168"/>
      <c r="DKM50" s="168"/>
      <c r="DKN50" s="168"/>
      <c r="DKO50" s="173"/>
      <c r="DKP50" s="168"/>
      <c r="DKQ50" s="164"/>
      <c r="DKR50" s="167"/>
      <c r="DKS50" s="168"/>
      <c r="DKT50" s="172"/>
      <c r="DKU50" s="168"/>
      <c r="DKV50" s="168"/>
      <c r="DKW50" s="168"/>
      <c r="DKX50" s="173"/>
      <c r="DKY50" s="168"/>
      <c r="DKZ50" s="164"/>
      <c r="DLA50" s="167"/>
      <c r="DLB50" s="168"/>
      <c r="DLC50" s="172"/>
      <c r="DLD50" s="168"/>
      <c r="DLE50" s="168"/>
      <c r="DLF50" s="168"/>
      <c r="DLG50" s="173"/>
      <c r="DLH50" s="168"/>
      <c r="DLI50" s="164"/>
      <c r="DLJ50" s="167"/>
      <c r="DLK50" s="168"/>
      <c r="DLL50" s="172"/>
      <c r="DLM50" s="168"/>
      <c r="DLN50" s="168"/>
      <c r="DLO50" s="168"/>
      <c r="DLP50" s="173"/>
      <c r="DLQ50" s="168"/>
      <c r="DLR50" s="164"/>
      <c r="DLS50" s="167"/>
      <c r="DLT50" s="168"/>
      <c r="DLU50" s="172"/>
      <c r="DLV50" s="168"/>
      <c r="DLW50" s="168"/>
      <c r="DLX50" s="168"/>
      <c r="DLY50" s="173"/>
      <c r="DLZ50" s="168"/>
      <c r="DMA50" s="164"/>
      <c r="DMB50" s="167"/>
      <c r="DMC50" s="168"/>
      <c r="DMD50" s="172"/>
      <c r="DME50" s="168"/>
      <c r="DMF50" s="168"/>
      <c r="DMG50" s="168"/>
      <c r="DMH50" s="173"/>
      <c r="DMI50" s="168"/>
      <c r="DMJ50" s="164"/>
      <c r="DMK50" s="167"/>
      <c r="DML50" s="168"/>
      <c r="DMM50" s="172"/>
      <c r="DMN50" s="168"/>
      <c r="DMO50" s="168"/>
      <c r="DMP50" s="168"/>
      <c r="DMQ50" s="173"/>
      <c r="DMR50" s="168"/>
      <c r="DMS50" s="164"/>
      <c r="DMT50" s="167"/>
      <c r="DMU50" s="168"/>
      <c r="DMV50" s="172"/>
      <c r="DMW50" s="168"/>
      <c r="DMX50" s="168"/>
      <c r="DMY50" s="168"/>
      <c r="DMZ50" s="173"/>
      <c r="DNA50" s="168"/>
      <c r="DNB50" s="164"/>
      <c r="DNC50" s="167"/>
      <c r="DND50" s="168"/>
      <c r="DNE50" s="172"/>
      <c r="DNF50" s="168"/>
      <c r="DNG50" s="168"/>
      <c r="DNH50" s="168"/>
      <c r="DNI50" s="173"/>
      <c r="DNJ50" s="168"/>
      <c r="DNK50" s="164"/>
      <c r="DNL50" s="167"/>
      <c r="DNM50" s="168"/>
      <c r="DNN50" s="172"/>
      <c r="DNO50" s="168"/>
      <c r="DNP50" s="168"/>
      <c r="DNQ50" s="168"/>
      <c r="DNR50" s="173"/>
      <c r="DNS50" s="168"/>
      <c r="DNT50" s="164"/>
      <c r="DNU50" s="167"/>
      <c r="DNV50" s="168"/>
      <c r="DNW50" s="172"/>
      <c r="DNX50" s="168"/>
      <c r="DNY50" s="168"/>
      <c r="DNZ50" s="168"/>
      <c r="DOA50" s="173"/>
      <c r="DOB50" s="168"/>
      <c r="DOC50" s="164"/>
      <c r="DOD50" s="167"/>
      <c r="DOE50" s="168"/>
      <c r="DOF50" s="172"/>
      <c r="DOG50" s="168"/>
      <c r="DOH50" s="168"/>
      <c r="DOI50" s="168"/>
      <c r="DOJ50" s="173"/>
      <c r="DOK50" s="168"/>
      <c r="DOL50" s="164"/>
      <c r="DOM50" s="167"/>
      <c r="DON50" s="168"/>
      <c r="DOO50" s="172"/>
      <c r="DOP50" s="168"/>
      <c r="DOQ50" s="168"/>
      <c r="DOR50" s="168"/>
      <c r="DOS50" s="173"/>
      <c r="DOT50" s="168"/>
      <c r="DOU50" s="164"/>
      <c r="DOV50" s="167"/>
      <c r="DOW50" s="168"/>
      <c r="DOX50" s="172"/>
      <c r="DOY50" s="168"/>
      <c r="DOZ50" s="168"/>
      <c r="DPA50" s="168"/>
      <c r="DPB50" s="173"/>
      <c r="DPC50" s="168"/>
      <c r="DPD50" s="164"/>
      <c r="DPE50" s="167"/>
      <c r="DPF50" s="168"/>
      <c r="DPG50" s="172"/>
      <c r="DPH50" s="168"/>
      <c r="DPI50" s="168"/>
      <c r="DPJ50" s="168"/>
      <c r="DPK50" s="173"/>
      <c r="DPL50" s="168"/>
      <c r="DPM50" s="164"/>
      <c r="DPN50" s="167"/>
      <c r="DPO50" s="168"/>
      <c r="DPP50" s="172"/>
      <c r="DPQ50" s="168"/>
      <c r="DPR50" s="168"/>
      <c r="DPS50" s="168"/>
      <c r="DPT50" s="173"/>
      <c r="DPU50" s="168"/>
      <c r="DPV50" s="164"/>
      <c r="DPW50" s="167"/>
      <c r="DPX50" s="168"/>
      <c r="DPY50" s="172"/>
      <c r="DPZ50" s="168"/>
      <c r="DQA50" s="168"/>
      <c r="DQB50" s="168"/>
      <c r="DQC50" s="173"/>
      <c r="DQD50" s="168"/>
      <c r="DQE50" s="164"/>
      <c r="DQF50" s="167"/>
      <c r="DQG50" s="168"/>
      <c r="DQH50" s="172"/>
      <c r="DQI50" s="168"/>
      <c r="DQJ50" s="168"/>
      <c r="DQK50" s="168"/>
      <c r="DQL50" s="173"/>
      <c r="DQM50" s="168"/>
      <c r="DQN50" s="164"/>
      <c r="DQO50" s="167"/>
      <c r="DQP50" s="168"/>
      <c r="DQQ50" s="172"/>
      <c r="DQR50" s="168"/>
      <c r="DQS50" s="168"/>
      <c r="DQT50" s="168"/>
      <c r="DQU50" s="173"/>
      <c r="DQV50" s="168"/>
      <c r="DQW50" s="164"/>
      <c r="DQX50" s="167"/>
      <c r="DQY50" s="168"/>
      <c r="DQZ50" s="172"/>
      <c r="DRA50" s="168"/>
      <c r="DRB50" s="168"/>
      <c r="DRC50" s="168"/>
      <c r="DRD50" s="173"/>
      <c r="DRE50" s="168"/>
      <c r="DRF50" s="164"/>
      <c r="DRG50" s="167"/>
      <c r="DRH50" s="168"/>
      <c r="DRI50" s="172"/>
      <c r="DRJ50" s="168"/>
      <c r="DRK50" s="168"/>
      <c r="DRL50" s="168"/>
      <c r="DRM50" s="173"/>
      <c r="DRN50" s="168"/>
      <c r="DRO50" s="164"/>
      <c r="DRP50" s="167"/>
      <c r="DRQ50" s="168"/>
      <c r="DRR50" s="172"/>
      <c r="DRS50" s="168"/>
      <c r="DRT50" s="168"/>
      <c r="DRU50" s="168"/>
      <c r="DRV50" s="173"/>
      <c r="DRW50" s="168"/>
      <c r="DRX50" s="164"/>
      <c r="DRY50" s="167"/>
      <c r="DRZ50" s="168"/>
      <c r="DSA50" s="172"/>
      <c r="DSB50" s="168"/>
      <c r="DSC50" s="168"/>
      <c r="DSD50" s="168"/>
      <c r="DSE50" s="173"/>
      <c r="DSF50" s="168"/>
      <c r="DSG50" s="164"/>
      <c r="DSH50" s="167"/>
      <c r="DSI50" s="168"/>
      <c r="DSJ50" s="172"/>
      <c r="DSK50" s="168"/>
      <c r="DSL50" s="168"/>
      <c r="DSM50" s="168"/>
      <c r="DSN50" s="173"/>
      <c r="DSO50" s="168"/>
      <c r="DSP50" s="164"/>
      <c r="DSQ50" s="167"/>
      <c r="DSR50" s="168"/>
      <c r="DSS50" s="172"/>
      <c r="DST50" s="168"/>
      <c r="DSU50" s="168"/>
      <c r="DSV50" s="168"/>
      <c r="DSW50" s="173"/>
      <c r="DSX50" s="168"/>
      <c r="DSY50" s="164"/>
      <c r="DSZ50" s="167"/>
      <c r="DTA50" s="168"/>
      <c r="DTB50" s="172"/>
      <c r="DTC50" s="168"/>
      <c r="DTD50" s="168"/>
      <c r="DTE50" s="168"/>
      <c r="DTF50" s="173"/>
      <c r="DTG50" s="168"/>
      <c r="DTH50" s="164"/>
      <c r="DTI50" s="167"/>
      <c r="DTJ50" s="168"/>
      <c r="DTK50" s="172"/>
      <c r="DTL50" s="168"/>
      <c r="DTM50" s="168"/>
      <c r="DTN50" s="168"/>
      <c r="DTO50" s="173"/>
      <c r="DTP50" s="168"/>
      <c r="DTQ50" s="164"/>
      <c r="DTR50" s="167"/>
      <c r="DTS50" s="168"/>
      <c r="DTT50" s="172"/>
      <c r="DTU50" s="168"/>
      <c r="DTV50" s="168"/>
      <c r="DTW50" s="168"/>
      <c r="DTX50" s="173"/>
      <c r="DTY50" s="168"/>
      <c r="DTZ50" s="164"/>
      <c r="DUA50" s="167"/>
      <c r="DUB50" s="168"/>
      <c r="DUC50" s="172"/>
      <c r="DUD50" s="168"/>
      <c r="DUE50" s="168"/>
      <c r="DUF50" s="168"/>
      <c r="DUG50" s="173"/>
      <c r="DUH50" s="168"/>
      <c r="DUI50" s="164"/>
      <c r="DUJ50" s="167"/>
      <c r="DUK50" s="168"/>
      <c r="DUL50" s="172"/>
      <c r="DUM50" s="168"/>
      <c r="DUN50" s="168"/>
      <c r="DUO50" s="168"/>
      <c r="DUP50" s="173"/>
      <c r="DUQ50" s="168"/>
      <c r="DUR50" s="164"/>
      <c r="DUS50" s="167"/>
      <c r="DUT50" s="168"/>
      <c r="DUU50" s="172"/>
      <c r="DUV50" s="168"/>
      <c r="DUW50" s="168"/>
      <c r="DUX50" s="168"/>
      <c r="DUY50" s="173"/>
      <c r="DUZ50" s="168"/>
      <c r="DVA50" s="164"/>
      <c r="DVB50" s="167"/>
      <c r="DVC50" s="168"/>
      <c r="DVD50" s="172"/>
      <c r="DVE50" s="168"/>
      <c r="DVF50" s="168"/>
      <c r="DVG50" s="168"/>
      <c r="DVH50" s="173"/>
      <c r="DVI50" s="168"/>
      <c r="DVJ50" s="164"/>
      <c r="DVK50" s="167"/>
      <c r="DVL50" s="168"/>
      <c r="DVM50" s="172"/>
      <c r="DVN50" s="168"/>
      <c r="DVO50" s="168"/>
      <c r="DVP50" s="168"/>
      <c r="DVQ50" s="173"/>
      <c r="DVR50" s="168"/>
      <c r="DVS50" s="164"/>
      <c r="DVT50" s="167"/>
      <c r="DVU50" s="168"/>
      <c r="DVV50" s="172"/>
      <c r="DVW50" s="168"/>
      <c r="DVX50" s="168"/>
      <c r="DVY50" s="168"/>
      <c r="DVZ50" s="173"/>
      <c r="DWA50" s="168"/>
      <c r="DWB50" s="164"/>
      <c r="DWC50" s="167"/>
      <c r="DWD50" s="168"/>
      <c r="DWE50" s="172"/>
      <c r="DWF50" s="168"/>
      <c r="DWG50" s="168"/>
      <c r="DWH50" s="168"/>
      <c r="DWI50" s="173"/>
      <c r="DWJ50" s="168"/>
      <c r="DWK50" s="164"/>
      <c r="DWL50" s="167"/>
      <c r="DWM50" s="168"/>
      <c r="DWN50" s="172"/>
      <c r="DWO50" s="168"/>
      <c r="DWP50" s="168"/>
      <c r="DWQ50" s="168"/>
      <c r="DWR50" s="173"/>
      <c r="DWS50" s="168"/>
      <c r="DWT50" s="164"/>
      <c r="DWU50" s="167"/>
      <c r="DWV50" s="168"/>
      <c r="DWW50" s="172"/>
      <c r="DWX50" s="168"/>
      <c r="DWY50" s="168"/>
      <c r="DWZ50" s="168"/>
      <c r="DXA50" s="173"/>
      <c r="DXB50" s="168"/>
      <c r="DXC50" s="164"/>
      <c r="DXD50" s="167"/>
      <c r="DXE50" s="168"/>
      <c r="DXF50" s="172"/>
      <c r="DXG50" s="168"/>
      <c r="DXH50" s="168"/>
      <c r="DXI50" s="168"/>
      <c r="DXJ50" s="173"/>
      <c r="DXK50" s="168"/>
      <c r="DXL50" s="164"/>
      <c r="DXM50" s="167"/>
      <c r="DXN50" s="168"/>
      <c r="DXO50" s="172"/>
      <c r="DXP50" s="168"/>
      <c r="DXQ50" s="168"/>
      <c r="DXR50" s="168"/>
      <c r="DXS50" s="173"/>
      <c r="DXT50" s="168"/>
      <c r="DXU50" s="164"/>
      <c r="DXV50" s="167"/>
      <c r="DXW50" s="168"/>
      <c r="DXX50" s="172"/>
      <c r="DXY50" s="168"/>
      <c r="DXZ50" s="168"/>
      <c r="DYA50" s="168"/>
      <c r="DYB50" s="173"/>
      <c r="DYC50" s="168"/>
      <c r="DYD50" s="164"/>
      <c r="DYE50" s="167"/>
      <c r="DYF50" s="168"/>
      <c r="DYG50" s="172"/>
      <c r="DYH50" s="168"/>
      <c r="DYI50" s="168"/>
      <c r="DYJ50" s="168"/>
      <c r="DYK50" s="173"/>
      <c r="DYL50" s="168"/>
      <c r="DYM50" s="164"/>
      <c r="DYN50" s="167"/>
      <c r="DYO50" s="168"/>
      <c r="DYP50" s="172"/>
      <c r="DYQ50" s="168"/>
      <c r="DYR50" s="168"/>
      <c r="DYS50" s="168"/>
      <c r="DYT50" s="173"/>
      <c r="DYU50" s="168"/>
      <c r="DYV50" s="164"/>
      <c r="DYW50" s="167"/>
      <c r="DYX50" s="168"/>
      <c r="DYY50" s="172"/>
      <c r="DYZ50" s="168"/>
      <c r="DZA50" s="168"/>
      <c r="DZB50" s="168"/>
      <c r="DZC50" s="173"/>
      <c r="DZD50" s="168"/>
      <c r="DZE50" s="164"/>
      <c r="DZF50" s="167"/>
      <c r="DZG50" s="168"/>
      <c r="DZH50" s="172"/>
      <c r="DZI50" s="168"/>
      <c r="DZJ50" s="168"/>
      <c r="DZK50" s="168"/>
      <c r="DZL50" s="173"/>
      <c r="DZM50" s="168"/>
      <c r="DZN50" s="164"/>
      <c r="DZO50" s="167"/>
      <c r="DZP50" s="168"/>
      <c r="DZQ50" s="172"/>
      <c r="DZR50" s="168"/>
      <c r="DZS50" s="168"/>
      <c r="DZT50" s="168"/>
      <c r="DZU50" s="173"/>
      <c r="DZV50" s="168"/>
      <c r="DZW50" s="164"/>
      <c r="DZX50" s="167"/>
      <c r="DZY50" s="168"/>
      <c r="DZZ50" s="172"/>
      <c r="EAA50" s="168"/>
      <c r="EAB50" s="168"/>
      <c r="EAC50" s="168"/>
      <c r="EAD50" s="173"/>
      <c r="EAE50" s="168"/>
      <c r="EAF50" s="164"/>
      <c r="EAG50" s="167"/>
      <c r="EAH50" s="168"/>
      <c r="EAI50" s="172"/>
      <c r="EAJ50" s="168"/>
      <c r="EAK50" s="168"/>
      <c r="EAL50" s="168"/>
      <c r="EAM50" s="173"/>
      <c r="EAN50" s="168"/>
      <c r="EAO50" s="164"/>
      <c r="EAP50" s="167"/>
      <c r="EAQ50" s="168"/>
      <c r="EAR50" s="172"/>
      <c r="EAS50" s="168"/>
      <c r="EAT50" s="168"/>
      <c r="EAU50" s="168"/>
      <c r="EAV50" s="173"/>
      <c r="EAW50" s="168"/>
      <c r="EAX50" s="164"/>
      <c r="EAY50" s="167"/>
      <c r="EAZ50" s="168"/>
      <c r="EBA50" s="172"/>
      <c r="EBB50" s="168"/>
      <c r="EBC50" s="168"/>
      <c r="EBD50" s="168"/>
      <c r="EBE50" s="173"/>
      <c r="EBF50" s="168"/>
      <c r="EBG50" s="164"/>
      <c r="EBH50" s="167"/>
      <c r="EBI50" s="168"/>
      <c r="EBJ50" s="172"/>
      <c r="EBK50" s="168"/>
      <c r="EBL50" s="168"/>
      <c r="EBM50" s="168"/>
      <c r="EBN50" s="173"/>
      <c r="EBO50" s="168"/>
      <c r="EBP50" s="164"/>
      <c r="EBQ50" s="167"/>
      <c r="EBR50" s="168"/>
      <c r="EBS50" s="172"/>
      <c r="EBT50" s="168"/>
      <c r="EBU50" s="168"/>
      <c r="EBV50" s="168"/>
      <c r="EBW50" s="173"/>
      <c r="EBX50" s="168"/>
      <c r="EBY50" s="164"/>
      <c r="EBZ50" s="167"/>
      <c r="ECA50" s="168"/>
      <c r="ECB50" s="172"/>
      <c r="ECC50" s="168"/>
      <c r="ECD50" s="168"/>
      <c r="ECE50" s="168"/>
      <c r="ECF50" s="173"/>
      <c r="ECG50" s="168"/>
      <c r="ECH50" s="164"/>
      <c r="ECI50" s="167"/>
      <c r="ECJ50" s="168"/>
      <c r="ECK50" s="172"/>
      <c r="ECL50" s="168"/>
      <c r="ECM50" s="168"/>
      <c r="ECN50" s="168"/>
      <c r="ECO50" s="173"/>
      <c r="ECP50" s="168"/>
      <c r="ECQ50" s="164"/>
      <c r="ECR50" s="167"/>
      <c r="ECS50" s="168"/>
      <c r="ECT50" s="172"/>
      <c r="ECU50" s="168"/>
      <c r="ECV50" s="168"/>
      <c r="ECW50" s="168"/>
      <c r="ECX50" s="173"/>
      <c r="ECY50" s="168"/>
      <c r="ECZ50" s="164"/>
      <c r="EDA50" s="167"/>
      <c r="EDB50" s="168"/>
      <c r="EDC50" s="172"/>
      <c r="EDD50" s="168"/>
      <c r="EDE50" s="168"/>
      <c r="EDF50" s="168"/>
      <c r="EDG50" s="173"/>
      <c r="EDH50" s="168"/>
      <c r="EDI50" s="164"/>
      <c r="EDJ50" s="167"/>
      <c r="EDK50" s="168"/>
      <c r="EDL50" s="172"/>
      <c r="EDM50" s="168"/>
      <c r="EDN50" s="168"/>
      <c r="EDO50" s="168"/>
      <c r="EDP50" s="173"/>
      <c r="EDQ50" s="168"/>
      <c r="EDR50" s="164"/>
      <c r="EDS50" s="167"/>
      <c r="EDT50" s="168"/>
      <c r="EDU50" s="172"/>
      <c r="EDV50" s="168"/>
      <c r="EDW50" s="168"/>
      <c r="EDX50" s="168"/>
      <c r="EDY50" s="173"/>
      <c r="EDZ50" s="168"/>
      <c r="EEA50" s="164"/>
      <c r="EEB50" s="167"/>
      <c r="EEC50" s="168"/>
      <c r="EED50" s="172"/>
      <c r="EEE50" s="168"/>
      <c r="EEF50" s="168"/>
      <c r="EEG50" s="168"/>
      <c r="EEH50" s="173"/>
      <c r="EEI50" s="168"/>
      <c r="EEJ50" s="164"/>
      <c r="EEK50" s="167"/>
      <c r="EEL50" s="168"/>
      <c r="EEM50" s="172"/>
      <c r="EEN50" s="168"/>
      <c r="EEO50" s="168"/>
      <c r="EEP50" s="168"/>
      <c r="EEQ50" s="173"/>
      <c r="EER50" s="168"/>
      <c r="EES50" s="164"/>
      <c r="EET50" s="167"/>
      <c r="EEU50" s="168"/>
      <c r="EEV50" s="172"/>
      <c r="EEW50" s="168"/>
      <c r="EEX50" s="168"/>
      <c r="EEY50" s="168"/>
      <c r="EEZ50" s="173"/>
      <c r="EFA50" s="168"/>
      <c r="EFB50" s="164"/>
      <c r="EFC50" s="167"/>
      <c r="EFD50" s="168"/>
      <c r="EFE50" s="172"/>
      <c r="EFF50" s="168"/>
      <c r="EFG50" s="168"/>
      <c r="EFH50" s="168"/>
      <c r="EFI50" s="173"/>
      <c r="EFJ50" s="168"/>
      <c r="EFK50" s="164"/>
      <c r="EFL50" s="167"/>
      <c r="EFM50" s="168"/>
      <c r="EFN50" s="172"/>
      <c r="EFO50" s="168"/>
      <c r="EFP50" s="168"/>
      <c r="EFQ50" s="168"/>
      <c r="EFR50" s="173"/>
      <c r="EFS50" s="168"/>
      <c r="EFT50" s="164"/>
      <c r="EFU50" s="167"/>
      <c r="EFV50" s="168"/>
      <c r="EFW50" s="172"/>
      <c r="EFX50" s="168"/>
      <c r="EFY50" s="168"/>
      <c r="EFZ50" s="168"/>
      <c r="EGA50" s="173"/>
      <c r="EGB50" s="168"/>
      <c r="EGC50" s="164"/>
      <c r="EGD50" s="167"/>
      <c r="EGE50" s="168"/>
      <c r="EGF50" s="172"/>
      <c r="EGG50" s="168"/>
      <c r="EGH50" s="168"/>
      <c r="EGI50" s="168"/>
      <c r="EGJ50" s="173"/>
      <c r="EGK50" s="168"/>
      <c r="EGL50" s="164"/>
      <c r="EGM50" s="167"/>
      <c r="EGN50" s="168"/>
      <c r="EGO50" s="172"/>
      <c r="EGP50" s="168"/>
      <c r="EGQ50" s="168"/>
      <c r="EGR50" s="168"/>
      <c r="EGS50" s="173"/>
      <c r="EGT50" s="168"/>
      <c r="EGU50" s="164"/>
      <c r="EGV50" s="167"/>
      <c r="EGW50" s="168"/>
      <c r="EGX50" s="172"/>
      <c r="EGY50" s="168"/>
      <c r="EGZ50" s="168"/>
      <c r="EHA50" s="168"/>
      <c r="EHB50" s="173"/>
      <c r="EHC50" s="168"/>
      <c r="EHD50" s="164"/>
      <c r="EHE50" s="167"/>
      <c r="EHF50" s="168"/>
      <c r="EHG50" s="172"/>
      <c r="EHH50" s="168"/>
      <c r="EHI50" s="168"/>
      <c r="EHJ50" s="168"/>
      <c r="EHK50" s="173"/>
      <c r="EHL50" s="168"/>
      <c r="EHM50" s="164"/>
      <c r="EHN50" s="167"/>
      <c r="EHO50" s="168"/>
      <c r="EHP50" s="172"/>
      <c r="EHQ50" s="168"/>
      <c r="EHR50" s="168"/>
      <c r="EHS50" s="168"/>
      <c r="EHT50" s="173"/>
      <c r="EHU50" s="168"/>
      <c r="EHV50" s="164"/>
      <c r="EHW50" s="167"/>
      <c r="EHX50" s="168"/>
      <c r="EHY50" s="172"/>
      <c r="EHZ50" s="168"/>
      <c r="EIA50" s="168"/>
      <c r="EIB50" s="168"/>
      <c r="EIC50" s="173"/>
      <c r="EID50" s="168"/>
      <c r="EIE50" s="164"/>
      <c r="EIF50" s="167"/>
      <c r="EIG50" s="168"/>
      <c r="EIH50" s="172"/>
      <c r="EII50" s="168"/>
      <c r="EIJ50" s="168"/>
      <c r="EIK50" s="168"/>
      <c r="EIL50" s="173"/>
      <c r="EIM50" s="168"/>
      <c r="EIN50" s="164"/>
      <c r="EIO50" s="167"/>
      <c r="EIP50" s="168"/>
      <c r="EIQ50" s="172"/>
      <c r="EIR50" s="168"/>
      <c r="EIS50" s="168"/>
      <c r="EIT50" s="168"/>
      <c r="EIU50" s="173"/>
      <c r="EIV50" s="168"/>
      <c r="EIW50" s="164"/>
      <c r="EIX50" s="167"/>
      <c r="EIY50" s="168"/>
      <c r="EIZ50" s="172"/>
      <c r="EJA50" s="168"/>
      <c r="EJB50" s="168"/>
      <c r="EJC50" s="168"/>
      <c r="EJD50" s="173"/>
      <c r="EJE50" s="168"/>
      <c r="EJF50" s="164"/>
      <c r="EJG50" s="167"/>
      <c r="EJH50" s="168"/>
      <c r="EJI50" s="172"/>
      <c r="EJJ50" s="168"/>
      <c r="EJK50" s="168"/>
      <c r="EJL50" s="168"/>
      <c r="EJM50" s="173"/>
      <c r="EJN50" s="168"/>
      <c r="EJO50" s="164"/>
      <c r="EJP50" s="167"/>
      <c r="EJQ50" s="168"/>
      <c r="EJR50" s="172"/>
      <c r="EJS50" s="168"/>
      <c r="EJT50" s="168"/>
      <c r="EJU50" s="168"/>
      <c r="EJV50" s="173"/>
      <c r="EJW50" s="168"/>
      <c r="EJX50" s="164"/>
      <c r="EJY50" s="167"/>
      <c r="EJZ50" s="168"/>
      <c r="EKA50" s="172"/>
      <c r="EKB50" s="168"/>
      <c r="EKC50" s="168"/>
      <c r="EKD50" s="168"/>
      <c r="EKE50" s="173"/>
      <c r="EKF50" s="168"/>
      <c r="EKG50" s="164"/>
      <c r="EKH50" s="167"/>
      <c r="EKI50" s="168"/>
      <c r="EKJ50" s="172"/>
      <c r="EKK50" s="168"/>
      <c r="EKL50" s="168"/>
      <c r="EKM50" s="168"/>
      <c r="EKN50" s="173"/>
      <c r="EKO50" s="168"/>
      <c r="EKP50" s="164"/>
      <c r="EKQ50" s="167"/>
      <c r="EKR50" s="168"/>
      <c r="EKS50" s="172"/>
      <c r="EKT50" s="168"/>
      <c r="EKU50" s="168"/>
      <c r="EKV50" s="168"/>
      <c r="EKW50" s="173"/>
      <c r="EKX50" s="168"/>
      <c r="EKY50" s="164"/>
      <c r="EKZ50" s="167"/>
      <c r="ELA50" s="168"/>
      <c r="ELB50" s="172"/>
      <c r="ELC50" s="168"/>
      <c r="ELD50" s="168"/>
      <c r="ELE50" s="168"/>
      <c r="ELF50" s="173"/>
      <c r="ELG50" s="168"/>
      <c r="ELH50" s="164"/>
      <c r="ELI50" s="167"/>
      <c r="ELJ50" s="168"/>
      <c r="ELK50" s="172"/>
      <c r="ELL50" s="168"/>
      <c r="ELM50" s="168"/>
      <c r="ELN50" s="168"/>
      <c r="ELO50" s="173"/>
      <c r="ELP50" s="168"/>
      <c r="ELQ50" s="164"/>
      <c r="ELR50" s="167"/>
      <c r="ELS50" s="168"/>
      <c r="ELT50" s="172"/>
      <c r="ELU50" s="168"/>
      <c r="ELV50" s="168"/>
      <c r="ELW50" s="168"/>
      <c r="ELX50" s="173"/>
      <c r="ELY50" s="168"/>
      <c r="ELZ50" s="164"/>
      <c r="EMA50" s="167"/>
      <c r="EMB50" s="168"/>
      <c r="EMC50" s="172"/>
      <c r="EMD50" s="168"/>
      <c r="EME50" s="168"/>
      <c r="EMF50" s="168"/>
      <c r="EMG50" s="173"/>
      <c r="EMH50" s="168"/>
      <c r="EMI50" s="164"/>
      <c r="EMJ50" s="167"/>
      <c r="EMK50" s="168"/>
      <c r="EML50" s="172"/>
      <c r="EMM50" s="168"/>
      <c r="EMN50" s="168"/>
      <c r="EMO50" s="168"/>
      <c r="EMP50" s="173"/>
      <c r="EMQ50" s="168"/>
      <c r="EMR50" s="164"/>
      <c r="EMS50" s="167"/>
      <c r="EMT50" s="168"/>
      <c r="EMU50" s="172"/>
      <c r="EMV50" s="168"/>
      <c r="EMW50" s="168"/>
      <c r="EMX50" s="168"/>
      <c r="EMY50" s="173"/>
      <c r="EMZ50" s="168"/>
      <c r="ENA50" s="164"/>
      <c r="ENB50" s="167"/>
      <c r="ENC50" s="168"/>
      <c r="END50" s="172"/>
      <c r="ENE50" s="168"/>
      <c r="ENF50" s="168"/>
      <c r="ENG50" s="168"/>
      <c r="ENH50" s="173"/>
      <c r="ENI50" s="168"/>
      <c r="ENJ50" s="164"/>
      <c r="ENK50" s="167"/>
      <c r="ENL50" s="168"/>
      <c r="ENM50" s="172"/>
      <c r="ENN50" s="168"/>
      <c r="ENO50" s="168"/>
      <c r="ENP50" s="168"/>
      <c r="ENQ50" s="173"/>
      <c r="ENR50" s="168"/>
      <c r="ENS50" s="164"/>
      <c r="ENT50" s="167"/>
      <c r="ENU50" s="168"/>
      <c r="ENV50" s="172"/>
      <c r="ENW50" s="168"/>
      <c r="ENX50" s="168"/>
      <c r="ENY50" s="168"/>
      <c r="ENZ50" s="173"/>
      <c r="EOA50" s="168"/>
      <c r="EOB50" s="164"/>
      <c r="EOC50" s="167"/>
      <c r="EOD50" s="168"/>
      <c r="EOE50" s="172"/>
      <c r="EOF50" s="168"/>
      <c r="EOG50" s="168"/>
      <c r="EOH50" s="168"/>
      <c r="EOI50" s="173"/>
      <c r="EOJ50" s="168"/>
      <c r="EOK50" s="164"/>
      <c r="EOL50" s="167"/>
      <c r="EOM50" s="168"/>
      <c r="EON50" s="172"/>
      <c r="EOO50" s="168"/>
      <c r="EOP50" s="168"/>
      <c r="EOQ50" s="168"/>
      <c r="EOR50" s="173"/>
      <c r="EOS50" s="168"/>
      <c r="EOT50" s="164"/>
      <c r="EOU50" s="167"/>
      <c r="EOV50" s="168"/>
      <c r="EOW50" s="172"/>
      <c r="EOX50" s="168"/>
      <c r="EOY50" s="168"/>
      <c r="EOZ50" s="168"/>
      <c r="EPA50" s="173"/>
      <c r="EPB50" s="168"/>
      <c r="EPC50" s="164"/>
      <c r="EPD50" s="167"/>
      <c r="EPE50" s="168"/>
      <c r="EPF50" s="172"/>
      <c r="EPG50" s="168"/>
      <c r="EPH50" s="168"/>
      <c r="EPI50" s="168"/>
      <c r="EPJ50" s="173"/>
      <c r="EPK50" s="168"/>
      <c r="EPL50" s="164"/>
      <c r="EPM50" s="167"/>
      <c r="EPN50" s="168"/>
      <c r="EPO50" s="172"/>
      <c r="EPP50" s="168"/>
      <c r="EPQ50" s="168"/>
      <c r="EPR50" s="168"/>
      <c r="EPS50" s="173"/>
      <c r="EPT50" s="168"/>
      <c r="EPU50" s="164"/>
      <c r="EPV50" s="167"/>
      <c r="EPW50" s="168"/>
      <c r="EPX50" s="172"/>
      <c r="EPY50" s="168"/>
      <c r="EPZ50" s="168"/>
      <c r="EQA50" s="168"/>
      <c r="EQB50" s="173"/>
      <c r="EQC50" s="168"/>
      <c r="EQD50" s="164"/>
      <c r="EQE50" s="167"/>
      <c r="EQF50" s="168"/>
      <c r="EQG50" s="172"/>
      <c r="EQH50" s="168"/>
      <c r="EQI50" s="168"/>
      <c r="EQJ50" s="168"/>
      <c r="EQK50" s="173"/>
      <c r="EQL50" s="168"/>
      <c r="EQM50" s="164"/>
      <c r="EQN50" s="167"/>
      <c r="EQO50" s="168"/>
      <c r="EQP50" s="172"/>
      <c r="EQQ50" s="168"/>
      <c r="EQR50" s="168"/>
      <c r="EQS50" s="168"/>
      <c r="EQT50" s="173"/>
      <c r="EQU50" s="168"/>
      <c r="EQV50" s="164"/>
      <c r="EQW50" s="167"/>
      <c r="EQX50" s="168"/>
      <c r="EQY50" s="172"/>
      <c r="EQZ50" s="168"/>
      <c r="ERA50" s="168"/>
      <c r="ERB50" s="168"/>
      <c r="ERC50" s="173"/>
      <c r="ERD50" s="168"/>
      <c r="ERE50" s="164"/>
      <c r="ERF50" s="167"/>
      <c r="ERG50" s="168"/>
      <c r="ERH50" s="172"/>
      <c r="ERI50" s="168"/>
      <c r="ERJ50" s="168"/>
      <c r="ERK50" s="168"/>
      <c r="ERL50" s="173"/>
      <c r="ERM50" s="168"/>
      <c r="ERN50" s="164"/>
      <c r="ERO50" s="167"/>
      <c r="ERP50" s="168"/>
      <c r="ERQ50" s="172"/>
      <c r="ERR50" s="168"/>
      <c r="ERS50" s="168"/>
      <c r="ERT50" s="168"/>
      <c r="ERU50" s="173"/>
      <c r="ERV50" s="168"/>
      <c r="ERW50" s="164"/>
      <c r="ERX50" s="167"/>
      <c r="ERY50" s="168"/>
      <c r="ERZ50" s="172"/>
      <c r="ESA50" s="168"/>
      <c r="ESB50" s="168"/>
      <c r="ESC50" s="168"/>
      <c r="ESD50" s="173"/>
      <c r="ESE50" s="168"/>
      <c r="ESF50" s="164"/>
      <c r="ESG50" s="167"/>
      <c r="ESH50" s="168"/>
      <c r="ESI50" s="172"/>
      <c r="ESJ50" s="168"/>
      <c r="ESK50" s="168"/>
      <c r="ESL50" s="168"/>
      <c r="ESM50" s="173"/>
      <c r="ESN50" s="168"/>
      <c r="ESO50" s="164"/>
      <c r="ESP50" s="167"/>
      <c r="ESQ50" s="168"/>
      <c r="ESR50" s="172"/>
      <c r="ESS50" s="168"/>
      <c r="EST50" s="168"/>
      <c r="ESU50" s="168"/>
      <c r="ESV50" s="173"/>
      <c r="ESW50" s="168"/>
      <c r="ESX50" s="164"/>
      <c r="ESY50" s="167"/>
      <c r="ESZ50" s="168"/>
      <c r="ETA50" s="172"/>
      <c r="ETB50" s="168"/>
      <c r="ETC50" s="168"/>
      <c r="ETD50" s="168"/>
      <c r="ETE50" s="173"/>
      <c r="ETF50" s="168"/>
      <c r="ETG50" s="164"/>
      <c r="ETH50" s="167"/>
      <c r="ETI50" s="168"/>
      <c r="ETJ50" s="172"/>
      <c r="ETK50" s="168"/>
      <c r="ETL50" s="168"/>
      <c r="ETM50" s="168"/>
      <c r="ETN50" s="173"/>
      <c r="ETO50" s="168"/>
      <c r="ETP50" s="164"/>
      <c r="ETQ50" s="167"/>
      <c r="ETR50" s="168"/>
      <c r="ETS50" s="172"/>
      <c r="ETT50" s="168"/>
      <c r="ETU50" s="168"/>
      <c r="ETV50" s="168"/>
      <c r="ETW50" s="173"/>
      <c r="ETX50" s="168"/>
      <c r="ETY50" s="164"/>
      <c r="ETZ50" s="167"/>
      <c r="EUA50" s="168"/>
      <c r="EUB50" s="172"/>
      <c r="EUC50" s="168"/>
      <c r="EUD50" s="168"/>
      <c r="EUE50" s="168"/>
      <c r="EUF50" s="173"/>
      <c r="EUG50" s="168"/>
      <c r="EUH50" s="164"/>
      <c r="EUI50" s="167"/>
      <c r="EUJ50" s="168"/>
      <c r="EUK50" s="172"/>
      <c r="EUL50" s="168"/>
      <c r="EUM50" s="168"/>
      <c r="EUN50" s="168"/>
      <c r="EUO50" s="173"/>
      <c r="EUP50" s="168"/>
      <c r="EUQ50" s="164"/>
      <c r="EUR50" s="167"/>
      <c r="EUS50" s="168"/>
      <c r="EUT50" s="172"/>
      <c r="EUU50" s="168"/>
      <c r="EUV50" s="168"/>
      <c r="EUW50" s="168"/>
      <c r="EUX50" s="173"/>
      <c r="EUY50" s="168"/>
      <c r="EUZ50" s="164"/>
      <c r="EVA50" s="167"/>
      <c r="EVB50" s="168"/>
      <c r="EVC50" s="172"/>
      <c r="EVD50" s="168"/>
      <c r="EVE50" s="168"/>
      <c r="EVF50" s="168"/>
      <c r="EVG50" s="173"/>
      <c r="EVH50" s="168"/>
      <c r="EVI50" s="164"/>
      <c r="EVJ50" s="167"/>
      <c r="EVK50" s="168"/>
      <c r="EVL50" s="172"/>
      <c r="EVM50" s="168"/>
      <c r="EVN50" s="168"/>
      <c r="EVO50" s="168"/>
      <c r="EVP50" s="173"/>
      <c r="EVQ50" s="168"/>
      <c r="EVR50" s="164"/>
      <c r="EVS50" s="167"/>
      <c r="EVT50" s="168"/>
      <c r="EVU50" s="172"/>
      <c r="EVV50" s="168"/>
      <c r="EVW50" s="168"/>
      <c r="EVX50" s="168"/>
      <c r="EVY50" s="173"/>
      <c r="EVZ50" s="168"/>
      <c r="EWA50" s="164"/>
      <c r="EWB50" s="167"/>
      <c r="EWC50" s="168"/>
      <c r="EWD50" s="172"/>
      <c r="EWE50" s="168"/>
      <c r="EWF50" s="168"/>
      <c r="EWG50" s="168"/>
      <c r="EWH50" s="173"/>
      <c r="EWI50" s="168"/>
      <c r="EWJ50" s="164"/>
      <c r="EWK50" s="167"/>
      <c r="EWL50" s="168"/>
      <c r="EWM50" s="172"/>
      <c r="EWN50" s="168"/>
      <c r="EWO50" s="168"/>
      <c r="EWP50" s="168"/>
      <c r="EWQ50" s="173"/>
      <c r="EWR50" s="168"/>
      <c r="EWS50" s="164"/>
      <c r="EWT50" s="167"/>
      <c r="EWU50" s="168"/>
      <c r="EWV50" s="172"/>
      <c r="EWW50" s="168"/>
      <c r="EWX50" s="168"/>
      <c r="EWY50" s="168"/>
      <c r="EWZ50" s="173"/>
      <c r="EXA50" s="168"/>
      <c r="EXB50" s="164"/>
      <c r="EXC50" s="167"/>
      <c r="EXD50" s="168"/>
      <c r="EXE50" s="172"/>
      <c r="EXF50" s="168"/>
      <c r="EXG50" s="168"/>
      <c r="EXH50" s="168"/>
      <c r="EXI50" s="173"/>
      <c r="EXJ50" s="168"/>
      <c r="EXK50" s="164"/>
      <c r="EXL50" s="167"/>
      <c r="EXM50" s="168"/>
      <c r="EXN50" s="172"/>
      <c r="EXO50" s="168"/>
      <c r="EXP50" s="168"/>
      <c r="EXQ50" s="168"/>
      <c r="EXR50" s="173"/>
      <c r="EXS50" s="168"/>
      <c r="EXT50" s="164"/>
      <c r="EXU50" s="167"/>
      <c r="EXV50" s="168"/>
      <c r="EXW50" s="172"/>
      <c r="EXX50" s="168"/>
      <c r="EXY50" s="168"/>
      <c r="EXZ50" s="168"/>
      <c r="EYA50" s="173"/>
      <c r="EYB50" s="168"/>
      <c r="EYC50" s="164"/>
      <c r="EYD50" s="167"/>
      <c r="EYE50" s="168"/>
      <c r="EYF50" s="172"/>
      <c r="EYG50" s="168"/>
      <c r="EYH50" s="168"/>
      <c r="EYI50" s="168"/>
      <c r="EYJ50" s="173"/>
      <c r="EYK50" s="168"/>
      <c r="EYL50" s="164"/>
      <c r="EYM50" s="167"/>
      <c r="EYN50" s="168"/>
      <c r="EYO50" s="172"/>
      <c r="EYP50" s="168"/>
      <c r="EYQ50" s="168"/>
      <c r="EYR50" s="168"/>
      <c r="EYS50" s="173"/>
      <c r="EYT50" s="168"/>
      <c r="EYU50" s="164"/>
      <c r="EYV50" s="167"/>
      <c r="EYW50" s="168"/>
      <c r="EYX50" s="172"/>
      <c r="EYY50" s="168"/>
      <c r="EYZ50" s="168"/>
      <c r="EZA50" s="168"/>
      <c r="EZB50" s="173"/>
      <c r="EZC50" s="168"/>
      <c r="EZD50" s="164"/>
      <c r="EZE50" s="167"/>
      <c r="EZF50" s="168"/>
      <c r="EZG50" s="172"/>
      <c r="EZH50" s="168"/>
      <c r="EZI50" s="168"/>
      <c r="EZJ50" s="168"/>
      <c r="EZK50" s="173"/>
      <c r="EZL50" s="168"/>
      <c r="EZM50" s="164"/>
      <c r="EZN50" s="167"/>
      <c r="EZO50" s="168"/>
      <c r="EZP50" s="172"/>
      <c r="EZQ50" s="168"/>
      <c r="EZR50" s="168"/>
      <c r="EZS50" s="168"/>
      <c r="EZT50" s="173"/>
      <c r="EZU50" s="168"/>
      <c r="EZV50" s="164"/>
      <c r="EZW50" s="167"/>
      <c r="EZX50" s="168"/>
      <c r="EZY50" s="172"/>
      <c r="EZZ50" s="168"/>
      <c r="FAA50" s="168"/>
      <c r="FAB50" s="168"/>
      <c r="FAC50" s="173"/>
      <c r="FAD50" s="168"/>
      <c r="FAE50" s="164"/>
      <c r="FAF50" s="167"/>
      <c r="FAG50" s="168"/>
      <c r="FAH50" s="172"/>
      <c r="FAI50" s="168"/>
      <c r="FAJ50" s="168"/>
      <c r="FAK50" s="168"/>
      <c r="FAL50" s="173"/>
      <c r="FAM50" s="168"/>
      <c r="FAN50" s="164"/>
      <c r="FAO50" s="167"/>
      <c r="FAP50" s="168"/>
      <c r="FAQ50" s="172"/>
      <c r="FAR50" s="168"/>
      <c r="FAS50" s="168"/>
      <c r="FAT50" s="168"/>
      <c r="FAU50" s="173"/>
      <c r="FAV50" s="168"/>
      <c r="FAW50" s="164"/>
      <c r="FAX50" s="167"/>
      <c r="FAY50" s="168"/>
      <c r="FAZ50" s="172"/>
      <c r="FBA50" s="168"/>
      <c r="FBB50" s="168"/>
      <c r="FBC50" s="168"/>
      <c r="FBD50" s="173"/>
      <c r="FBE50" s="168"/>
      <c r="FBF50" s="164"/>
      <c r="FBG50" s="167"/>
      <c r="FBH50" s="168"/>
      <c r="FBI50" s="172"/>
      <c r="FBJ50" s="168"/>
      <c r="FBK50" s="168"/>
      <c r="FBL50" s="168"/>
      <c r="FBM50" s="173"/>
      <c r="FBN50" s="168"/>
      <c r="FBO50" s="164"/>
      <c r="FBP50" s="167"/>
      <c r="FBQ50" s="168"/>
      <c r="FBR50" s="172"/>
      <c r="FBS50" s="168"/>
      <c r="FBT50" s="168"/>
      <c r="FBU50" s="168"/>
      <c r="FBV50" s="173"/>
      <c r="FBW50" s="168"/>
      <c r="FBX50" s="164"/>
      <c r="FBY50" s="167"/>
      <c r="FBZ50" s="168"/>
      <c r="FCA50" s="172"/>
      <c r="FCB50" s="168"/>
      <c r="FCC50" s="168"/>
      <c r="FCD50" s="168"/>
      <c r="FCE50" s="173"/>
      <c r="FCF50" s="168"/>
      <c r="FCG50" s="164"/>
      <c r="FCH50" s="167"/>
      <c r="FCI50" s="168"/>
      <c r="FCJ50" s="172"/>
      <c r="FCK50" s="168"/>
      <c r="FCL50" s="168"/>
      <c r="FCM50" s="168"/>
      <c r="FCN50" s="173"/>
      <c r="FCO50" s="168"/>
      <c r="FCP50" s="164"/>
      <c r="FCQ50" s="167"/>
      <c r="FCR50" s="168"/>
      <c r="FCS50" s="172"/>
      <c r="FCT50" s="168"/>
      <c r="FCU50" s="168"/>
      <c r="FCV50" s="168"/>
      <c r="FCW50" s="173"/>
      <c r="FCX50" s="168"/>
      <c r="FCY50" s="164"/>
      <c r="FCZ50" s="167"/>
      <c r="FDA50" s="168"/>
      <c r="FDB50" s="172"/>
      <c r="FDC50" s="168"/>
      <c r="FDD50" s="168"/>
      <c r="FDE50" s="168"/>
      <c r="FDF50" s="173"/>
      <c r="FDG50" s="168"/>
      <c r="FDH50" s="164"/>
      <c r="FDI50" s="167"/>
      <c r="FDJ50" s="168"/>
      <c r="FDK50" s="172"/>
      <c r="FDL50" s="168"/>
      <c r="FDM50" s="168"/>
      <c r="FDN50" s="168"/>
      <c r="FDO50" s="173"/>
      <c r="FDP50" s="168"/>
      <c r="FDQ50" s="164"/>
      <c r="FDR50" s="167"/>
      <c r="FDS50" s="168"/>
      <c r="FDT50" s="172"/>
      <c r="FDU50" s="168"/>
      <c r="FDV50" s="168"/>
      <c r="FDW50" s="168"/>
      <c r="FDX50" s="173"/>
      <c r="FDY50" s="168"/>
      <c r="FDZ50" s="164"/>
      <c r="FEA50" s="167"/>
      <c r="FEB50" s="168"/>
      <c r="FEC50" s="172"/>
      <c r="FED50" s="168"/>
      <c r="FEE50" s="168"/>
      <c r="FEF50" s="168"/>
      <c r="FEG50" s="173"/>
      <c r="FEH50" s="168"/>
      <c r="FEI50" s="164"/>
      <c r="FEJ50" s="167"/>
      <c r="FEK50" s="168"/>
      <c r="FEL50" s="172"/>
      <c r="FEM50" s="168"/>
      <c r="FEN50" s="168"/>
      <c r="FEO50" s="168"/>
      <c r="FEP50" s="173"/>
      <c r="FEQ50" s="168"/>
      <c r="FER50" s="164"/>
      <c r="FES50" s="167"/>
      <c r="FET50" s="168"/>
      <c r="FEU50" s="172"/>
      <c r="FEV50" s="168"/>
      <c r="FEW50" s="168"/>
      <c r="FEX50" s="168"/>
      <c r="FEY50" s="173"/>
      <c r="FEZ50" s="168"/>
      <c r="FFA50" s="164"/>
      <c r="FFB50" s="167"/>
      <c r="FFC50" s="168"/>
      <c r="FFD50" s="172"/>
      <c r="FFE50" s="168"/>
      <c r="FFF50" s="168"/>
      <c r="FFG50" s="168"/>
      <c r="FFH50" s="173"/>
      <c r="FFI50" s="168"/>
      <c r="FFJ50" s="164"/>
      <c r="FFK50" s="167"/>
      <c r="FFL50" s="168"/>
      <c r="FFM50" s="172"/>
      <c r="FFN50" s="168"/>
      <c r="FFO50" s="168"/>
      <c r="FFP50" s="168"/>
      <c r="FFQ50" s="173"/>
      <c r="FFR50" s="168"/>
      <c r="FFS50" s="164"/>
      <c r="FFT50" s="167"/>
      <c r="FFU50" s="168"/>
      <c r="FFV50" s="172"/>
      <c r="FFW50" s="168"/>
      <c r="FFX50" s="168"/>
      <c r="FFY50" s="168"/>
      <c r="FFZ50" s="173"/>
      <c r="FGA50" s="168"/>
      <c r="FGB50" s="164"/>
      <c r="FGC50" s="167"/>
      <c r="FGD50" s="168"/>
      <c r="FGE50" s="172"/>
      <c r="FGF50" s="168"/>
      <c r="FGG50" s="168"/>
      <c r="FGH50" s="168"/>
      <c r="FGI50" s="173"/>
      <c r="FGJ50" s="168"/>
      <c r="FGK50" s="164"/>
      <c r="FGL50" s="167"/>
      <c r="FGM50" s="168"/>
      <c r="FGN50" s="172"/>
      <c r="FGO50" s="168"/>
      <c r="FGP50" s="168"/>
      <c r="FGQ50" s="168"/>
      <c r="FGR50" s="173"/>
      <c r="FGS50" s="168"/>
      <c r="FGT50" s="164"/>
      <c r="FGU50" s="167"/>
      <c r="FGV50" s="168"/>
      <c r="FGW50" s="172"/>
      <c r="FGX50" s="168"/>
      <c r="FGY50" s="168"/>
      <c r="FGZ50" s="168"/>
      <c r="FHA50" s="173"/>
      <c r="FHB50" s="168"/>
      <c r="FHC50" s="164"/>
      <c r="FHD50" s="167"/>
      <c r="FHE50" s="168"/>
      <c r="FHF50" s="172"/>
      <c r="FHG50" s="168"/>
      <c r="FHH50" s="168"/>
      <c r="FHI50" s="168"/>
      <c r="FHJ50" s="173"/>
      <c r="FHK50" s="168"/>
      <c r="FHL50" s="164"/>
      <c r="FHM50" s="167"/>
      <c r="FHN50" s="168"/>
      <c r="FHO50" s="172"/>
      <c r="FHP50" s="168"/>
      <c r="FHQ50" s="168"/>
      <c r="FHR50" s="168"/>
      <c r="FHS50" s="173"/>
      <c r="FHT50" s="168"/>
      <c r="FHU50" s="164"/>
      <c r="FHV50" s="167"/>
      <c r="FHW50" s="168"/>
      <c r="FHX50" s="172"/>
      <c r="FHY50" s="168"/>
      <c r="FHZ50" s="168"/>
      <c r="FIA50" s="168"/>
      <c r="FIB50" s="173"/>
      <c r="FIC50" s="168"/>
      <c r="FID50" s="164"/>
      <c r="FIE50" s="167"/>
      <c r="FIF50" s="168"/>
      <c r="FIG50" s="172"/>
      <c r="FIH50" s="168"/>
      <c r="FII50" s="168"/>
      <c r="FIJ50" s="168"/>
      <c r="FIK50" s="173"/>
      <c r="FIL50" s="168"/>
      <c r="FIM50" s="164"/>
      <c r="FIN50" s="167"/>
      <c r="FIO50" s="168"/>
      <c r="FIP50" s="172"/>
      <c r="FIQ50" s="168"/>
      <c r="FIR50" s="168"/>
      <c r="FIS50" s="168"/>
      <c r="FIT50" s="173"/>
      <c r="FIU50" s="168"/>
      <c r="FIV50" s="164"/>
      <c r="FIW50" s="167"/>
      <c r="FIX50" s="168"/>
      <c r="FIY50" s="172"/>
      <c r="FIZ50" s="168"/>
      <c r="FJA50" s="168"/>
      <c r="FJB50" s="168"/>
      <c r="FJC50" s="173"/>
      <c r="FJD50" s="168"/>
      <c r="FJE50" s="164"/>
      <c r="FJF50" s="167"/>
      <c r="FJG50" s="168"/>
      <c r="FJH50" s="172"/>
      <c r="FJI50" s="168"/>
      <c r="FJJ50" s="168"/>
      <c r="FJK50" s="168"/>
      <c r="FJL50" s="173"/>
      <c r="FJM50" s="168"/>
      <c r="FJN50" s="164"/>
      <c r="FJO50" s="167"/>
      <c r="FJP50" s="168"/>
      <c r="FJQ50" s="172"/>
      <c r="FJR50" s="168"/>
      <c r="FJS50" s="168"/>
      <c r="FJT50" s="168"/>
      <c r="FJU50" s="173"/>
      <c r="FJV50" s="168"/>
      <c r="FJW50" s="164"/>
      <c r="FJX50" s="167"/>
      <c r="FJY50" s="168"/>
      <c r="FJZ50" s="172"/>
      <c r="FKA50" s="168"/>
      <c r="FKB50" s="168"/>
      <c r="FKC50" s="168"/>
      <c r="FKD50" s="173"/>
      <c r="FKE50" s="168"/>
      <c r="FKF50" s="164"/>
      <c r="FKG50" s="167"/>
      <c r="FKH50" s="168"/>
      <c r="FKI50" s="172"/>
      <c r="FKJ50" s="168"/>
      <c r="FKK50" s="168"/>
      <c r="FKL50" s="168"/>
      <c r="FKM50" s="173"/>
      <c r="FKN50" s="168"/>
      <c r="FKO50" s="164"/>
      <c r="FKP50" s="167"/>
      <c r="FKQ50" s="168"/>
      <c r="FKR50" s="172"/>
      <c r="FKS50" s="168"/>
      <c r="FKT50" s="168"/>
      <c r="FKU50" s="168"/>
      <c r="FKV50" s="173"/>
      <c r="FKW50" s="168"/>
      <c r="FKX50" s="164"/>
      <c r="FKY50" s="167"/>
      <c r="FKZ50" s="168"/>
      <c r="FLA50" s="172"/>
      <c r="FLB50" s="168"/>
      <c r="FLC50" s="168"/>
      <c r="FLD50" s="168"/>
      <c r="FLE50" s="173"/>
      <c r="FLF50" s="168"/>
      <c r="FLG50" s="164"/>
      <c r="FLH50" s="167"/>
      <c r="FLI50" s="168"/>
      <c r="FLJ50" s="172"/>
      <c r="FLK50" s="168"/>
      <c r="FLL50" s="168"/>
      <c r="FLM50" s="168"/>
      <c r="FLN50" s="173"/>
      <c r="FLO50" s="168"/>
      <c r="FLP50" s="164"/>
      <c r="FLQ50" s="167"/>
      <c r="FLR50" s="168"/>
      <c r="FLS50" s="172"/>
      <c r="FLT50" s="168"/>
      <c r="FLU50" s="168"/>
      <c r="FLV50" s="168"/>
      <c r="FLW50" s="173"/>
      <c r="FLX50" s="168"/>
      <c r="FLY50" s="164"/>
      <c r="FLZ50" s="167"/>
      <c r="FMA50" s="168"/>
      <c r="FMB50" s="172"/>
      <c r="FMC50" s="168"/>
      <c r="FMD50" s="168"/>
      <c r="FME50" s="168"/>
      <c r="FMF50" s="173"/>
      <c r="FMG50" s="168"/>
      <c r="FMH50" s="164"/>
      <c r="FMI50" s="167"/>
      <c r="FMJ50" s="168"/>
      <c r="FMK50" s="172"/>
      <c r="FML50" s="168"/>
      <c r="FMM50" s="168"/>
      <c r="FMN50" s="168"/>
      <c r="FMO50" s="173"/>
      <c r="FMP50" s="168"/>
      <c r="FMQ50" s="164"/>
      <c r="FMR50" s="167"/>
      <c r="FMS50" s="168"/>
      <c r="FMT50" s="172"/>
      <c r="FMU50" s="168"/>
      <c r="FMV50" s="168"/>
      <c r="FMW50" s="168"/>
      <c r="FMX50" s="173"/>
      <c r="FMY50" s="168"/>
      <c r="FMZ50" s="164"/>
      <c r="FNA50" s="167"/>
      <c r="FNB50" s="168"/>
      <c r="FNC50" s="172"/>
      <c r="FND50" s="168"/>
      <c r="FNE50" s="168"/>
      <c r="FNF50" s="168"/>
      <c r="FNG50" s="173"/>
      <c r="FNH50" s="168"/>
      <c r="FNI50" s="164"/>
      <c r="FNJ50" s="167"/>
      <c r="FNK50" s="168"/>
      <c r="FNL50" s="172"/>
      <c r="FNM50" s="168"/>
      <c r="FNN50" s="168"/>
      <c r="FNO50" s="168"/>
      <c r="FNP50" s="173"/>
      <c r="FNQ50" s="168"/>
      <c r="FNR50" s="164"/>
      <c r="FNS50" s="167"/>
      <c r="FNT50" s="168"/>
      <c r="FNU50" s="172"/>
      <c r="FNV50" s="168"/>
      <c r="FNW50" s="168"/>
      <c r="FNX50" s="168"/>
      <c r="FNY50" s="173"/>
      <c r="FNZ50" s="168"/>
      <c r="FOA50" s="164"/>
      <c r="FOB50" s="167"/>
      <c r="FOC50" s="168"/>
      <c r="FOD50" s="172"/>
      <c r="FOE50" s="168"/>
      <c r="FOF50" s="168"/>
      <c r="FOG50" s="168"/>
      <c r="FOH50" s="173"/>
      <c r="FOI50" s="168"/>
      <c r="FOJ50" s="164"/>
      <c r="FOK50" s="167"/>
      <c r="FOL50" s="168"/>
      <c r="FOM50" s="172"/>
      <c r="FON50" s="168"/>
      <c r="FOO50" s="168"/>
      <c r="FOP50" s="168"/>
      <c r="FOQ50" s="173"/>
      <c r="FOR50" s="168"/>
      <c r="FOS50" s="164"/>
      <c r="FOT50" s="167"/>
      <c r="FOU50" s="168"/>
      <c r="FOV50" s="172"/>
      <c r="FOW50" s="168"/>
      <c r="FOX50" s="168"/>
      <c r="FOY50" s="168"/>
      <c r="FOZ50" s="173"/>
      <c r="FPA50" s="168"/>
      <c r="FPB50" s="164"/>
      <c r="FPC50" s="167"/>
      <c r="FPD50" s="168"/>
      <c r="FPE50" s="172"/>
      <c r="FPF50" s="168"/>
      <c r="FPG50" s="168"/>
      <c r="FPH50" s="168"/>
      <c r="FPI50" s="173"/>
      <c r="FPJ50" s="168"/>
      <c r="FPK50" s="164"/>
      <c r="FPL50" s="167"/>
      <c r="FPM50" s="168"/>
      <c r="FPN50" s="172"/>
      <c r="FPO50" s="168"/>
      <c r="FPP50" s="168"/>
      <c r="FPQ50" s="168"/>
      <c r="FPR50" s="173"/>
      <c r="FPS50" s="168"/>
      <c r="FPT50" s="164"/>
      <c r="FPU50" s="167"/>
      <c r="FPV50" s="168"/>
      <c r="FPW50" s="172"/>
      <c r="FPX50" s="168"/>
      <c r="FPY50" s="168"/>
      <c r="FPZ50" s="168"/>
      <c r="FQA50" s="173"/>
      <c r="FQB50" s="168"/>
      <c r="FQC50" s="164"/>
      <c r="FQD50" s="167"/>
      <c r="FQE50" s="168"/>
      <c r="FQF50" s="172"/>
      <c r="FQG50" s="168"/>
      <c r="FQH50" s="168"/>
      <c r="FQI50" s="168"/>
      <c r="FQJ50" s="173"/>
      <c r="FQK50" s="168"/>
      <c r="FQL50" s="164"/>
      <c r="FQM50" s="167"/>
      <c r="FQN50" s="168"/>
      <c r="FQO50" s="172"/>
      <c r="FQP50" s="168"/>
      <c r="FQQ50" s="168"/>
      <c r="FQR50" s="168"/>
      <c r="FQS50" s="173"/>
      <c r="FQT50" s="168"/>
      <c r="FQU50" s="164"/>
      <c r="FQV50" s="167"/>
      <c r="FQW50" s="168"/>
      <c r="FQX50" s="172"/>
      <c r="FQY50" s="168"/>
      <c r="FQZ50" s="168"/>
      <c r="FRA50" s="168"/>
      <c r="FRB50" s="173"/>
      <c r="FRC50" s="168"/>
      <c r="FRD50" s="164"/>
      <c r="FRE50" s="167"/>
      <c r="FRF50" s="168"/>
      <c r="FRG50" s="172"/>
      <c r="FRH50" s="168"/>
      <c r="FRI50" s="168"/>
      <c r="FRJ50" s="168"/>
      <c r="FRK50" s="173"/>
      <c r="FRL50" s="168"/>
      <c r="FRM50" s="164"/>
      <c r="FRN50" s="167"/>
      <c r="FRO50" s="168"/>
      <c r="FRP50" s="172"/>
      <c r="FRQ50" s="168"/>
      <c r="FRR50" s="168"/>
      <c r="FRS50" s="168"/>
      <c r="FRT50" s="173"/>
      <c r="FRU50" s="168"/>
      <c r="FRV50" s="164"/>
      <c r="FRW50" s="167"/>
      <c r="FRX50" s="168"/>
      <c r="FRY50" s="172"/>
      <c r="FRZ50" s="168"/>
      <c r="FSA50" s="168"/>
      <c r="FSB50" s="168"/>
      <c r="FSC50" s="173"/>
      <c r="FSD50" s="168"/>
      <c r="FSE50" s="164"/>
      <c r="FSF50" s="167"/>
      <c r="FSG50" s="168"/>
      <c r="FSH50" s="172"/>
      <c r="FSI50" s="168"/>
      <c r="FSJ50" s="168"/>
      <c r="FSK50" s="168"/>
      <c r="FSL50" s="173"/>
      <c r="FSM50" s="168"/>
      <c r="FSN50" s="164"/>
      <c r="FSO50" s="167"/>
      <c r="FSP50" s="168"/>
      <c r="FSQ50" s="172"/>
      <c r="FSR50" s="168"/>
      <c r="FSS50" s="168"/>
      <c r="FST50" s="168"/>
      <c r="FSU50" s="173"/>
      <c r="FSV50" s="168"/>
      <c r="FSW50" s="164"/>
      <c r="FSX50" s="167"/>
      <c r="FSY50" s="168"/>
      <c r="FSZ50" s="172"/>
      <c r="FTA50" s="168"/>
      <c r="FTB50" s="168"/>
      <c r="FTC50" s="168"/>
      <c r="FTD50" s="173"/>
      <c r="FTE50" s="168"/>
      <c r="FTF50" s="164"/>
      <c r="FTG50" s="167"/>
      <c r="FTH50" s="168"/>
      <c r="FTI50" s="172"/>
      <c r="FTJ50" s="168"/>
      <c r="FTK50" s="168"/>
      <c r="FTL50" s="168"/>
      <c r="FTM50" s="173"/>
      <c r="FTN50" s="168"/>
      <c r="FTO50" s="164"/>
      <c r="FTP50" s="167"/>
      <c r="FTQ50" s="168"/>
      <c r="FTR50" s="172"/>
      <c r="FTS50" s="168"/>
      <c r="FTT50" s="168"/>
      <c r="FTU50" s="168"/>
      <c r="FTV50" s="173"/>
      <c r="FTW50" s="168"/>
      <c r="FTX50" s="164"/>
      <c r="FTY50" s="167"/>
      <c r="FTZ50" s="168"/>
      <c r="FUA50" s="172"/>
      <c r="FUB50" s="168"/>
      <c r="FUC50" s="168"/>
      <c r="FUD50" s="168"/>
      <c r="FUE50" s="173"/>
      <c r="FUF50" s="168"/>
      <c r="FUG50" s="164"/>
      <c r="FUH50" s="167"/>
      <c r="FUI50" s="168"/>
      <c r="FUJ50" s="172"/>
      <c r="FUK50" s="168"/>
      <c r="FUL50" s="168"/>
      <c r="FUM50" s="168"/>
      <c r="FUN50" s="173"/>
      <c r="FUO50" s="168"/>
      <c r="FUP50" s="164"/>
      <c r="FUQ50" s="167"/>
      <c r="FUR50" s="168"/>
      <c r="FUS50" s="172"/>
      <c r="FUT50" s="168"/>
      <c r="FUU50" s="168"/>
      <c r="FUV50" s="168"/>
      <c r="FUW50" s="173"/>
      <c r="FUX50" s="168"/>
      <c r="FUY50" s="164"/>
      <c r="FUZ50" s="167"/>
      <c r="FVA50" s="168"/>
      <c r="FVB50" s="172"/>
      <c r="FVC50" s="168"/>
      <c r="FVD50" s="168"/>
      <c r="FVE50" s="168"/>
      <c r="FVF50" s="173"/>
      <c r="FVG50" s="168"/>
      <c r="FVH50" s="164"/>
      <c r="FVI50" s="167"/>
      <c r="FVJ50" s="168"/>
      <c r="FVK50" s="172"/>
      <c r="FVL50" s="168"/>
      <c r="FVM50" s="168"/>
      <c r="FVN50" s="168"/>
      <c r="FVO50" s="173"/>
      <c r="FVP50" s="168"/>
      <c r="FVQ50" s="164"/>
      <c r="FVR50" s="167"/>
      <c r="FVS50" s="168"/>
      <c r="FVT50" s="172"/>
      <c r="FVU50" s="168"/>
      <c r="FVV50" s="168"/>
      <c r="FVW50" s="168"/>
      <c r="FVX50" s="173"/>
      <c r="FVY50" s="168"/>
      <c r="FVZ50" s="164"/>
      <c r="FWA50" s="167"/>
      <c r="FWB50" s="168"/>
      <c r="FWC50" s="172"/>
      <c r="FWD50" s="168"/>
      <c r="FWE50" s="168"/>
      <c r="FWF50" s="168"/>
      <c r="FWG50" s="173"/>
      <c r="FWH50" s="168"/>
      <c r="FWI50" s="164"/>
      <c r="FWJ50" s="167"/>
      <c r="FWK50" s="168"/>
      <c r="FWL50" s="172"/>
      <c r="FWM50" s="168"/>
      <c r="FWN50" s="168"/>
      <c r="FWO50" s="168"/>
      <c r="FWP50" s="173"/>
      <c r="FWQ50" s="168"/>
      <c r="FWR50" s="164"/>
      <c r="FWS50" s="167"/>
      <c r="FWT50" s="168"/>
      <c r="FWU50" s="172"/>
      <c r="FWV50" s="168"/>
      <c r="FWW50" s="168"/>
      <c r="FWX50" s="168"/>
      <c r="FWY50" s="173"/>
      <c r="FWZ50" s="168"/>
      <c r="FXA50" s="164"/>
      <c r="FXB50" s="167"/>
      <c r="FXC50" s="168"/>
      <c r="FXD50" s="172"/>
      <c r="FXE50" s="168"/>
      <c r="FXF50" s="168"/>
      <c r="FXG50" s="168"/>
      <c r="FXH50" s="173"/>
      <c r="FXI50" s="168"/>
      <c r="FXJ50" s="164"/>
      <c r="FXK50" s="167"/>
      <c r="FXL50" s="168"/>
      <c r="FXM50" s="172"/>
      <c r="FXN50" s="168"/>
      <c r="FXO50" s="168"/>
      <c r="FXP50" s="168"/>
      <c r="FXQ50" s="173"/>
      <c r="FXR50" s="168"/>
      <c r="FXS50" s="164"/>
      <c r="FXT50" s="167"/>
      <c r="FXU50" s="168"/>
      <c r="FXV50" s="172"/>
      <c r="FXW50" s="168"/>
      <c r="FXX50" s="168"/>
      <c r="FXY50" s="168"/>
      <c r="FXZ50" s="173"/>
      <c r="FYA50" s="168"/>
      <c r="FYB50" s="164"/>
      <c r="FYC50" s="167"/>
      <c r="FYD50" s="168"/>
      <c r="FYE50" s="172"/>
      <c r="FYF50" s="168"/>
      <c r="FYG50" s="168"/>
      <c r="FYH50" s="168"/>
      <c r="FYI50" s="173"/>
      <c r="FYJ50" s="168"/>
      <c r="FYK50" s="164"/>
      <c r="FYL50" s="167"/>
      <c r="FYM50" s="168"/>
      <c r="FYN50" s="172"/>
      <c r="FYO50" s="168"/>
      <c r="FYP50" s="168"/>
      <c r="FYQ50" s="168"/>
      <c r="FYR50" s="173"/>
      <c r="FYS50" s="168"/>
      <c r="FYT50" s="164"/>
      <c r="FYU50" s="167"/>
      <c r="FYV50" s="168"/>
      <c r="FYW50" s="172"/>
      <c r="FYX50" s="168"/>
      <c r="FYY50" s="168"/>
      <c r="FYZ50" s="168"/>
      <c r="FZA50" s="173"/>
      <c r="FZB50" s="168"/>
      <c r="FZC50" s="164"/>
      <c r="FZD50" s="167"/>
      <c r="FZE50" s="168"/>
      <c r="FZF50" s="172"/>
      <c r="FZG50" s="168"/>
      <c r="FZH50" s="168"/>
      <c r="FZI50" s="168"/>
      <c r="FZJ50" s="173"/>
      <c r="FZK50" s="168"/>
      <c r="FZL50" s="164"/>
      <c r="FZM50" s="167"/>
      <c r="FZN50" s="168"/>
      <c r="FZO50" s="172"/>
      <c r="FZP50" s="168"/>
      <c r="FZQ50" s="168"/>
      <c r="FZR50" s="168"/>
      <c r="FZS50" s="173"/>
      <c r="FZT50" s="168"/>
      <c r="FZU50" s="164"/>
      <c r="FZV50" s="167"/>
      <c r="FZW50" s="168"/>
      <c r="FZX50" s="172"/>
      <c r="FZY50" s="168"/>
      <c r="FZZ50" s="168"/>
      <c r="GAA50" s="168"/>
      <c r="GAB50" s="173"/>
      <c r="GAC50" s="168"/>
      <c r="GAD50" s="164"/>
      <c r="GAE50" s="167"/>
      <c r="GAF50" s="168"/>
      <c r="GAG50" s="172"/>
      <c r="GAH50" s="168"/>
      <c r="GAI50" s="168"/>
      <c r="GAJ50" s="168"/>
      <c r="GAK50" s="173"/>
      <c r="GAL50" s="168"/>
      <c r="GAM50" s="164"/>
      <c r="GAN50" s="167"/>
      <c r="GAO50" s="168"/>
      <c r="GAP50" s="172"/>
      <c r="GAQ50" s="168"/>
      <c r="GAR50" s="168"/>
      <c r="GAS50" s="168"/>
      <c r="GAT50" s="173"/>
      <c r="GAU50" s="168"/>
      <c r="GAV50" s="164"/>
      <c r="GAW50" s="167"/>
      <c r="GAX50" s="168"/>
      <c r="GAY50" s="172"/>
      <c r="GAZ50" s="168"/>
      <c r="GBA50" s="168"/>
      <c r="GBB50" s="168"/>
      <c r="GBC50" s="173"/>
      <c r="GBD50" s="168"/>
      <c r="GBE50" s="164"/>
      <c r="GBF50" s="167"/>
      <c r="GBG50" s="168"/>
      <c r="GBH50" s="172"/>
      <c r="GBI50" s="168"/>
      <c r="GBJ50" s="168"/>
      <c r="GBK50" s="168"/>
      <c r="GBL50" s="173"/>
      <c r="GBM50" s="168"/>
      <c r="GBN50" s="164"/>
      <c r="GBO50" s="167"/>
      <c r="GBP50" s="168"/>
      <c r="GBQ50" s="172"/>
      <c r="GBR50" s="168"/>
      <c r="GBS50" s="168"/>
      <c r="GBT50" s="168"/>
      <c r="GBU50" s="173"/>
      <c r="GBV50" s="168"/>
      <c r="GBW50" s="164"/>
      <c r="GBX50" s="167"/>
      <c r="GBY50" s="168"/>
      <c r="GBZ50" s="172"/>
      <c r="GCA50" s="168"/>
      <c r="GCB50" s="168"/>
      <c r="GCC50" s="168"/>
      <c r="GCD50" s="173"/>
      <c r="GCE50" s="168"/>
      <c r="GCF50" s="164"/>
      <c r="GCG50" s="167"/>
      <c r="GCH50" s="168"/>
      <c r="GCI50" s="172"/>
      <c r="GCJ50" s="168"/>
      <c r="GCK50" s="168"/>
      <c r="GCL50" s="168"/>
      <c r="GCM50" s="173"/>
      <c r="GCN50" s="168"/>
      <c r="GCO50" s="164"/>
      <c r="GCP50" s="167"/>
      <c r="GCQ50" s="168"/>
      <c r="GCR50" s="172"/>
      <c r="GCS50" s="168"/>
      <c r="GCT50" s="168"/>
      <c r="GCU50" s="168"/>
      <c r="GCV50" s="173"/>
      <c r="GCW50" s="168"/>
      <c r="GCX50" s="164"/>
      <c r="GCY50" s="167"/>
      <c r="GCZ50" s="168"/>
      <c r="GDA50" s="172"/>
      <c r="GDB50" s="168"/>
      <c r="GDC50" s="168"/>
      <c r="GDD50" s="168"/>
      <c r="GDE50" s="173"/>
      <c r="GDF50" s="168"/>
      <c r="GDG50" s="164"/>
      <c r="GDH50" s="167"/>
      <c r="GDI50" s="168"/>
      <c r="GDJ50" s="172"/>
      <c r="GDK50" s="168"/>
      <c r="GDL50" s="168"/>
      <c r="GDM50" s="168"/>
      <c r="GDN50" s="173"/>
      <c r="GDO50" s="168"/>
      <c r="GDP50" s="164"/>
      <c r="GDQ50" s="167"/>
      <c r="GDR50" s="168"/>
      <c r="GDS50" s="172"/>
      <c r="GDT50" s="168"/>
      <c r="GDU50" s="168"/>
      <c r="GDV50" s="168"/>
      <c r="GDW50" s="173"/>
      <c r="GDX50" s="168"/>
      <c r="GDY50" s="164"/>
      <c r="GDZ50" s="167"/>
      <c r="GEA50" s="168"/>
      <c r="GEB50" s="172"/>
      <c r="GEC50" s="168"/>
      <c r="GED50" s="168"/>
      <c r="GEE50" s="168"/>
      <c r="GEF50" s="173"/>
      <c r="GEG50" s="168"/>
      <c r="GEH50" s="164"/>
      <c r="GEI50" s="167"/>
      <c r="GEJ50" s="168"/>
      <c r="GEK50" s="172"/>
      <c r="GEL50" s="168"/>
      <c r="GEM50" s="168"/>
      <c r="GEN50" s="168"/>
      <c r="GEO50" s="173"/>
      <c r="GEP50" s="168"/>
      <c r="GEQ50" s="164"/>
      <c r="GER50" s="167"/>
      <c r="GES50" s="168"/>
      <c r="GET50" s="172"/>
      <c r="GEU50" s="168"/>
      <c r="GEV50" s="168"/>
      <c r="GEW50" s="168"/>
      <c r="GEX50" s="173"/>
      <c r="GEY50" s="168"/>
      <c r="GEZ50" s="164"/>
      <c r="GFA50" s="167"/>
      <c r="GFB50" s="168"/>
      <c r="GFC50" s="172"/>
      <c r="GFD50" s="168"/>
      <c r="GFE50" s="168"/>
      <c r="GFF50" s="168"/>
      <c r="GFG50" s="173"/>
      <c r="GFH50" s="168"/>
      <c r="GFI50" s="164"/>
      <c r="GFJ50" s="167"/>
      <c r="GFK50" s="168"/>
      <c r="GFL50" s="172"/>
      <c r="GFM50" s="168"/>
      <c r="GFN50" s="168"/>
      <c r="GFO50" s="168"/>
      <c r="GFP50" s="173"/>
      <c r="GFQ50" s="168"/>
      <c r="GFR50" s="164"/>
      <c r="GFS50" s="167"/>
      <c r="GFT50" s="168"/>
      <c r="GFU50" s="172"/>
      <c r="GFV50" s="168"/>
      <c r="GFW50" s="168"/>
      <c r="GFX50" s="168"/>
      <c r="GFY50" s="173"/>
      <c r="GFZ50" s="168"/>
      <c r="GGA50" s="164"/>
      <c r="GGB50" s="167"/>
      <c r="GGC50" s="168"/>
      <c r="GGD50" s="172"/>
      <c r="GGE50" s="168"/>
      <c r="GGF50" s="168"/>
      <c r="GGG50" s="168"/>
      <c r="GGH50" s="173"/>
      <c r="GGI50" s="168"/>
      <c r="GGJ50" s="164"/>
      <c r="GGK50" s="167"/>
      <c r="GGL50" s="168"/>
      <c r="GGM50" s="172"/>
      <c r="GGN50" s="168"/>
      <c r="GGO50" s="168"/>
      <c r="GGP50" s="168"/>
      <c r="GGQ50" s="173"/>
      <c r="GGR50" s="168"/>
      <c r="GGS50" s="164"/>
      <c r="GGT50" s="167"/>
      <c r="GGU50" s="168"/>
      <c r="GGV50" s="172"/>
      <c r="GGW50" s="168"/>
      <c r="GGX50" s="168"/>
      <c r="GGY50" s="168"/>
      <c r="GGZ50" s="173"/>
      <c r="GHA50" s="168"/>
      <c r="GHB50" s="164"/>
      <c r="GHC50" s="167"/>
      <c r="GHD50" s="168"/>
      <c r="GHE50" s="172"/>
      <c r="GHF50" s="168"/>
      <c r="GHG50" s="168"/>
      <c r="GHH50" s="168"/>
      <c r="GHI50" s="173"/>
      <c r="GHJ50" s="168"/>
      <c r="GHK50" s="164"/>
      <c r="GHL50" s="167"/>
      <c r="GHM50" s="168"/>
      <c r="GHN50" s="172"/>
      <c r="GHO50" s="168"/>
      <c r="GHP50" s="168"/>
      <c r="GHQ50" s="168"/>
      <c r="GHR50" s="173"/>
      <c r="GHS50" s="168"/>
      <c r="GHT50" s="164"/>
      <c r="GHU50" s="167"/>
      <c r="GHV50" s="168"/>
      <c r="GHW50" s="172"/>
      <c r="GHX50" s="168"/>
      <c r="GHY50" s="168"/>
      <c r="GHZ50" s="168"/>
      <c r="GIA50" s="173"/>
      <c r="GIB50" s="168"/>
      <c r="GIC50" s="164"/>
      <c r="GID50" s="167"/>
      <c r="GIE50" s="168"/>
      <c r="GIF50" s="172"/>
      <c r="GIG50" s="168"/>
      <c r="GIH50" s="168"/>
      <c r="GII50" s="168"/>
      <c r="GIJ50" s="173"/>
      <c r="GIK50" s="168"/>
      <c r="GIL50" s="164"/>
      <c r="GIM50" s="167"/>
      <c r="GIN50" s="168"/>
      <c r="GIO50" s="172"/>
      <c r="GIP50" s="168"/>
      <c r="GIQ50" s="168"/>
      <c r="GIR50" s="168"/>
      <c r="GIS50" s="173"/>
      <c r="GIT50" s="168"/>
      <c r="GIU50" s="164"/>
      <c r="GIV50" s="167"/>
      <c r="GIW50" s="168"/>
      <c r="GIX50" s="172"/>
      <c r="GIY50" s="168"/>
      <c r="GIZ50" s="168"/>
      <c r="GJA50" s="168"/>
      <c r="GJB50" s="173"/>
      <c r="GJC50" s="168"/>
      <c r="GJD50" s="164"/>
      <c r="GJE50" s="167"/>
      <c r="GJF50" s="168"/>
      <c r="GJG50" s="172"/>
      <c r="GJH50" s="168"/>
      <c r="GJI50" s="168"/>
      <c r="GJJ50" s="168"/>
      <c r="GJK50" s="173"/>
      <c r="GJL50" s="168"/>
      <c r="GJM50" s="164"/>
      <c r="GJN50" s="167"/>
      <c r="GJO50" s="168"/>
      <c r="GJP50" s="172"/>
      <c r="GJQ50" s="168"/>
      <c r="GJR50" s="168"/>
      <c r="GJS50" s="168"/>
      <c r="GJT50" s="173"/>
      <c r="GJU50" s="168"/>
      <c r="GJV50" s="164"/>
      <c r="GJW50" s="167"/>
      <c r="GJX50" s="168"/>
      <c r="GJY50" s="172"/>
      <c r="GJZ50" s="168"/>
      <c r="GKA50" s="168"/>
      <c r="GKB50" s="168"/>
      <c r="GKC50" s="173"/>
      <c r="GKD50" s="168"/>
      <c r="GKE50" s="164"/>
      <c r="GKF50" s="167"/>
      <c r="GKG50" s="168"/>
      <c r="GKH50" s="172"/>
      <c r="GKI50" s="168"/>
      <c r="GKJ50" s="168"/>
      <c r="GKK50" s="168"/>
      <c r="GKL50" s="173"/>
      <c r="GKM50" s="168"/>
      <c r="GKN50" s="164"/>
      <c r="GKO50" s="167"/>
      <c r="GKP50" s="168"/>
      <c r="GKQ50" s="172"/>
      <c r="GKR50" s="168"/>
      <c r="GKS50" s="168"/>
      <c r="GKT50" s="168"/>
      <c r="GKU50" s="173"/>
      <c r="GKV50" s="168"/>
      <c r="GKW50" s="164"/>
      <c r="GKX50" s="167"/>
      <c r="GKY50" s="168"/>
      <c r="GKZ50" s="172"/>
      <c r="GLA50" s="168"/>
      <c r="GLB50" s="168"/>
      <c r="GLC50" s="168"/>
      <c r="GLD50" s="173"/>
      <c r="GLE50" s="168"/>
      <c r="GLF50" s="164"/>
      <c r="GLG50" s="167"/>
      <c r="GLH50" s="168"/>
      <c r="GLI50" s="172"/>
      <c r="GLJ50" s="168"/>
      <c r="GLK50" s="168"/>
      <c r="GLL50" s="168"/>
      <c r="GLM50" s="173"/>
      <c r="GLN50" s="168"/>
      <c r="GLO50" s="164"/>
      <c r="GLP50" s="167"/>
      <c r="GLQ50" s="168"/>
      <c r="GLR50" s="172"/>
      <c r="GLS50" s="168"/>
      <c r="GLT50" s="168"/>
      <c r="GLU50" s="168"/>
      <c r="GLV50" s="173"/>
      <c r="GLW50" s="168"/>
      <c r="GLX50" s="164"/>
      <c r="GLY50" s="167"/>
      <c r="GLZ50" s="168"/>
      <c r="GMA50" s="172"/>
      <c r="GMB50" s="168"/>
      <c r="GMC50" s="168"/>
      <c r="GMD50" s="168"/>
      <c r="GME50" s="173"/>
      <c r="GMF50" s="168"/>
      <c r="GMG50" s="164"/>
      <c r="GMH50" s="167"/>
      <c r="GMI50" s="168"/>
      <c r="GMJ50" s="172"/>
      <c r="GMK50" s="168"/>
      <c r="GML50" s="168"/>
      <c r="GMM50" s="168"/>
      <c r="GMN50" s="173"/>
      <c r="GMO50" s="168"/>
      <c r="GMP50" s="164"/>
      <c r="GMQ50" s="167"/>
      <c r="GMR50" s="168"/>
      <c r="GMS50" s="172"/>
      <c r="GMT50" s="168"/>
      <c r="GMU50" s="168"/>
      <c r="GMV50" s="168"/>
      <c r="GMW50" s="173"/>
      <c r="GMX50" s="168"/>
      <c r="GMY50" s="164"/>
      <c r="GMZ50" s="167"/>
      <c r="GNA50" s="168"/>
      <c r="GNB50" s="172"/>
      <c r="GNC50" s="168"/>
      <c r="GND50" s="168"/>
      <c r="GNE50" s="168"/>
      <c r="GNF50" s="173"/>
      <c r="GNG50" s="168"/>
      <c r="GNH50" s="164"/>
      <c r="GNI50" s="167"/>
      <c r="GNJ50" s="168"/>
      <c r="GNK50" s="172"/>
      <c r="GNL50" s="168"/>
      <c r="GNM50" s="168"/>
      <c r="GNN50" s="168"/>
      <c r="GNO50" s="173"/>
      <c r="GNP50" s="168"/>
      <c r="GNQ50" s="164"/>
      <c r="GNR50" s="167"/>
      <c r="GNS50" s="168"/>
      <c r="GNT50" s="172"/>
      <c r="GNU50" s="168"/>
      <c r="GNV50" s="168"/>
      <c r="GNW50" s="168"/>
      <c r="GNX50" s="173"/>
      <c r="GNY50" s="168"/>
      <c r="GNZ50" s="164"/>
      <c r="GOA50" s="167"/>
      <c r="GOB50" s="168"/>
      <c r="GOC50" s="172"/>
      <c r="GOD50" s="168"/>
      <c r="GOE50" s="168"/>
      <c r="GOF50" s="168"/>
      <c r="GOG50" s="173"/>
      <c r="GOH50" s="168"/>
      <c r="GOI50" s="164"/>
      <c r="GOJ50" s="167"/>
      <c r="GOK50" s="168"/>
      <c r="GOL50" s="172"/>
      <c r="GOM50" s="168"/>
      <c r="GON50" s="168"/>
      <c r="GOO50" s="168"/>
      <c r="GOP50" s="173"/>
      <c r="GOQ50" s="168"/>
      <c r="GOR50" s="164"/>
      <c r="GOS50" s="167"/>
      <c r="GOT50" s="168"/>
      <c r="GOU50" s="172"/>
      <c r="GOV50" s="168"/>
      <c r="GOW50" s="168"/>
      <c r="GOX50" s="168"/>
      <c r="GOY50" s="173"/>
      <c r="GOZ50" s="168"/>
      <c r="GPA50" s="164"/>
      <c r="GPB50" s="167"/>
      <c r="GPC50" s="168"/>
      <c r="GPD50" s="172"/>
      <c r="GPE50" s="168"/>
      <c r="GPF50" s="168"/>
      <c r="GPG50" s="168"/>
      <c r="GPH50" s="173"/>
      <c r="GPI50" s="168"/>
      <c r="GPJ50" s="164"/>
      <c r="GPK50" s="167"/>
      <c r="GPL50" s="168"/>
      <c r="GPM50" s="172"/>
      <c r="GPN50" s="168"/>
      <c r="GPO50" s="168"/>
      <c r="GPP50" s="168"/>
      <c r="GPQ50" s="173"/>
      <c r="GPR50" s="168"/>
      <c r="GPS50" s="164"/>
      <c r="GPT50" s="167"/>
      <c r="GPU50" s="168"/>
      <c r="GPV50" s="172"/>
      <c r="GPW50" s="168"/>
      <c r="GPX50" s="168"/>
      <c r="GPY50" s="168"/>
      <c r="GPZ50" s="173"/>
      <c r="GQA50" s="168"/>
      <c r="GQB50" s="164"/>
      <c r="GQC50" s="167"/>
      <c r="GQD50" s="168"/>
      <c r="GQE50" s="172"/>
      <c r="GQF50" s="168"/>
      <c r="GQG50" s="168"/>
      <c r="GQH50" s="168"/>
      <c r="GQI50" s="173"/>
      <c r="GQJ50" s="168"/>
      <c r="GQK50" s="164"/>
      <c r="GQL50" s="167"/>
      <c r="GQM50" s="168"/>
      <c r="GQN50" s="172"/>
      <c r="GQO50" s="168"/>
      <c r="GQP50" s="168"/>
      <c r="GQQ50" s="168"/>
      <c r="GQR50" s="173"/>
      <c r="GQS50" s="168"/>
      <c r="GQT50" s="164"/>
      <c r="GQU50" s="167"/>
      <c r="GQV50" s="168"/>
      <c r="GQW50" s="172"/>
      <c r="GQX50" s="168"/>
      <c r="GQY50" s="168"/>
      <c r="GQZ50" s="168"/>
      <c r="GRA50" s="173"/>
      <c r="GRB50" s="168"/>
      <c r="GRC50" s="164"/>
      <c r="GRD50" s="167"/>
      <c r="GRE50" s="168"/>
      <c r="GRF50" s="172"/>
      <c r="GRG50" s="168"/>
      <c r="GRH50" s="168"/>
      <c r="GRI50" s="168"/>
      <c r="GRJ50" s="173"/>
      <c r="GRK50" s="168"/>
      <c r="GRL50" s="164"/>
      <c r="GRM50" s="167"/>
      <c r="GRN50" s="168"/>
      <c r="GRO50" s="172"/>
      <c r="GRP50" s="168"/>
      <c r="GRQ50" s="168"/>
      <c r="GRR50" s="168"/>
      <c r="GRS50" s="173"/>
      <c r="GRT50" s="168"/>
      <c r="GRU50" s="164"/>
      <c r="GRV50" s="167"/>
      <c r="GRW50" s="168"/>
      <c r="GRX50" s="172"/>
      <c r="GRY50" s="168"/>
      <c r="GRZ50" s="168"/>
      <c r="GSA50" s="168"/>
      <c r="GSB50" s="173"/>
      <c r="GSC50" s="168"/>
      <c r="GSD50" s="164"/>
      <c r="GSE50" s="167"/>
      <c r="GSF50" s="168"/>
      <c r="GSG50" s="172"/>
      <c r="GSH50" s="168"/>
      <c r="GSI50" s="168"/>
      <c r="GSJ50" s="168"/>
      <c r="GSK50" s="173"/>
      <c r="GSL50" s="168"/>
      <c r="GSM50" s="164"/>
      <c r="GSN50" s="167"/>
      <c r="GSO50" s="168"/>
      <c r="GSP50" s="172"/>
      <c r="GSQ50" s="168"/>
      <c r="GSR50" s="168"/>
      <c r="GSS50" s="168"/>
      <c r="GST50" s="173"/>
      <c r="GSU50" s="168"/>
      <c r="GSV50" s="164"/>
      <c r="GSW50" s="167"/>
      <c r="GSX50" s="168"/>
      <c r="GSY50" s="172"/>
      <c r="GSZ50" s="168"/>
      <c r="GTA50" s="168"/>
      <c r="GTB50" s="168"/>
      <c r="GTC50" s="173"/>
      <c r="GTD50" s="168"/>
      <c r="GTE50" s="164"/>
      <c r="GTF50" s="167"/>
      <c r="GTG50" s="168"/>
      <c r="GTH50" s="172"/>
      <c r="GTI50" s="168"/>
      <c r="GTJ50" s="168"/>
      <c r="GTK50" s="168"/>
      <c r="GTL50" s="173"/>
      <c r="GTM50" s="168"/>
      <c r="GTN50" s="164"/>
      <c r="GTO50" s="167"/>
      <c r="GTP50" s="168"/>
      <c r="GTQ50" s="172"/>
      <c r="GTR50" s="168"/>
      <c r="GTS50" s="168"/>
      <c r="GTT50" s="168"/>
      <c r="GTU50" s="173"/>
      <c r="GTV50" s="168"/>
      <c r="GTW50" s="164"/>
      <c r="GTX50" s="167"/>
      <c r="GTY50" s="168"/>
      <c r="GTZ50" s="172"/>
      <c r="GUA50" s="168"/>
      <c r="GUB50" s="168"/>
      <c r="GUC50" s="168"/>
      <c r="GUD50" s="173"/>
      <c r="GUE50" s="168"/>
      <c r="GUF50" s="164"/>
      <c r="GUG50" s="167"/>
      <c r="GUH50" s="168"/>
      <c r="GUI50" s="172"/>
      <c r="GUJ50" s="168"/>
      <c r="GUK50" s="168"/>
      <c r="GUL50" s="168"/>
      <c r="GUM50" s="173"/>
      <c r="GUN50" s="168"/>
      <c r="GUO50" s="164"/>
      <c r="GUP50" s="167"/>
      <c r="GUQ50" s="168"/>
      <c r="GUR50" s="172"/>
      <c r="GUS50" s="168"/>
      <c r="GUT50" s="168"/>
      <c r="GUU50" s="168"/>
      <c r="GUV50" s="173"/>
      <c r="GUW50" s="168"/>
      <c r="GUX50" s="164"/>
      <c r="GUY50" s="167"/>
      <c r="GUZ50" s="168"/>
      <c r="GVA50" s="172"/>
      <c r="GVB50" s="168"/>
      <c r="GVC50" s="168"/>
      <c r="GVD50" s="168"/>
      <c r="GVE50" s="173"/>
      <c r="GVF50" s="168"/>
      <c r="GVG50" s="164"/>
      <c r="GVH50" s="167"/>
      <c r="GVI50" s="168"/>
      <c r="GVJ50" s="172"/>
      <c r="GVK50" s="168"/>
      <c r="GVL50" s="168"/>
      <c r="GVM50" s="168"/>
      <c r="GVN50" s="173"/>
      <c r="GVO50" s="168"/>
      <c r="GVP50" s="164"/>
      <c r="GVQ50" s="167"/>
      <c r="GVR50" s="168"/>
      <c r="GVS50" s="172"/>
      <c r="GVT50" s="168"/>
      <c r="GVU50" s="168"/>
      <c r="GVV50" s="168"/>
      <c r="GVW50" s="173"/>
      <c r="GVX50" s="168"/>
      <c r="GVY50" s="164"/>
      <c r="GVZ50" s="167"/>
      <c r="GWA50" s="168"/>
      <c r="GWB50" s="172"/>
      <c r="GWC50" s="168"/>
      <c r="GWD50" s="168"/>
      <c r="GWE50" s="168"/>
      <c r="GWF50" s="173"/>
      <c r="GWG50" s="168"/>
      <c r="GWH50" s="164"/>
      <c r="GWI50" s="167"/>
      <c r="GWJ50" s="168"/>
      <c r="GWK50" s="172"/>
      <c r="GWL50" s="168"/>
      <c r="GWM50" s="168"/>
      <c r="GWN50" s="168"/>
      <c r="GWO50" s="173"/>
      <c r="GWP50" s="168"/>
      <c r="GWQ50" s="164"/>
      <c r="GWR50" s="167"/>
      <c r="GWS50" s="168"/>
      <c r="GWT50" s="172"/>
      <c r="GWU50" s="168"/>
      <c r="GWV50" s="168"/>
      <c r="GWW50" s="168"/>
      <c r="GWX50" s="173"/>
      <c r="GWY50" s="168"/>
      <c r="GWZ50" s="164"/>
      <c r="GXA50" s="167"/>
      <c r="GXB50" s="168"/>
      <c r="GXC50" s="172"/>
      <c r="GXD50" s="168"/>
      <c r="GXE50" s="168"/>
      <c r="GXF50" s="168"/>
      <c r="GXG50" s="173"/>
      <c r="GXH50" s="168"/>
      <c r="GXI50" s="164"/>
      <c r="GXJ50" s="167"/>
      <c r="GXK50" s="168"/>
      <c r="GXL50" s="172"/>
      <c r="GXM50" s="168"/>
      <c r="GXN50" s="168"/>
      <c r="GXO50" s="168"/>
      <c r="GXP50" s="173"/>
      <c r="GXQ50" s="168"/>
      <c r="GXR50" s="164"/>
      <c r="GXS50" s="167"/>
      <c r="GXT50" s="168"/>
      <c r="GXU50" s="172"/>
      <c r="GXV50" s="168"/>
      <c r="GXW50" s="168"/>
      <c r="GXX50" s="168"/>
      <c r="GXY50" s="173"/>
      <c r="GXZ50" s="168"/>
      <c r="GYA50" s="164"/>
      <c r="GYB50" s="167"/>
      <c r="GYC50" s="168"/>
      <c r="GYD50" s="172"/>
      <c r="GYE50" s="168"/>
      <c r="GYF50" s="168"/>
      <c r="GYG50" s="168"/>
      <c r="GYH50" s="173"/>
      <c r="GYI50" s="168"/>
      <c r="GYJ50" s="164"/>
      <c r="GYK50" s="167"/>
      <c r="GYL50" s="168"/>
      <c r="GYM50" s="172"/>
      <c r="GYN50" s="168"/>
      <c r="GYO50" s="168"/>
      <c r="GYP50" s="168"/>
      <c r="GYQ50" s="173"/>
      <c r="GYR50" s="168"/>
      <c r="GYS50" s="164"/>
      <c r="GYT50" s="167"/>
      <c r="GYU50" s="168"/>
      <c r="GYV50" s="172"/>
      <c r="GYW50" s="168"/>
      <c r="GYX50" s="168"/>
      <c r="GYY50" s="168"/>
      <c r="GYZ50" s="173"/>
      <c r="GZA50" s="168"/>
      <c r="GZB50" s="164"/>
      <c r="GZC50" s="167"/>
      <c r="GZD50" s="168"/>
      <c r="GZE50" s="172"/>
      <c r="GZF50" s="168"/>
      <c r="GZG50" s="168"/>
      <c r="GZH50" s="168"/>
      <c r="GZI50" s="173"/>
      <c r="GZJ50" s="168"/>
      <c r="GZK50" s="164"/>
      <c r="GZL50" s="167"/>
      <c r="GZM50" s="168"/>
      <c r="GZN50" s="172"/>
      <c r="GZO50" s="168"/>
      <c r="GZP50" s="168"/>
      <c r="GZQ50" s="168"/>
      <c r="GZR50" s="173"/>
      <c r="GZS50" s="168"/>
      <c r="GZT50" s="164"/>
      <c r="GZU50" s="167"/>
      <c r="GZV50" s="168"/>
      <c r="GZW50" s="172"/>
      <c r="GZX50" s="168"/>
      <c r="GZY50" s="168"/>
      <c r="GZZ50" s="168"/>
      <c r="HAA50" s="173"/>
      <c r="HAB50" s="168"/>
      <c r="HAC50" s="164"/>
      <c r="HAD50" s="167"/>
      <c r="HAE50" s="168"/>
      <c r="HAF50" s="172"/>
      <c r="HAG50" s="168"/>
      <c r="HAH50" s="168"/>
      <c r="HAI50" s="168"/>
      <c r="HAJ50" s="173"/>
      <c r="HAK50" s="168"/>
      <c r="HAL50" s="164"/>
      <c r="HAM50" s="167"/>
      <c r="HAN50" s="168"/>
      <c r="HAO50" s="172"/>
      <c r="HAP50" s="168"/>
      <c r="HAQ50" s="168"/>
      <c r="HAR50" s="168"/>
      <c r="HAS50" s="173"/>
      <c r="HAT50" s="168"/>
      <c r="HAU50" s="164"/>
      <c r="HAV50" s="167"/>
      <c r="HAW50" s="168"/>
      <c r="HAX50" s="172"/>
      <c r="HAY50" s="168"/>
      <c r="HAZ50" s="168"/>
      <c r="HBA50" s="168"/>
      <c r="HBB50" s="173"/>
      <c r="HBC50" s="168"/>
      <c r="HBD50" s="164"/>
      <c r="HBE50" s="167"/>
      <c r="HBF50" s="168"/>
      <c r="HBG50" s="172"/>
      <c r="HBH50" s="168"/>
      <c r="HBI50" s="168"/>
      <c r="HBJ50" s="168"/>
      <c r="HBK50" s="173"/>
      <c r="HBL50" s="168"/>
      <c r="HBM50" s="164"/>
      <c r="HBN50" s="167"/>
      <c r="HBO50" s="168"/>
      <c r="HBP50" s="172"/>
      <c r="HBQ50" s="168"/>
      <c r="HBR50" s="168"/>
      <c r="HBS50" s="168"/>
      <c r="HBT50" s="173"/>
      <c r="HBU50" s="168"/>
      <c r="HBV50" s="164"/>
      <c r="HBW50" s="167"/>
      <c r="HBX50" s="168"/>
      <c r="HBY50" s="172"/>
      <c r="HBZ50" s="168"/>
      <c r="HCA50" s="168"/>
      <c r="HCB50" s="168"/>
      <c r="HCC50" s="173"/>
      <c r="HCD50" s="168"/>
      <c r="HCE50" s="164"/>
      <c r="HCF50" s="167"/>
      <c r="HCG50" s="168"/>
      <c r="HCH50" s="172"/>
      <c r="HCI50" s="168"/>
      <c r="HCJ50" s="168"/>
      <c r="HCK50" s="168"/>
      <c r="HCL50" s="173"/>
      <c r="HCM50" s="168"/>
      <c r="HCN50" s="164"/>
      <c r="HCO50" s="167"/>
      <c r="HCP50" s="168"/>
      <c r="HCQ50" s="172"/>
      <c r="HCR50" s="168"/>
      <c r="HCS50" s="168"/>
      <c r="HCT50" s="168"/>
      <c r="HCU50" s="173"/>
      <c r="HCV50" s="168"/>
      <c r="HCW50" s="164"/>
      <c r="HCX50" s="167"/>
      <c r="HCY50" s="168"/>
      <c r="HCZ50" s="172"/>
      <c r="HDA50" s="168"/>
      <c r="HDB50" s="168"/>
      <c r="HDC50" s="168"/>
      <c r="HDD50" s="173"/>
      <c r="HDE50" s="168"/>
      <c r="HDF50" s="164"/>
      <c r="HDG50" s="167"/>
      <c r="HDH50" s="168"/>
      <c r="HDI50" s="172"/>
      <c r="HDJ50" s="168"/>
      <c r="HDK50" s="168"/>
      <c r="HDL50" s="168"/>
      <c r="HDM50" s="173"/>
      <c r="HDN50" s="168"/>
      <c r="HDO50" s="164"/>
      <c r="HDP50" s="167"/>
      <c r="HDQ50" s="168"/>
      <c r="HDR50" s="172"/>
      <c r="HDS50" s="168"/>
      <c r="HDT50" s="168"/>
      <c r="HDU50" s="168"/>
      <c r="HDV50" s="173"/>
      <c r="HDW50" s="168"/>
      <c r="HDX50" s="164"/>
      <c r="HDY50" s="167"/>
      <c r="HDZ50" s="168"/>
      <c r="HEA50" s="172"/>
      <c r="HEB50" s="168"/>
      <c r="HEC50" s="168"/>
      <c r="HED50" s="168"/>
      <c r="HEE50" s="173"/>
      <c r="HEF50" s="168"/>
      <c r="HEG50" s="164"/>
      <c r="HEH50" s="167"/>
      <c r="HEI50" s="168"/>
      <c r="HEJ50" s="172"/>
      <c r="HEK50" s="168"/>
      <c r="HEL50" s="168"/>
      <c r="HEM50" s="168"/>
      <c r="HEN50" s="173"/>
      <c r="HEO50" s="168"/>
      <c r="HEP50" s="164"/>
      <c r="HEQ50" s="167"/>
      <c r="HER50" s="168"/>
      <c r="HES50" s="172"/>
      <c r="HET50" s="168"/>
      <c r="HEU50" s="168"/>
      <c r="HEV50" s="168"/>
      <c r="HEW50" s="173"/>
      <c r="HEX50" s="168"/>
      <c r="HEY50" s="164"/>
      <c r="HEZ50" s="167"/>
      <c r="HFA50" s="168"/>
      <c r="HFB50" s="172"/>
      <c r="HFC50" s="168"/>
      <c r="HFD50" s="168"/>
      <c r="HFE50" s="168"/>
      <c r="HFF50" s="173"/>
      <c r="HFG50" s="168"/>
      <c r="HFH50" s="164"/>
      <c r="HFI50" s="167"/>
      <c r="HFJ50" s="168"/>
      <c r="HFK50" s="172"/>
      <c r="HFL50" s="168"/>
      <c r="HFM50" s="168"/>
      <c r="HFN50" s="168"/>
      <c r="HFO50" s="173"/>
      <c r="HFP50" s="168"/>
      <c r="HFQ50" s="164"/>
      <c r="HFR50" s="167"/>
      <c r="HFS50" s="168"/>
      <c r="HFT50" s="172"/>
      <c r="HFU50" s="168"/>
      <c r="HFV50" s="168"/>
      <c r="HFW50" s="168"/>
      <c r="HFX50" s="173"/>
      <c r="HFY50" s="168"/>
      <c r="HFZ50" s="164"/>
      <c r="HGA50" s="167"/>
      <c r="HGB50" s="168"/>
      <c r="HGC50" s="172"/>
      <c r="HGD50" s="168"/>
      <c r="HGE50" s="168"/>
      <c r="HGF50" s="168"/>
      <c r="HGG50" s="173"/>
      <c r="HGH50" s="168"/>
      <c r="HGI50" s="164"/>
      <c r="HGJ50" s="167"/>
      <c r="HGK50" s="168"/>
      <c r="HGL50" s="172"/>
      <c r="HGM50" s="168"/>
      <c r="HGN50" s="168"/>
      <c r="HGO50" s="168"/>
      <c r="HGP50" s="173"/>
      <c r="HGQ50" s="168"/>
      <c r="HGR50" s="164"/>
      <c r="HGS50" s="167"/>
      <c r="HGT50" s="168"/>
      <c r="HGU50" s="172"/>
      <c r="HGV50" s="168"/>
      <c r="HGW50" s="168"/>
      <c r="HGX50" s="168"/>
      <c r="HGY50" s="173"/>
      <c r="HGZ50" s="168"/>
      <c r="HHA50" s="164"/>
      <c r="HHB50" s="167"/>
      <c r="HHC50" s="168"/>
      <c r="HHD50" s="172"/>
      <c r="HHE50" s="168"/>
      <c r="HHF50" s="168"/>
      <c r="HHG50" s="168"/>
      <c r="HHH50" s="173"/>
      <c r="HHI50" s="168"/>
      <c r="HHJ50" s="164"/>
      <c r="HHK50" s="167"/>
      <c r="HHL50" s="168"/>
      <c r="HHM50" s="172"/>
      <c r="HHN50" s="168"/>
      <c r="HHO50" s="168"/>
      <c r="HHP50" s="168"/>
      <c r="HHQ50" s="173"/>
      <c r="HHR50" s="168"/>
      <c r="HHS50" s="164"/>
      <c r="HHT50" s="167"/>
      <c r="HHU50" s="168"/>
      <c r="HHV50" s="172"/>
      <c r="HHW50" s="168"/>
      <c r="HHX50" s="168"/>
      <c r="HHY50" s="168"/>
      <c r="HHZ50" s="173"/>
      <c r="HIA50" s="168"/>
      <c r="HIB50" s="164"/>
      <c r="HIC50" s="167"/>
      <c r="HID50" s="168"/>
      <c r="HIE50" s="172"/>
      <c r="HIF50" s="168"/>
      <c r="HIG50" s="168"/>
      <c r="HIH50" s="168"/>
      <c r="HII50" s="173"/>
      <c r="HIJ50" s="168"/>
      <c r="HIK50" s="164"/>
      <c r="HIL50" s="167"/>
      <c r="HIM50" s="168"/>
      <c r="HIN50" s="172"/>
      <c r="HIO50" s="168"/>
      <c r="HIP50" s="168"/>
      <c r="HIQ50" s="168"/>
      <c r="HIR50" s="173"/>
      <c r="HIS50" s="168"/>
      <c r="HIT50" s="164"/>
      <c r="HIU50" s="167"/>
      <c r="HIV50" s="168"/>
      <c r="HIW50" s="172"/>
      <c r="HIX50" s="168"/>
      <c r="HIY50" s="168"/>
      <c r="HIZ50" s="168"/>
      <c r="HJA50" s="173"/>
      <c r="HJB50" s="168"/>
      <c r="HJC50" s="164"/>
      <c r="HJD50" s="167"/>
      <c r="HJE50" s="168"/>
      <c r="HJF50" s="172"/>
      <c r="HJG50" s="168"/>
      <c r="HJH50" s="168"/>
      <c r="HJI50" s="168"/>
      <c r="HJJ50" s="173"/>
      <c r="HJK50" s="168"/>
      <c r="HJL50" s="164"/>
      <c r="HJM50" s="167"/>
      <c r="HJN50" s="168"/>
      <c r="HJO50" s="172"/>
      <c r="HJP50" s="168"/>
      <c r="HJQ50" s="168"/>
      <c r="HJR50" s="168"/>
      <c r="HJS50" s="173"/>
      <c r="HJT50" s="168"/>
      <c r="HJU50" s="164"/>
      <c r="HJV50" s="167"/>
      <c r="HJW50" s="168"/>
      <c r="HJX50" s="172"/>
      <c r="HJY50" s="168"/>
      <c r="HJZ50" s="168"/>
      <c r="HKA50" s="168"/>
      <c r="HKB50" s="173"/>
      <c r="HKC50" s="168"/>
      <c r="HKD50" s="164"/>
      <c r="HKE50" s="167"/>
      <c r="HKF50" s="168"/>
      <c r="HKG50" s="172"/>
      <c r="HKH50" s="168"/>
      <c r="HKI50" s="168"/>
      <c r="HKJ50" s="168"/>
      <c r="HKK50" s="173"/>
      <c r="HKL50" s="168"/>
      <c r="HKM50" s="164"/>
      <c r="HKN50" s="167"/>
      <c r="HKO50" s="168"/>
      <c r="HKP50" s="172"/>
      <c r="HKQ50" s="168"/>
      <c r="HKR50" s="168"/>
      <c r="HKS50" s="168"/>
      <c r="HKT50" s="173"/>
      <c r="HKU50" s="168"/>
      <c r="HKV50" s="164"/>
      <c r="HKW50" s="167"/>
      <c r="HKX50" s="168"/>
      <c r="HKY50" s="172"/>
      <c r="HKZ50" s="168"/>
      <c r="HLA50" s="168"/>
      <c r="HLB50" s="168"/>
      <c r="HLC50" s="173"/>
      <c r="HLD50" s="168"/>
      <c r="HLE50" s="164"/>
      <c r="HLF50" s="167"/>
      <c r="HLG50" s="168"/>
      <c r="HLH50" s="172"/>
      <c r="HLI50" s="168"/>
      <c r="HLJ50" s="168"/>
      <c r="HLK50" s="168"/>
      <c r="HLL50" s="173"/>
      <c r="HLM50" s="168"/>
      <c r="HLN50" s="164"/>
      <c r="HLO50" s="167"/>
      <c r="HLP50" s="168"/>
      <c r="HLQ50" s="172"/>
      <c r="HLR50" s="168"/>
      <c r="HLS50" s="168"/>
      <c r="HLT50" s="168"/>
      <c r="HLU50" s="173"/>
      <c r="HLV50" s="168"/>
      <c r="HLW50" s="164"/>
      <c r="HLX50" s="167"/>
      <c r="HLY50" s="168"/>
      <c r="HLZ50" s="172"/>
      <c r="HMA50" s="168"/>
      <c r="HMB50" s="168"/>
      <c r="HMC50" s="168"/>
      <c r="HMD50" s="173"/>
      <c r="HME50" s="168"/>
      <c r="HMF50" s="164"/>
      <c r="HMG50" s="167"/>
      <c r="HMH50" s="168"/>
      <c r="HMI50" s="172"/>
      <c r="HMJ50" s="168"/>
      <c r="HMK50" s="168"/>
      <c r="HML50" s="168"/>
      <c r="HMM50" s="173"/>
      <c r="HMN50" s="168"/>
      <c r="HMO50" s="164"/>
      <c r="HMP50" s="167"/>
      <c r="HMQ50" s="168"/>
      <c r="HMR50" s="172"/>
      <c r="HMS50" s="168"/>
      <c r="HMT50" s="168"/>
      <c r="HMU50" s="168"/>
      <c r="HMV50" s="173"/>
      <c r="HMW50" s="168"/>
      <c r="HMX50" s="164"/>
      <c r="HMY50" s="167"/>
      <c r="HMZ50" s="168"/>
      <c r="HNA50" s="172"/>
      <c r="HNB50" s="168"/>
      <c r="HNC50" s="168"/>
      <c r="HND50" s="168"/>
      <c r="HNE50" s="173"/>
      <c r="HNF50" s="168"/>
      <c r="HNG50" s="164"/>
      <c r="HNH50" s="167"/>
      <c r="HNI50" s="168"/>
      <c r="HNJ50" s="172"/>
      <c r="HNK50" s="168"/>
      <c r="HNL50" s="168"/>
      <c r="HNM50" s="168"/>
      <c r="HNN50" s="173"/>
      <c r="HNO50" s="168"/>
      <c r="HNP50" s="164"/>
      <c r="HNQ50" s="167"/>
      <c r="HNR50" s="168"/>
      <c r="HNS50" s="172"/>
      <c r="HNT50" s="168"/>
      <c r="HNU50" s="168"/>
      <c r="HNV50" s="168"/>
      <c r="HNW50" s="173"/>
      <c r="HNX50" s="168"/>
      <c r="HNY50" s="164"/>
      <c r="HNZ50" s="167"/>
      <c r="HOA50" s="168"/>
      <c r="HOB50" s="172"/>
      <c r="HOC50" s="168"/>
      <c r="HOD50" s="168"/>
      <c r="HOE50" s="168"/>
      <c r="HOF50" s="173"/>
      <c r="HOG50" s="168"/>
      <c r="HOH50" s="164"/>
      <c r="HOI50" s="167"/>
      <c r="HOJ50" s="168"/>
      <c r="HOK50" s="172"/>
      <c r="HOL50" s="168"/>
      <c r="HOM50" s="168"/>
      <c r="HON50" s="168"/>
      <c r="HOO50" s="173"/>
      <c r="HOP50" s="168"/>
      <c r="HOQ50" s="164"/>
      <c r="HOR50" s="167"/>
      <c r="HOS50" s="168"/>
      <c r="HOT50" s="172"/>
      <c r="HOU50" s="168"/>
      <c r="HOV50" s="168"/>
      <c r="HOW50" s="168"/>
      <c r="HOX50" s="173"/>
      <c r="HOY50" s="168"/>
      <c r="HOZ50" s="164"/>
      <c r="HPA50" s="167"/>
      <c r="HPB50" s="168"/>
      <c r="HPC50" s="172"/>
      <c r="HPD50" s="168"/>
      <c r="HPE50" s="168"/>
      <c r="HPF50" s="168"/>
      <c r="HPG50" s="173"/>
      <c r="HPH50" s="168"/>
      <c r="HPI50" s="164"/>
      <c r="HPJ50" s="167"/>
      <c r="HPK50" s="168"/>
      <c r="HPL50" s="172"/>
      <c r="HPM50" s="168"/>
      <c r="HPN50" s="168"/>
      <c r="HPO50" s="168"/>
      <c r="HPP50" s="173"/>
      <c r="HPQ50" s="168"/>
      <c r="HPR50" s="164"/>
      <c r="HPS50" s="167"/>
      <c r="HPT50" s="168"/>
      <c r="HPU50" s="172"/>
      <c r="HPV50" s="168"/>
      <c r="HPW50" s="168"/>
      <c r="HPX50" s="168"/>
      <c r="HPY50" s="173"/>
      <c r="HPZ50" s="168"/>
      <c r="HQA50" s="164"/>
      <c r="HQB50" s="167"/>
      <c r="HQC50" s="168"/>
      <c r="HQD50" s="172"/>
      <c r="HQE50" s="168"/>
      <c r="HQF50" s="168"/>
      <c r="HQG50" s="168"/>
      <c r="HQH50" s="173"/>
      <c r="HQI50" s="168"/>
      <c r="HQJ50" s="164"/>
      <c r="HQK50" s="167"/>
      <c r="HQL50" s="168"/>
      <c r="HQM50" s="172"/>
      <c r="HQN50" s="168"/>
      <c r="HQO50" s="168"/>
      <c r="HQP50" s="168"/>
      <c r="HQQ50" s="173"/>
      <c r="HQR50" s="168"/>
      <c r="HQS50" s="164"/>
      <c r="HQT50" s="167"/>
      <c r="HQU50" s="168"/>
      <c r="HQV50" s="172"/>
      <c r="HQW50" s="168"/>
      <c r="HQX50" s="168"/>
      <c r="HQY50" s="168"/>
      <c r="HQZ50" s="173"/>
      <c r="HRA50" s="168"/>
      <c r="HRB50" s="164"/>
      <c r="HRC50" s="167"/>
      <c r="HRD50" s="168"/>
      <c r="HRE50" s="172"/>
      <c r="HRF50" s="168"/>
      <c r="HRG50" s="168"/>
      <c r="HRH50" s="168"/>
      <c r="HRI50" s="173"/>
      <c r="HRJ50" s="168"/>
      <c r="HRK50" s="164"/>
      <c r="HRL50" s="167"/>
      <c r="HRM50" s="168"/>
      <c r="HRN50" s="172"/>
      <c r="HRO50" s="168"/>
      <c r="HRP50" s="168"/>
      <c r="HRQ50" s="168"/>
      <c r="HRR50" s="173"/>
      <c r="HRS50" s="168"/>
      <c r="HRT50" s="164"/>
      <c r="HRU50" s="167"/>
      <c r="HRV50" s="168"/>
      <c r="HRW50" s="172"/>
      <c r="HRX50" s="168"/>
      <c r="HRY50" s="168"/>
      <c r="HRZ50" s="168"/>
      <c r="HSA50" s="173"/>
      <c r="HSB50" s="168"/>
      <c r="HSC50" s="164"/>
      <c r="HSD50" s="167"/>
      <c r="HSE50" s="168"/>
      <c r="HSF50" s="172"/>
      <c r="HSG50" s="168"/>
      <c r="HSH50" s="168"/>
      <c r="HSI50" s="168"/>
      <c r="HSJ50" s="173"/>
      <c r="HSK50" s="168"/>
      <c r="HSL50" s="164"/>
      <c r="HSM50" s="167"/>
      <c r="HSN50" s="168"/>
      <c r="HSO50" s="172"/>
      <c r="HSP50" s="168"/>
      <c r="HSQ50" s="168"/>
      <c r="HSR50" s="168"/>
      <c r="HSS50" s="173"/>
      <c r="HST50" s="168"/>
      <c r="HSU50" s="164"/>
      <c r="HSV50" s="167"/>
      <c r="HSW50" s="168"/>
      <c r="HSX50" s="172"/>
      <c r="HSY50" s="168"/>
      <c r="HSZ50" s="168"/>
      <c r="HTA50" s="168"/>
      <c r="HTB50" s="173"/>
      <c r="HTC50" s="168"/>
      <c r="HTD50" s="164"/>
      <c r="HTE50" s="167"/>
      <c r="HTF50" s="168"/>
      <c r="HTG50" s="172"/>
      <c r="HTH50" s="168"/>
      <c r="HTI50" s="168"/>
      <c r="HTJ50" s="168"/>
      <c r="HTK50" s="173"/>
      <c r="HTL50" s="168"/>
      <c r="HTM50" s="164"/>
      <c r="HTN50" s="167"/>
      <c r="HTO50" s="168"/>
      <c r="HTP50" s="172"/>
      <c r="HTQ50" s="168"/>
      <c r="HTR50" s="168"/>
      <c r="HTS50" s="168"/>
      <c r="HTT50" s="173"/>
      <c r="HTU50" s="168"/>
      <c r="HTV50" s="164"/>
      <c r="HTW50" s="167"/>
      <c r="HTX50" s="168"/>
      <c r="HTY50" s="172"/>
      <c r="HTZ50" s="168"/>
      <c r="HUA50" s="168"/>
      <c r="HUB50" s="168"/>
      <c r="HUC50" s="173"/>
      <c r="HUD50" s="168"/>
      <c r="HUE50" s="164"/>
      <c r="HUF50" s="167"/>
      <c r="HUG50" s="168"/>
      <c r="HUH50" s="172"/>
      <c r="HUI50" s="168"/>
      <c r="HUJ50" s="168"/>
      <c r="HUK50" s="168"/>
      <c r="HUL50" s="173"/>
      <c r="HUM50" s="168"/>
      <c r="HUN50" s="164"/>
      <c r="HUO50" s="167"/>
      <c r="HUP50" s="168"/>
      <c r="HUQ50" s="172"/>
      <c r="HUR50" s="168"/>
      <c r="HUS50" s="168"/>
      <c r="HUT50" s="168"/>
      <c r="HUU50" s="173"/>
      <c r="HUV50" s="168"/>
      <c r="HUW50" s="164"/>
      <c r="HUX50" s="167"/>
      <c r="HUY50" s="168"/>
      <c r="HUZ50" s="172"/>
      <c r="HVA50" s="168"/>
      <c r="HVB50" s="168"/>
      <c r="HVC50" s="168"/>
      <c r="HVD50" s="173"/>
      <c r="HVE50" s="168"/>
      <c r="HVF50" s="164"/>
      <c r="HVG50" s="167"/>
      <c r="HVH50" s="168"/>
      <c r="HVI50" s="172"/>
      <c r="HVJ50" s="168"/>
      <c r="HVK50" s="168"/>
      <c r="HVL50" s="168"/>
      <c r="HVM50" s="173"/>
      <c r="HVN50" s="168"/>
      <c r="HVO50" s="164"/>
      <c r="HVP50" s="167"/>
      <c r="HVQ50" s="168"/>
      <c r="HVR50" s="172"/>
      <c r="HVS50" s="168"/>
      <c r="HVT50" s="168"/>
      <c r="HVU50" s="168"/>
      <c r="HVV50" s="173"/>
      <c r="HVW50" s="168"/>
      <c r="HVX50" s="164"/>
      <c r="HVY50" s="167"/>
      <c r="HVZ50" s="168"/>
      <c r="HWA50" s="172"/>
      <c r="HWB50" s="168"/>
      <c r="HWC50" s="168"/>
      <c r="HWD50" s="168"/>
      <c r="HWE50" s="173"/>
      <c r="HWF50" s="168"/>
      <c r="HWG50" s="164"/>
      <c r="HWH50" s="167"/>
      <c r="HWI50" s="168"/>
      <c r="HWJ50" s="172"/>
      <c r="HWK50" s="168"/>
      <c r="HWL50" s="168"/>
      <c r="HWM50" s="168"/>
      <c r="HWN50" s="173"/>
      <c r="HWO50" s="168"/>
      <c r="HWP50" s="164"/>
      <c r="HWQ50" s="167"/>
      <c r="HWR50" s="168"/>
      <c r="HWS50" s="172"/>
      <c r="HWT50" s="168"/>
      <c r="HWU50" s="168"/>
      <c r="HWV50" s="168"/>
      <c r="HWW50" s="173"/>
      <c r="HWX50" s="168"/>
      <c r="HWY50" s="164"/>
      <c r="HWZ50" s="167"/>
      <c r="HXA50" s="168"/>
      <c r="HXB50" s="172"/>
      <c r="HXC50" s="168"/>
      <c r="HXD50" s="168"/>
      <c r="HXE50" s="168"/>
      <c r="HXF50" s="173"/>
      <c r="HXG50" s="168"/>
      <c r="HXH50" s="164"/>
      <c r="HXI50" s="167"/>
      <c r="HXJ50" s="168"/>
      <c r="HXK50" s="172"/>
      <c r="HXL50" s="168"/>
      <c r="HXM50" s="168"/>
      <c r="HXN50" s="168"/>
      <c r="HXO50" s="173"/>
      <c r="HXP50" s="168"/>
      <c r="HXQ50" s="164"/>
      <c r="HXR50" s="167"/>
      <c r="HXS50" s="168"/>
      <c r="HXT50" s="172"/>
      <c r="HXU50" s="168"/>
      <c r="HXV50" s="168"/>
      <c r="HXW50" s="168"/>
      <c r="HXX50" s="173"/>
      <c r="HXY50" s="168"/>
      <c r="HXZ50" s="164"/>
      <c r="HYA50" s="167"/>
      <c r="HYB50" s="168"/>
      <c r="HYC50" s="172"/>
      <c r="HYD50" s="168"/>
      <c r="HYE50" s="168"/>
      <c r="HYF50" s="168"/>
      <c r="HYG50" s="173"/>
      <c r="HYH50" s="168"/>
      <c r="HYI50" s="164"/>
      <c r="HYJ50" s="167"/>
      <c r="HYK50" s="168"/>
      <c r="HYL50" s="172"/>
      <c r="HYM50" s="168"/>
      <c r="HYN50" s="168"/>
      <c r="HYO50" s="168"/>
      <c r="HYP50" s="173"/>
      <c r="HYQ50" s="168"/>
      <c r="HYR50" s="164"/>
      <c r="HYS50" s="167"/>
      <c r="HYT50" s="168"/>
      <c r="HYU50" s="172"/>
      <c r="HYV50" s="168"/>
      <c r="HYW50" s="168"/>
      <c r="HYX50" s="168"/>
      <c r="HYY50" s="173"/>
      <c r="HYZ50" s="168"/>
      <c r="HZA50" s="164"/>
      <c r="HZB50" s="167"/>
      <c r="HZC50" s="168"/>
      <c r="HZD50" s="172"/>
      <c r="HZE50" s="168"/>
      <c r="HZF50" s="168"/>
      <c r="HZG50" s="168"/>
      <c r="HZH50" s="173"/>
      <c r="HZI50" s="168"/>
      <c r="HZJ50" s="164"/>
      <c r="HZK50" s="167"/>
      <c r="HZL50" s="168"/>
      <c r="HZM50" s="172"/>
      <c r="HZN50" s="168"/>
      <c r="HZO50" s="168"/>
      <c r="HZP50" s="168"/>
      <c r="HZQ50" s="173"/>
      <c r="HZR50" s="168"/>
      <c r="HZS50" s="164"/>
      <c r="HZT50" s="167"/>
      <c r="HZU50" s="168"/>
      <c r="HZV50" s="172"/>
      <c r="HZW50" s="168"/>
      <c r="HZX50" s="168"/>
      <c r="HZY50" s="168"/>
      <c r="HZZ50" s="173"/>
      <c r="IAA50" s="168"/>
      <c r="IAB50" s="164"/>
      <c r="IAC50" s="167"/>
      <c r="IAD50" s="168"/>
      <c r="IAE50" s="172"/>
      <c r="IAF50" s="168"/>
      <c r="IAG50" s="168"/>
      <c r="IAH50" s="168"/>
      <c r="IAI50" s="173"/>
      <c r="IAJ50" s="168"/>
      <c r="IAK50" s="164"/>
      <c r="IAL50" s="167"/>
      <c r="IAM50" s="168"/>
      <c r="IAN50" s="172"/>
      <c r="IAO50" s="168"/>
      <c r="IAP50" s="168"/>
      <c r="IAQ50" s="168"/>
      <c r="IAR50" s="173"/>
      <c r="IAS50" s="168"/>
      <c r="IAT50" s="164"/>
      <c r="IAU50" s="167"/>
      <c r="IAV50" s="168"/>
      <c r="IAW50" s="172"/>
      <c r="IAX50" s="168"/>
      <c r="IAY50" s="168"/>
      <c r="IAZ50" s="168"/>
      <c r="IBA50" s="173"/>
      <c r="IBB50" s="168"/>
      <c r="IBC50" s="164"/>
      <c r="IBD50" s="167"/>
      <c r="IBE50" s="168"/>
      <c r="IBF50" s="172"/>
      <c r="IBG50" s="168"/>
      <c r="IBH50" s="168"/>
      <c r="IBI50" s="168"/>
      <c r="IBJ50" s="173"/>
      <c r="IBK50" s="168"/>
      <c r="IBL50" s="164"/>
      <c r="IBM50" s="167"/>
      <c r="IBN50" s="168"/>
      <c r="IBO50" s="172"/>
      <c r="IBP50" s="168"/>
      <c r="IBQ50" s="168"/>
      <c r="IBR50" s="168"/>
      <c r="IBS50" s="173"/>
      <c r="IBT50" s="168"/>
      <c r="IBU50" s="164"/>
      <c r="IBV50" s="167"/>
      <c r="IBW50" s="168"/>
      <c r="IBX50" s="172"/>
      <c r="IBY50" s="168"/>
      <c r="IBZ50" s="168"/>
      <c r="ICA50" s="168"/>
      <c r="ICB50" s="173"/>
      <c r="ICC50" s="168"/>
      <c r="ICD50" s="164"/>
      <c r="ICE50" s="167"/>
      <c r="ICF50" s="168"/>
      <c r="ICG50" s="172"/>
      <c r="ICH50" s="168"/>
      <c r="ICI50" s="168"/>
      <c r="ICJ50" s="168"/>
      <c r="ICK50" s="173"/>
      <c r="ICL50" s="168"/>
      <c r="ICM50" s="164"/>
      <c r="ICN50" s="167"/>
      <c r="ICO50" s="168"/>
      <c r="ICP50" s="172"/>
      <c r="ICQ50" s="168"/>
      <c r="ICR50" s="168"/>
      <c r="ICS50" s="168"/>
      <c r="ICT50" s="173"/>
      <c r="ICU50" s="168"/>
      <c r="ICV50" s="164"/>
      <c r="ICW50" s="167"/>
      <c r="ICX50" s="168"/>
      <c r="ICY50" s="172"/>
      <c r="ICZ50" s="168"/>
      <c r="IDA50" s="168"/>
      <c r="IDB50" s="168"/>
      <c r="IDC50" s="173"/>
      <c r="IDD50" s="168"/>
      <c r="IDE50" s="164"/>
      <c r="IDF50" s="167"/>
      <c r="IDG50" s="168"/>
      <c r="IDH50" s="172"/>
      <c r="IDI50" s="168"/>
      <c r="IDJ50" s="168"/>
      <c r="IDK50" s="168"/>
      <c r="IDL50" s="173"/>
      <c r="IDM50" s="168"/>
      <c r="IDN50" s="164"/>
      <c r="IDO50" s="167"/>
      <c r="IDP50" s="168"/>
      <c r="IDQ50" s="172"/>
      <c r="IDR50" s="168"/>
      <c r="IDS50" s="168"/>
      <c r="IDT50" s="168"/>
      <c r="IDU50" s="173"/>
      <c r="IDV50" s="168"/>
      <c r="IDW50" s="164"/>
      <c r="IDX50" s="167"/>
      <c r="IDY50" s="168"/>
      <c r="IDZ50" s="172"/>
      <c r="IEA50" s="168"/>
      <c r="IEB50" s="168"/>
      <c r="IEC50" s="168"/>
      <c r="IED50" s="173"/>
      <c r="IEE50" s="168"/>
      <c r="IEF50" s="164"/>
      <c r="IEG50" s="167"/>
      <c r="IEH50" s="168"/>
      <c r="IEI50" s="172"/>
      <c r="IEJ50" s="168"/>
      <c r="IEK50" s="168"/>
      <c r="IEL50" s="168"/>
      <c r="IEM50" s="173"/>
      <c r="IEN50" s="168"/>
      <c r="IEO50" s="164"/>
      <c r="IEP50" s="167"/>
      <c r="IEQ50" s="168"/>
      <c r="IER50" s="172"/>
      <c r="IES50" s="168"/>
      <c r="IET50" s="168"/>
      <c r="IEU50" s="168"/>
      <c r="IEV50" s="173"/>
      <c r="IEW50" s="168"/>
      <c r="IEX50" s="164"/>
      <c r="IEY50" s="167"/>
      <c r="IEZ50" s="168"/>
      <c r="IFA50" s="172"/>
      <c r="IFB50" s="168"/>
      <c r="IFC50" s="168"/>
      <c r="IFD50" s="168"/>
      <c r="IFE50" s="173"/>
      <c r="IFF50" s="168"/>
      <c r="IFG50" s="164"/>
      <c r="IFH50" s="167"/>
      <c r="IFI50" s="168"/>
      <c r="IFJ50" s="172"/>
      <c r="IFK50" s="168"/>
      <c r="IFL50" s="168"/>
      <c r="IFM50" s="168"/>
      <c r="IFN50" s="173"/>
      <c r="IFO50" s="168"/>
      <c r="IFP50" s="164"/>
      <c r="IFQ50" s="167"/>
      <c r="IFR50" s="168"/>
      <c r="IFS50" s="172"/>
      <c r="IFT50" s="168"/>
      <c r="IFU50" s="168"/>
      <c r="IFV50" s="168"/>
      <c r="IFW50" s="173"/>
      <c r="IFX50" s="168"/>
      <c r="IFY50" s="164"/>
      <c r="IFZ50" s="167"/>
      <c r="IGA50" s="168"/>
      <c r="IGB50" s="172"/>
      <c r="IGC50" s="168"/>
      <c r="IGD50" s="168"/>
      <c r="IGE50" s="168"/>
      <c r="IGF50" s="173"/>
      <c r="IGG50" s="168"/>
      <c r="IGH50" s="164"/>
      <c r="IGI50" s="167"/>
      <c r="IGJ50" s="168"/>
      <c r="IGK50" s="172"/>
      <c r="IGL50" s="168"/>
      <c r="IGM50" s="168"/>
      <c r="IGN50" s="168"/>
      <c r="IGO50" s="173"/>
      <c r="IGP50" s="168"/>
      <c r="IGQ50" s="164"/>
      <c r="IGR50" s="167"/>
      <c r="IGS50" s="168"/>
      <c r="IGT50" s="172"/>
      <c r="IGU50" s="168"/>
      <c r="IGV50" s="168"/>
      <c r="IGW50" s="168"/>
      <c r="IGX50" s="173"/>
      <c r="IGY50" s="168"/>
      <c r="IGZ50" s="164"/>
      <c r="IHA50" s="167"/>
      <c r="IHB50" s="168"/>
      <c r="IHC50" s="172"/>
      <c r="IHD50" s="168"/>
      <c r="IHE50" s="168"/>
      <c r="IHF50" s="168"/>
      <c r="IHG50" s="173"/>
      <c r="IHH50" s="168"/>
      <c r="IHI50" s="164"/>
      <c r="IHJ50" s="167"/>
      <c r="IHK50" s="168"/>
      <c r="IHL50" s="172"/>
      <c r="IHM50" s="168"/>
      <c r="IHN50" s="168"/>
      <c r="IHO50" s="168"/>
      <c r="IHP50" s="173"/>
      <c r="IHQ50" s="168"/>
      <c r="IHR50" s="164"/>
      <c r="IHS50" s="167"/>
      <c r="IHT50" s="168"/>
      <c r="IHU50" s="172"/>
      <c r="IHV50" s="168"/>
      <c r="IHW50" s="168"/>
      <c r="IHX50" s="168"/>
      <c r="IHY50" s="173"/>
      <c r="IHZ50" s="168"/>
      <c r="IIA50" s="164"/>
      <c r="IIB50" s="167"/>
      <c r="IIC50" s="168"/>
      <c r="IID50" s="172"/>
      <c r="IIE50" s="168"/>
      <c r="IIF50" s="168"/>
      <c r="IIG50" s="168"/>
      <c r="IIH50" s="173"/>
      <c r="III50" s="168"/>
      <c r="IIJ50" s="164"/>
      <c r="IIK50" s="167"/>
      <c r="IIL50" s="168"/>
      <c r="IIM50" s="172"/>
      <c r="IIN50" s="168"/>
      <c r="IIO50" s="168"/>
      <c r="IIP50" s="168"/>
      <c r="IIQ50" s="173"/>
      <c r="IIR50" s="168"/>
      <c r="IIS50" s="164"/>
      <c r="IIT50" s="167"/>
      <c r="IIU50" s="168"/>
      <c r="IIV50" s="172"/>
      <c r="IIW50" s="168"/>
      <c r="IIX50" s="168"/>
      <c r="IIY50" s="168"/>
      <c r="IIZ50" s="173"/>
      <c r="IJA50" s="168"/>
      <c r="IJB50" s="164"/>
      <c r="IJC50" s="167"/>
      <c r="IJD50" s="168"/>
      <c r="IJE50" s="172"/>
      <c r="IJF50" s="168"/>
      <c r="IJG50" s="168"/>
      <c r="IJH50" s="168"/>
      <c r="IJI50" s="173"/>
      <c r="IJJ50" s="168"/>
      <c r="IJK50" s="164"/>
      <c r="IJL50" s="167"/>
      <c r="IJM50" s="168"/>
      <c r="IJN50" s="172"/>
      <c r="IJO50" s="168"/>
      <c r="IJP50" s="168"/>
      <c r="IJQ50" s="168"/>
      <c r="IJR50" s="173"/>
      <c r="IJS50" s="168"/>
      <c r="IJT50" s="164"/>
      <c r="IJU50" s="167"/>
      <c r="IJV50" s="168"/>
      <c r="IJW50" s="172"/>
      <c r="IJX50" s="168"/>
      <c r="IJY50" s="168"/>
      <c r="IJZ50" s="168"/>
      <c r="IKA50" s="173"/>
      <c r="IKB50" s="168"/>
      <c r="IKC50" s="164"/>
      <c r="IKD50" s="167"/>
      <c r="IKE50" s="168"/>
      <c r="IKF50" s="172"/>
      <c r="IKG50" s="168"/>
      <c r="IKH50" s="168"/>
      <c r="IKI50" s="168"/>
      <c r="IKJ50" s="173"/>
      <c r="IKK50" s="168"/>
      <c r="IKL50" s="164"/>
      <c r="IKM50" s="167"/>
      <c r="IKN50" s="168"/>
      <c r="IKO50" s="172"/>
      <c r="IKP50" s="168"/>
      <c r="IKQ50" s="168"/>
      <c r="IKR50" s="168"/>
      <c r="IKS50" s="173"/>
      <c r="IKT50" s="168"/>
      <c r="IKU50" s="164"/>
      <c r="IKV50" s="167"/>
      <c r="IKW50" s="168"/>
      <c r="IKX50" s="172"/>
      <c r="IKY50" s="168"/>
      <c r="IKZ50" s="168"/>
      <c r="ILA50" s="168"/>
      <c r="ILB50" s="173"/>
      <c r="ILC50" s="168"/>
      <c r="ILD50" s="164"/>
      <c r="ILE50" s="167"/>
      <c r="ILF50" s="168"/>
      <c r="ILG50" s="172"/>
      <c r="ILH50" s="168"/>
      <c r="ILI50" s="168"/>
      <c r="ILJ50" s="168"/>
      <c r="ILK50" s="173"/>
      <c r="ILL50" s="168"/>
      <c r="ILM50" s="164"/>
      <c r="ILN50" s="167"/>
      <c r="ILO50" s="168"/>
      <c r="ILP50" s="172"/>
      <c r="ILQ50" s="168"/>
      <c r="ILR50" s="168"/>
      <c r="ILS50" s="168"/>
      <c r="ILT50" s="173"/>
      <c r="ILU50" s="168"/>
      <c r="ILV50" s="164"/>
      <c r="ILW50" s="167"/>
      <c r="ILX50" s="168"/>
      <c r="ILY50" s="172"/>
      <c r="ILZ50" s="168"/>
      <c r="IMA50" s="168"/>
      <c r="IMB50" s="168"/>
      <c r="IMC50" s="173"/>
      <c r="IMD50" s="168"/>
      <c r="IME50" s="164"/>
      <c r="IMF50" s="167"/>
      <c r="IMG50" s="168"/>
      <c r="IMH50" s="172"/>
      <c r="IMI50" s="168"/>
      <c r="IMJ50" s="168"/>
      <c r="IMK50" s="168"/>
      <c r="IML50" s="173"/>
      <c r="IMM50" s="168"/>
      <c r="IMN50" s="164"/>
      <c r="IMO50" s="167"/>
      <c r="IMP50" s="168"/>
      <c r="IMQ50" s="172"/>
      <c r="IMR50" s="168"/>
      <c r="IMS50" s="168"/>
      <c r="IMT50" s="168"/>
      <c r="IMU50" s="173"/>
      <c r="IMV50" s="168"/>
      <c r="IMW50" s="164"/>
      <c r="IMX50" s="167"/>
      <c r="IMY50" s="168"/>
      <c r="IMZ50" s="172"/>
      <c r="INA50" s="168"/>
      <c r="INB50" s="168"/>
      <c r="INC50" s="168"/>
      <c r="IND50" s="173"/>
      <c r="INE50" s="168"/>
      <c r="INF50" s="164"/>
      <c r="ING50" s="167"/>
      <c r="INH50" s="168"/>
      <c r="INI50" s="172"/>
      <c r="INJ50" s="168"/>
      <c r="INK50" s="168"/>
      <c r="INL50" s="168"/>
      <c r="INM50" s="173"/>
      <c r="INN50" s="168"/>
      <c r="INO50" s="164"/>
      <c r="INP50" s="167"/>
      <c r="INQ50" s="168"/>
      <c r="INR50" s="172"/>
      <c r="INS50" s="168"/>
      <c r="INT50" s="168"/>
      <c r="INU50" s="168"/>
      <c r="INV50" s="173"/>
      <c r="INW50" s="168"/>
      <c r="INX50" s="164"/>
      <c r="INY50" s="167"/>
      <c r="INZ50" s="168"/>
      <c r="IOA50" s="172"/>
      <c r="IOB50" s="168"/>
      <c r="IOC50" s="168"/>
      <c r="IOD50" s="168"/>
      <c r="IOE50" s="173"/>
      <c r="IOF50" s="168"/>
      <c r="IOG50" s="164"/>
      <c r="IOH50" s="167"/>
      <c r="IOI50" s="168"/>
      <c r="IOJ50" s="172"/>
      <c r="IOK50" s="168"/>
      <c r="IOL50" s="168"/>
      <c r="IOM50" s="168"/>
      <c r="ION50" s="173"/>
      <c r="IOO50" s="168"/>
      <c r="IOP50" s="164"/>
      <c r="IOQ50" s="167"/>
      <c r="IOR50" s="168"/>
      <c r="IOS50" s="172"/>
      <c r="IOT50" s="168"/>
      <c r="IOU50" s="168"/>
      <c r="IOV50" s="168"/>
      <c r="IOW50" s="173"/>
      <c r="IOX50" s="168"/>
      <c r="IOY50" s="164"/>
      <c r="IOZ50" s="167"/>
      <c r="IPA50" s="168"/>
      <c r="IPB50" s="172"/>
      <c r="IPC50" s="168"/>
      <c r="IPD50" s="168"/>
      <c r="IPE50" s="168"/>
      <c r="IPF50" s="173"/>
      <c r="IPG50" s="168"/>
      <c r="IPH50" s="164"/>
      <c r="IPI50" s="167"/>
      <c r="IPJ50" s="168"/>
      <c r="IPK50" s="172"/>
      <c r="IPL50" s="168"/>
      <c r="IPM50" s="168"/>
      <c r="IPN50" s="168"/>
      <c r="IPO50" s="173"/>
      <c r="IPP50" s="168"/>
      <c r="IPQ50" s="164"/>
      <c r="IPR50" s="167"/>
      <c r="IPS50" s="168"/>
      <c r="IPT50" s="172"/>
      <c r="IPU50" s="168"/>
      <c r="IPV50" s="168"/>
      <c r="IPW50" s="168"/>
      <c r="IPX50" s="173"/>
      <c r="IPY50" s="168"/>
      <c r="IPZ50" s="164"/>
      <c r="IQA50" s="167"/>
      <c r="IQB50" s="168"/>
      <c r="IQC50" s="172"/>
      <c r="IQD50" s="168"/>
      <c r="IQE50" s="168"/>
      <c r="IQF50" s="168"/>
      <c r="IQG50" s="173"/>
      <c r="IQH50" s="168"/>
      <c r="IQI50" s="164"/>
      <c r="IQJ50" s="167"/>
      <c r="IQK50" s="168"/>
      <c r="IQL50" s="172"/>
      <c r="IQM50" s="168"/>
      <c r="IQN50" s="168"/>
      <c r="IQO50" s="168"/>
      <c r="IQP50" s="173"/>
      <c r="IQQ50" s="168"/>
      <c r="IQR50" s="164"/>
      <c r="IQS50" s="167"/>
      <c r="IQT50" s="168"/>
      <c r="IQU50" s="172"/>
      <c r="IQV50" s="168"/>
      <c r="IQW50" s="168"/>
      <c r="IQX50" s="168"/>
      <c r="IQY50" s="173"/>
      <c r="IQZ50" s="168"/>
      <c r="IRA50" s="164"/>
      <c r="IRB50" s="167"/>
      <c r="IRC50" s="168"/>
      <c r="IRD50" s="172"/>
      <c r="IRE50" s="168"/>
      <c r="IRF50" s="168"/>
      <c r="IRG50" s="168"/>
      <c r="IRH50" s="173"/>
      <c r="IRI50" s="168"/>
      <c r="IRJ50" s="164"/>
      <c r="IRK50" s="167"/>
      <c r="IRL50" s="168"/>
      <c r="IRM50" s="172"/>
      <c r="IRN50" s="168"/>
      <c r="IRO50" s="168"/>
      <c r="IRP50" s="168"/>
      <c r="IRQ50" s="173"/>
      <c r="IRR50" s="168"/>
      <c r="IRS50" s="164"/>
      <c r="IRT50" s="167"/>
      <c r="IRU50" s="168"/>
      <c r="IRV50" s="172"/>
      <c r="IRW50" s="168"/>
      <c r="IRX50" s="168"/>
      <c r="IRY50" s="168"/>
      <c r="IRZ50" s="173"/>
      <c r="ISA50" s="168"/>
      <c r="ISB50" s="164"/>
      <c r="ISC50" s="167"/>
      <c r="ISD50" s="168"/>
      <c r="ISE50" s="172"/>
      <c r="ISF50" s="168"/>
      <c r="ISG50" s="168"/>
      <c r="ISH50" s="168"/>
      <c r="ISI50" s="173"/>
      <c r="ISJ50" s="168"/>
      <c r="ISK50" s="164"/>
      <c r="ISL50" s="167"/>
      <c r="ISM50" s="168"/>
      <c r="ISN50" s="172"/>
      <c r="ISO50" s="168"/>
      <c r="ISP50" s="168"/>
      <c r="ISQ50" s="168"/>
      <c r="ISR50" s="173"/>
      <c r="ISS50" s="168"/>
      <c r="IST50" s="164"/>
      <c r="ISU50" s="167"/>
      <c r="ISV50" s="168"/>
      <c r="ISW50" s="172"/>
      <c r="ISX50" s="168"/>
      <c r="ISY50" s="168"/>
      <c r="ISZ50" s="168"/>
      <c r="ITA50" s="173"/>
      <c r="ITB50" s="168"/>
      <c r="ITC50" s="164"/>
      <c r="ITD50" s="167"/>
      <c r="ITE50" s="168"/>
      <c r="ITF50" s="172"/>
      <c r="ITG50" s="168"/>
      <c r="ITH50" s="168"/>
      <c r="ITI50" s="168"/>
      <c r="ITJ50" s="173"/>
      <c r="ITK50" s="168"/>
      <c r="ITL50" s="164"/>
      <c r="ITM50" s="167"/>
      <c r="ITN50" s="168"/>
      <c r="ITO50" s="172"/>
      <c r="ITP50" s="168"/>
      <c r="ITQ50" s="168"/>
      <c r="ITR50" s="168"/>
      <c r="ITS50" s="173"/>
      <c r="ITT50" s="168"/>
      <c r="ITU50" s="164"/>
      <c r="ITV50" s="167"/>
      <c r="ITW50" s="168"/>
      <c r="ITX50" s="172"/>
      <c r="ITY50" s="168"/>
      <c r="ITZ50" s="168"/>
      <c r="IUA50" s="168"/>
      <c r="IUB50" s="173"/>
      <c r="IUC50" s="168"/>
      <c r="IUD50" s="164"/>
      <c r="IUE50" s="167"/>
      <c r="IUF50" s="168"/>
      <c r="IUG50" s="172"/>
      <c r="IUH50" s="168"/>
      <c r="IUI50" s="168"/>
      <c r="IUJ50" s="168"/>
      <c r="IUK50" s="173"/>
      <c r="IUL50" s="168"/>
      <c r="IUM50" s="164"/>
      <c r="IUN50" s="167"/>
      <c r="IUO50" s="168"/>
      <c r="IUP50" s="172"/>
      <c r="IUQ50" s="168"/>
      <c r="IUR50" s="168"/>
      <c r="IUS50" s="168"/>
      <c r="IUT50" s="173"/>
      <c r="IUU50" s="168"/>
      <c r="IUV50" s="164"/>
      <c r="IUW50" s="167"/>
      <c r="IUX50" s="168"/>
      <c r="IUY50" s="172"/>
      <c r="IUZ50" s="168"/>
      <c r="IVA50" s="168"/>
      <c r="IVB50" s="168"/>
      <c r="IVC50" s="173"/>
      <c r="IVD50" s="168"/>
      <c r="IVE50" s="164"/>
      <c r="IVF50" s="167"/>
      <c r="IVG50" s="168"/>
      <c r="IVH50" s="172"/>
      <c r="IVI50" s="168"/>
      <c r="IVJ50" s="168"/>
      <c r="IVK50" s="168"/>
      <c r="IVL50" s="173"/>
      <c r="IVM50" s="168"/>
      <c r="IVN50" s="164"/>
      <c r="IVO50" s="167"/>
      <c r="IVP50" s="168"/>
      <c r="IVQ50" s="172"/>
      <c r="IVR50" s="168"/>
      <c r="IVS50" s="168"/>
      <c r="IVT50" s="168"/>
      <c r="IVU50" s="173"/>
      <c r="IVV50" s="168"/>
      <c r="IVW50" s="164"/>
      <c r="IVX50" s="167"/>
      <c r="IVY50" s="168"/>
      <c r="IVZ50" s="172"/>
      <c r="IWA50" s="168"/>
      <c r="IWB50" s="168"/>
      <c r="IWC50" s="168"/>
      <c r="IWD50" s="173"/>
      <c r="IWE50" s="168"/>
      <c r="IWF50" s="164"/>
      <c r="IWG50" s="167"/>
      <c r="IWH50" s="168"/>
      <c r="IWI50" s="172"/>
      <c r="IWJ50" s="168"/>
      <c r="IWK50" s="168"/>
      <c r="IWL50" s="168"/>
      <c r="IWM50" s="173"/>
      <c r="IWN50" s="168"/>
      <c r="IWO50" s="164"/>
      <c r="IWP50" s="167"/>
      <c r="IWQ50" s="168"/>
      <c r="IWR50" s="172"/>
      <c r="IWS50" s="168"/>
      <c r="IWT50" s="168"/>
      <c r="IWU50" s="168"/>
      <c r="IWV50" s="173"/>
      <c r="IWW50" s="168"/>
      <c r="IWX50" s="164"/>
      <c r="IWY50" s="167"/>
      <c r="IWZ50" s="168"/>
      <c r="IXA50" s="172"/>
      <c r="IXB50" s="168"/>
      <c r="IXC50" s="168"/>
      <c r="IXD50" s="168"/>
      <c r="IXE50" s="173"/>
      <c r="IXF50" s="168"/>
      <c r="IXG50" s="164"/>
      <c r="IXH50" s="167"/>
      <c r="IXI50" s="168"/>
      <c r="IXJ50" s="172"/>
      <c r="IXK50" s="168"/>
      <c r="IXL50" s="168"/>
      <c r="IXM50" s="168"/>
      <c r="IXN50" s="173"/>
      <c r="IXO50" s="168"/>
      <c r="IXP50" s="164"/>
      <c r="IXQ50" s="167"/>
      <c r="IXR50" s="168"/>
      <c r="IXS50" s="172"/>
      <c r="IXT50" s="168"/>
      <c r="IXU50" s="168"/>
      <c r="IXV50" s="168"/>
      <c r="IXW50" s="173"/>
      <c r="IXX50" s="168"/>
      <c r="IXY50" s="164"/>
      <c r="IXZ50" s="167"/>
      <c r="IYA50" s="168"/>
      <c r="IYB50" s="172"/>
      <c r="IYC50" s="168"/>
      <c r="IYD50" s="168"/>
      <c r="IYE50" s="168"/>
      <c r="IYF50" s="173"/>
      <c r="IYG50" s="168"/>
      <c r="IYH50" s="164"/>
      <c r="IYI50" s="167"/>
      <c r="IYJ50" s="168"/>
      <c r="IYK50" s="172"/>
      <c r="IYL50" s="168"/>
      <c r="IYM50" s="168"/>
      <c r="IYN50" s="168"/>
      <c r="IYO50" s="173"/>
      <c r="IYP50" s="168"/>
      <c r="IYQ50" s="164"/>
      <c r="IYR50" s="167"/>
      <c r="IYS50" s="168"/>
      <c r="IYT50" s="172"/>
      <c r="IYU50" s="168"/>
      <c r="IYV50" s="168"/>
      <c r="IYW50" s="168"/>
      <c r="IYX50" s="173"/>
      <c r="IYY50" s="168"/>
      <c r="IYZ50" s="164"/>
      <c r="IZA50" s="167"/>
      <c r="IZB50" s="168"/>
      <c r="IZC50" s="172"/>
      <c r="IZD50" s="168"/>
      <c r="IZE50" s="168"/>
      <c r="IZF50" s="168"/>
      <c r="IZG50" s="173"/>
      <c r="IZH50" s="168"/>
      <c r="IZI50" s="164"/>
      <c r="IZJ50" s="167"/>
      <c r="IZK50" s="168"/>
      <c r="IZL50" s="172"/>
      <c r="IZM50" s="168"/>
      <c r="IZN50" s="168"/>
      <c r="IZO50" s="168"/>
      <c r="IZP50" s="173"/>
      <c r="IZQ50" s="168"/>
      <c r="IZR50" s="164"/>
      <c r="IZS50" s="167"/>
      <c r="IZT50" s="168"/>
      <c r="IZU50" s="172"/>
      <c r="IZV50" s="168"/>
      <c r="IZW50" s="168"/>
      <c r="IZX50" s="168"/>
      <c r="IZY50" s="173"/>
      <c r="IZZ50" s="168"/>
      <c r="JAA50" s="164"/>
      <c r="JAB50" s="167"/>
      <c r="JAC50" s="168"/>
      <c r="JAD50" s="172"/>
      <c r="JAE50" s="168"/>
      <c r="JAF50" s="168"/>
      <c r="JAG50" s="168"/>
      <c r="JAH50" s="173"/>
      <c r="JAI50" s="168"/>
      <c r="JAJ50" s="164"/>
      <c r="JAK50" s="167"/>
      <c r="JAL50" s="168"/>
      <c r="JAM50" s="172"/>
      <c r="JAN50" s="168"/>
      <c r="JAO50" s="168"/>
      <c r="JAP50" s="168"/>
      <c r="JAQ50" s="173"/>
      <c r="JAR50" s="168"/>
      <c r="JAS50" s="164"/>
      <c r="JAT50" s="167"/>
      <c r="JAU50" s="168"/>
      <c r="JAV50" s="172"/>
      <c r="JAW50" s="168"/>
      <c r="JAX50" s="168"/>
      <c r="JAY50" s="168"/>
      <c r="JAZ50" s="173"/>
      <c r="JBA50" s="168"/>
      <c r="JBB50" s="164"/>
      <c r="JBC50" s="167"/>
      <c r="JBD50" s="168"/>
      <c r="JBE50" s="172"/>
      <c r="JBF50" s="168"/>
      <c r="JBG50" s="168"/>
      <c r="JBH50" s="168"/>
      <c r="JBI50" s="173"/>
      <c r="JBJ50" s="168"/>
      <c r="JBK50" s="164"/>
      <c r="JBL50" s="167"/>
      <c r="JBM50" s="168"/>
      <c r="JBN50" s="172"/>
      <c r="JBO50" s="168"/>
      <c r="JBP50" s="168"/>
      <c r="JBQ50" s="168"/>
      <c r="JBR50" s="173"/>
      <c r="JBS50" s="168"/>
      <c r="JBT50" s="164"/>
      <c r="JBU50" s="167"/>
      <c r="JBV50" s="168"/>
      <c r="JBW50" s="172"/>
      <c r="JBX50" s="168"/>
      <c r="JBY50" s="168"/>
      <c r="JBZ50" s="168"/>
      <c r="JCA50" s="173"/>
      <c r="JCB50" s="168"/>
      <c r="JCC50" s="164"/>
      <c r="JCD50" s="167"/>
      <c r="JCE50" s="168"/>
      <c r="JCF50" s="172"/>
      <c r="JCG50" s="168"/>
      <c r="JCH50" s="168"/>
      <c r="JCI50" s="168"/>
      <c r="JCJ50" s="173"/>
      <c r="JCK50" s="168"/>
      <c r="JCL50" s="164"/>
      <c r="JCM50" s="167"/>
      <c r="JCN50" s="168"/>
      <c r="JCO50" s="172"/>
      <c r="JCP50" s="168"/>
      <c r="JCQ50" s="168"/>
      <c r="JCR50" s="168"/>
      <c r="JCS50" s="173"/>
      <c r="JCT50" s="168"/>
      <c r="JCU50" s="164"/>
      <c r="JCV50" s="167"/>
      <c r="JCW50" s="168"/>
      <c r="JCX50" s="172"/>
      <c r="JCY50" s="168"/>
      <c r="JCZ50" s="168"/>
      <c r="JDA50" s="168"/>
      <c r="JDB50" s="173"/>
      <c r="JDC50" s="168"/>
      <c r="JDD50" s="164"/>
      <c r="JDE50" s="167"/>
      <c r="JDF50" s="168"/>
      <c r="JDG50" s="172"/>
      <c r="JDH50" s="168"/>
      <c r="JDI50" s="168"/>
      <c r="JDJ50" s="168"/>
      <c r="JDK50" s="173"/>
      <c r="JDL50" s="168"/>
      <c r="JDM50" s="164"/>
      <c r="JDN50" s="167"/>
      <c r="JDO50" s="168"/>
      <c r="JDP50" s="172"/>
      <c r="JDQ50" s="168"/>
      <c r="JDR50" s="168"/>
      <c r="JDS50" s="168"/>
      <c r="JDT50" s="173"/>
      <c r="JDU50" s="168"/>
      <c r="JDV50" s="164"/>
      <c r="JDW50" s="167"/>
      <c r="JDX50" s="168"/>
      <c r="JDY50" s="172"/>
      <c r="JDZ50" s="168"/>
      <c r="JEA50" s="168"/>
      <c r="JEB50" s="168"/>
      <c r="JEC50" s="173"/>
      <c r="JED50" s="168"/>
      <c r="JEE50" s="164"/>
      <c r="JEF50" s="167"/>
      <c r="JEG50" s="168"/>
      <c r="JEH50" s="172"/>
      <c r="JEI50" s="168"/>
      <c r="JEJ50" s="168"/>
      <c r="JEK50" s="168"/>
      <c r="JEL50" s="173"/>
      <c r="JEM50" s="168"/>
      <c r="JEN50" s="164"/>
      <c r="JEO50" s="167"/>
      <c r="JEP50" s="168"/>
      <c r="JEQ50" s="172"/>
      <c r="JER50" s="168"/>
      <c r="JES50" s="168"/>
      <c r="JET50" s="168"/>
      <c r="JEU50" s="173"/>
      <c r="JEV50" s="168"/>
      <c r="JEW50" s="164"/>
      <c r="JEX50" s="167"/>
      <c r="JEY50" s="168"/>
      <c r="JEZ50" s="172"/>
      <c r="JFA50" s="168"/>
      <c r="JFB50" s="168"/>
      <c r="JFC50" s="168"/>
      <c r="JFD50" s="173"/>
      <c r="JFE50" s="168"/>
      <c r="JFF50" s="164"/>
      <c r="JFG50" s="167"/>
      <c r="JFH50" s="168"/>
      <c r="JFI50" s="172"/>
      <c r="JFJ50" s="168"/>
      <c r="JFK50" s="168"/>
      <c r="JFL50" s="168"/>
      <c r="JFM50" s="173"/>
      <c r="JFN50" s="168"/>
      <c r="JFO50" s="164"/>
      <c r="JFP50" s="167"/>
      <c r="JFQ50" s="168"/>
      <c r="JFR50" s="172"/>
      <c r="JFS50" s="168"/>
      <c r="JFT50" s="168"/>
      <c r="JFU50" s="168"/>
      <c r="JFV50" s="173"/>
      <c r="JFW50" s="168"/>
      <c r="JFX50" s="164"/>
      <c r="JFY50" s="167"/>
      <c r="JFZ50" s="168"/>
      <c r="JGA50" s="172"/>
      <c r="JGB50" s="168"/>
      <c r="JGC50" s="168"/>
      <c r="JGD50" s="168"/>
      <c r="JGE50" s="173"/>
      <c r="JGF50" s="168"/>
      <c r="JGG50" s="164"/>
      <c r="JGH50" s="167"/>
      <c r="JGI50" s="168"/>
      <c r="JGJ50" s="172"/>
      <c r="JGK50" s="168"/>
      <c r="JGL50" s="168"/>
      <c r="JGM50" s="168"/>
      <c r="JGN50" s="173"/>
      <c r="JGO50" s="168"/>
      <c r="JGP50" s="164"/>
      <c r="JGQ50" s="167"/>
      <c r="JGR50" s="168"/>
      <c r="JGS50" s="172"/>
      <c r="JGT50" s="168"/>
      <c r="JGU50" s="168"/>
      <c r="JGV50" s="168"/>
      <c r="JGW50" s="173"/>
      <c r="JGX50" s="168"/>
      <c r="JGY50" s="164"/>
      <c r="JGZ50" s="167"/>
      <c r="JHA50" s="168"/>
      <c r="JHB50" s="172"/>
      <c r="JHC50" s="168"/>
      <c r="JHD50" s="168"/>
      <c r="JHE50" s="168"/>
      <c r="JHF50" s="173"/>
      <c r="JHG50" s="168"/>
      <c r="JHH50" s="164"/>
      <c r="JHI50" s="167"/>
      <c r="JHJ50" s="168"/>
      <c r="JHK50" s="172"/>
      <c r="JHL50" s="168"/>
      <c r="JHM50" s="168"/>
      <c r="JHN50" s="168"/>
      <c r="JHO50" s="173"/>
      <c r="JHP50" s="168"/>
      <c r="JHQ50" s="164"/>
      <c r="JHR50" s="167"/>
      <c r="JHS50" s="168"/>
      <c r="JHT50" s="172"/>
      <c r="JHU50" s="168"/>
      <c r="JHV50" s="168"/>
      <c r="JHW50" s="168"/>
      <c r="JHX50" s="173"/>
      <c r="JHY50" s="168"/>
      <c r="JHZ50" s="164"/>
      <c r="JIA50" s="167"/>
      <c r="JIB50" s="168"/>
      <c r="JIC50" s="172"/>
      <c r="JID50" s="168"/>
      <c r="JIE50" s="168"/>
      <c r="JIF50" s="168"/>
      <c r="JIG50" s="173"/>
      <c r="JIH50" s="168"/>
      <c r="JII50" s="164"/>
      <c r="JIJ50" s="167"/>
      <c r="JIK50" s="168"/>
      <c r="JIL50" s="172"/>
      <c r="JIM50" s="168"/>
      <c r="JIN50" s="168"/>
      <c r="JIO50" s="168"/>
      <c r="JIP50" s="173"/>
      <c r="JIQ50" s="168"/>
      <c r="JIR50" s="164"/>
      <c r="JIS50" s="167"/>
      <c r="JIT50" s="168"/>
      <c r="JIU50" s="172"/>
      <c r="JIV50" s="168"/>
      <c r="JIW50" s="168"/>
      <c r="JIX50" s="168"/>
      <c r="JIY50" s="173"/>
      <c r="JIZ50" s="168"/>
      <c r="JJA50" s="164"/>
      <c r="JJB50" s="167"/>
      <c r="JJC50" s="168"/>
      <c r="JJD50" s="172"/>
      <c r="JJE50" s="168"/>
      <c r="JJF50" s="168"/>
      <c r="JJG50" s="168"/>
      <c r="JJH50" s="173"/>
      <c r="JJI50" s="168"/>
      <c r="JJJ50" s="164"/>
      <c r="JJK50" s="167"/>
      <c r="JJL50" s="168"/>
      <c r="JJM50" s="172"/>
      <c r="JJN50" s="168"/>
      <c r="JJO50" s="168"/>
      <c r="JJP50" s="168"/>
      <c r="JJQ50" s="173"/>
      <c r="JJR50" s="168"/>
      <c r="JJS50" s="164"/>
      <c r="JJT50" s="167"/>
      <c r="JJU50" s="168"/>
      <c r="JJV50" s="172"/>
      <c r="JJW50" s="168"/>
      <c r="JJX50" s="168"/>
      <c r="JJY50" s="168"/>
      <c r="JJZ50" s="173"/>
      <c r="JKA50" s="168"/>
      <c r="JKB50" s="164"/>
      <c r="JKC50" s="167"/>
      <c r="JKD50" s="168"/>
      <c r="JKE50" s="172"/>
      <c r="JKF50" s="168"/>
      <c r="JKG50" s="168"/>
      <c r="JKH50" s="168"/>
      <c r="JKI50" s="173"/>
      <c r="JKJ50" s="168"/>
      <c r="JKK50" s="164"/>
      <c r="JKL50" s="167"/>
      <c r="JKM50" s="168"/>
      <c r="JKN50" s="172"/>
      <c r="JKO50" s="168"/>
      <c r="JKP50" s="168"/>
      <c r="JKQ50" s="168"/>
      <c r="JKR50" s="173"/>
      <c r="JKS50" s="168"/>
      <c r="JKT50" s="164"/>
      <c r="JKU50" s="167"/>
      <c r="JKV50" s="168"/>
      <c r="JKW50" s="172"/>
      <c r="JKX50" s="168"/>
      <c r="JKY50" s="168"/>
      <c r="JKZ50" s="168"/>
      <c r="JLA50" s="173"/>
      <c r="JLB50" s="168"/>
      <c r="JLC50" s="164"/>
      <c r="JLD50" s="167"/>
      <c r="JLE50" s="168"/>
      <c r="JLF50" s="172"/>
      <c r="JLG50" s="168"/>
      <c r="JLH50" s="168"/>
      <c r="JLI50" s="168"/>
      <c r="JLJ50" s="173"/>
      <c r="JLK50" s="168"/>
      <c r="JLL50" s="164"/>
      <c r="JLM50" s="167"/>
      <c r="JLN50" s="168"/>
      <c r="JLO50" s="172"/>
      <c r="JLP50" s="168"/>
      <c r="JLQ50" s="168"/>
      <c r="JLR50" s="168"/>
      <c r="JLS50" s="173"/>
      <c r="JLT50" s="168"/>
      <c r="JLU50" s="164"/>
      <c r="JLV50" s="167"/>
      <c r="JLW50" s="168"/>
      <c r="JLX50" s="172"/>
      <c r="JLY50" s="168"/>
      <c r="JLZ50" s="168"/>
      <c r="JMA50" s="168"/>
      <c r="JMB50" s="173"/>
      <c r="JMC50" s="168"/>
      <c r="JMD50" s="164"/>
      <c r="JME50" s="167"/>
      <c r="JMF50" s="168"/>
      <c r="JMG50" s="172"/>
      <c r="JMH50" s="168"/>
      <c r="JMI50" s="168"/>
      <c r="JMJ50" s="168"/>
      <c r="JMK50" s="173"/>
      <c r="JML50" s="168"/>
      <c r="JMM50" s="164"/>
      <c r="JMN50" s="167"/>
      <c r="JMO50" s="168"/>
      <c r="JMP50" s="172"/>
      <c r="JMQ50" s="168"/>
      <c r="JMR50" s="168"/>
      <c r="JMS50" s="168"/>
      <c r="JMT50" s="173"/>
      <c r="JMU50" s="168"/>
      <c r="JMV50" s="164"/>
      <c r="JMW50" s="167"/>
      <c r="JMX50" s="168"/>
      <c r="JMY50" s="172"/>
      <c r="JMZ50" s="168"/>
      <c r="JNA50" s="168"/>
      <c r="JNB50" s="168"/>
      <c r="JNC50" s="173"/>
      <c r="JND50" s="168"/>
      <c r="JNE50" s="164"/>
      <c r="JNF50" s="167"/>
      <c r="JNG50" s="168"/>
      <c r="JNH50" s="172"/>
      <c r="JNI50" s="168"/>
      <c r="JNJ50" s="168"/>
      <c r="JNK50" s="168"/>
      <c r="JNL50" s="173"/>
      <c r="JNM50" s="168"/>
      <c r="JNN50" s="164"/>
      <c r="JNO50" s="167"/>
      <c r="JNP50" s="168"/>
      <c r="JNQ50" s="172"/>
      <c r="JNR50" s="168"/>
      <c r="JNS50" s="168"/>
      <c r="JNT50" s="168"/>
      <c r="JNU50" s="173"/>
      <c r="JNV50" s="168"/>
      <c r="JNW50" s="164"/>
      <c r="JNX50" s="167"/>
      <c r="JNY50" s="168"/>
      <c r="JNZ50" s="172"/>
      <c r="JOA50" s="168"/>
      <c r="JOB50" s="168"/>
      <c r="JOC50" s="168"/>
      <c r="JOD50" s="173"/>
      <c r="JOE50" s="168"/>
      <c r="JOF50" s="164"/>
      <c r="JOG50" s="167"/>
      <c r="JOH50" s="168"/>
      <c r="JOI50" s="172"/>
      <c r="JOJ50" s="168"/>
      <c r="JOK50" s="168"/>
      <c r="JOL50" s="168"/>
      <c r="JOM50" s="173"/>
      <c r="JON50" s="168"/>
      <c r="JOO50" s="164"/>
      <c r="JOP50" s="167"/>
      <c r="JOQ50" s="168"/>
      <c r="JOR50" s="172"/>
      <c r="JOS50" s="168"/>
      <c r="JOT50" s="168"/>
      <c r="JOU50" s="168"/>
      <c r="JOV50" s="173"/>
      <c r="JOW50" s="168"/>
      <c r="JOX50" s="164"/>
      <c r="JOY50" s="167"/>
      <c r="JOZ50" s="168"/>
      <c r="JPA50" s="172"/>
      <c r="JPB50" s="168"/>
      <c r="JPC50" s="168"/>
      <c r="JPD50" s="168"/>
      <c r="JPE50" s="173"/>
      <c r="JPF50" s="168"/>
      <c r="JPG50" s="164"/>
      <c r="JPH50" s="167"/>
      <c r="JPI50" s="168"/>
      <c r="JPJ50" s="172"/>
      <c r="JPK50" s="168"/>
      <c r="JPL50" s="168"/>
      <c r="JPM50" s="168"/>
      <c r="JPN50" s="173"/>
      <c r="JPO50" s="168"/>
      <c r="JPP50" s="164"/>
      <c r="JPQ50" s="167"/>
      <c r="JPR50" s="168"/>
      <c r="JPS50" s="172"/>
      <c r="JPT50" s="168"/>
      <c r="JPU50" s="168"/>
      <c r="JPV50" s="168"/>
      <c r="JPW50" s="173"/>
      <c r="JPX50" s="168"/>
      <c r="JPY50" s="164"/>
      <c r="JPZ50" s="167"/>
      <c r="JQA50" s="168"/>
      <c r="JQB50" s="172"/>
      <c r="JQC50" s="168"/>
      <c r="JQD50" s="168"/>
      <c r="JQE50" s="168"/>
      <c r="JQF50" s="173"/>
      <c r="JQG50" s="168"/>
      <c r="JQH50" s="164"/>
      <c r="JQI50" s="167"/>
      <c r="JQJ50" s="168"/>
      <c r="JQK50" s="172"/>
      <c r="JQL50" s="168"/>
      <c r="JQM50" s="168"/>
      <c r="JQN50" s="168"/>
      <c r="JQO50" s="173"/>
      <c r="JQP50" s="168"/>
      <c r="JQQ50" s="164"/>
      <c r="JQR50" s="167"/>
      <c r="JQS50" s="168"/>
      <c r="JQT50" s="172"/>
      <c r="JQU50" s="168"/>
      <c r="JQV50" s="168"/>
      <c r="JQW50" s="168"/>
      <c r="JQX50" s="173"/>
      <c r="JQY50" s="168"/>
      <c r="JQZ50" s="164"/>
      <c r="JRA50" s="167"/>
      <c r="JRB50" s="168"/>
      <c r="JRC50" s="172"/>
      <c r="JRD50" s="168"/>
      <c r="JRE50" s="168"/>
      <c r="JRF50" s="168"/>
      <c r="JRG50" s="173"/>
      <c r="JRH50" s="168"/>
      <c r="JRI50" s="164"/>
      <c r="JRJ50" s="167"/>
      <c r="JRK50" s="168"/>
      <c r="JRL50" s="172"/>
      <c r="JRM50" s="168"/>
      <c r="JRN50" s="168"/>
      <c r="JRO50" s="168"/>
      <c r="JRP50" s="173"/>
      <c r="JRQ50" s="168"/>
      <c r="JRR50" s="164"/>
      <c r="JRS50" s="167"/>
      <c r="JRT50" s="168"/>
      <c r="JRU50" s="172"/>
      <c r="JRV50" s="168"/>
      <c r="JRW50" s="168"/>
      <c r="JRX50" s="168"/>
      <c r="JRY50" s="173"/>
      <c r="JRZ50" s="168"/>
      <c r="JSA50" s="164"/>
      <c r="JSB50" s="167"/>
      <c r="JSC50" s="168"/>
      <c r="JSD50" s="172"/>
      <c r="JSE50" s="168"/>
      <c r="JSF50" s="168"/>
      <c r="JSG50" s="168"/>
      <c r="JSH50" s="173"/>
      <c r="JSI50" s="168"/>
      <c r="JSJ50" s="164"/>
      <c r="JSK50" s="167"/>
      <c r="JSL50" s="168"/>
      <c r="JSM50" s="172"/>
      <c r="JSN50" s="168"/>
      <c r="JSO50" s="168"/>
      <c r="JSP50" s="168"/>
      <c r="JSQ50" s="173"/>
      <c r="JSR50" s="168"/>
      <c r="JSS50" s="164"/>
      <c r="JST50" s="167"/>
      <c r="JSU50" s="168"/>
      <c r="JSV50" s="172"/>
      <c r="JSW50" s="168"/>
      <c r="JSX50" s="168"/>
      <c r="JSY50" s="168"/>
      <c r="JSZ50" s="173"/>
      <c r="JTA50" s="168"/>
      <c r="JTB50" s="164"/>
      <c r="JTC50" s="167"/>
      <c r="JTD50" s="168"/>
      <c r="JTE50" s="172"/>
      <c r="JTF50" s="168"/>
      <c r="JTG50" s="168"/>
      <c r="JTH50" s="168"/>
      <c r="JTI50" s="173"/>
      <c r="JTJ50" s="168"/>
      <c r="JTK50" s="164"/>
      <c r="JTL50" s="167"/>
      <c r="JTM50" s="168"/>
      <c r="JTN50" s="172"/>
      <c r="JTO50" s="168"/>
      <c r="JTP50" s="168"/>
      <c r="JTQ50" s="168"/>
      <c r="JTR50" s="173"/>
      <c r="JTS50" s="168"/>
      <c r="JTT50" s="164"/>
      <c r="JTU50" s="167"/>
      <c r="JTV50" s="168"/>
      <c r="JTW50" s="172"/>
      <c r="JTX50" s="168"/>
      <c r="JTY50" s="168"/>
      <c r="JTZ50" s="168"/>
      <c r="JUA50" s="173"/>
      <c r="JUB50" s="168"/>
      <c r="JUC50" s="164"/>
      <c r="JUD50" s="167"/>
      <c r="JUE50" s="168"/>
      <c r="JUF50" s="172"/>
      <c r="JUG50" s="168"/>
      <c r="JUH50" s="168"/>
      <c r="JUI50" s="168"/>
      <c r="JUJ50" s="173"/>
      <c r="JUK50" s="168"/>
      <c r="JUL50" s="164"/>
      <c r="JUM50" s="167"/>
      <c r="JUN50" s="168"/>
      <c r="JUO50" s="172"/>
      <c r="JUP50" s="168"/>
      <c r="JUQ50" s="168"/>
      <c r="JUR50" s="168"/>
      <c r="JUS50" s="173"/>
      <c r="JUT50" s="168"/>
      <c r="JUU50" s="164"/>
      <c r="JUV50" s="167"/>
      <c r="JUW50" s="168"/>
      <c r="JUX50" s="172"/>
      <c r="JUY50" s="168"/>
      <c r="JUZ50" s="168"/>
      <c r="JVA50" s="168"/>
      <c r="JVB50" s="173"/>
      <c r="JVC50" s="168"/>
      <c r="JVD50" s="164"/>
      <c r="JVE50" s="167"/>
      <c r="JVF50" s="168"/>
      <c r="JVG50" s="172"/>
      <c r="JVH50" s="168"/>
      <c r="JVI50" s="168"/>
      <c r="JVJ50" s="168"/>
      <c r="JVK50" s="173"/>
      <c r="JVL50" s="168"/>
      <c r="JVM50" s="164"/>
      <c r="JVN50" s="167"/>
      <c r="JVO50" s="168"/>
      <c r="JVP50" s="172"/>
      <c r="JVQ50" s="168"/>
      <c r="JVR50" s="168"/>
      <c r="JVS50" s="168"/>
      <c r="JVT50" s="173"/>
      <c r="JVU50" s="168"/>
      <c r="JVV50" s="164"/>
      <c r="JVW50" s="167"/>
      <c r="JVX50" s="168"/>
      <c r="JVY50" s="172"/>
      <c r="JVZ50" s="168"/>
      <c r="JWA50" s="168"/>
      <c r="JWB50" s="168"/>
      <c r="JWC50" s="173"/>
      <c r="JWD50" s="168"/>
      <c r="JWE50" s="164"/>
      <c r="JWF50" s="167"/>
      <c r="JWG50" s="168"/>
      <c r="JWH50" s="172"/>
      <c r="JWI50" s="168"/>
      <c r="JWJ50" s="168"/>
      <c r="JWK50" s="168"/>
      <c r="JWL50" s="173"/>
      <c r="JWM50" s="168"/>
      <c r="JWN50" s="164"/>
      <c r="JWO50" s="167"/>
      <c r="JWP50" s="168"/>
      <c r="JWQ50" s="172"/>
      <c r="JWR50" s="168"/>
      <c r="JWS50" s="168"/>
      <c r="JWT50" s="168"/>
      <c r="JWU50" s="173"/>
      <c r="JWV50" s="168"/>
      <c r="JWW50" s="164"/>
      <c r="JWX50" s="167"/>
      <c r="JWY50" s="168"/>
      <c r="JWZ50" s="172"/>
      <c r="JXA50" s="168"/>
      <c r="JXB50" s="168"/>
      <c r="JXC50" s="168"/>
      <c r="JXD50" s="173"/>
      <c r="JXE50" s="168"/>
      <c r="JXF50" s="164"/>
      <c r="JXG50" s="167"/>
      <c r="JXH50" s="168"/>
      <c r="JXI50" s="172"/>
      <c r="JXJ50" s="168"/>
      <c r="JXK50" s="168"/>
      <c r="JXL50" s="168"/>
      <c r="JXM50" s="173"/>
      <c r="JXN50" s="168"/>
      <c r="JXO50" s="164"/>
      <c r="JXP50" s="167"/>
      <c r="JXQ50" s="168"/>
      <c r="JXR50" s="172"/>
      <c r="JXS50" s="168"/>
      <c r="JXT50" s="168"/>
      <c r="JXU50" s="168"/>
      <c r="JXV50" s="173"/>
      <c r="JXW50" s="168"/>
      <c r="JXX50" s="164"/>
      <c r="JXY50" s="167"/>
      <c r="JXZ50" s="168"/>
      <c r="JYA50" s="172"/>
      <c r="JYB50" s="168"/>
      <c r="JYC50" s="168"/>
      <c r="JYD50" s="168"/>
      <c r="JYE50" s="173"/>
      <c r="JYF50" s="168"/>
      <c r="JYG50" s="164"/>
      <c r="JYH50" s="167"/>
      <c r="JYI50" s="168"/>
      <c r="JYJ50" s="172"/>
      <c r="JYK50" s="168"/>
      <c r="JYL50" s="168"/>
      <c r="JYM50" s="168"/>
      <c r="JYN50" s="173"/>
      <c r="JYO50" s="168"/>
      <c r="JYP50" s="164"/>
      <c r="JYQ50" s="167"/>
      <c r="JYR50" s="168"/>
      <c r="JYS50" s="172"/>
      <c r="JYT50" s="168"/>
      <c r="JYU50" s="168"/>
      <c r="JYV50" s="168"/>
      <c r="JYW50" s="173"/>
      <c r="JYX50" s="168"/>
      <c r="JYY50" s="164"/>
      <c r="JYZ50" s="167"/>
      <c r="JZA50" s="168"/>
      <c r="JZB50" s="172"/>
      <c r="JZC50" s="168"/>
      <c r="JZD50" s="168"/>
      <c r="JZE50" s="168"/>
      <c r="JZF50" s="173"/>
      <c r="JZG50" s="168"/>
      <c r="JZH50" s="164"/>
      <c r="JZI50" s="167"/>
      <c r="JZJ50" s="168"/>
      <c r="JZK50" s="172"/>
      <c r="JZL50" s="168"/>
      <c r="JZM50" s="168"/>
      <c r="JZN50" s="168"/>
      <c r="JZO50" s="173"/>
      <c r="JZP50" s="168"/>
      <c r="JZQ50" s="164"/>
      <c r="JZR50" s="167"/>
      <c r="JZS50" s="168"/>
      <c r="JZT50" s="172"/>
      <c r="JZU50" s="168"/>
      <c r="JZV50" s="168"/>
      <c r="JZW50" s="168"/>
      <c r="JZX50" s="173"/>
      <c r="JZY50" s="168"/>
      <c r="JZZ50" s="164"/>
      <c r="KAA50" s="167"/>
      <c r="KAB50" s="168"/>
      <c r="KAC50" s="172"/>
      <c r="KAD50" s="168"/>
      <c r="KAE50" s="168"/>
      <c r="KAF50" s="168"/>
      <c r="KAG50" s="173"/>
      <c r="KAH50" s="168"/>
      <c r="KAI50" s="164"/>
      <c r="KAJ50" s="167"/>
      <c r="KAK50" s="168"/>
      <c r="KAL50" s="172"/>
      <c r="KAM50" s="168"/>
      <c r="KAN50" s="168"/>
      <c r="KAO50" s="168"/>
      <c r="KAP50" s="173"/>
      <c r="KAQ50" s="168"/>
      <c r="KAR50" s="164"/>
      <c r="KAS50" s="167"/>
      <c r="KAT50" s="168"/>
      <c r="KAU50" s="172"/>
      <c r="KAV50" s="168"/>
      <c r="KAW50" s="168"/>
      <c r="KAX50" s="168"/>
      <c r="KAY50" s="173"/>
      <c r="KAZ50" s="168"/>
      <c r="KBA50" s="164"/>
      <c r="KBB50" s="167"/>
      <c r="KBC50" s="168"/>
      <c r="KBD50" s="172"/>
      <c r="KBE50" s="168"/>
      <c r="KBF50" s="168"/>
      <c r="KBG50" s="168"/>
      <c r="KBH50" s="173"/>
      <c r="KBI50" s="168"/>
      <c r="KBJ50" s="164"/>
      <c r="KBK50" s="167"/>
      <c r="KBL50" s="168"/>
      <c r="KBM50" s="172"/>
      <c r="KBN50" s="168"/>
      <c r="KBO50" s="168"/>
      <c r="KBP50" s="168"/>
      <c r="KBQ50" s="173"/>
      <c r="KBR50" s="168"/>
      <c r="KBS50" s="164"/>
      <c r="KBT50" s="167"/>
      <c r="KBU50" s="168"/>
      <c r="KBV50" s="172"/>
      <c r="KBW50" s="168"/>
      <c r="KBX50" s="168"/>
      <c r="KBY50" s="168"/>
      <c r="KBZ50" s="173"/>
      <c r="KCA50" s="168"/>
      <c r="KCB50" s="164"/>
      <c r="KCC50" s="167"/>
      <c r="KCD50" s="168"/>
      <c r="KCE50" s="172"/>
      <c r="KCF50" s="168"/>
      <c r="KCG50" s="168"/>
      <c r="KCH50" s="168"/>
      <c r="KCI50" s="173"/>
      <c r="KCJ50" s="168"/>
      <c r="KCK50" s="164"/>
      <c r="KCL50" s="167"/>
      <c r="KCM50" s="168"/>
      <c r="KCN50" s="172"/>
      <c r="KCO50" s="168"/>
      <c r="KCP50" s="168"/>
      <c r="KCQ50" s="168"/>
      <c r="KCR50" s="173"/>
      <c r="KCS50" s="168"/>
      <c r="KCT50" s="164"/>
      <c r="KCU50" s="167"/>
      <c r="KCV50" s="168"/>
      <c r="KCW50" s="172"/>
      <c r="KCX50" s="168"/>
      <c r="KCY50" s="168"/>
      <c r="KCZ50" s="168"/>
      <c r="KDA50" s="173"/>
      <c r="KDB50" s="168"/>
      <c r="KDC50" s="164"/>
      <c r="KDD50" s="167"/>
      <c r="KDE50" s="168"/>
      <c r="KDF50" s="172"/>
      <c r="KDG50" s="168"/>
      <c r="KDH50" s="168"/>
      <c r="KDI50" s="168"/>
      <c r="KDJ50" s="173"/>
      <c r="KDK50" s="168"/>
      <c r="KDL50" s="164"/>
      <c r="KDM50" s="167"/>
      <c r="KDN50" s="168"/>
      <c r="KDO50" s="172"/>
      <c r="KDP50" s="168"/>
      <c r="KDQ50" s="168"/>
      <c r="KDR50" s="168"/>
      <c r="KDS50" s="173"/>
      <c r="KDT50" s="168"/>
      <c r="KDU50" s="164"/>
      <c r="KDV50" s="167"/>
      <c r="KDW50" s="168"/>
      <c r="KDX50" s="172"/>
      <c r="KDY50" s="168"/>
      <c r="KDZ50" s="168"/>
      <c r="KEA50" s="168"/>
      <c r="KEB50" s="173"/>
      <c r="KEC50" s="168"/>
      <c r="KED50" s="164"/>
      <c r="KEE50" s="167"/>
      <c r="KEF50" s="168"/>
      <c r="KEG50" s="172"/>
      <c r="KEH50" s="168"/>
      <c r="KEI50" s="168"/>
      <c r="KEJ50" s="168"/>
      <c r="KEK50" s="173"/>
      <c r="KEL50" s="168"/>
      <c r="KEM50" s="164"/>
      <c r="KEN50" s="167"/>
      <c r="KEO50" s="168"/>
      <c r="KEP50" s="172"/>
      <c r="KEQ50" s="168"/>
      <c r="KER50" s="168"/>
      <c r="KES50" s="168"/>
      <c r="KET50" s="173"/>
      <c r="KEU50" s="168"/>
      <c r="KEV50" s="164"/>
      <c r="KEW50" s="167"/>
      <c r="KEX50" s="168"/>
      <c r="KEY50" s="172"/>
      <c r="KEZ50" s="168"/>
      <c r="KFA50" s="168"/>
      <c r="KFB50" s="168"/>
      <c r="KFC50" s="173"/>
      <c r="KFD50" s="168"/>
      <c r="KFE50" s="164"/>
      <c r="KFF50" s="167"/>
      <c r="KFG50" s="168"/>
      <c r="KFH50" s="172"/>
      <c r="KFI50" s="168"/>
      <c r="KFJ50" s="168"/>
      <c r="KFK50" s="168"/>
      <c r="KFL50" s="173"/>
      <c r="KFM50" s="168"/>
      <c r="KFN50" s="164"/>
      <c r="KFO50" s="167"/>
      <c r="KFP50" s="168"/>
      <c r="KFQ50" s="172"/>
      <c r="KFR50" s="168"/>
      <c r="KFS50" s="168"/>
      <c r="KFT50" s="168"/>
      <c r="KFU50" s="173"/>
      <c r="KFV50" s="168"/>
      <c r="KFW50" s="164"/>
      <c r="KFX50" s="167"/>
      <c r="KFY50" s="168"/>
      <c r="KFZ50" s="172"/>
      <c r="KGA50" s="168"/>
      <c r="KGB50" s="168"/>
      <c r="KGC50" s="168"/>
      <c r="KGD50" s="173"/>
      <c r="KGE50" s="168"/>
      <c r="KGF50" s="164"/>
      <c r="KGG50" s="167"/>
      <c r="KGH50" s="168"/>
      <c r="KGI50" s="172"/>
      <c r="KGJ50" s="168"/>
      <c r="KGK50" s="168"/>
      <c r="KGL50" s="168"/>
      <c r="KGM50" s="173"/>
      <c r="KGN50" s="168"/>
      <c r="KGO50" s="164"/>
      <c r="KGP50" s="167"/>
      <c r="KGQ50" s="168"/>
      <c r="KGR50" s="172"/>
      <c r="KGS50" s="168"/>
      <c r="KGT50" s="168"/>
      <c r="KGU50" s="168"/>
      <c r="KGV50" s="173"/>
      <c r="KGW50" s="168"/>
      <c r="KGX50" s="164"/>
      <c r="KGY50" s="167"/>
      <c r="KGZ50" s="168"/>
      <c r="KHA50" s="172"/>
      <c r="KHB50" s="168"/>
      <c r="KHC50" s="168"/>
      <c r="KHD50" s="168"/>
      <c r="KHE50" s="173"/>
      <c r="KHF50" s="168"/>
      <c r="KHG50" s="164"/>
      <c r="KHH50" s="167"/>
      <c r="KHI50" s="168"/>
      <c r="KHJ50" s="172"/>
      <c r="KHK50" s="168"/>
      <c r="KHL50" s="168"/>
      <c r="KHM50" s="168"/>
      <c r="KHN50" s="173"/>
      <c r="KHO50" s="168"/>
      <c r="KHP50" s="164"/>
      <c r="KHQ50" s="167"/>
      <c r="KHR50" s="168"/>
      <c r="KHS50" s="172"/>
      <c r="KHT50" s="168"/>
      <c r="KHU50" s="168"/>
      <c r="KHV50" s="168"/>
      <c r="KHW50" s="173"/>
      <c r="KHX50" s="168"/>
      <c r="KHY50" s="164"/>
      <c r="KHZ50" s="167"/>
      <c r="KIA50" s="168"/>
      <c r="KIB50" s="172"/>
      <c r="KIC50" s="168"/>
      <c r="KID50" s="168"/>
      <c r="KIE50" s="168"/>
      <c r="KIF50" s="173"/>
      <c r="KIG50" s="168"/>
      <c r="KIH50" s="164"/>
      <c r="KII50" s="167"/>
      <c r="KIJ50" s="168"/>
      <c r="KIK50" s="172"/>
      <c r="KIL50" s="168"/>
      <c r="KIM50" s="168"/>
      <c r="KIN50" s="168"/>
      <c r="KIO50" s="173"/>
      <c r="KIP50" s="168"/>
      <c r="KIQ50" s="164"/>
      <c r="KIR50" s="167"/>
      <c r="KIS50" s="168"/>
      <c r="KIT50" s="172"/>
      <c r="KIU50" s="168"/>
      <c r="KIV50" s="168"/>
      <c r="KIW50" s="168"/>
      <c r="KIX50" s="173"/>
      <c r="KIY50" s="168"/>
      <c r="KIZ50" s="164"/>
      <c r="KJA50" s="167"/>
      <c r="KJB50" s="168"/>
      <c r="KJC50" s="172"/>
      <c r="KJD50" s="168"/>
      <c r="KJE50" s="168"/>
      <c r="KJF50" s="168"/>
      <c r="KJG50" s="173"/>
      <c r="KJH50" s="168"/>
      <c r="KJI50" s="164"/>
      <c r="KJJ50" s="167"/>
      <c r="KJK50" s="168"/>
      <c r="KJL50" s="172"/>
      <c r="KJM50" s="168"/>
      <c r="KJN50" s="168"/>
      <c r="KJO50" s="168"/>
      <c r="KJP50" s="173"/>
      <c r="KJQ50" s="168"/>
      <c r="KJR50" s="164"/>
      <c r="KJS50" s="167"/>
      <c r="KJT50" s="168"/>
      <c r="KJU50" s="172"/>
      <c r="KJV50" s="168"/>
      <c r="KJW50" s="168"/>
      <c r="KJX50" s="168"/>
      <c r="KJY50" s="173"/>
      <c r="KJZ50" s="168"/>
      <c r="KKA50" s="164"/>
      <c r="KKB50" s="167"/>
      <c r="KKC50" s="168"/>
      <c r="KKD50" s="172"/>
      <c r="KKE50" s="168"/>
      <c r="KKF50" s="168"/>
      <c r="KKG50" s="168"/>
      <c r="KKH50" s="173"/>
      <c r="KKI50" s="168"/>
      <c r="KKJ50" s="164"/>
      <c r="KKK50" s="167"/>
      <c r="KKL50" s="168"/>
      <c r="KKM50" s="172"/>
      <c r="KKN50" s="168"/>
      <c r="KKO50" s="168"/>
      <c r="KKP50" s="168"/>
      <c r="KKQ50" s="173"/>
      <c r="KKR50" s="168"/>
      <c r="KKS50" s="164"/>
      <c r="KKT50" s="167"/>
      <c r="KKU50" s="168"/>
      <c r="KKV50" s="172"/>
      <c r="KKW50" s="168"/>
      <c r="KKX50" s="168"/>
      <c r="KKY50" s="168"/>
      <c r="KKZ50" s="173"/>
      <c r="KLA50" s="168"/>
      <c r="KLB50" s="164"/>
      <c r="KLC50" s="167"/>
      <c r="KLD50" s="168"/>
      <c r="KLE50" s="172"/>
      <c r="KLF50" s="168"/>
      <c r="KLG50" s="168"/>
      <c r="KLH50" s="168"/>
      <c r="KLI50" s="173"/>
      <c r="KLJ50" s="168"/>
      <c r="KLK50" s="164"/>
      <c r="KLL50" s="167"/>
      <c r="KLM50" s="168"/>
      <c r="KLN50" s="172"/>
      <c r="KLO50" s="168"/>
      <c r="KLP50" s="168"/>
      <c r="KLQ50" s="168"/>
      <c r="KLR50" s="173"/>
      <c r="KLS50" s="168"/>
      <c r="KLT50" s="164"/>
      <c r="KLU50" s="167"/>
      <c r="KLV50" s="168"/>
      <c r="KLW50" s="172"/>
      <c r="KLX50" s="168"/>
      <c r="KLY50" s="168"/>
      <c r="KLZ50" s="168"/>
      <c r="KMA50" s="173"/>
      <c r="KMB50" s="168"/>
      <c r="KMC50" s="164"/>
      <c r="KMD50" s="167"/>
      <c r="KME50" s="168"/>
      <c r="KMF50" s="172"/>
      <c r="KMG50" s="168"/>
      <c r="KMH50" s="168"/>
      <c r="KMI50" s="168"/>
      <c r="KMJ50" s="173"/>
      <c r="KMK50" s="168"/>
      <c r="KML50" s="164"/>
      <c r="KMM50" s="167"/>
      <c r="KMN50" s="168"/>
      <c r="KMO50" s="172"/>
      <c r="KMP50" s="168"/>
      <c r="KMQ50" s="168"/>
      <c r="KMR50" s="168"/>
      <c r="KMS50" s="173"/>
      <c r="KMT50" s="168"/>
      <c r="KMU50" s="164"/>
      <c r="KMV50" s="167"/>
      <c r="KMW50" s="168"/>
      <c r="KMX50" s="172"/>
      <c r="KMY50" s="168"/>
      <c r="KMZ50" s="168"/>
      <c r="KNA50" s="168"/>
      <c r="KNB50" s="173"/>
      <c r="KNC50" s="168"/>
      <c r="KND50" s="164"/>
      <c r="KNE50" s="167"/>
      <c r="KNF50" s="168"/>
      <c r="KNG50" s="172"/>
      <c r="KNH50" s="168"/>
      <c r="KNI50" s="168"/>
      <c r="KNJ50" s="168"/>
      <c r="KNK50" s="173"/>
      <c r="KNL50" s="168"/>
      <c r="KNM50" s="164"/>
      <c r="KNN50" s="167"/>
      <c r="KNO50" s="168"/>
      <c r="KNP50" s="172"/>
      <c r="KNQ50" s="168"/>
      <c r="KNR50" s="168"/>
      <c r="KNS50" s="168"/>
      <c r="KNT50" s="173"/>
      <c r="KNU50" s="168"/>
      <c r="KNV50" s="164"/>
      <c r="KNW50" s="167"/>
      <c r="KNX50" s="168"/>
      <c r="KNY50" s="172"/>
      <c r="KNZ50" s="168"/>
      <c r="KOA50" s="168"/>
      <c r="KOB50" s="168"/>
      <c r="KOC50" s="173"/>
      <c r="KOD50" s="168"/>
      <c r="KOE50" s="164"/>
      <c r="KOF50" s="167"/>
      <c r="KOG50" s="168"/>
      <c r="KOH50" s="172"/>
      <c r="KOI50" s="168"/>
      <c r="KOJ50" s="168"/>
      <c r="KOK50" s="168"/>
      <c r="KOL50" s="173"/>
      <c r="KOM50" s="168"/>
      <c r="KON50" s="164"/>
      <c r="KOO50" s="167"/>
      <c r="KOP50" s="168"/>
      <c r="KOQ50" s="172"/>
      <c r="KOR50" s="168"/>
      <c r="KOS50" s="168"/>
      <c r="KOT50" s="168"/>
      <c r="KOU50" s="173"/>
      <c r="KOV50" s="168"/>
      <c r="KOW50" s="164"/>
      <c r="KOX50" s="167"/>
      <c r="KOY50" s="168"/>
      <c r="KOZ50" s="172"/>
      <c r="KPA50" s="168"/>
      <c r="KPB50" s="168"/>
      <c r="KPC50" s="168"/>
      <c r="KPD50" s="173"/>
      <c r="KPE50" s="168"/>
      <c r="KPF50" s="164"/>
      <c r="KPG50" s="167"/>
      <c r="KPH50" s="168"/>
      <c r="KPI50" s="172"/>
      <c r="KPJ50" s="168"/>
      <c r="KPK50" s="168"/>
      <c r="KPL50" s="168"/>
      <c r="KPM50" s="173"/>
      <c r="KPN50" s="168"/>
      <c r="KPO50" s="164"/>
      <c r="KPP50" s="167"/>
      <c r="KPQ50" s="168"/>
      <c r="KPR50" s="172"/>
      <c r="KPS50" s="168"/>
      <c r="KPT50" s="168"/>
      <c r="KPU50" s="168"/>
      <c r="KPV50" s="173"/>
      <c r="KPW50" s="168"/>
      <c r="KPX50" s="164"/>
      <c r="KPY50" s="167"/>
      <c r="KPZ50" s="168"/>
      <c r="KQA50" s="172"/>
      <c r="KQB50" s="168"/>
      <c r="KQC50" s="168"/>
      <c r="KQD50" s="168"/>
      <c r="KQE50" s="173"/>
      <c r="KQF50" s="168"/>
      <c r="KQG50" s="164"/>
      <c r="KQH50" s="167"/>
      <c r="KQI50" s="168"/>
      <c r="KQJ50" s="172"/>
      <c r="KQK50" s="168"/>
      <c r="KQL50" s="168"/>
      <c r="KQM50" s="168"/>
      <c r="KQN50" s="173"/>
      <c r="KQO50" s="168"/>
      <c r="KQP50" s="164"/>
      <c r="KQQ50" s="167"/>
      <c r="KQR50" s="168"/>
      <c r="KQS50" s="172"/>
      <c r="KQT50" s="168"/>
      <c r="KQU50" s="168"/>
      <c r="KQV50" s="168"/>
      <c r="KQW50" s="173"/>
      <c r="KQX50" s="168"/>
      <c r="KQY50" s="164"/>
      <c r="KQZ50" s="167"/>
      <c r="KRA50" s="168"/>
      <c r="KRB50" s="172"/>
      <c r="KRC50" s="168"/>
      <c r="KRD50" s="168"/>
      <c r="KRE50" s="168"/>
      <c r="KRF50" s="173"/>
      <c r="KRG50" s="168"/>
      <c r="KRH50" s="164"/>
      <c r="KRI50" s="167"/>
      <c r="KRJ50" s="168"/>
      <c r="KRK50" s="172"/>
      <c r="KRL50" s="168"/>
      <c r="KRM50" s="168"/>
      <c r="KRN50" s="168"/>
      <c r="KRO50" s="173"/>
      <c r="KRP50" s="168"/>
      <c r="KRQ50" s="164"/>
      <c r="KRR50" s="167"/>
      <c r="KRS50" s="168"/>
      <c r="KRT50" s="172"/>
      <c r="KRU50" s="168"/>
      <c r="KRV50" s="168"/>
      <c r="KRW50" s="168"/>
      <c r="KRX50" s="173"/>
      <c r="KRY50" s="168"/>
      <c r="KRZ50" s="164"/>
      <c r="KSA50" s="167"/>
      <c r="KSB50" s="168"/>
      <c r="KSC50" s="172"/>
      <c r="KSD50" s="168"/>
      <c r="KSE50" s="168"/>
      <c r="KSF50" s="168"/>
      <c r="KSG50" s="173"/>
      <c r="KSH50" s="168"/>
      <c r="KSI50" s="164"/>
      <c r="KSJ50" s="167"/>
      <c r="KSK50" s="168"/>
      <c r="KSL50" s="172"/>
      <c r="KSM50" s="168"/>
      <c r="KSN50" s="168"/>
      <c r="KSO50" s="168"/>
      <c r="KSP50" s="173"/>
      <c r="KSQ50" s="168"/>
      <c r="KSR50" s="164"/>
      <c r="KSS50" s="167"/>
      <c r="KST50" s="168"/>
      <c r="KSU50" s="172"/>
      <c r="KSV50" s="168"/>
      <c r="KSW50" s="168"/>
      <c r="KSX50" s="168"/>
      <c r="KSY50" s="173"/>
      <c r="KSZ50" s="168"/>
      <c r="KTA50" s="164"/>
      <c r="KTB50" s="167"/>
      <c r="KTC50" s="168"/>
      <c r="KTD50" s="172"/>
      <c r="KTE50" s="168"/>
      <c r="KTF50" s="168"/>
      <c r="KTG50" s="168"/>
      <c r="KTH50" s="173"/>
      <c r="KTI50" s="168"/>
      <c r="KTJ50" s="164"/>
      <c r="KTK50" s="167"/>
      <c r="KTL50" s="168"/>
      <c r="KTM50" s="172"/>
      <c r="KTN50" s="168"/>
      <c r="KTO50" s="168"/>
      <c r="KTP50" s="168"/>
      <c r="KTQ50" s="173"/>
      <c r="KTR50" s="168"/>
      <c r="KTS50" s="164"/>
      <c r="KTT50" s="167"/>
      <c r="KTU50" s="168"/>
      <c r="KTV50" s="172"/>
      <c r="KTW50" s="168"/>
      <c r="KTX50" s="168"/>
      <c r="KTY50" s="168"/>
      <c r="KTZ50" s="173"/>
      <c r="KUA50" s="168"/>
      <c r="KUB50" s="164"/>
      <c r="KUC50" s="167"/>
      <c r="KUD50" s="168"/>
      <c r="KUE50" s="172"/>
      <c r="KUF50" s="168"/>
      <c r="KUG50" s="168"/>
      <c r="KUH50" s="168"/>
      <c r="KUI50" s="173"/>
      <c r="KUJ50" s="168"/>
      <c r="KUK50" s="164"/>
      <c r="KUL50" s="167"/>
      <c r="KUM50" s="168"/>
      <c r="KUN50" s="172"/>
      <c r="KUO50" s="168"/>
      <c r="KUP50" s="168"/>
      <c r="KUQ50" s="168"/>
      <c r="KUR50" s="173"/>
      <c r="KUS50" s="168"/>
      <c r="KUT50" s="164"/>
      <c r="KUU50" s="167"/>
      <c r="KUV50" s="168"/>
      <c r="KUW50" s="172"/>
      <c r="KUX50" s="168"/>
      <c r="KUY50" s="168"/>
      <c r="KUZ50" s="168"/>
      <c r="KVA50" s="173"/>
      <c r="KVB50" s="168"/>
      <c r="KVC50" s="164"/>
      <c r="KVD50" s="167"/>
      <c r="KVE50" s="168"/>
      <c r="KVF50" s="172"/>
      <c r="KVG50" s="168"/>
      <c r="KVH50" s="168"/>
      <c r="KVI50" s="168"/>
      <c r="KVJ50" s="173"/>
      <c r="KVK50" s="168"/>
      <c r="KVL50" s="164"/>
      <c r="KVM50" s="167"/>
      <c r="KVN50" s="168"/>
      <c r="KVO50" s="172"/>
      <c r="KVP50" s="168"/>
      <c r="KVQ50" s="168"/>
      <c r="KVR50" s="168"/>
      <c r="KVS50" s="173"/>
      <c r="KVT50" s="168"/>
      <c r="KVU50" s="164"/>
      <c r="KVV50" s="167"/>
      <c r="KVW50" s="168"/>
      <c r="KVX50" s="172"/>
      <c r="KVY50" s="168"/>
      <c r="KVZ50" s="168"/>
      <c r="KWA50" s="168"/>
      <c r="KWB50" s="173"/>
      <c r="KWC50" s="168"/>
      <c r="KWD50" s="164"/>
      <c r="KWE50" s="167"/>
      <c r="KWF50" s="168"/>
      <c r="KWG50" s="172"/>
      <c r="KWH50" s="168"/>
      <c r="KWI50" s="168"/>
      <c r="KWJ50" s="168"/>
      <c r="KWK50" s="173"/>
      <c r="KWL50" s="168"/>
      <c r="KWM50" s="164"/>
      <c r="KWN50" s="167"/>
      <c r="KWO50" s="168"/>
      <c r="KWP50" s="172"/>
      <c r="KWQ50" s="168"/>
      <c r="KWR50" s="168"/>
      <c r="KWS50" s="168"/>
      <c r="KWT50" s="173"/>
      <c r="KWU50" s="168"/>
      <c r="KWV50" s="164"/>
      <c r="KWW50" s="167"/>
      <c r="KWX50" s="168"/>
      <c r="KWY50" s="172"/>
      <c r="KWZ50" s="168"/>
      <c r="KXA50" s="168"/>
      <c r="KXB50" s="168"/>
      <c r="KXC50" s="173"/>
      <c r="KXD50" s="168"/>
      <c r="KXE50" s="164"/>
      <c r="KXF50" s="167"/>
      <c r="KXG50" s="168"/>
      <c r="KXH50" s="172"/>
      <c r="KXI50" s="168"/>
      <c r="KXJ50" s="168"/>
      <c r="KXK50" s="168"/>
      <c r="KXL50" s="173"/>
      <c r="KXM50" s="168"/>
      <c r="KXN50" s="164"/>
      <c r="KXO50" s="167"/>
      <c r="KXP50" s="168"/>
      <c r="KXQ50" s="172"/>
      <c r="KXR50" s="168"/>
      <c r="KXS50" s="168"/>
      <c r="KXT50" s="168"/>
      <c r="KXU50" s="173"/>
      <c r="KXV50" s="168"/>
      <c r="KXW50" s="164"/>
      <c r="KXX50" s="167"/>
      <c r="KXY50" s="168"/>
      <c r="KXZ50" s="172"/>
      <c r="KYA50" s="168"/>
      <c r="KYB50" s="168"/>
      <c r="KYC50" s="168"/>
      <c r="KYD50" s="173"/>
      <c r="KYE50" s="168"/>
      <c r="KYF50" s="164"/>
      <c r="KYG50" s="167"/>
      <c r="KYH50" s="168"/>
      <c r="KYI50" s="172"/>
      <c r="KYJ50" s="168"/>
      <c r="KYK50" s="168"/>
      <c r="KYL50" s="168"/>
      <c r="KYM50" s="173"/>
      <c r="KYN50" s="168"/>
      <c r="KYO50" s="164"/>
      <c r="KYP50" s="167"/>
      <c r="KYQ50" s="168"/>
      <c r="KYR50" s="172"/>
      <c r="KYS50" s="168"/>
      <c r="KYT50" s="168"/>
      <c r="KYU50" s="168"/>
      <c r="KYV50" s="173"/>
      <c r="KYW50" s="168"/>
      <c r="KYX50" s="164"/>
      <c r="KYY50" s="167"/>
      <c r="KYZ50" s="168"/>
      <c r="KZA50" s="172"/>
      <c r="KZB50" s="168"/>
      <c r="KZC50" s="168"/>
      <c r="KZD50" s="168"/>
      <c r="KZE50" s="173"/>
      <c r="KZF50" s="168"/>
      <c r="KZG50" s="164"/>
      <c r="KZH50" s="167"/>
      <c r="KZI50" s="168"/>
      <c r="KZJ50" s="172"/>
      <c r="KZK50" s="168"/>
      <c r="KZL50" s="168"/>
      <c r="KZM50" s="168"/>
      <c r="KZN50" s="173"/>
      <c r="KZO50" s="168"/>
      <c r="KZP50" s="164"/>
      <c r="KZQ50" s="167"/>
      <c r="KZR50" s="168"/>
      <c r="KZS50" s="172"/>
      <c r="KZT50" s="168"/>
      <c r="KZU50" s="168"/>
      <c r="KZV50" s="168"/>
      <c r="KZW50" s="173"/>
      <c r="KZX50" s="168"/>
      <c r="KZY50" s="164"/>
      <c r="KZZ50" s="167"/>
      <c r="LAA50" s="168"/>
      <c r="LAB50" s="172"/>
      <c r="LAC50" s="168"/>
      <c r="LAD50" s="168"/>
      <c r="LAE50" s="168"/>
      <c r="LAF50" s="173"/>
      <c r="LAG50" s="168"/>
      <c r="LAH50" s="164"/>
      <c r="LAI50" s="167"/>
      <c r="LAJ50" s="168"/>
      <c r="LAK50" s="172"/>
      <c r="LAL50" s="168"/>
      <c r="LAM50" s="168"/>
      <c r="LAN50" s="168"/>
      <c r="LAO50" s="173"/>
      <c r="LAP50" s="168"/>
      <c r="LAQ50" s="164"/>
      <c r="LAR50" s="167"/>
      <c r="LAS50" s="168"/>
      <c r="LAT50" s="172"/>
      <c r="LAU50" s="168"/>
      <c r="LAV50" s="168"/>
      <c r="LAW50" s="168"/>
      <c r="LAX50" s="173"/>
      <c r="LAY50" s="168"/>
      <c r="LAZ50" s="164"/>
      <c r="LBA50" s="167"/>
      <c r="LBB50" s="168"/>
      <c r="LBC50" s="172"/>
      <c r="LBD50" s="168"/>
      <c r="LBE50" s="168"/>
      <c r="LBF50" s="168"/>
      <c r="LBG50" s="173"/>
      <c r="LBH50" s="168"/>
      <c r="LBI50" s="164"/>
      <c r="LBJ50" s="167"/>
      <c r="LBK50" s="168"/>
      <c r="LBL50" s="172"/>
      <c r="LBM50" s="168"/>
      <c r="LBN50" s="168"/>
      <c r="LBO50" s="168"/>
      <c r="LBP50" s="173"/>
      <c r="LBQ50" s="168"/>
      <c r="LBR50" s="164"/>
      <c r="LBS50" s="167"/>
      <c r="LBT50" s="168"/>
      <c r="LBU50" s="172"/>
      <c r="LBV50" s="168"/>
      <c r="LBW50" s="168"/>
      <c r="LBX50" s="168"/>
      <c r="LBY50" s="173"/>
      <c r="LBZ50" s="168"/>
      <c r="LCA50" s="164"/>
      <c r="LCB50" s="167"/>
      <c r="LCC50" s="168"/>
      <c r="LCD50" s="172"/>
      <c r="LCE50" s="168"/>
      <c r="LCF50" s="168"/>
      <c r="LCG50" s="168"/>
      <c r="LCH50" s="173"/>
      <c r="LCI50" s="168"/>
      <c r="LCJ50" s="164"/>
      <c r="LCK50" s="167"/>
      <c r="LCL50" s="168"/>
      <c r="LCM50" s="172"/>
      <c r="LCN50" s="168"/>
      <c r="LCO50" s="168"/>
      <c r="LCP50" s="168"/>
      <c r="LCQ50" s="173"/>
      <c r="LCR50" s="168"/>
      <c r="LCS50" s="164"/>
      <c r="LCT50" s="167"/>
      <c r="LCU50" s="168"/>
      <c r="LCV50" s="172"/>
      <c r="LCW50" s="168"/>
      <c r="LCX50" s="168"/>
      <c r="LCY50" s="168"/>
      <c r="LCZ50" s="173"/>
      <c r="LDA50" s="168"/>
      <c r="LDB50" s="164"/>
      <c r="LDC50" s="167"/>
      <c r="LDD50" s="168"/>
      <c r="LDE50" s="172"/>
      <c r="LDF50" s="168"/>
      <c r="LDG50" s="168"/>
      <c r="LDH50" s="168"/>
      <c r="LDI50" s="173"/>
      <c r="LDJ50" s="168"/>
      <c r="LDK50" s="164"/>
      <c r="LDL50" s="167"/>
      <c r="LDM50" s="168"/>
      <c r="LDN50" s="172"/>
      <c r="LDO50" s="168"/>
      <c r="LDP50" s="168"/>
      <c r="LDQ50" s="168"/>
      <c r="LDR50" s="173"/>
      <c r="LDS50" s="168"/>
      <c r="LDT50" s="164"/>
      <c r="LDU50" s="167"/>
      <c r="LDV50" s="168"/>
      <c r="LDW50" s="172"/>
      <c r="LDX50" s="168"/>
      <c r="LDY50" s="168"/>
      <c r="LDZ50" s="168"/>
      <c r="LEA50" s="173"/>
      <c r="LEB50" s="168"/>
      <c r="LEC50" s="164"/>
      <c r="LED50" s="167"/>
      <c r="LEE50" s="168"/>
      <c r="LEF50" s="172"/>
      <c r="LEG50" s="168"/>
      <c r="LEH50" s="168"/>
      <c r="LEI50" s="168"/>
      <c r="LEJ50" s="173"/>
      <c r="LEK50" s="168"/>
      <c r="LEL50" s="164"/>
      <c r="LEM50" s="167"/>
      <c r="LEN50" s="168"/>
      <c r="LEO50" s="172"/>
      <c r="LEP50" s="168"/>
      <c r="LEQ50" s="168"/>
      <c r="LER50" s="168"/>
      <c r="LES50" s="173"/>
      <c r="LET50" s="168"/>
      <c r="LEU50" s="164"/>
      <c r="LEV50" s="167"/>
      <c r="LEW50" s="168"/>
      <c r="LEX50" s="172"/>
      <c r="LEY50" s="168"/>
      <c r="LEZ50" s="168"/>
      <c r="LFA50" s="168"/>
      <c r="LFB50" s="173"/>
      <c r="LFC50" s="168"/>
      <c r="LFD50" s="164"/>
      <c r="LFE50" s="167"/>
      <c r="LFF50" s="168"/>
      <c r="LFG50" s="172"/>
      <c r="LFH50" s="168"/>
      <c r="LFI50" s="168"/>
      <c r="LFJ50" s="168"/>
      <c r="LFK50" s="173"/>
      <c r="LFL50" s="168"/>
      <c r="LFM50" s="164"/>
      <c r="LFN50" s="167"/>
      <c r="LFO50" s="168"/>
      <c r="LFP50" s="172"/>
      <c r="LFQ50" s="168"/>
      <c r="LFR50" s="168"/>
      <c r="LFS50" s="168"/>
      <c r="LFT50" s="173"/>
      <c r="LFU50" s="168"/>
      <c r="LFV50" s="164"/>
      <c r="LFW50" s="167"/>
      <c r="LFX50" s="168"/>
      <c r="LFY50" s="172"/>
      <c r="LFZ50" s="168"/>
      <c r="LGA50" s="168"/>
      <c r="LGB50" s="168"/>
      <c r="LGC50" s="173"/>
      <c r="LGD50" s="168"/>
      <c r="LGE50" s="164"/>
      <c r="LGF50" s="167"/>
      <c r="LGG50" s="168"/>
      <c r="LGH50" s="172"/>
      <c r="LGI50" s="168"/>
      <c r="LGJ50" s="168"/>
      <c r="LGK50" s="168"/>
      <c r="LGL50" s="173"/>
      <c r="LGM50" s="168"/>
      <c r="LGN50" s="164"/>
      <c r="LGO50" s="167"/>
      <c r="LGP50" s="168"/>
      <c r="LGQ50" s="172"/>
      <c r="LGR50" s="168"/>
      <c r="LGS50" s="168"/>
      <c r="LGT50" s="168"/>
      <c r="LGU50" s="173"/>
      <c r="LGV50" s="168"/>
      <c r="LGW50" s="164"/>
      <c r="LGX50" s="167"/>
      <c r="LGY50" s="168"/>
      <c r="LGZ50" s="172"/>
      <c r="LHA50" s="168"/>
      <c r="LHB50" s="168"/>
      <c r="LHC50" s="168"/>
      <c r="LHD50" s="173"/>
      <c r="LHE50" s="168"/>
      <c r="LHF50" s="164"/>
      <c r="LHG50" s="167"/>
      <c r="LHH50" s="168"/>
      <c r="LHI50" s="172"/>
      <c r="LHJ50" s="168"/>
      <c r="LHK50" s="168"/>
      <c r="LHL50" s="168"/>
      <c r="LHM50" s="173"/>
      <c r="LHN50" s="168"/>
      <c r="LHO50" s="164"/>
      <c r="LHP50" s="167"/>
      <c r="LHQ50" s="168"/>
      <c r="LHR50" s="172"/>
      <c r="LHS50" s="168"/>
      <c r="LHT50" s="168"/>
      <c r="LHU50" s="168"/>
      <c r="LHV50" s="173"/>
      <c r="LHW50" s="168"/>
      <c r="LHX50" s="164"/>
      <c r="LHY50" s="167"/>
      <c r="LHZ50" s="168"/>
      <c r="LIA50" s="172"/>
      <c r="LIB50" s="168"/>
      <c r="LIC50" s="168"/>
      <c r="LID50" s="168"/>
      <c r="LIE50" s="173"/>
      <c r="LIF50" s="168"/>
      <c r="LIG50" s="164"/>
      <c r="LIH50" s="167"/>
      <c r="LII50" s="168"/>
      <c r="LIJ50" s="172"/>
      <c r="LIK50" s="168"/>
      <c r="LIL50" s="168"/>
      <c r="LIM50" s="168"/>
      <c r="LIN50" s="173"/>
      <c r="LIO50" s="168"/>
      <c r="LIP50" s="164"/>
      <c r="LIQ50" s="167"/>
      <c r="LIR50" s="168"/>
      <c r="LIS50" s="172"/>
      <c r="LIT50" s="168"/>
      <c r="LIU50" s="168"/>
      <c r="LIV50" s="168"/>
      <c r="LIW50" s="173"/>
      <c r="LIX50" s="168"/>
      <c r="LIY50" s="164"/>
      <c r="LIZ50" s="167"/>
      <c r="LJA50" s="168"/>
      <c r="LJB50" s="172"/>
      <c r="LJC50" s="168"/>
      <c r="LJD50" s="168"/>
      <c r="LJE50" s="168"/>
      <c r="LJF50" s="173"/>
      <c r="LJG50" s="168"/>
      <c r="LJH50" s="164"/>
      <c r="LJI50" s="167"/>
      <c r="LJJ50" s="168"/>
      <c r="LJK50" s="172"/>
      <c r="LJL50" s="168"/>
      <c r="LJM50" s="168"/>
      <c r="LJN50" s="168"/>
      <c r="LJO50" s="173"/>
      <c r="LJP50" s="168"/>
      <c r="LJQ50" s="164"/>
      <c r="LJR50" s="167"/>
      <c r="LJS50" s="168"/>
      <c r="LJT50" s="172"/>
      <c r="LJU50" s="168"/>
      <c r="LJV50" s="168"/>
      <c r="LJW50" s="168"/>
      <c r="LJX50" s="173"/>
      <c r="LJY50" s="168"/>
      <c r="LJZ50" s="164"/>
      <c r="LKA50" s="167"/>
      <c r="LKB50" s="168"/>
      <c r="LKC50" s="172"/>
      <c r="LKD50" s="168"/>
      <c r="LKE50" s="168"/>
      <c r="LKF50" s="168"/>
      <c r="LKG50" s="173"/>
      <c r="LKH50" s="168"/>
      <c r="LKI50" s="164"/>
      <c r="LKJ50" s="167"/>
      <c r="LKK50" s="168"/>
      <c r="LKL50" s="172"/>
      <c r="LKM50" s="168"/>
      <c r="LKN50" s="168"/>
      <c r="LKO50" s="168"/>
      <c r="LKP50" s="173"/>
      <c r="LKQ50" s="168"/>
      <c r="LKR50" s="164"/>
      <c r="LKS50" s="167"/>
      <c r="LKT50" s="168"/>
      <c r="LKU50" s="172"/>
      <c r="LKV50" s="168"/>
      <c r="LKW50" s="168"/>
      <c r="LKX50" s="168"/>
      <c r="LKY50" s="173"/>
      <c r="LKZ50" s="168"/>
      <c r="LLA50" s="164"/>
      <c r="LLB50" s="167"/>
      <c r="LLC50" s="168"/>
      <c r="LLD50" s="172"/>
      <c r="LLE50" s="168"/>
      <c r="LLF50" s="168"/>
      <c r="LLG50" s="168"/>
      <c r="LLH50" s="173"/>
      <c r="LLI50" s="168"/>
      <c r="LLJ50" s="164"/>
      <c r="LLK50" s="167"/>
      <c r="LLL50" s="168"/>
      <c r="LLM50" s="172"/>
      <c r="LLN50" s="168"/>
      <c r="LLO50" s="168"/>
      <c r="LLP50" s="168"/>
      <c r="LLQ50" s="173"/>
      <c r="LLR50" s="168"/>
      <c r="LLS50" s="164"/>
      <c r="LLT50" s="167"/>
      <c r="LLU50" s="168"/>
      <c r="LLV50" s="172"/>
      <c r="LLW50" s="168"/>
      <c r="LLX50" s="168"/>
      <c r="LLY50" s="168"/>
      <c r="LLZ50" s="173"/>
      <c r="LMA50" s="168"/>
      <c r="LMB50" s="164"/>
      <c r="LMC50" s="167"/>
      <c r="LMD50" s="168"/>
      <c r="LME50" s="172"/>
      <c r="LMF50" s="168"/>
      <c r="LMG50" s="168"/>
      <c r="LMH50" s="168"/>
      <c r="LMI50" s="173"/>
      <c r="LMJ50" s="168"/>
      <c r="LMK50" s="164"/>
      <c r="LML50" s="167"/>
      <c r="LMM50" s="168"/>
      <c r="LMN50" s="172"/>
      <c r="LMO50" s="168"/>
      <c r="LMP50" s="168"/>
      <c r="LMQ50" s="168"/>
      <c r="LMR50" s="173"/>
      <c r="LMS50" s="168"/>
      <c r="LMT50" s="164"/>
      <c r="LMU50" s="167"/>
      <c r="LMV50" s="168"/>
      <c r="LMW50" s="172"/>
      <c r="LMX50" s="168"/>
      <c r="LMY50" s="168"/>
      <c r="LMZ50" s="168"/>
      <c r="LNA50" s="173"/>
      <c r="LNB50" s="168"/>
      <c r="LNC50" s="164"/>
      <c r="LND50" s="167"/>
      <c r="LNE50" s="168"/>
      <c r="LNF50" s="172"/>
      <c r="LNG50" s="168"/>
      <c r="LNH50" s="168"/>
      <c r="LNI50" s="168"/>
      <c r="LNJ50" s="173"/>
      <c r="LNK50" s="168"/>
      <c r="LNL50" s="164"/>
      <c r="LNM50" s="167"/>
      <c r="LNN50" s="168"/>
      <c r="LNO50" s="172"/>
      <c r="LNP50" s="168"/>
      <c r="LNQ50" s="168"/>
      <c r="LNR50" s="168"/>
      <c r="LNS50" s="173"/>
      <c r="LNT50" s="168"/>
      <c r="LNU50" s="164"/>
      <c r="LNV50" s="167"/>
      <c r="LNW50" s="168"/>
      <c r="LNX50" s="172"/>
      <c r="LNY50" s="168"/>
      <c r="LNZ50" s="168"/>
      <c r="LOA50" s="168"/>
      <c r="LOB50" s="173"/>
      <c r="LOC50" s="168"/>
      <c r="LOD50" s="164"/>
      <c r="LOE50" s="167"/>
      <c r="LOF50" s="168"/>
      <c r="LOG50" s="172"/>
      <c r="LOH50" s="168"/>
      <c r="LOI50" s="168"/>
      <c r="LOJ50" s="168"/>
      <c r="LOK50" s="173"/>
      <c r="LOL50" s="168"/>
      <c r="LOM50" s="164"/>
      <c r="LON50" s="167"/>
      <c r="LOO50" s="168"/>
      <c r="LOP50" s="172"/>
      <c r="LOQ50" s="168"/>
      <c r="LOR50" s="168"/>
      <c r="LOS50" s="168"/>
      <c r="LOT50" s="173"/>
      <c r="LOU50" s="168"/>
      <c r="LOV50" s="164"/>
      <c r="LOW50" s="167"/>
      <c r="LOX50" s="168"/>
      <c r="LOY50" s="172"/>
      <c r="LOZ50" s="168"/>
      <c r="LPA50" s="168"/>
      <c r="LPB50" s="168"/>
      <c r="LPC50" s="173"/>
      <c r="LPD50" s="168"/>
      <c r="LPE50" s="164"/>
      <c r="LPF50" s="167"/>
      <c r="LPG50" s="168"/>
      <c r="LPH50" s="172"/>
      <c r="LPI50" s="168"/>
      <c r="LPJ50" s="168"/>
      <c r="LPK50" s="168"/>
      <c r="LPL50" s="173"/>
      <c r="LPM50" s="168"/>
      <c r="LPN50" s="164"/>
      <c r="LPO50" s="167"/>
      <c r="LPP50" s="168"/>
      <c r="LPQ50" s="172"/>
      <c r="LPR50" s="168"/>
      <c r="LPS50" s="168"/>
      <c r="LPT50" s="168"/>
      <c r="LPU50" s="173"/>
      <c r="LPV50" s="168"/>
      <c r="LPW50" s="164"/>
      <c r="LPX50" s="167"/>
      <c r="LPY50" s="168"/>
      <c r="LPZ50" s="172"/>
      <c r="LQA50" s="168"/>
      <c r="LQB50" s="168"/>
      <c r="LQC50" s="168"/>
      <c r="LQD50" s="173"/>
      <c r="LQE50" s="168"/>
      <c r="LQF50" s="164"/>
      <c r="LQG50" s="167"/>
      <c r="LQH50" s="168"/>
      <c r="LQI50" s="172"/>
      <c r="LQJ50" s="168"/>
      <c r="LQK50" s="168"/>
      <c r="LQL50" s="168"/>
      <c r="LQM50" s="173"/>
      <c r="LQN50" s="168"/>
      <c r="LQO50" s="164"/>
      <c r="LQP50" s="167"/>
      <c r="LQQ50" s="168"/>
      <c r="LQR50" s="172"/>
      <c r="LQS50" s="168"/>
      <c r="LQT50" s="168"/>
      <c r="LQU50" s="168"/>
      <c r="LQV50" s="173"/>
      <c r="LQW50" s="168"/>
      <c r="LQX50" s="164"/>
      <c r="LQY50" s="167"/>
      <c r="LQZ50" s="168"/>
      <c r="LRA50" s="172"/>
      <c r="LRB50" s="168"/>
      <c r="LRC50" s="168"/>
      <c r="LRD50" s="168"/>
      <c r="LRE50" s="173"/>
      <c r="LRF50" s="168"/>
      <c r="LRG50" s="164"/>
      <c r="LRH50" s="167"/>
      <c r="LRI50" s="168"/>
      <c r="LRJ50" s="172"/>
      <c r="LRK50" s="168"/>
      <c r="LRL50" s="168"/>
      <c r="LRM50" s="168"/>
      <c r="LRN50" s="173"/>
      <c r="LRO50" s="168"/>
      <c r="LRP50" s="164"/>
      <c r="LRQ50" s="167"/>
      <c r="LRR50" s="168"/>
      <c r="LRS50" s="172"/>
      <c r="LRT50" s="168"/>
      <c r="LRU50" s="168"/>
      <c r="LRV50" s="168"/>
      <c r="LRW50" s="173"/>
      <c r="LRX50" s="168"/>
      <c r="LRY50" s="164"/>
      <c r="LRZ50" s="167"/>
      <c r="LSA50" s="168"/>
      <c r="LSB50" s="172"/>
      <c r="LSC50" s="168"/>
      <c r="LSD50" s="168"/>
      <c r="LSE50" s="168"/>
      <c r="LSF50" s="173"/>
      <c r="LSG50" s="168"/>
      <c r="LSH50" s="164"/>
      <c r="LSI50" s="167"/>
      <c r="LSJ50" s="168"/>
      <c r="LSK50" s="172"/>
      <c r="LSL50" s="168"/>
      <c r="LSM50" s="168"/>
      <c r="LSN50" s="168"/>
      <c r="LSO50" s="173"/>
      <c r="LSP50" s="168"/>
      <c r="LSQ50" s="164"/>
      <c r="LSR50" s="167"/>
      <c r="LSS50" s="168"/>
      <c r="LST50" s="172"/>
      <c r="LSU50" s="168"/>
      <c r="LSV50" s="168"/>
      <c r="LSW50" s="168"/>
      <c r="LSX50" s="173"/>
      <c r="LSY50" s="168"/>
      <c r="LSZ50" s="164"/>
      <c r="LTA50" s="167"/>
      <c r="LTB50" s="168"/>
      <c r="LTC50" s="172"/>
      <c r="LTD50" s="168"/>
      <c r="LTE50" s="168"/>
      <c r="LTF50" s="168"/>
      <c r="LTG50" s="173"/>
      <c r="LTH50" s="168"/>
      <c r="LTI50" s="164"/>
      <c r="LTJ50" s="167"/>
      <c r="LTK50" s="168"/>
      <c r="LTL50" s="172"/>
      <c r="LTM50" s="168"/>
      <c r="LTN50" s="168"/>
      <c r="LTO50" s="168"/>
      <c r="LTP50" s="173"/>
      <c r="LTQ50" s="168"/>
      <c r="LTR50" s="164"/>
      <c r="LTS50" s="167"/>
      <c r="LTT50" s="168"/>
      <c r="LTU50" s="172"/>
      <c r="LTV50" s="168"/>
      <c r="LTW50" s="168"/>
      <c r="LTX50" s="168"/>
      <c r="LTY50" s="173"/>
      <c r="LTZ50" s="168"/>
      <c r="LUA50" s="164"/>
      <c r="LUB50" s="167"/>
      <c r="LUC50" s="168"/>
      <c r="LUD50" s="172"/>
      <c r="LUE50" s="168"/>
      <c r="LUF50" s="168"/>
      <c r="LUG50" s="168"/>
      <c r="LUH50" s="173"/>
      <c r="LUI50" s="168"/>
      <c r="LUJ50" s="164"/>
      <c r="LUK50" s="167"/>
      <c r="LUL50" s="168"/>
      <c r="LUM50" s="172"/>
      <c r="LUN50" s="168"/>
      <c r="LUO50" s="168"/>
      <c r="LUP50" s="168"/>
      <c r="LUQ50" s="173"/>
      <c r="LUR50" s="168"/>
      <c r="LUS50" s="164"/>
      <c r="LUT50" s="167"/>
      <c r="LUU50" s="168"/>
      <c r="LUV50" s="172"/>
      <c r="LUW50" s="168"/>
      <c r="LUX50" s="168"/>
      <c r="LUY50" s="168"/>
      <c r="LUZ50" s="173"/>
      <c r="LVA50" s="168"/>
      <c r="LVB50" s="164"/>
      <c r="LVC50" s="167"/>
      <c r="LVD50" s="168"/>
      <c r="LVE50" s="172"/>
      <c r="LVF50" s="168"/>
      <c r="LVG50" s="168"/>
      <c r="LVH50" s="168"/>
      <c r="LVI50" s="173"/>
      <c r="LVJ50" s="168"/>
      <c r="LVK50" s="164"/>
      <c r="LVL50" s="167"/>
      <c r="LVM50" s="168"/>
      <c r="LVN50" s="172"/>
      <c r="LVO50" s="168"/>
      <c r="LVP50" s="168"/>
      <c r="LVQ50" s="168"/>
      <c r="LVR50" s="173"/>
      <c r="LVS50" s="168"/>
      <c r="LVT50" s="164"/>
      <c r="LVU50" s="167"/>
      <c r="LVV50" s="168"/>
      <c r="LVW50" s="172"/>
      <c r="LVX50" s="168"/>
      <c r="LVY50" s="168"/>
      <c r="LVZ50" s="168"/>
      <c r="LWA50" s="173"/>
      <c r="LWB50" s="168"/>
      <c r="LWC50" s="164"/>
      <c r="LWD50" s="167"/>
      <c r="LWE50" s="168"/>
      <c r="LWF50" s="172"/>
      <c r="LWG50" s="168"/>
      <c r="LWH50" s="168"/>
      <c r="LWI50" s="168"/>
      <c r="LWJ50" s="173"/>
      <c r="LWK50" s="168"/>
      <c r="LWL50" s="164"/>
      <c r="LWM50" s="167"/>
      <c r="LWN50" s="168"/>
      <c r="LWO50" s="172"/>
      <c r="LWP50" s="168"/>
      <c r="LWQ50" s="168"/>
      <c r="LWR50" s="168"/>
      <c r="LWS50" s="173"/>
      <c r="LWT50" s="168"/>
      <c r="LWU50" s="164"/>
      <c r="LWV50" s="167"/>
      <c r="LWW50" s="168"/>
      <c r="LWX50" s="172"/>
      <c r="LWY50" s="168"/>
      <c r="LWZ50" s="168"/>
      <c r="LXA50" s="168"/>
      <c r="LXB50" s="173"/>
      <c r="LXC50" s="168"/>
      <c r="LXD50" s="164"/>
      <c r="LXE50" s="167"/>
      <c r="LXF50" s="168"/>
      <c r="LXG50" s="172"/>
      <c r="LXH50" s="168"/>
      <c r="LXI50" s="168"/>
      <c r="LXJ50" s="168"/>
      <c r="LXK50" s="173"/>
      <c r="LXL50" s="168"/>
      <c r="LXM50" s="164"/>
      <c r="LXN50" s="167"/>
      <c r="LXO50" s="168"/>
      <c r="LXP50" s="172"/>
      <c r="LXQ50" s="168"/>
      <c r="LXR50" s="168"/>
      <c r="LXS50" s="168"/>
      <c r="LXT50" s="173"/>
      <c r="LXU50" s="168"/>
      <c r="LXV50" s="164"/>
      <c r="LXW50" s="167"/>
      <c r="LXX50" s="168"/>
      <c r="LXY50" s="172"/>
      <c r="LXZ50" s="168"/>
      <c r="LYA50" s="168"/>
      <c r="LYB50" s="168"/>
      <c r="LYC50" s="173"/>
      <c r="LYD50" s="168"/>
      <c r="LYE50" s="164"/>
      <c r="LYF50" s="167"/>
      <c r="LYG50" s="168"/>
      <c r="LYH50" s="172"/>
      <c r="LYI50" s="168"/>
      <c r="LYJ50" s="168"/>
      <c r="LYK50" s="168"/>
      <c r="LYL50" s="173"/>
      <c r="LYM50" s="168"/>
      <c r="LYN50" s="164"/>
      <c r="LYO50" s="167"/>
      <c r="LYP50" s="168"/>
      <c r="LYQ50" s="172"/>
      <c r="LYR50" s="168"/>
      <c r="LYS50" s="168"/>
      <c r="LYT50" s="168"/>
      <c r="LYU50" s="173"/>
      <c r="LYV50" s="168"/>
      <c r="LYW50" s="164"/>
      <c r="LYX50" s="167"/>
      <c r="LYY50" s="168"/>
      <c r="LYZ50" s="172"/>
      <c r="LZA50" s="168"/>
      <c r="LZB50" s="168"/>
      <c r="LZC50" s="168"/>
      <c r="LZD50" s="173"/>
      <c r="LZE50" s="168"/>
      <c r="LZF50" s="164"/>
      <c r="LZG50" s="167"/>
      <c r="LZH50" s="168"/>
      <c r="LZI50" s="172"/>
      <c r="LZJ50" s="168"/>
      <c r="LZK50" s="168"/>
      <c r="LZL50" s="168"/>
      <c r="LZM50" s="173"/>
      <c r="LZN50" s="168"/>
      <c r="LZO50" s="164"/>
      <c r="LZP50" s="167"/>
      <c r="LZQ50" s="168"/>
      <c r="LZR50" s="172"/>
      <c r="LZS50" s="168"/>
      <c r="LZT50" s="168"/>
      <c r="LZU50" s="168"/>
      <c r="LZV50" s="173"/>
      <c r="LZW50" s="168"/>
      <c r="LZX50" s="164"/>
      <c r="LZY50" s="167"/>
      <c r="LZZ50" s="168"/>
      <c r="MAA50" s="172"/>
      <c r="MAB50" s="168"/>
      <c r="MAC50" s="168"/>
      <c r="MAD50" s="168"/>
      <c r="MAE50" s="173"/>
      <c r="MAF50" s="168"/>
      <c r="MAG50" s="164"/>
      <c r="MAH50" s="167"/>
      <c r="MAI50" s="168"/>
      <c r="MAJ50" s="172"/>
      <c r="MAK50" s="168"/>
      <c r="MAL50" s="168"/>
      <c r="MAM50" s="168"/>
      <c r="MAN50" s="173"/>
      <c r="MAO50" s="168"/>
      <c r="MAP50" s="164"/>
      <c r="MAQ50" s="167"/>
      <c r="MAR50" s="168"/>
      <c r="MAS50" s="172"/>
      <c r="MAT50" s="168"/>
      <c r="MAU50" s="168"/>
      <c r="MAV50" s="168"/>
      <c r="MAW50" s="173"/>
      <c r="MAX50" s="168"/>
      <c r="MAY50" s="164"/>
      <c r="MAZ50" s="167"/>
      <c r="MBA50" s="168"/>
      <c r="MBB50" s="172"/>
      <c r="MBC50" s="168"/>
      <c r="MBD50" s="168"/>
      <c r="MBE50" s="168"/>
      <c r="MBF50" s="173"/>
      <c r="MBG50" s="168"/>
      <c r="MBH50" s="164"/>
      <c r="MBI50" s="167"/>
      <c r="MBJ50" s="168"/>
      <c r="MBK50" s="172"/>
      <c r="MBL50" s="168"/>
      <c r="MBM50" s="168"/>
      <c r="MBN50" s="168"/>
      <c r="MBO50" s="173"/>
      <c r="MBP50" s="168"/>
      <c r="MBQ50" s="164"/>
      <c r="MBR50" s="167"/>
      <c r="MBS50" s="168"/>
      <c r="MBT50" s="172"/>
      <c r="MBU50" s="168"/>
      <c r="MBV50" s="168"/>
      <c r="MBW50" s="168"/>
      <c r="MBX50" s="173"/>
      <c r="MBY50" s="168"/>
      <c r="MBZ50" s="164"/>
      <c r="MCA50" s="167"/>
      <c r="MCB50" s="168"/>
      <c r="MCC50" s="172"/>
      <c r="MCD50" s="168"/>
      <c r="MCE50" s="168"/>
      <c r="MCF50" s="168"/>
      <c r="MCG50" s="173"/>
      <c r="MCH50" s="168"/>
      <c r="MCI50" s="164"/>
      <c r="MCJ50" s="167"/>
      <c r="MCK50" s="168"/>
      <c r="MCL50" s="172"/>
      <c r="MCM50" s="168"/>
      <c r="MCN50" s="168"/>
      <c r="MCO50" s="168"/>
      <c r="MCP50" s="173"/>
      <c r="MCQ50" s="168"/>
      <c r="MCR50" s="164"/>
      <c r="MCS50" s="167"/>
      <c r="MCT50" s="168"/>
      <c r="MCU50" s="172"/>
      <c r="MCV50" s="168"/>
      <c r="MCW50" s="168"/>
      <c r="MCX50" s="168"/>
      <c r="MCY50" s="173"/>
      <c r="MCZ50" s="168"/>
      <c r="MDA50" s="164"/>
      <c r="MDB50" s="167"/>
      <c r="MDC50" s="168"/>
      <c r="MDD50" s="172"/>
      <c r="MDE50" s="168"/>
      <c r="MDF50" s="168"/>
      <c r="MDG50" s="168"/>
      <c r="MDH50" s="173"/>
      <c r="MDI50" s="168"/>
      <c r="MDJ50" s="164"/>
      <c r="MDK50" s="167"/>
      <c r="MDL50" s="168"/>
      <c r="MDM50" s="172"/>
      <c r="MDN50" s="168"/>
      <c r="MDO50" s="168"/>
      <c r="MDP50" s="168"/>
      <c r="MDQ50" s="173"/>
      <c r="MDR50" s="168"/>
      <c r="MDS50" s="164"/>
      <c r="MDT50" s="167"/>
      <c r="MDU50" s="168"/>
      <c r="MDV50" s="172"/>
      <c r="MDW50" s="168"/>
      <c r="MDX50" s="168"/>
      <c r="MDY50" s="168"/>
      <c r="MDZ50" s="173"/>
      <c r="MEA50" s="168"/>
      <c r="MEB50" s="164"/>
      <c r="MEC50" s="167"/>
      <c r="MED50" s="168"/>
      <c r="MEE50" s="172"/>
      <c r="MEF50" s="168"/>
      <c r="MEG50" s="168"/>
      <c r="MEH50" s="168"/>
      <c r="MEI50" s="173"/>
      <c r="MEJ50" s="168"/>
      <c r="MEK50" s="164"/>
      <c r="MEL50" s="167"/>
      <c r="MEM50" s="168"/>
      <c r="MEN50" s="172"/>
      <c r="MEO50" s="168"/>
      <c r="MEP50" s="168"/>
      <c r="MEQ50" s="168"/>
      <c r="MER50" s="173"/>
      <c r="MES50" s="168"/>
      <c r="MET50" s="164"/>
      <c r="MEU50" s="167"/>
      <c r="MEV50" s="168"/>
      <c r="MEW50" s="172"/>
      <c r="MEX50" s="168"/>
      <c r="MEY50" s="168"/>
      <c r="MEZ50" s="168"/>
      <c r="MFA50" s="173"/>
      <c r="MFB50" s="168"/>
      <c r="MFC50" s="164"/>
      <c r="MFD50" s="167"/>
      <c r="MFE50" s="168"/>
      <c r="MFF50" s="172"/>
      <c r="MFG50" s="168"/>
      <c r="MFH50" s="168"/>
      <c r="MFI50" s="168"/>
      <c r="MFJ50" s="173"/>
      <c r="MFK50" s="168"/>
      <c r="MFL50" s="164"/>
      <c r="MFM50" s="167"/>
      <c r="MFN50" s="168"/>
      <c r="MFO50" s="172"/>
      <c r="MFP50" s="168"/>
      <c r="MFQ50" s="168"/>
      <c r="MFR50" s="168"/>
      <c r="MFS50" s="173"/>
      <c r="MFT50" s="168"/>
      <c r="MFU50" s="164"/>
      <c r="MFV50" s="167"/>
      <c r="MFW50" s="168"/>
      <c r="MFX50" s="172"/>
      <c r="MFY50" s="168"/>
      <c r="MFZ50" s="168"/>
      <c r="MGA50" s="168"/>
      <c r="MGB50" s="173"/>
      <c r="MGC50" s="168"/>
      <c r="MGD50" s="164"/>
      <c r="MGE50" s="167"/>
      <c r="MGF50" s="168"/>
      <c r="MGG50" s="172"/>
      <c r="MGH50" s="168"/>
      <c r="MGI50" s="168"/>
      <c r="MGJ50" s="168"/>
      <c r="MGK50" s="173"/>
      <c r="MGL50" s="168"/>
      <c r="MGM50" s="164"/>
      <c r="MGN50" s="167"/>
      <c r="MGO50" s="168"/>
      <c r="MGP50" s="172"/>
      <c r="MGQ50" s="168"/>
      <c r="MGR50" s="168"/>
      <c r="MGS50" s="168"/>
      <c r="MGT50" s="173"/>
      <c r="MGU50" s="168"/>
      <c r="MGV50" s="164"/>
      <c r="MGW50" s="167"/>
      <c r="MGX50" s="168"/>
      <c r="MGY50" s="172"/>
      <c r="MGZ50" s="168"/>
      <c r="MHA50" s="168"/>
      <c r="MHB50" s="168"/>
      <c r="MHC50" s="173"/>
      <c r="MHD50" s="168"/>
      <c r="MHE50" s="164"/>
      <c r="MHF50" s="167"/>
      <c r="MHG50" s="168"/>
      <c r="MHH50" s="172"/>
      <c r="MHI50" s="168"/>
      <c r="MHJ50" s="168"/>
      <c r="MHK50" s="168"/>
      <c r="MHL50" s="173"/>
      <c r="MHM50" s="168"/>
      <c r="MHN50" s="164"/>
      <c r="MHO50" s="167"/>
      <c r="MHP50" s="168"/>
      <c r="MHQ50" s="172"/>
      <c r="MHR50" s="168"/>
      <c r="MHS50" s="168"/>
      <c r="MHT50" s="168"/>
      <c r="MHU50" s="173"/>
      <c r="MHV50" s="168"/>
      <c r="MHW50" s="164"/>
      <c r="MHX50" s="167"/>
      <c r="MHY50" s="168"/>
      <c r="MHZ50" s="172"/>
      <c r="MIA50" s="168"/>
      <c r="MIB50" s="168"/>
      <c r="MIC50" s="168"/>
      <c r="MID50" s="173"/>
      <c r="MIE50" s="168"/>
      <c r="MIF50" s="164"/>
      <c r="MIG50" s="167"/>
      <c r="MIH50" s="168"/>
      <c r="MII50" s="172"/>
      <c r="MIJ50" s="168"/>
      <c r="MIK50" s="168"/>
      <c r="MIL50" s="168"/>
      <c r="MIM50" s="173"/>
      <c r="MIN50" s="168"/>
      <c r="MIO50" s="164"/>
      <c r="MIP50" s="167"/>
      <c r="MIQ50" s="168"/>
      <c r="MIR50" s="172"/>
      <c r="MIS50" s="168"/>
      <c r="MIT50" s="168"/>
      <c r="MIU50" s="168"/>
      <c r="MIV50" s="173"/>
      <c r="MIW50" s="168"/>
      <c r="MIX50" s="164"/>
      <c r="MIY50" s="167"/>
      <c r="MIZ50" s="168"/>
      <c r="MJA50" s="172"/>
      <c r="MJB50" s="168"/>
      <c r="MJC50" s="168"/>
      <c r="MJD50" s="168"/>
      <c r="MJE50" s="173"/>
      <c r="MJF50" s="168"/>
      <c r="MJG50" s="164"/>
      <c r="MJH50" s="167"/>
      <c r="MJI50" s="168"/>
      <c r="MJJ50" s="172"/>
      <c r="MJK50" s="168"/>
      <c r="MJL50" s="168"/>
      <c r="MJM50" s="168"/>
      <c r="MJN50" s="173"/>
      <c r="MJO50" s="168"/>
      <c r="MJP50" s="164"/>
      <c r="MJQ50" s="167"/>
      <c r="MJR50" s="168"/>
      <c r="MJS50" s="172"/>
      <c r="MJT50" s="168"/>
      <c r="MJU50" s="168"/>
      <c r="MJV50" s="168"/>
      <c r="MJW50" s="173"/>
      <c r="MJX50" s="168"/>
      <c r="MJY50" s="164"/>
      <c r="MJZ50" s="167"/>
      <c r="MKA50" s="168"/>
      <c r="MKB50" s="172"/>
      <c r="MKC50" s="168"/>
      <c r="MKD50" s="168"/>
      <c r="MKE50" s="168"/>
      <c r="MKF50" s="173"/>
      <c r="MKG50" s="168"/>
      <c r="MKH50" s="164"/>
      <c r="MKI50" s="167"/>
      <c r="MKJ50" s="168"/>
      <c r="MKK50" s="172"/>
      <c r="MKL50" s="168"/>
      <c r="MKM50" s="168"/>
      <c r="MKN50" s="168"/>
      <c r="MKO50" s="173"/>
      <c r="MKP50" s="168"/>
      <c r="MKQ50" s="164"/>
      <c r="MKR50" s="167"/>
      <c r="MKS50" s="168"/>
      <c r="MKT50" s="172"/>
      <c r="MKU50" s="168"/>
      <c r="MKV50" s="168"/>
      <c r="MKW50" s="168"/>
      <c r="MKX50" s="173"/>
      <c r="MKY50" s="168"/>
      <c r="MKZ50" s="164"/>
      <c r="MLA50" s="167"/>
      <c r="MLB50" s="168"/>
      <c r="MLC50" s="172"/>
      <c r="MLD50" s="168"/>
      <c r="MLE50" s="168"/>
      <c r="MLF50" s="168"/>
      <c r="MLG50" s="173"/>
      <c r="MLH50" s="168"/>
      <c r="MLI50" s="164"/>
      <c r="MLJ50" s="167"/>
      <c r="MLK50" s="168"/>
      <c r="MLL50" s="172"/>
      <c r="MLM50" s="168"/>
      <c r="MLN50" s="168"/>
      <c r="MLO50" s="168"/>
      <c r="MLP50" s="173"/>
      <c r="MLQ50" s="168"/>
      <c r="MLR50" s="164"/>
      <c r="MLS50" s="167"/>
      <c r="MLT50" s="168"/>
      <c r="MLU50" s="172"/>
      <c r="MLV50" s="168"/>
      <c r="MLW50" s="168"/>
      <c r="MLX50" s="168"/>
      <c r="MLY50" s="173"/>
      <c r="MLZ50" s="168"/>
      <c r="MMA50" s="164"/>
      <c r="MMB50" s="167"/>
      <c r="MMC50" s="168"/>
      <c r="MMD50" s="172"/>
      <c r="MME50" s="168"/>
      <c r="MMF50" s="168"/>
      <c r="MMG50" s="168"/>
      <c r="MMH50" s="173"/>
      <c r="MMI50" s="168"/>
      <c r="MMJ50" s="164"/>
      <c r="MMK50" s="167"/>
      <c r="MML50" s="168"/>
      <c r="MMM50" s="172"/>
      <c r="MMN50" s="168"/>
      <c r="MMO50" s="168"/>
      <c r="MMP50" s="168"/>
      <c r="MMQ50" s="173"/>
      <c r="MMR50" s="168"/>
      <c r="MMS50" s="164"/>
      <c r="MMT50" s="167"/>
      <c r="MMU50" s="168"/>
      <c r="MMV50" s="172"/>
      <c r="MMW50" s="168"/>
      <c r="MMX50" s="168"/>
      <c r="MMY50" s="168"/>
      <c r="MMZ50" s="173"/>
      <c r="MNA50" s="168"/>
      <c r="MNB50" s="164"/>
      <c r="MNC50" s="167"/>
      <c r="MND50" s="168"/>
      <c r="MNE50" s="172"/>
      <c r="MNF50" s="168"/>
      <c r="MNG50" s="168"/>
      <c r="MNH50" s="168"/>
      <c r="MNI50" s="173"/>
      <c r="MNJ50" s="168"/>
      <c r="MNK50" s="164"/>
      <c r="MNL50" s="167"/>
      <c r="MNM50" s="168"/>
      <c r="MNN50" s="172"/>
      <c r="MNO50" s="168"/>
      <c r="MNP50" s="168"/>
      <c r="MNQ50" s="168"/>
      <c r="MNR50" s="173"/>
      <c r="MNS50" s="168"/>
      <c r="MNT50" s="164"/>
      <c r="MNU50" s="167"/>
      <c r="MNV50" s="168"/>
      <c r="MNW50" s="172"/>
      <c r="MNX50" s="168"/>
      <c r="MNY50" s="168"/>
      <c r="MNZ50" s="168"/>
      <c r="MOA50" s="173"/>
      <c r="MOB50" s="168"/>
      <c r="MOC50" s="164"/>
      <c r="MOD50" s="167"/>
      <c r="MOE50" s="168"/>
      <c r="MOF50" s="172"/>
      <c r="MOG50" s="168"/>
      <c r="MOH50" s="168"/>
      <c r="MOI50" s="168"/>
      <c r="MOJ50" s="173"/>
      <c r="MOK50" s="168"/>
      <c r="MOL50" s="164"/>
      <c r="MOM50" s="167"/>
      <c r="MON50" s="168"/>
      <c r="MOO50" s="172"/>
      <c r="MOP50" s="168"/>
      <c r="MOQ50" s="168"/>
      <c r="MOR50" s="168"/>
      <c r="MOS50" s="173"/>
      <c r="MOT50" s="168"/>
      <c r="MOU50" s="164"/>
      <c r="MOV50" s="167"/>
      <c r="MOW50" s="168"/>
      <c r="MOX50" s="172"/>
      <c r="MOY50" s="168"/>
      <c r="MOZ50" s="168"/>
      <c r="MPA50" s="168"/>
      <c r="MPB50" s="173"/>
      <c r="MPC50" s="168"/>
      <c r="MPD50" s="164"/>
      <c r="MPE50" s="167"/>
      <c r="MPF50" s="168"/>
      <c r="MPG50" s="172"/>
      <c r="MPH50" s="168"/>
      <c r="MPI50" s="168"/>
      <c r="MPJ50" s="168"/>
      <c r="MPK50" s="173"/>
      <c r="MPL50" s="168"/>
      <c r="MPM50" s="164"/>
      <c r="MPN50" s="167"/>
      <c r="MPO50" s="168"/>
      <c r="MPP50" s="172"/>
      <c r="MPQ50" s="168"/>
      <c r="MPR50" s="168"/>
      <c r="MPS50" s="168"/>
      <c r="MPT50" s="173"/>
      <c r="MPU50" s="168"/>
      <c r="MPV50" s="164"/>
      <c r="MPW50" s="167"/>
      <c r="MPX50" s="168"/>
      <c r="MPY50" s="172"/>
      <c r="MPZ50" s="168"/>
      <c r="MQA50" s="168"/>
      <c r="MQB50" s="168"/>
      <c r="MQC50" s="173"/>
      <c r="MQD50" s="168"/>
      <c r="MQE50" s="164"/>
      <c r="MQF50" s="167"/>
      <c r="MQG50" s="168"/>
      <c r="MQH50" s="172"/>
      <c r="MQI50" s="168"/>
      <c r="MQJ50" s="168"/>
      <c r="MQK50" s="168"/>
      <c r="MQL50" s="173"/>
      <c r="MQM50" s="168"/>
      <c r="MQN50" s="164"/>
      <c r="MQO50" s="167"/>
      <c r="MQP50" s="168"/>
      <c r="MQQ50" s="172"/>
      <c r="MQR50" s="168"/>
      <c r="MQS50" s="168"/>
      <c r="MQT50" s="168"/>
      <c r="MQU50" s="173"/>
      <c r="MQV50" s="168"/>
      <c r="MQW50" s="164"/>
      <c r="MQX50" s="167"/>
      <c r="MQY50" s="168"/>
      <c r="MQZ50" s="172"/>
      <c r="MRA50" s="168"/>
      <c r="MRB50" s="168"/>
      <c r="MRC50" s="168"/>
      <c r="MRD50" s="173"/>
      <c r="MRE50" s="168"/>
      <c r="MRF50" s="164"/>
      <c r="MRG50" s="167"/>
      <c r="MRH50" s="168"/>
      <c r="MRI50" s="172"/>
      <c r="MRJ50" s="168"/>
      <c r="MRK50" s="168"/>
      <c r="MRL50" s="168"/>
      <c r="MRM50" s="173"/>
      <c r="MRN50" s="168"/>
      <c r="MRO50" s="164"/>
      <c r="MRP50" s="167"/>
      <c r="MRQ50" s="168"/>
      <c r="MRR50" s="172"/>
      <c r="MRS50" s="168"/>
      <c r="MRT50" s="168"/>
      <c r="MRU50" s="168"/>
      <c r="MRV50" s="173"/>
      <c r="MRW50" s="168"/>
      <c r="MRX50" s="164"/>
      <c r="MRY50" s="167"/>
      <c r="MRZ50" s="168"/>
      <c r="MSA50" s="172"/>
      <c r="MSB50" s="168"/>
      <c r="MSC50" s="168"/>
      <c r="MSD50" s="168"/>
      <c r="MSE50" s="173"/>
      <c r="MSF50" s="168"/>
      <c r="MSG50" s="164"/>
      <c r="MSH50" s="167"/>
      <c r="MSI50" s="168"/>
      <c r="MSJ50" s="172"/>
      <c r="MSK50" s="168"/>
      <c r="MSL50" s="168"/>
      <c r="MSM50" s="168"/>
      <c r="MSN50" s="173"/>
      <c r="MSO50" s="168"/>
      <c r="MSP50" s="164"/>
      <c r="MSQ50" s="167"/>
      <c r="MSR50" s="168"/>
      <c r="MSS50" s="172"/>
      <c r="MST50" s="168"/>
      <c r="MSU50" s="168"/>
      <c r="MSV50" s="168"/>
      <c r="MSW50" s="173"/>
      <c r="MSX50" s="168"/>
      <c r="MSY50" s="164"/>
      <c r="MSZ50" s="167"/>
      <c r="MTA50" s="168"/>
      <c r="MTB50" s="172"/>
      <c r="MTC50" s="168"/>
      <c r="MTD50" s="168"/>
      <c r="MTE50" s="168"/>
      <c r="MTF50" s="173"/>
      <c r="MTG50" s="168"/>
      <c r="MTH50" s="164"/>
      <c r="MTI50" s="167"/>
      <c r="MTJ50" s="168"/>
      <c r="MTK50" s="172"/>
      <c r="MTL50" s="168"/>
      <c r="MTM50" s="168"/>
      <c r="MTN50" s="168"/>
      <c r="MTO50" s="173"/>
      <c r="MTP50" s="168"/>
      <c r="MTQ50" s="164"/>
      <c r="MTR50" s="167"/>
      <c r="MTS50" s="168"/>
      <c r="MTT50" s="172"/>
      <c r="MTU50" s="168"/>
      <c r="MTV50" s="168"/>
      <c r="MTW50" s="168"/>
      <c r="MTX50" s="173"/>
      <c r="MTY50" s="168"/>
      <c r="MTZ50" s="164"/>
      <c r="MUA50" s="167"/>
      <c r="MUB50" s="168"/>
      <c r="MUC50" s="172"/>
      <c r="MUD50" s="168"/>
      <c r="MUE50" s="168"/>
      <c r="MUF50" s="168"/>
      <c r="MUG50" s="173"/>
      <c r="MUH50" s="168"/>
      <c r="MUI50" s="164"/>
      <c r="MUJ50" s="167"/>
      <c r="MUK50" s="168"/>
      <c r="MUL50" s="172"/>
      <c r="MUM50" s="168"/>
      <c r="MUN50" s="168"/>
      <c r="MUO50" s="168"/>
      <c r="MUP50" s="173"/>
      <c r="MUQ50" s="168"/>
      <c r="MUR50" s="164"/>
      <c r="MUS50" s="167"/>
      <c r="MUT50" s="168"/>
      <c r="MUU50" s="172"/>
      <c r="MUV50" s="168"/>
      <c r="MUW50" s="168"/>
      <c r="MUX50" s="168"/>
      <c r="MUY50" s="173"/>
      <c r="MUZ50" s="168"/>
      <c r="MVA50" s="164"/>
      <c r="MVB50" s="167"/>
      <c r="MVC50" s="168"/>
      <c r="MVD50" s="172"/>
      <c r="MVE50" s="168"/>
      <c r="MVF50" s="168"/>
      <c r="MVG50" s="168"/>
      <c r="MVH50" s="173"/>
      <c r="MVI50" s="168"/>
      <c r="MVJ50" s="164"/>
      <c r="MVK50" s="167"/>
      <c r="MVL50" s="168"/>
      <c r="MVM50" s="172"/>
      <c r="MVN50" s="168"/>
      <c r="MVO50" s="168"/>
      <c r="MVP50" s="168"/>
      <c r="MVQ50" s="173"/>
      <c r="MVR50" s="168"/>
      <c r="MVS50" s="164"/>
      <c r="MVT50" s="167"/>
      <c r="MVU50" s="168"/>
      <c r="MVV50" s="172"/>
      <c r="MVW50" s="168"/>
      <c r="MVX50" s="168"/>
      <c r="MVY50" s="168"/>
      <c r="MVZ50" s="173"/>
      <c r="MWA50" s="168"/>
      <c r="MWB50" s="164"/>
      <c r="MWC50" s="167"/>
      <c r="MWD50" s="168"/>
      <c r="MWE50" s="172"/>
      <c r="MWF50" s="168"/>
      <c r="MWG50" s="168"/>
      <c r="MWH50" s="168"/>
      <c r="MWI50" s="173"/>
      <c r="MWJ50" s="168"/>
      <c r="MWK50" s="164"/>
      <c r="MWL50" s="167"/>
      <c r="MWM50" s="168"/>
      <c r="MWN50" s="172"/>
      <c r="MWO50" s="168"/>
      <c r="MWP50" s="168"/>
      <c r="MWQ50" s="168"/>
      <c r="MWR50" s="173"/>
      <c r="MWS50" s="168"/>
      <c r="MWT50" s="164"/>
      <c r="MWU50" s="167"/>
      <c r="MWV50" s="168"/>
      <c r="MWW50" s="172"/>
      <c r="MWX50" s="168"/>
      <c r="MWY50" s="168"/>
      <c r="MWZ50" s="168"/>
      <c r="MXA50" s="173"/>
      <c r="MXB50" s="168"/>
      <c r="MXC50" s="164"/>
      <c r="MXD50" s="167"/>
      <c r="MXE50" s="168"/>
      <c r="MXF50" s="172"/>
      <c r="MXG50" s="168"/>
      <c r="MXH50" s="168"/>
      <c r="MXI50" s="168"/>
      <c r="MXJ50" s="173"/>
      <c r="MXK50" s="168"/>
      <c r="MXL50" s="164"/>
      <c r="MXM50" s="167"/>
      <c r="MXN50" s="168"/>
      <c r="MXO50" s="172"/>
      <c r="MXP50" s="168"/>
      <c r="MXQ50" s="168"/>
      <c r="MXR50" s="168"/>
      <c r="MXS50" s="173"/>
      <c r="MXT50" s="168"/>
      <c r="MXU50" s="164"/>
      <c r="MXV50" s="167"/>
      <c r="MXW50" s="168"/>
      <c r="MXX50" s="172"/>
      <c r="MXY50" s="168"/>
      <c r="MXZ50" s="168"/>
      <c r="MYA50" s="168"/>
      <c r="MYB50" s="173"/>
      <c r="MYC50" s="168"/>
      <c r="MYD50" s="164"/>
      <c r="MYE50" s="167"/>
      <c r="MYF50" s="168"/>
      <c r="MYG50" s="172"/>
      <c r="MYH50" s="168"/>
      <c r="MYI50" s="168"/>
      <c r="MYJ50" s="168"/>
      <c r="MYK50" s="173"/>
      <c r="MYL50" s="168"/>
      <c r="MYM50" s="164"/>
      <c r="MYN50" s="167"/>
      <c r="MYO50" s="168"/>
      <c r="MYP50" s="172"/>
      <c r="MYQ50" s="168"/>
      <c r="MYR50" s="168"/>
      <c r="MYS50" s="168"/>
      <c r="MYT50" s="173"/>
      <c r="MYU50" s="168"/>
      <c r="MYV50" s="164"/>
      <c r="MYW50" s="167"/>
      <c r="MYX50" s="168"/>
      <c r="MYY50" s="172"/>
      <c r="MYZ50" s="168"/>
      <c r="MZA50" s="168"/>
      <c r="MZB50" s="168"/>
      <c r="MZC50" s="173"/>
      <c r="MZD50" s="168"/>
      <c r="MZE50" s="164"/>
      <c r="MZF50" s="167"/>
      <c r="MZG50" s="168"/>
      <c r="MZH50" s="172"/>
      <c r="MZI50" s="168"/>
      <c r="MZJ50" s="168"/>
      <c r="MZK50" s="168"/>
      <c r="MZL50" s="173"/>
      <c r="MZM50" s="168"/>
      <c r="MZN50" s="164"/>
      <c r="MZO50" s="167"/>
      <c r="MZP50" s="168"/>
      <c r="MZQ50" s="172"/>
      <c r="MZR50" s="168"/>
      <c r="MZS50" s="168"/>
      <c r="MZT50" s="168"/>
      <c r="MZU50" s="173"/>
      <c r="MZV50" s="168"/>
      <c r="MZW50" s="164"/>
      <c r="MZX50" s="167"/>
      <c r="MZY50" s="168"/>
      <c r="MZZ50" s="172"/>
      <c r="NAA50" s="168"/>
      <c r="NAB50" s="168"/>
      <c r="NAC50" s="168"/>
      <c r="NAD50" s="173"/>
      <c r="NAE50" s="168"/>
      <c r="NAF50" s="164"/>
      <c r="NAG50" s="167"/>
      <c r="NAH50" s="168"/>
      <c r="NAI50" s="172"/>
      <c r="NAJ50" s="168"/>
      <c r="NAK50" s="168"/>
      <c r="NAL50" s="168"/>
      <c r="NAM50" s="173"/>
      <c r="NAN50" s="168"/>
      <c r="NAO50" s="164"/>
      <c r="NAP50" s="167"/>
      <c r="NAQ50" s="168"/>
      <c r="NAR50" s="172"/>
      <c r="NAS50" s="168"/>
      <c r="NAT50" s="168"/>
      <c r="NAU50" s="168"/>
      <c r="NAV50" s="173"/>
      <c r="NAW50" s="168"/>
      <c r="NAX50" s="164"/>
      <c r="NAY50" s="167"/>
      <c r="NAZ50" s="168"/>
      <c r="NBA50" s="172"/>
      <c r="NBB50" s="168"/>
      <c r="NBC50" s="168"/>
      <c r="NBD50" s="168"/>
      <c r="NBE50" s="173"/>
      <c r="NBF50" s="168"/>
      <c r="NBG50" s="164"/>
      <c r="NBH50" s="167"/>
      <c r="NBI50" s="168"/>
      <c r="NBJ50" s="172"/>
      <c r="NBK50" s="168"/>
      <c r="NBL50" s="168"/>
      <c r="NBM50" s="168"/>
      <c r="NBN50" s="173"/>
      <c r="NBO50" s="168"/>
      <c r="NBP50" s="164"/>
      <c r="NBQ50" s="167"/>
      <c r="NBR50" s="168"/>
      <c r="NBS50" s="172"/>
      <c r="NBT50" s="168"/>
      <c r="NBU50" s="168"/>
      <c r="NBV50" s="168"/>
      <c r="NBW50" s="173"/>
      <c r="NBX50" s="168"/>
      <c r="NBY50" s="164"/>
      <c r="NBZ50" s="167"/>
      <c r="NCA50" s="168"/>
      <c r="NCB50" s="172"/>
      <c r="NCC50" s="168"/>
      <c r="NCD50" s="168"/>
      <c r="NCE50" s="168"/>
      <c r="NCF50" s="173"/>
      <c r="NCG50" s="168"/>
      <c r="NCH50" s="164"/>
      <c r="NCI50" s="167"/>
      <c r="NCJ50" s="168"/>
      <c r="NCK50" s="172"/>
      <c r="NCL50" s="168"/>
      <c r="NCM50" s="168"/>
      <c r="NCN50" s="168"/>
      <c r="NCO50" s="173"/>
      <c r="NCP50" s="168"/>
      <c r="NCQ50" s="164"/>
      <c r="NCR50" s="167"/>
      <c r="NCS50" s="168"/>
      <c r="NCT50" s="172"/>
      <c r="NCU50" s="168"/>
      <c r="NCV50" s="168"/>
      <c r="NCW50" s="168"/>
      <c r="NCX50" s="173"/>
      <c r="NCY50" s="168"/>
      <c r="NCZ50" s="164"/>
      <c r="NDA50" s="167"/>
      <c r="NDB50" s="168"/>
      <c r="NDC50" s="172"/>
      <c r="NDD50" s="168"/>
      <c r="NDE50" s="168"/>
      <c r="NDF50" s="168"/>
      <c r="NDG50" s="173"/>
      <c r="NDH50" s="168"/>
      <c r="NDI50" s="164"/>
      <c r="NDJ50" s="167"/>
      <c r="NDK50" s="168"/>
      <c r="NDL50" s="172"/>
      <c r="NDM50" s="168"/>
      <c r="NDN50" s="168"/>
      <c r="NDO50" s="168"/>
      <c r="NDP50" s="173"/>
      <c r="NDQ50" s="168"/>
      <c r="NDR50" s="164"/>
      <c r="NDS50" s="167"/>
      <c r="NDT50" s="168"/>
      <c r="NDU50" s="172"/>
      <c r="NDV50" s="168"/>
      <c r="NDW50" s="168"/>
      <c r="NDX50" s="168"/>
      <c r="NDY50" s="173"/>
      <c r="NDZ50" s="168"/>
      <c r="NEA50" s="164"/>
      <c r="NEB50" s="167"/>
      <c r="NEC50" s="168"/>
      <c r="NED50" s="172"/>
      <c r="NEE50" s="168"/>
      <c r="NEF50" s="168"/>
      <c r="NEG50" s="168"/>
      <c r="NEH50" s="173"/>
      <c r="NEI50" s="168"/>
      <c r="NEJ50" s="164"/>
      <c r="NEK50" s="167"/>
      <c r="NEL50" s="168"/>
      <c r="NEM50" s="172"/>
      <c r="NEN50" s="168"/>
      <c r="NEO50" s="168"/>
      <c r="NEP50" s="168"/>
      <c r="NEQ50" s="173"/>
      <c r="NER50" s="168"/>
      <c r="NES50" s="164"/>
      <c r="NET50" s="167"/>
      <c r="NEU50" s="168"/>
      <c r="NEV50" s="172"/>
      <c r="NEW50" s="168"/>
      <c r="NEX50" s="168"/>
      <c r="NEY50" s="168"/>
      <c r="NEZ50" s="173"/>
      <c r="NFA50" s="168"/>
      <c r="NFB50" s="164"/>
      <c r="NFC50" s="167"/>
      <c r="NFD50" s="168"/>
      <c r="NFE50" s="172"/>
      <c r="NFF50" s="168"/>
      <c r="NFG50" s="168"/>
      <c r="NFH50" s="168"/>
      <c r="NFI50" s="173"/>
      <c r="NFJ50" s="168"/>
      <c r="NFK50" s="164"/>
      <c r="NFL50" s="167"/>
      <c r="NFM50" s="168"/>
      <c r="NFN50" s="172"/>
      <c r="NFO50" s="168"/>
      <c r="NFP50" s="168"/>
      <c r="NFQ50" s="168"/>
      <c r="NFR50" s="173"/>
      <c r="NFS50" s="168"/>
      <c r="NFT50" s="164"/>
      <c r="NFU50" s="167"/>
      <c r="NFV50" s="168"/>
      <c r="NFW50" s="172"/>
      <c r="NFX50" s="168"/>
      <c r="NFY50" s="168"/>
      <c r="NFZ50" s="168"/>
      <c r="NGA50" s="173"/>
      <c r="NGB50" s="168"/>
      <c r="NGC50" s="164"/>
      <c r="NGD50" s="167"/>
      <c r="NGE50" s="168"/>
      <c r="NGF50" s="172"/>
      <c r="NGG50" s="168"/>
      <c r="NGH50" s="168"/>
      <c r="NGI50" s="168"/>
      <c r="NGJ50" s="173"/>
      <c r="NGK50" s="168"/>
      <c r="NGL50" s="164"/>
      <c r="NGM50" s="167"/>
      <c r="NGN50" s="168"/>
      <c r="NGO50" s="172"/>
      <c r="NGP50" s="168"/>
      <c r="NGQ50" s="168"/>
      <c r="NGR50" s="168"/>
      <c r="NGS50" s="173"/>
      <c r="NGT50" s="168"/>
      <c r="NGU50" s="164"/>
      <c r="NGV50" s="167"/>
      <c r="NGW50" s="168"/>
      <c r="NGX50" s="172"/>
      <c r="NGY50" s="168"/>
      <c r="NGZ50" s="168"/>
      <c r="NHA50" s="168"/>
      <c r="NHB50" s="173"/>
      <c r="NHC50" s="168"/>
      <c r="NHD50" s="164"/>
      <c r="NHE50" s="167"/>
      <c r="NHF50" s="168"/>
      <c r="NHG50" s="172"/>
      <c r="NHH50" s="168"/>
      <c r="NHI50" s="168"/>
      <c r="NHJ50" s="168"/>
      <c r="NHK50" s="173"/>
      <c r="NHL50" s="168"/>
      <c r="NHM50" s="164"/>
      <c r="NHN50" s="167"/>
      <c r="NHO50" s="168"/>
      <c r="NHP50" s="172"/>
      <c r="NHQ50" s="168"/>
      <c r="NHR50" s="168"/>
      <c r="NHS50" s="168"/>
      <c r="NHT50" s="173"/>
      <c r="NHU50" s="168"/>
      <c r="NHV50" s="164"/>
      <c r="NHW50" s="167"/>
      <c r="NHX50" s="168"/>
      <c r="NHY50" s="172"/>
      <c r="NHZ50" s="168"/>
      <c r="NIA50" s="168"/>
      <c r="NIB50" s="168"/>
      <c r="NIC50" s="173"/>
      <c r="NID50" s="168"/>
      <c r="NIE50" s="164"/>
      <c r="NIF50" s="167"/>
      <c r="NIG50" s="168"/>
      <c r="NIH50" s="172"/>
      <c r="NII50" s="168"/>
      <c r="NIJ50" s="168"/>
      <c r="NIK50" s="168"/>
      <c r="NIL50" s="173"/>
      <c r="NIM50" s="168"/>
      <c r="NIN50" s="164"/>
      <c r="NIO50" s="167"/>
      <c r="NIP50" s="168"/>
      <c r="NIQ50" s="172"/>
      <c r="NIR50" s="168"/>
      <c r="NIS50" s="168"/>
      <c r="NIT50" s="168"/>
      <c r="NIU50" s="173"/>
      <c r="NIV50" s="168"/>
      <c r="NIW50" s="164"/>
      <c r="NIX50" s="167"/>
      <c r="NIY50" s="168"/>
      <c r="NIZ50" s="172"/>
      <c r="NJA50" s="168"/>
      <c r="NJB50" s="168"/>
      <c r="NJC50" s="168"/>
      <c r="NJD50" s="173"/>
      <c r="NJE50" s="168"/>
      <c r="NJF50" s="164"/>
      <c r="NJG50" s="167"/>
      <c r="NJH50" s="168"/>
      <c r="NJI50" s="172"/>
      <c r="NJJ50" s="168"/>
      <c r="NJK50" s="168"/>
      <c r="NJL50" s="168"/>
      <c r="NJM50" s="173"/>
      <c r="NJN50" s="168"/>
      <c r="NJO50" s="164"/>
      <c r="NJP50" s="167"/>
      <c r="NJQ50" s="168"/>
      <c r="NJR50" s="172"/>
      <c r="NJS50" s="168"/>
      <c r="NJT50" s="168"/>
      <c r="NJU50" s="168"/>
      <c r="NJV50" s="173"/>
      <c r="NJW50" s="168"/>
      <c r="NJX50" s="164"/>
      <c r="NJY50" s="167"/>
      <c r="NJZ50" s="168"/>
      <c r="NKA50" s="172"/>
      <c r="NKB50" s="168"/>
      <c r="NKC50" s="168"/>
      <c r="NKD50" s="168"/>
      <c r="NKE50" s="173"/>
      <c r="NKF50" s="168"/>
      <c r="NKG50" s="164"/>
      <c r="NKH50" s="167"/>
      <c r="NKI50" s="168"/>
      <c r="NKJ50" s="172"/>
      <c r="NKK50" s="168"/>
      <c r="NKL50" s="168"/>
      <c r="NKM50" s="168"/>
      <c r="NKN50" s="173"/>
      <c r="NKO50" s="168"/>
      <c r="NKP50" s="164"/>
      <c r="NKQ50" s="167"/>
      <c r="NKR50" s="168"/>
      <c r="NKS50" s="172"/>
      <c r="NKT50" s="168"/>
      <c r="NKU50" s="168"/>
      <c r="NKV50" s="168"/>
      <c r="NKW50" s="173"/>
      <c r="NKX50" s="168"/>
      <c r="NKY50" s="164"/>
      <c r="NKZ50" s="167"/>
      <c r="NLA50" s="168"/>
      <c r="NLB50" s="172"/>
      <c r="NLC50" s="168"/>
      <c r="NLD50" s="168"/>
      <c r="NLE50" s="168"/>
      <c r="NLF50" s="173"/>
      <c r="NLG50" s="168"/>
      <c r="NLH50" s="164"/>
      <c r="NLI50" s="167"/>
      <c r="NLJ50" s="168"/>
      <c r="NLK50" s="172"/>
      <c r="NLL50" s="168"/>
      <c r="NLM50" s="168"/>
      <c r="NLN50" s="168"/>
      <c r="NLO50" s="173"/>
      <c r="NLP50" s="168"/>
      <c r="NLQ50" s="164"/>
      <c r="NLR50" s="167"/>
      <c r="NLS50" s="168"/>
      <c r="NLT50" s="172"/>
      <c r="NLU50" s="168"/>
      <c r="NLV50" s="168"/>
      <c r="NLW50" s="168"/>
      <c r="NLX50" s="173"/>
      <c r="NLY50" s="168"/>
      <c r="NLZ50" s="164"/>
      <c r="NMA50" s="167"/>
      <c r="NMB50" s="168"/>
      <c r="NMC50" s="172"/>
      <c r="NMD50" s="168"/>
      <c r="NME50" s="168"/>
      <c r="NMF50" s="168"/>
      <c r="NMG50" s="173"/>
      <c r="NMH50" s="168"/>
      <c r="NMI50" s="164"/>
      <c r="NMJ50" s="167"/>
      <c r="NMK50" s="168"/>
      <c r="NML50" s="172"/>
      <c r="NMM50" s="168"/>
      <c r="NMN50" s="168"/>
      <c r="NMO50" s="168"/>
      <c r="NMP50" s="173"/>
      <c r="NMQ50" s="168"/>
      <c r="NMR50" s="164"/>
      <c r="NMS50" s="167"/>
      <c r="NMT50" s="168"/>
      <c r="NMU50" s="172"/>
      <c r="NMV50" s="168"/>
      <c r="NMW50" s="168"/>
      <c r="NMX50" s="168"/>
      <c r="NMY50" s="173"/>
      <c r="NMZ50" s="168"/>
      <c r="NNA50" s="164"/>
      <c r="NNB50" s="167"/>
      <c r="NNC50" s="168"/>
      <c r="NND50" s="172"/>
      <c r="NNE50" s="168"/>
      <c r="NNF50" s="168"/>
      <c r="NNG50" s="168"/>
      <c r="NNH50" s="173"/>
      <c r="NNI50" s="168"/>
      <c r="NNJ50" s="164"/>
      <c r="NNK50" s="167"/>
      <c r="NNL50" s="168"/>
      <c r="NNM50" s="172"/>
      <c r="NNN50" s="168"/>
      <c r="NNO50" s="168"/>
      <c r="NNP50" s="168"/>
      <c r="NNQ50" s="173"/>
      <c r="NNR50" s="168"/>
      <c r="NNS50" s="164"/>
      <c r="NNT50" s="167"/>
      <c r="NNU50" s="168"/>
      <c r="NNV50" s="172"/>
      <c r="NNW50" s="168"/>
      <c r="NNX50" s="168"/>
      <c r="NNY50" s="168"/>
      <c r="NNZ50" s="173"/>
      <c r="NOA50" s="168"/>
      <c r="NOB50" s="164"/>
      <c r="NOC50" s="167"/>
      <c r="NOD50" s="168"/>
      <c r="NOE50" s="172"/>
      <c r="NOF50" s="168"/>
      <c r="NOG50" s="168"/>
      <c r="NOH50" s="168"/>
      <c r="NOI50" s="173"/>
      <c r="NOJ50" s="168"/>
      <c r="NOK50" s="164"/>
      <c r="NOL50" s="167"/>
      <c r="NOM50" s="168"/>
      <c r="NON50" s="172"/>
      <c r="NOO50" s="168"/>
      <c r="NOP50" s="168"/>
      <c r="NOQ50" s="168"/>
      <c r="NOR50" s="173"/>
      <c r="NOS50" s="168"/>
      <c r="NOT50" s="164"/>
      <c r="NOU50" s="167"/>
      <c r="NOV50" s="168"/>
      <c r="NOW50" s="172"/>
      <c r="NOX50" s="168"/>
      <c r="NOY50" s="168"/>
      <c r="NOZ50" s="168"/>
      <c r="NPA50" s="173"/>
      <c r="NPB50" s="168"/>
      <c r="NPC50" s="164"/>
      <c r="NPD50" s="167"/>
      <c r="NPE50" s="168"/>
      <c r="NPF50" s="172"/>
      <c r="NPG50" s="168"/>
      <c r="NPH50" s="168"/>
      <c r="NPI50" s="168"/>
      <c r="NPJ50" s="173"/>
      <c r="NPK50" s="168"/>
      <c r="NPL50" s="164"/>
      <c r="NPM50" s="167"/>
      <c r="NPN50" s="168"/>
      <c r="NPO50" s="172"/>
      <c r="NPP50" s="168"/>
      <c r="NPQ50" s="168"/>
      <c r="NPR50" s="168"/>
      <c r="NPS50" s="173"/>
      <c r="NPT50" s="168"/>
      <c r="NPU50" s="164"/>
      <c r="NPV50" s="167"/>
      <c r="NPW50" s="168"/>
      <c r="NPX50" s="172"/>
      <c r="NPY50" s="168"/>
      <c r="NPZ50" s="168"/>
      <c r="NQA50" s="168"/>
      <c r="NQB50" s="173"/>
      <c r="NQC50" s="168"/>
      <c r="NQD50" s="164"/>
      <c r="NQE50" s="167"/>
      <c r="NQF50" s="168"/>
      <c r="NQG50" s="172"/>
      <c r="NQH50" s="168"/>
      <c r="NQI50" s="168"/>
      <c r="NQJ50" s="168"/>
      <c r="NQK50" s="173"/>
      <c r="NQL50" s="168"/>
      <c r="NQM50" s="164"/>
      <c r="NQN50" s="167"/>
      <c r="NQO50" s="168"/>
      <c r="NQP50" s="172"/>
      <c r="NQQ50" s="168"/>
      <c r="NQR50" s="168"/>
      <c r="NQS50" s="168"/>
      <c r="NQT50" s="173"/>
      <c r="NQU50" s="168"/>
      <c r="NQV50" s="164"/>
      <c r="NQW50" s="167"/>
      <c r="NQX50" s="168"/>
      <c r="NQY50" s="172"/>
      <c r="NQZ50" s="168"/>
      <c r="NRA50" s="168"/>
      <c r="NRB50" s="168"/>
      <c r="NRC50" s="173"/>
      <c r="NRD50" s="168"/>
      <c r="NRE50" s="164"/>
      <c r="NRF50" s="167"/>
      <c r="NRG50" s="168"/>
      <c r="NRH50" s="172"/>
      <c r="NRI50" s="168"/>
      <c r="NRJ50" s="168"/>
      <c r="NRK50" s="168"/>
      <c r="NRL50" s="173"/>
      <c r="NRM50" s="168"/>
      <c r="NRN50" s="164"/>
      <c r="NRO50" s="167"/>
      <c r="NRP50" s="168"/>
      <c r="NRQ50" s="172"/>
      <c r="NRR50" s="168"/>
      <c r="NRS50" s="168"/>
      <c r="NRT50" s="168"/>
      <c r="NRU50" s="173"/>
      <c r="NRV50" s="168"/>
      <c r="NRW50" s="164"/>
      <c r="NRX50" s="167"/>
      <c r="NRY50" s="168"/>
      <c r="NRZ50" s="172"/>
      <c r="NSA50" s="168"/>
      <c r="NSB50" s="168"/>
      <c r="NSC50" s="168"/>
      <c r="NSD50" s="173"/>
      <c r="NSE50" s="168"/>
      <c r="NSF50" s="164"/>
      <c r="NSG50" s="167"/>
      <c r="NSH50" s="168"/>
      <c r="NSI50" s="172"/>
      <c r="NSJ50" s="168"/>
      <c r="NSK50" s="168"/>
      <c r="NSL50" s="168"/>
      <c r="NSM50" s="173"/>
      <c r="NSN50" s="168"/>
      <c r="NSO50" s="164"/>
      <c r="NSP50" s="167"/>
      <c r="NSQ50" s="168"/>
      <c r="NSR50" s="172"/>
      <c r="NSS50" s="168"/>
      <c r="NST50" s="168"/>
      <c r="NSU50" s="168"/>
      <c r="NSV50" s="173"/>
      <c r="NSW50" s="168"/>
      <c r="NSX50" s="164"/>
      <c r="NSY50" s="167"/>
      <c r="NSZ50" s="168"/>
      <c r="NTA50" s="172"/>
      <c r="NTB50" s="168"/>
      <c r="NTC50" s="168"/>
      <c r="NTD50" s="168"/>
      <c r="NTE50" s="173"/>
      <c r="NTF50" s="168"/>
      <c r="NTG50" s="164"/>
      <c r="NTH50" s="167"/>
      <c r="NTI50" s="168"/>
      <c r="NTJ50" s="172"/>
      <c r="NTK50" s="168"/>
      <c r="NTL50" s="168"/>
      <c r="NTM50" s="168"/>
      <c r="NTN50" s="173"/>
      <c r="NTO50" s="168"/>
      <c r="NTP50" s="164"/>
      <c r="NTQ50" s="167"/>
      <c r="NTR50" s="168"/>
      <c r="NTS50" s="172"/>
      <c r="NTT50" s="168"/>
      <c r="NTU50" s="168"/>
      <c r="NTV50" s="168"/>
      <c r="NTW50" s="173"/>
      <c r="NTX50" s="168"/>
      <c r="NTY50" s="164"/>
      <c r="NTZ50" s="167"/>
      <c r="NUA50" s="168"/>
      <c r="NUB50" s="172"/>
      <c r="NUC50" s="168"/>
      <c r="NUD50" s="168"/>
      <c r="NUE50" s="168"/>
      <c r="NUF50" s="173"/>
      <c r="NUG50" s="168"/>
      <c r="NUH50" s="164"/>
      <c r="NUI50" s="167"/>
      <c r="NUJ50" s="168"/>
      <c r="NUK50" s="172"/>
      <c r="NUL50" s="168"/>
      <c r="NUM50" s="168"/>
      <c r="NUN50" s="168"/>
      <c r="NUO50" s="173"/>
      <c r="NUP50" s="168"/>
      <c r="NUQ50" s="164"/>
      <c r="NUR50" s="167"/>
      <c r="NUS50" s="168"/>
      <c r="NUT50" s="172"/>
      <c r="NUU50" s="168"/>
      <c r="NUV50" s="168"/>
      <c r="NUW50" s="168"/>
      <c r="NUX50" s="173"/>
      <c r="NUY50" s="168"/>
      <c r="NUZ50" s="164"/>
      <c r="NVA50" s="167"/>
      <c r="NVB50" s="168"/>
      <c r="NVC50" s="172"/>
      <c r="NVD50" s="168"/>
      <c r="NVE50" s="168"/>
      <c r="NVF50" s="168"/>
      <c r="NVG50" s="173"/>
      <c r="NVH50" s="168"/>
      <c r="NVI50" s="164"/>
      <c r="NVJ50" s="167"/>
      <c r="NVK50" s="168"/>
      <c r="NVL50" s="172"/>
      <c r="NVM50" s="168"/>
      <c r="NVN50" s="168"/>
      <c r="NVO50" s="168"/>
      <c r="NVP50" s="173"/>
      <c r="NVQ50" s="168"/>
      <c r="NVR50" s="164"/>
      <c r="NVS50" s="167"/>
      <c r="NVT50" s="168"/>
      <c r="NVU50" s="172"/>
      <c r="NVV50" s="168"/>
      <c r="NVW50" s="168"/>
      <c r="NVX50" s="168"/>
      <c r="NVY50" s="173"/>
      <c r="NVZ50" s="168"/>
      <c r="NWA50" s="164"/>
      <c r="NWB50" s="167"/>
      <c r="NWC50" s="168"/>
      <c r="NWD50" s="172"/>
      <c r="NWE50" s="168"/>
      <c r="NWF50" s="168"/>
      <c r="NWG50" s="168"/>
      <c r="NWH50" s="173"/>
      <c r="NWI50" s="168"/>
      <c r="NWJ50" s="164"/>
      <c r="NWK50" s="167"/>
      <c r="NWL50" s="168"/>
      <c r="NWM50" s="172"/>
      <c r="NWN50" s="168"/>
      <c r="NWO50" s="168"/>
      <c r="NWP50" s="168"/>
      <c r="NWQ50" s="173"/>
      <c r="NWR50" s="168"/>
      <c r="NWS50" s="164"/>
      <c r="NWT50" s="167"/>
      <c r="NWU50" s="168"/>
      <c r="NWV50" s="172"/>
      <c r="NWW50" s="168"/>
      <c r="NWX50" s="168"/>
      <c r="NWY50" s="168"/>
      <c r="NWZ50" s="173"/>
      <c r="NXA50" s="168"/>
      <c r="NXB50" s="164"/>
      <c r="NXC50" s="167"/>
      <c r="NXD50" s="168"/>
      <c r="NXE50" s="172"/>
      <c r="NXF50" s="168"/>
      <c r="NXG50" s="168"/>
      <c r="NXH50" s="168"/>
      <c r="NXI50" s="173"/>
      <c r="NXJ50" s="168"/>
      <c r="NXK50" s="164"/>
      <c r="NXL50" s="167"/>
      <c r="NXM50" s="168"/>
      <c r="NXN50" s="172"/>
      <c r="NXO50" s="168"/>
      <c r="NXP50" s="168"/>
      <c r="NXQ50" s="168"/>
      <c r="NXR50" s="173"/>
      <c r="NXS50" s="168"/>
      <c r="NXT50" s="164"/>
      <c r="NXU50" s="167"/>
      <c r="NXV50" s="168"/>
      <c r="NXW50" s="172"/>
      <c r="NXX50" s="168"/>
      <c r="NXY50" s="168"/>
      <c r="NXZ50" s="168"/>
      <c r="NYA50" s="173"/>
      <c r="NYB50" s="168"/>
      <c r="NYC50" s="164"/>
      <c r="NYD50" s="167"/>
      <c r="NYE50" s="168"/>
      <c r="NYF50" s="172"/>
      <c r="NYG50" s="168"/>
      <c r="NYH50" s="168"/>
      <c r="NYI50" s="168"/>
      <c r="NYJ50" s="173"/>
      <c r="NYK50" s="168"/>
      <c r="NYL50" s="164"/>
      <c r="NYM50" s="167"/>
      <c r="NYN50" s="168"/>
      <c r="NYO50" s="172"/>
      <c r="NYP50" s="168"/>
      <c r="NYQ50" s="168"/>
      <c r="NYR50" s="168"/>
      <c r="NYS50" s="173"/>
      <c r="NYT50" s="168"/>
      <c r="NYU50" s="164"/>
      <c r="NYV50" s="167"/>
      <c r="NYW50" s="168"/>
      <c r="NYX50" s="172"/>
      <c r="NYY50" s="168"/>
      <c r="NYZ50" s="168"/>
      <c r="NZA50" s="168"/>
      <c r="NZB50" s="173"/>
      <c r="NZC50" s="168"/>
      <c r="NZD50" s="164"/>
      <c r="NZE50" s="167"/>
      <c r="NZF50" s="168"/>
      <c r="NZG50" s="172"/>
      <c r="NZH50" s="168"/>
      <c r="NZI50" s="168"/>
      <c r="NZJ50" s="168"/>
      <c r="NZK50" s="173"/>
      <c r="NZL50" s="168"/>
      <c r="NZM50" s="164"/>
      <c r="NZN50" s="167"/>
      <c r="NZO50" s="168"/>
      <c r="NZP50" s="172"/>
      <c r="NZQ50" s="168"/>
      <c r="NZR50" s="168"/>
      <c r="NZS50" s="168"/>
      <c r="NZT50" s="173"/>
      <c r="NZU50" s="168"/>
      <c r="NZV50" s="164"/>
      <c r="NZW50" s="167"/>
      <c r="NZX50" s="168"/>
      <c r="NZY50" s="172"/>
      <c r="NZZ50" s="168"/>
      <c r="OAA50" s="168"/>
      <c r="OAB50" s="168"/>
      <c r="OAC50" s="173"/>
      <c r="OAD50" s="168"/>
      <c r="OAE50" s="164"/>
      <c r="OAF50" s="167"/>
      <c r="OAG50" s="168"/>
      <c r="OAH50" s="172"/>
      <c r="OAI50" s="168"/>
      <c r="OAJ50" s="168"/>
      <c r="OAK50" s="168"/>
      <c r="OAL50" s="173"/>
      <c r="OAM50" s="168"/>
      <c r="OAN50" s="164"/>
      <c r="OAO50" s="167"/>
      <c r="OAP50" s="168"/>
      <c r="OAQ50" s="172"/>
      <c r="OAR50" s="168"/>
      <c r="OAS50" s="168"/>
      <c r="OAT50" s="168"/>
      <c r="OAU50" s="173"/>
      <c r="OAV50" s="168"/>
      <c r="OAW50" s="164"/>
      <c r="OAX50" s="167"/>
      <c r="OAY50" s="168"/>
      <c r="OAZ50" s="172"/>
      <c r="OBA50" s="168"/>
      <c r="OBB50" s="168"/>
      <c r="OBC50" s="168"/>
      <c r="OBD50" s="173"/>
      <c r="OBE50" s="168"/>
      <c r="OBF50" s="164"/>
      <c r="OBG50" s="167"/>
      <c r="OBH50" s="168"/>
      <c r="OBI50" s="172"/>
      <c r="OBJ50" s="168"/>
      <c r="OBK50" s="168"/>
      <c r="OBL50" s="168"/>
      <c r="OBM50" s="173"/>
      <c r="OBN50" s="168"/>
      <c r="OBO50" s="164"/>
      <c r="OBP50" s="167"/>
      <c r="OBQ50" s="168"/>
      <c r="OBR50" s="172"/>
      <c r="OBS50" s="168"/>
      <c r="OBT50" s="168"/>
      <c r="OBU50" s="168"/>
      <c r="OBV50" s="173"/>
      <c r="OBW50" s="168"/>
      <c r="OBX50" s="164"/>
      <c r="OBY50" s="167"/>
      <c r="OBZ50" s="168"/>
      <c r="OCA50" s="172"/>
      <c r="OCB50" s="168"/>
      <c r="OCC50" s="168"/>
      <c r="OCD50" s="168"/>
      <c r="OCE50" s="173"/>
      <c r="OCF50" s="168"/>
      <c r="OCG50" s="164"/>
      <c r="OCH50" s="167"/>
      <c r="OCI50" s="168"/>
      <c r="OCJ50" s="172"/>
      <c r="OCK50" s="168"/>
      <c r="OCL50" s="168"/>
      <c r="OCM50" s="168"/>
      <c r="OCN50" s="173"/>
      <c r="OCO50" s="168"/>
      <c r="OCP50" s="164"/>
      <c r="OCQ50" s="167"/>
      <c r="OCR50" s="168"/>
      <c r="OCS50" s="172"/>
      <c r="OCT50" s="168"/>
      <c r="OCU50" s="168"/>
      <c r="OCV50" s="168"/>
      <c r="OCW50" s="173"/>
      <c r="OCX50" s="168"/>
      <c r="OCY50" s="164"/>
      <c r="OCZ50" s="167"/>
      <c r="ODA50" s="168"/>
      <c r="ODB50" s="172"/>
      <c r="ODC50" s="168"/>
      <c r="ODD50" s="168"/>
      <c r="ODE50" s="168"/>
      <c r="ODF50" s="173"/>
      <c r="ODG50" s="168"/>
      <c r="ODH50" s="164"/>
      <c r="ODI50" s="167"/>
      <c r="ODJ50" s="168"/>
      <c r="ODK50" s="172"/>
      <c r="ODL50" s="168"/>
      <c r="ODM50" s="168"/>
      <c r="ODN50" s="168"/>
      <c r="ODO50" s="173"/>
      <c r="ODP50" s="168"/>
      <c r="ODQ50" s="164"/>
      <c r="ODR50" s="167"/>
      <c r="ODS50" s="168"/>
      <c r="ODT50" s="172"/>
      <c r="ODU50" s="168"/>
      <c r="ODV50" s="168"/>
      <c r="ODW50" s="168"/>
      <c r="ODX50" s="173"/>
      <c r="ODY50" s="168"/>
      <c r="ODZ50" s="164"/>
      <c r="OEA50" s="167"/>
      <c r="OEB50" s="168"/>
      <c r="OEC50" s="172"/>
      <c r="OED50" s="168"/>
      <c r="OEE50" s="168"/>
      <c r="OEF50" s="168"/>
      <c r="OEG50" s="173"/>
      <c r="OEH50" s="168"/>
      <c r="OEI50" s="164"/>
      <c r="OEJ50" s="167"/>
      <c r="OEK50" s="168"/>
      <c r="OEL50" s="172"/>
      <c r="OEM50" s="168"/>
      <c r="OEN50" s="168"/>
      <c r="OEO50" s="168"/>
      <c r="OEP50" s="173"/>
      <c r="OEQ50" s="168"/>
      <c r="OER50" s="164"/>
      <c r="OES50" s="167"/>
      <c r="OET50" s="168"/>
      <c r="OEU50" s="172"/>
      <c r="OEV50" s="168"/>
      <c r="OEW50" s="168"/>
      <c r="OEX50" s="168"/>
      <c r="OEY50" s="173"/>
      <c r="OEZ50" s="168"/>
      <c r="OFA50" s="164"/>
      <c r="OFB50" s="167"/>
      <c r="OFC50" s="168"/>
      <c r="OFD50" s="172"/>
      <c r="OFE50" s="168"/>
      <c r="OFF50" s="168"/>
      <c r="OFG50" s="168"/>
      <c r="OFH50" s="173"/>
      <c r="OFI50" s="168"/>
      <c r="OFJ50" s="164"/>
      <c r="OFK50" s="167"/>
      <c r="OFL50" s="168"/>
      <c r="OFM50" s="172"/>
      <c r="OFN50" s="168"/>
      <c r="OFO50" s="168"/>
      <c r="OFP50" s="168"/>
      <c r="OFQ50" s="173"/>
      <c r="OFR50" s="168"/>
      <c r="OFS50" s="164"/>
      <c r="OFT50" s="167"/>
      <c r="OFU50" s="168"/>
      <c r="OFV50" s="172"/>
      <c r="OFW50" s="168"/>
      <c r="OFX50" s="168"/>
      <c r="OFY50" s="168"/>
      <c r="OFZ50" s="173"/>
      <c r="OGA50" s="168"/>
      <c r="OGB50" s="164"/>
      <c r="OGC50" s="167"/>
      <c r="OGD50" s="168"/>
      <c r="OGE50" s="172"/>
      <c r="OGF50" s="168"/>
      <c r="OGG50" s="168"/>
      <c r="OGH50" s="168"/>
      <c r="OGI50" s="173"/>
      <c r="OGJ50" s="168"/>
      <c r="OGK50" s="164"/>
      <c r="OGL50" s="167"/>
      <c r="OGM50" s="168"/>
      <c r="OGN50" s="172"/>
      <c r="OGO50" s="168"/>
      <c r="OGP50" s="168"/>
      <c r="OGQ50" s="168"/>
      <c r="OGR50" s="173"/>
      <c r="OGS50" s="168"/>
      <c r="OGT50" s="164"/>
      <c r="OGU50" s="167"/>
      <c r="OGV50" s="168"/>
      <c r="OGW50" s="172"/>
      <c r="OGX50" s="168"/>
      <c r="OGY50" s="168"/>
      <c r="OGZ50" s="168"/>
      <c r="OHA50" s="173"/>
      <c r="OHB50" s="168"/>
      <c r="OHC50" s="164"/>
      <c r="OHD50" s="167"/>
      <c r="OHE50" s="168"/>
      <c r="OHF50" s="172"/>
      <c r="OHG50" s="168"/>
      <c r="OHH50" s="168"/>
      <c r="OHI50" s="168"/>
      <c r="OHJ50" s="173"/>
      <c r="OHK50" s="168"/>
      <c r="OHL50" s="164"/>
      <c r="OHM50" s="167"/>
      <c r="OHN50" s="168"/>
      <c r="OHO50" s="172"/>
      <c r="OHP50" s="168"/>
      <c r="OHQ50" s="168"/>
      <c r="OHR50" s="168"/>
      <c r="OHS50" s="173"/>
      <c r="OHT50" s="168"/>
      <c r="OHU50" s="164"/>
      <c r="OHV50" s="167"/>
      <c r="OHW50" s="168"/>
      <c r="OHX50" s="172"/>
      <c r="OHY50" s="168"/>
      <c r="OHZ50" s="168"/>
      <c r="OIA50" s="168"/>
      <c r="OIB50" s="173"/>
      <c r="OIC50" s="168"/>
      <c r="OID50" s="164"/>
      <c r="OIE50" s="167"/>
      <c r="OIF50" s="168"/>
      <c r="OIG50" s="172"/>
      <c r="OIH50" s="168"/>
      <c r="OII50" s="168"/>
      <c r="OIJ50" s="168"/>
      <c r="OIK50" s="173"/>
      <c r="OIL50" s="168"/>
      <c r="OIM50" s="164"/>
      <c r="OIN50" s="167"/>
      <c r="OIO50" s="168"/>
      <c r="OIP50" s="172"/>
      <c r="OIQ50" s="168"/>
      <c r="OIR50" s="168"/>
      <c r="OIS50" s="168"/>
      <c r="OIT50" s="173"/>
      <c r="OIU50" s="168"/>
      <c r="OIV50" s="164"/>
      <c r="OIW50" s="167"/>
      <c r="OIX50" s="168"/>
      <c r="OIY50" s="172"/>
      <c r="OIZ50" s="168"/>
      <c r="OJA50" s="168"/>
      <c r="OJB50" s="168"/>
      <c r="OJC50" s="173"/>
      <c r="OJD50" s="168"/>
      <c r="OJE50" s="164"/>
      <c r="OJF50" s="167"/>
      <c r="OJG50" s="168"/>
      <c r="OJH50" s="172"/>
      <c r="OJI50" s="168"/>
      <c r="OJJ50" s="168"/>
      <c r="OJK50" s="168"/>
      <c r="OJL50" s="173"/>
      <c r="OJM50" s="168"/>
      <c r="OJN50" s="164"/>
      <c r="OJO50" s="167"/>
      <c r="OJP50" s="168"/>
      <c r="OJQ50" s="172"/>
      <c r="OJR50" s="168"/>
      <c r="OJS50" s="168"/>
      <c r="OJT50" s="168"/>
      <c r="OJU50" s="173"/>
      <c r="OJV50" s="168"/>
      <c r="OJW50" s="164"/>
      <c r="OJX50" s="167"/>
      <c r="OJY50" s="168"/>
      <c r="OJZ50" s="172"/>
      <c r="OKA50" s="168"/>
      <c r="OKB50" s="168"/>
      <c r="OKC50" s="168"/>
      <c r="OKD50" s="173"/>
      <c r="OKE50" s="168"/>
      <c r="OKF50" s="164"/>
      <c r="OKG50" s="167"/>
      <c r="OKH50" s="168"/>
      <c r="OKI50" s="172"/>
      <c r="OKJ50" s="168"/>
      <c r="OKK50" s="168"/>
      <c r="OKL50" s="168"/>
      <c r="OKM50" s="173"/>
      <c r="OKN50" s="168"/>
      <c r="OKO50" s="164"/>
      <c r="OKP50" s="167"/>
      <c r="OKQ50" s="168"/>
      <c r="OKR50" s="172"/>
      <c r="OKS50" s="168"/>
      <c r="OKT50" s="168"/>
      <c r="OKU50" s="168"/>
      <c r="OKV50" s="173"/>
      <c r="OKW50" s="168"/>
      <c r="OKX50" s="164"/>
      <c r="OKY50" s="167"/>
      <c r="OKZ50" s="168"/>
      <c r="OLA50" s="172"/>
      <c r="OLB50" s="168"/>
      <c r="OLC50" s="168"/>
      <c r="OLD50" s="168"/>
      <c r="OLE50" s="173"/>
      <c r="OLF50" s="168"/>
      <c r="OLG50" s="164"/>
      <c r="OLH50" s="167"/>
      <c r="OLI50" s="168"/>
      <c r="OLJ50" s="172"/>
      <c r="OLK50" s="168"/>
      <c r="OLL50" s="168"/>
      <c r="OLM50" s="168"/>
      <c r="OLN50" s="173"/>
      <c r="OLO50" s="168"/>
      <c r="OLP50" s="164"/>
      <c r="OLQ50" s="167"/>
      <c r="OLR50" s="168"/>
      <c r="OLS50" s="172"/>
      <c r="OLT50" s="168"/>
      <c r="OLU50" s="168"/>
      <c r="OLV50" s="168"/>
      <c r="OLW50" s="173"/>
      <c r="OLX50" s="168"/>
      <c r="OLY50" s="164"/>
      <c r="OLZ50" s="167"/>
      <c r="OMA50" s="168"/>
      <c r="OMB50" s="172"/>
      <c r="OMC50" s="168"/>
      <c r="OMD50" s="168"/>
      <c r="OME50" s="168"/>
      <c r="OMF50" s="173"/>
      <c r="OMG50" s="168"/>
      <c r="OMH50" s="164"/>
      <c r="OMI50" s="167"/>
      <c r="OMJ50" s="168"/>
      <c r="OMK50" s="172"/>
      <c r="OML50" s="168"/>
      <c r="OMM50" s="168"/>
      <c r="OMN50" s="168"/>
      <c r="OMO50" s="173"/>
      <c r="OMP50" s="168"/>
      <c r="OMQ50" s="164"/>
      <c r="OMR50" s="167"/>
      <c r="OMS50" s="168"/>
      <c r="OMT50" s="172"/>
      <c r="OMU50" s="168"/>
      <c r="OMV50" s="168"/>
      <c r="OMW50" s="168"/>
      <c r="OMX50" s="173"/>
      <c r="OMY50" s="168"/>
      <c r="OMZ50" s="164"/>
      <c r="ONA50" s="167"/>
      <c r="ONB50" s="168"/>
      <c r="ONC50" s="172"/>
      <c r="OND50" s="168"/>
      <c r="ONE50" s="168"/>
      <c r="ONF50" s="168"/>
      <c r="ONG50" s="173"/>
      <c r="ONH50" s="168"/>
      <c r="ONI50" s="164"/>
      <c r="ONJ50" s="167"/>
      <c r="ONK50" s="168"/>
      <c r="ONL50" s="172"/>
      <c r="ONM50" s="168"/>
      <c r="ONN50" s="168"/>
      <c r="ONO50" s="168"/>
      <c r="ONP50" s="173"/>
      <c r="ONQ50" s="168"/>
      <c r="ONR50" s="164"/>
      <c r="ONS50" s="167"/>
      <c r="ONT50" s="168"/>
      <c r="ONU50" s="172"/>
      <c r="ONV50" s="168"/>
      <c r="ONW50" s="168"/>
      <c r="ONX50" s="168"/>
      <c r="ONY50" s="173"/>
      <c r="ONZ50" s="168"/>
      <c r="OOA50" s="164"/>
      <c r="OOB50" s="167"/>
      <c r="OOC50" s="168"/>
      <c r="OOD50" s="172"/>
      <c r="OOE50" s="168"/>
      <c r="OOF50" s="168"/>
      <c r="OOG50" s="168"/>
      <c r="OOH50" s="173"/>
      <c r="OOI50" s="168"/>
      <c r="OOJ50" s="164"/>
      <c r="OOK50" s="167"/>
      <c r="OOL50" s="168"/>
      <c r="OOM50" s="172"/>
      <c r="OON50" s="168"/>
      <c r="OOO50" s="168"/>
      <c r="OOP50" s="168"/>
      <c r="OOQ50" s="173"/>
      <c r="OOR50" s="168"/>
      <c r="OOS50" s="164"/>
      <c r="OOT50" s="167"/>
      <c r="OOU50" s="168"/>
      <c r="OOV50" s="172"/>
      <c r="OOW50" s="168"/>
      <c r="OOX50" s="168"/>
      <c r="OOY50" s="168"/>
      <c r="OOZ50" s="173"/>
      <c r="OPA50" s="168"/>
      <c r="OPB50" s="164"/>
      <c r="OPC50" s="167"/>
      <c r="OPD50" s="168"/>
      <c r="OPE50" s="172"/>
      <c r="OPF50" s="168"/>
      <c r="OPG50" s="168"/>
      <c r="OPH50" s="168"/>
      <c r="OPI50" s="173"/>
      <c r="OPJ50" s="168"/>
      <c r="OPK50" s="164"/>
      <c r="OPL50" s="167"/>
      <c r="OPM50" s="168"/>
      <c r="OPN50" s="172"/>
      <c r="OPO50" s="168"/>
      <c r="OPP50" s="168"/>
      <c r="OPQ50" s="168"/>
      <c r="OPR50" s="173"/>
      <c r="OPS50" s="168"/>
      <c r="OPT50" s="164"/>
      <c r="OPU50" s="167"/>
      <c r="OPV50" s="168"/>
      <c r="OPW50" s="172"/>
      <c r="OPX50" s="168"/>
      <c r="OPY50" s="168"/>
      <c r="OPZ50" s="168"/>
      <c r="OQA50" s="173"/>
      <c r="OQB50" s="168"/>
      <c r="OQC50" s="164"/>
      <c r="OQD50" s="167"/>
      <c r="OQE50" s="168"/>
      <c r="OQF50" s="172"/>
      <c r="OQG50" s="168"/>
      <c r="OQH50" s="168"/>
      <c r="OQI50" s="168"/>
      <c r="OQJ50" s="173"/>
      <c r="OQK50" s="168"/>
      <c r="OQL50" s="164"/>
      <c r="OQM50" s="167"/>
      <c r="OQN50" s="168"/>
      <c r="OQO50" s="172"/>
      <c r="OQP50" s="168"/>
      <c r="OQQ50" s="168"/>
      <c r="OQR50" s="168"/>
      <c r="OQS50" s="173"/>
      <c r="OQT50" s="168"/>
      <c r="OQU50" s="164"/>
      <c r="OQV50" s="167"/>
      <c r="OQW50" s="168"/>
      <c r="OQX50" s="172"/>
      <c r="OQY50" s="168"/>
      <c r="OQZ50" s="168"/>
      <c r="ORA50" s="168"/>
      <c r="ORB50" s="173"/>
      <c r="ORC50" s="168"/>
      <c r="ORD50" s="164"/>
      <c r="ORE50" s="167"/>
      <c r="ORF50" s="168"/>
      <c r="ORG50" s="172"/>
      <c r="ORH50" s="168"/>
      <c r="ORI50" s="168"/>
      <c r="ORJ50" s="168"/>
      <c r="ORK50" s="173"/>
      <c r="ORL50" s="168"/>
      <c r="ORM50" s="164"/>
      <c r="ORN50" s="167"/>
      <c r="ORO50" s="168"/>
      <c r="ORP50" s="172"/>
      <c r="ORQ50" s="168"/>
      <c r="ORR50" s="168"/>
      <c r="ORS50" s="168"/>
      <c r="ORT50" s="173"/>
      <c r="ORU50" s="168"/>
      <c r="ORV50" s="164"/>
      <c r="ORW50" s="167"/>
      <c r="ORX50" s="168"/>
      <c r="ORY50" s="172"/>
      <c r="ORZ50" s="168"/>
      <c r="OSA50" s="168"/>
      <c r="OSB50" s="168"/>
      <c r="OSC50" s="173"/>
      <c r="OSD50" s="168"/>
      <c r="OSE50" s="164"/>
      <c r="OSF50" s="167"/>
      <c r="OSG50" s="168"/>
      <c r="OSH50" s="172"/>
      <c r="OSI50" s="168"/>
      <c r="OSJ50" s="168"/>
      <c r="OSK50" s="168"/>
      <c r="OSL50" s="173"/>
      <c r="OSM50" s="168"/>
      <c r="OSN50" s="164"/>
      <c r="OSO50" s="167"/>
      <c r="OSP50" s="168"/>
      <c r="OSQ50" s="172"/>
      <c r="OSR50" s="168"/>
      <c r="OSS50" s="168"/>
      <c r="OST50" s="168"/>
      <c r="OSU50" s="173"/>
      <c r="OSV50" s="168"/>
      <c r="OSW50" s="164"/>
      <c r="OSX50" s="167"/>
      <c r="OSY50" s="168"/>
      <c r="OSZ50" s="172"/>
      <c r="OTA50" s="168"/>
      <c r="OTB50" s="168"/>
      <c r="OTC50" s="168"/>
      <c r="OTD50" s="173"/>
      <c r="OTE50" s="168"/>
      <c r="OTF50" s="164"/>
      <c r="OTG50" s="167"/>
      <c r="OTH50" s="168"/>
      <c r="OTI50" s="172"/>
      <c r="OTJ50" s="168"/>
      <c r="OTK50" s="168"/>
      <c r="OTL50" s="168"/>
      <c r="OTM50" s="173"/>
      <c r="OTN50" s="168"/>
      <c r="OTO50" s="164"/>
      <c r="OTP50" s="167"/>
      <c r="OTQ50" s="168"/>
      <c r="OTR50" s="172"/>
      <c r="OTS50" s="168"/>
      <c r="OTT50" s="168"/>
      <c r="OTU50" s="168"/>
      <c r="OTV50" s="173"/>
      <c r="OTW50" s="168"/>
      <c r="OTX50" s="164"/>
      <c r="OTY50" s="167"/>
      <c r="OTZ50" s="168"/>
      <c r="OUA50" s="172"/>
      <c r="OUB50" s="168"/>
      <c r="OUC50" s="168"/>
      <c r="OUD50" s="168"/>
      <c r="OUE50" s="173"/>
      <c r="OUF50" s="168"/>
      <c r="OUG50" s="164"/>
      <c r="OUH50" s="167"/>
      <c r="OUI50" s="168"/>
      <c r="OUJ50" s="172"/>
      <c r="OUK50" s="168"/>
      <c r="OUL50" s="168"/>
      <c r="OUM50" s="168"/>
      <c r="OUN50" s="173"/>
      <c r="OUO50" s="168"/>
      <c r="OUP50" s="164"/>
      <c r="OUQ50" s="167"/>
      <c r="OUR50" s="168"/>
      <c r="OUS50" s="172"/>
      <c r="OUT50" s="168"/>
      <c r="OUU50" s="168"/>
      <c r="OUV50" s="168"/>
      <c r="OUW50" s="173"/>
      <c r="OUX50" s="168"/>
      <c r="OUY50" s="164"/>
      <c r="OUZ50" s="167"/>
      <c r="OVA50" s="168"/>
      <c r="OVB50" s="172"/>
      <c r="OVC50" s="168"/>
      <c r="OVD50" s="168"/>
      <c r="OVE50" s="168"/>
      <c r="OVF50" s="173"/>
      <c r="OVG50" s="168"/>
      <c r="OVH50" s="164"/>
      <c r="OVI50" s="167"/>
      <c r="OVJ50" s="168"/>
      <c r="OVK50" s="172"/>
      <c r="OVL50" s="168"/>
      <c r="OVM50" s="168"/>
      <c r="OVN50" s="168"/>
      <c r="OVO50" s="173"/>
      <c r="OVP50" s="168"/>
      <c r="OVQ50" s="164"/>
      <c r="OVR50" s="167"/>
      <c r="OVS50" s="168"/>
      <c r="OVT50" s="172"/>
      <c r="OVU50" s="168"/>
      <c r="OVV50" s="168"/>
      <c r="OVW50" s="168"/>
      <c r="OVX50" s="173"/>
      <c r="OVY50" s="168"/>
      <c r="OVZ50" s="164"/>
      <c r="OWA50" s="167"/>
      <c r="OWB50" s="168"/>
      <c r="OWC50" s="172"/>
      <c r="OWD50" s="168"/>
      <c r="OWE50" s="168"/>
      <c r="OWF50" s="168"/>
      <c r="OWG50" s="173"/>
      <c r="OWH50" s="168"/>
      <c r="OWI50" s="164"/>
      <c r="OWJ50" s="167"/>
      <c r="OWK50" s="168"/>
      <c r="OWL50" s="172"/>
      <c r="OWM50" s="168"/>
      <c r="OWN50" s="168"/>
      <c r="OWO50" s="168"/>
      <c r="OWP50" s="173"/>
      <c r="OWQ50" s="168"/>
      <c r="OWR50" s="164"/>
      <c r="OWS50" s="167"/>
      <c r="OWT50" s="168"/>
      <c r="OWU50" s="172"/>
      <c r="OWV50" s="168"/>
      <c r="OWW50" s="168"/>
      <c r="OWX50" s="168"/>
      <c r="OWY50" s="173"/>
      <c r="OWZ50" s="168"/>
      <c r="OXA50" s="164"/>
      <c r="OXB50" s="167"/>
      <c r="OXC50" s="168"/>
      <c r="OXD50" s="172"/>
      <c r="OXE50" s="168"/>
      <c r="OXF50" s="168"/>
      <c r="OXG50" s="168"/>
      <c r="OXH50" s="173"/>
      <c r="OXI50" s="168"/>
      <c r="OXJ50" s="164"/>
      <c r="OXK50" s="167"/>
      <c r="OXL50" s="168"/>
      <c r="OXM50" s="172"/>
      <c r="OXN50" s="168"/>
      <c r="OXO50" s="168"/>
      <c r="OXP50" s="168"/>
      <c r="OXQ50" s="173"/>
      <c r="OXR50" s="168"/>
      <c r="OXS50" s="164"/>
      <c r="OXT50" s="167"/>
      <c r="OXU50" s="168"/>
      <c r="OXV50" s="172"/>
      <c r="OXW50" s="168"/>
      <c r="OXX50" s="168"/>
      <c r="OXY50" s="168"/>
      <c r="OXZ50" s="173"/>
      <c r="OYA50" s="168"/>
      <c r="OYB50" s="164"/>
      <c r="OYC50" s="167"/>
      <c r="OYD50" s="168"/>
      <c r="OYE50" s="172"/>
      <c r="OYF50" s="168"/>
      <c r="OYG50" s="168"/>
      <c r="OYH50" s="168"/>
      <c r="OYI50" s="173"/>
      <c r="OYJ50" s="168"/>
      <c r="OYK50" s="164"/>
      <c r="OYL50" s="167"/>
      <c r="OYM50" s="168"/>
      <c r="OYN50" s="172"/>
      <c r="OYO50" s="168"/>
      <c r="OYP50" s="168"/>
      <c r="OYQ50" s="168"/>
      <c r="OYR50" s="173"/>
      <c r="OYS50" s="168"/>
      <c r="OYT50" s="164"/>
      <c r="OYU50" s="167"/>
      <c r="OYV50" s="168"/>
      <c r="OYW50" s="172"/>
      <c r="OYX50" s="168"/>
      <c r="OYY50" s="168"/>
      <c r="OYZ50" s="168"/>
      <c r="OZA50" s="173"/>
      <c r="OZB50" s="168"/>
      <c r="OZC50" s="164"/>
      <c r="OZD50" s="167"/>
      <c r="OZE50" s="168"/>
      <c r="OZF50" s="172"/>
      <c r="OZG50" s="168"/>
      <c r="OZH50" s="168"/>
      <c r="OZI50" s="168"/>
      <c r="OZJ50" s="173"/>
      <c r="OZK50" s="168"/>
      <c r="OZL50" s="164"/>
      <c r="OZM50" s="167"/>
      <c r="OZN50" s="168"/>
      <c r="OZO50" s="172"/>
      <c r="OZP50" s="168"/>
      <c r="OZQ50" s="168"/>
      <c r="OZR50" s="168"/>
      <c r="OZS50" s="173"/>
      <c r="OZT50" s="168"/>
      <c r="OZU50" s="164"/>
      <c r="OZV50" s="167"/>
      <c r="OZW50" s="168"/>
      <c r="OZX50" s="172"/>
      <c r="OZY50" s="168"/>
      <c r="OZZ50" s="168"/>
      <c r="PAA50" s="168"/>
      <c r="PAB50" s="173"/>
      <c r="PAC50" s="168"/>
      <c r="PAD50" s="164"/>
      <c r="PAE50" s="167"/>
      <c r="PAF50" s="168"/>
      <c r="PAG50" s="172"/>
      <c r="PAH50" s="168"/>
      <c r="PAI50" s="168"/>
      <c r="PAJ50" s="168"/>
      <c r="PAK50" s="173"/>
      <c r="PAL50" s="168"/>
      <c r="PAM50" s="164"/>
      <c r="PAN50" s="167"/>
      <c r="PAO50" s="168"/>
      <c r="PAP50" s="172"/>
      <c r="PAQ50" s="168"/>
      <c r="PAR50" s="168"/>
      <c r="PAS50" s="168"/>
      <c r="PAT50" s="173"/>
      <c r="PAU50" s="168"/>
      <c r="PAV50" s="164"/>
      <c r="PAW50" s="167"/>
      <c r="PAX50" s="168"/>
      <c r="PAY50" s="172"/>
      <c r="PAZ50" s="168"/>
      <c r="PBA50" s="168"/>
      <c r="PBB50" s="168"/>
      <c r="PBC50" s="173"/>
      <c r="PBD50" s="168"/>
      <c r="PBE50" s="164"/>
      <c r="PBF50" s="167"/>
      <c r="PBG50" s="168"/>
      <c r="PBH50" s="172"/>
      <c r="PBI50" s="168"/>
      <c r="PBJ50" s="168"/>
      <c r="PBK50" s="168"/>
      <c r="PBL50" s="173"/>
      <c r="PBM50" s="168"/>
      <c r="PBN50" s="164"/>
      <c r="PBO50" s="167"/>
      <c r="PBP50" s="168"/>
      <c r="PBQ50" s="172"/>
      <c r="PBR50" s="168"/>
      <c r="PBS50" s="168"/>
      <c r="PBT50" s="168"/>
      <c r="PBU50" s="173"/>
      <c r="PBV50" s="168"/>
      <c r="PBW50" s="164"/>
      <c r="PBX50" s="167"/>
      <c r="PBY50" s="168"/>
      <c r="PBZ50" s="172"/>
      <c r="PCA50" s="168"/>
      <c r="PCB50" s="168"/>
      <c r="PCC50" s="168"/>
      <c r="PCD50" s="173"/>
      <c r="PCE50" s="168"/>
      <c r="PCF50" s="164"/>
      <c r="PCG50" s="167"/>
      <c r="PCH50" s="168"/>
      <c r="PCI50" s="172"/>
      <c r="PCJ50" s="168"/>
      <c r="PCK50" s="168"/>
      <c r="PCL50" s="168"/>
      <c r="PCM50" s="173"/>
      <c r="PCN50" s="168"/>
      <c r="PCO50" s="164"/>
      <c r="PCP50" s="167"/>
      <c r="PCQ50" s="168"/>
      <c r="PCR50" s="172"/>
      <c r="PCS50" s="168"/>
      <c r="PCT50" s="168"/>
      <c r="PCU50" s="168"/>
      <c r="PCV50" s="173"/>
      <c r="PCW50" s="168"/>
      <c r="PCX50" s="164"/>
      <c r="PCY50" s="167"/>
      <c r="PCZ50" s="168"/>
      <c r="PDA50" s="172"/>
      <c r="PDB50" s="168"/>
      <c r="PDC50" s="168"/>
      <c r="PDD50" s="168"/>
      <c r="PDE50" s="173"/>
      <c r="PDF50" s="168"/>
      <c r="PDG50" s="164"/>
      <c r="PDH50" s="167"/>
      <c r="PDI50" s="168"/>
      <c r="PDJ50" s="172"/>
      <c r="PDK50" s="168"/>
      <c r="PDL50" s="168"/>
      <c r="PDM50" s="168"/>
      <c r="PDN50" s="173"/>
      <c r="PDO50" s="168"/>
      <c r="PDP50" s="164"/>
      <c r="PDQ50" s="167"/>
      <c r="PDR50" s="168"/>
      <c r="PDS50" s="172"/>
      <c r="PDT50" s="168"/>
      <c r="PDU50" s="168"/>
      <c r="PDV50" s="168"/>
      <c r="PDW50" s="173"/>
      <c r="PDX50" s="168"/>
      <c r="PDY50" s="164"/>
      <c r="PDZ50" s="167"/>
      <c r="PEA50" s="168"/>
      <c r="PEB50" s="172"/>
      <c r="PEC50" s="168"/>
      <c r="PED50" s="168"/>
      <c r="PEE50" s="168"/>
      <c r="PEF50" s="173"/>
      <c r="PEG50" s="168"/>
      <c r="PEH50" s="164"/>
      <c r="PEI50" s="167"/>
      <c r="PEJ50" s="168"/>
      <c r="PEK50" s="172"/>
      <c r="PEL50" s="168"/>
      <c r="PEM50" s="168"/>
      <c r="PEN50" s="168"/>
      <c r="PEO50" s="173"/>
      <c r="PEP50" s="168"/>
      <c r="PEQ50" s="164"/>
      <c r="PER50" s="167"/>
      <c r="PES50" s="168"/>
      <c r="PET50" s="172"/>
      <c r="PEU50" s="168"/>
      <c r="PEV50" s="168"/>
      <c r="PEW50" s="168"/>
      <c r="PEX50" s="173"/>
      <c r="PEY50" s="168"/>
      <c r="PEZ50" s="164"/>
      <c r="PFA50" s="167"/>
      <c r="PFB50" s="168"/>
      <c r="PFC50" s="172"/>
      <c r="PFD50" s="168"/>
      <c r="PFE50" s="168"/>
      <c r="PFF50" s="168"/>
      <c r="PFG50" s="173"/>
      <c r="PFH50" s="168"/>
      <c r="PFI50" s="164"/>
      <c r="PFJ50" s="167"/>
      <c r="PFK50" s="168"/>
      <c r="PFL50" s="172"/>
      <c r="PFM50" s="168"/>
      <c r="PFN50" s="168"/>
      <c r="PFO50" s="168"/>
      <c r="PFP50" s="173"/>
      <c r="PFQ50" s="168"/>
      <c r="PFR50" s="164"/>
      <c r="PFS50" s="167"/>
      <c r="PFT50" s="168"/>
      <c r="PFU50" s="172"/>
      <c r="PFV50" s="168"/>
      <c r="PFW50" s="168"/>
      <c r="PFX50" s="168"/>
      <c r="PFY50" s="173"/>
      <c r="PFZ50" s="168"/>
      <c r="PGA50" s="164"/>
      <c r="PGB50" s="167"/>
      <c r="PGC50" s="168"/>
      <c r="PGD50" s="172"/>
      <c r="PGE50" s="168"/>
      <c r="PGF50" s="168"/>
      <c r="PGG50" s="168"/>
      <c r="PGH50" s="173"/>
      <c r="PGI50" s="168"/>
      <c r="PGJ50" s="164"/>
      <c r="PGK50" s="167"/>
      <c r="PGL50" s="168"/>
      <c r="PGM50" s="172"/>
      <c r="PGN50" s="168"/>
      <c r="PGO50" s="168"/>
      <c r="PGP50" s="168"/>
      <c r="PGQ50" s="173"/>
      <c r="PGR50" s="168"/>
      <c r="PGS50" s="164"/>
      <c r="PGT50" s="167"/>
      <c r="PGU50" s="168"/>
      <c r="PGV50" s="172"/>
      <c r="PGW50" s="168"/>
      <c r="PGX50" s="168"/>
      <c r="PGY50" s="168"/>
      <c r="PGZ50" s="173"/>
      <c r="PHA50" s="168"/>
      <c r="PHB50" s="164"/>
      <c r="PHC50" s="167"/>
      <c r="PHD50" s="168"/>
      <c r="PHE50" s="172"/>
      <c r="PHF50" s="168"/>
      <c r="PHG50" s="168"/>
      <c r="PHH50" s="168"/>
      <c r="PHI50" s="173"/>
      <c r="PHJ50" s="168"/>
      <c r="PHK50" s="164"/>
      <c r="PHL50" s="167"/>
      <c r="PHM50" s="168"/>
      <c r="PHN50" s="172"/>
      <c r="PHO50" s="168"/>
      <c r="PHP50" s="168"/>
      <c r="PHQ50" s="168"/>
      <c r="PHR50" s="173"/>
      <c r="PHS50" s="168"/>
      <c r="PHT50" s="164"/>
      <c r="PHU50" s="167"/>
      <c r="PHV50" s="168"/>
      <c r="PHW50" s="172"/>
      <c r="PHX50" s="168"/>
      <c r="PHY50" s="168"/>
      <c r="PHZ50" s="168"/>
      <c r="PIA50" s="173"/>
      <c r="PIB50" s="168"/>
      <c r="PIC50" s="164"/>
      <c r="PID50" s="167"/>
      <c r="PIE50" s="168"/>
      <c r="PIF50" s="172"/>
      <c r="PIG50" s="168"/>
      <c r="PIH50" s="168"/>
      <c r="PII50" s="168"/>
      <c r="PIJ50" s="173"/>
      <c r="PIK50" s="168"/>
      <c r="PIL50" s="164"/>
      <c r="PIM50" s="167"/>
      <c r="PIN50" s="168"/>
      <c r="PIO50" s="172"/>
      <c r="PIP50" s="168"/>
      <c r="PIQ50" s="168"/>
      <c r="PIR50" s="168"/>
      <c r="PIS50" s="173"/>
      <c r="PIT50" s="168"/>
      <c r="PIU50" s="164"/>
      <c r="PIV50" s="167"/>
      <c r="PIW50" s="168"/>
      <c r="PIX50" s="172"/>
      <c r="PIY50" s="168"/>
      <c r="PIZ50" s="168"/>
      <c r="PJA50" s="168"/>
      <c r="PJB50" s="173"/>
      <c r="PJC50" s="168"/>
      <c r="PJD50" s="164"/>
      <c r="PJE50" s="167"/>
      <c r="PJF50" s="168"/>
      <c r="PJG50" s="172"/>
      <c r="PJH50" s="168"/>
      <c r="PJI50" s="168"/>
      <c r="PJJ50" s="168"/>
      <c r="PJK50" s="173"/>
      <c r="PJL50" s="168"/>
      <c r="PJM50" s="164"/>
      <c r="PJN50" s="167"/>
      <c r="PJO50" s="168"/>
      <c r="PJP50" s="172"/>
      <c r="PJQ50" s="168"/>
      <c r="PJR50" s="168"/>
      <c r="PJS50" s="168"/>
      <c r="PJT50" s="173"/>
      <c r="PJU50" s="168"/>
      <c r="PJV50" s="164"/>
      <c r="PJW50" s="167"/>
      <c r="PJX50" s="168"/>
      <c r="PJY50" s="172"/>
      <c r="PJZ50" s="168"/>
      <c r="PKA50" s="168"/>
      <c r="PKB50" s="168"/>
      <c r="PKC50" s="173"/>
      <c r="PKD50" s="168"/>
      <c r="PKE50" s="164"/>
      <c r="PKF50" s="167"/>
      <c r="PKG50" s="168"/>
      <c r="PKH50" s="172"/>
      <c r="PKI50" s="168"/>
      <c r="PKJ50" s="168"/>
      <c r="PKK50" s="168"/>
      <c r="PKL50" s="173"/>
      <c r="PKM50" s="168"/>
      <c r="PKN50" s="164"/>
      <c r="PKO50" s="167"/>
      <c r="PKP50" s="168"/>
      <c r="PKQ50" s="172"/>
      <c r="PKR50" s="168"/>
      <c r="PKS50" s="168"/>
      <c r="PKT50" s="168"/>
      <c r="PKU50" s="173"/>
      <c r="PKV50" s="168"/>
      <c r="PKW50" s="164"/>
      <c r="PKX50" s="167"/>
      <c r="PKY50" s="168"/>
      <c r="PKZ50" s="172"/>
      <c r="PLA50" s="168"/>
      <c r="PLB50" s="168"/>
      <c r="PLC50" s="168"/>
      <c r="PLD50" s="173"/>
      <c r="PLE50" s="168"/>
      <c r="PLF50" s="164"/>
      <c r="PLG50" s="167"/>
      <c r="PLH50" s="168"/>
      <c r="PLI50" s="172"/>
      <c r="PLJ50" s="168"/>
      <c r="PLK50" s="168"/>
      <c r="PLL50" s="168"/>
      <c r="PLM50" s="173"/>
      <c r="PLN50" s="168"/>
      <c r="PLO50" s="164"/>
      <c r="PLP50" s="167"/>
      <c r="PLQ50" s="168"/>
      <c r="PLR50" s="172"/>
      <c r="PLS50" s="168"/>
      <c r="PLT50" s="168"/>
      <c r="PLU50" s="168"/>
      <c r="PLV50" s="173"/>
      <c r="PLW50" s="168"/>
      <c r="PLX50" s="164"/>
      <c r="PLY50" s="167"/>
      <c r="PLZ50" s="168"/>
      <c r="PMA50" s="172"/>
      <c r="PMB50" s="168"/>
      <c r="PMC50" s="168"/>
      <c r="PMD50" s="168"/>
      <c r="PME50" s="173"/>
      <c r="PMF50" s="168"/>
      <c r="PMG50" s="164"/>
      <c r="PMH50" s="167"/>
      <c r="PMI50" s="168"/>
      <c r="PMJ50" s="172"/>
      <c r="PMK50" s="168"/>
      <c r="PML50" s="168"/>
      <c r="PMM50" s="168"/>
      <c r="PMN50" s="173"/>
      <c r="PMO50" s="168"/>
      <c r="PMP50" s="164"/>
      <c r="PMQ50" s="167"/>
      <c r="PMR50" s="168"/>
      <c r="PMS50" s="172"/>
      <c r="PMT50" s="168"/>
      <c r="PMU50" s="168"/>
      <c r="PMV50" s="168"/>
      <c r="PMW50" s="173"/>
      <c r="PMX50" s="168"/>
      <c r="PMY50" s="164"/>
      <c r="PMZ50" s="167"/>
      <c r="PNA50" s="168"/>
      <c r="PNB50" s="172"/>
      <c r="PNC50" s="168"/>
      <c r="PND50" s="168"/>
      <c r="PNE50" s="168"/>
      <c r="PNF50" s="173"/>
      <c r="PNG50" s="168"/>
      <c r="PNH50" s="164"/>
      <c r="PNI50" s="167"/>
      <c r="PNJ50" s="168"/>
      <c r="PNK50" s="172"/>
      <c r="PNL50" s="168"/>
      <c r="PNM50" s="168"/>
      <c r="PNN50" s="168"/>
      <c r="PNO50" s="173"/>
      <c r="PNP50" s="168"/>
      <c r="PNQ50" s="164"/>
      <c r="PNR50" s="167"/>
      <c r="PNS50" s="168"/>
      <c r="PNT50" s="172"/>
      <c r="PNU50" s="168"/>
      <c r="PNV50" s="168"/>
      <c r="PNW50" s="168"/>
      <c r="PNX50" s="173"/>
      <c r="PNY50" s="168"/>
      <c r="PNZ50" s="164"/>
      <c r="POA50" s="167"/>
      <c r="POB50" s="168"/>
      <c r="POC50" s="172"/>
      <c r="POD50" s="168"/>
      <c r="POE50" s="168"/>
      <c r="POF50" s="168"/>
      <c r="POG50" s="173"/>
      <c r="POH50" s="168"/>
      <c r="POI50" s="164"/>
      <c r="POJ50" s="167"/>
      <c r="POK50" s="168"/>
      <c r="POL50" s="172"/>
      <c r="POM50" s="168"/>
      <c r="PON50" s="168"/>
      <c r="POO50" s="168"/>
      <c r="POP50" s="173"/>
      <c r="POQ50" s="168"/>
      <c r="POR50" s="164"/>
      <c r="POS50" s="167"/>
      <c r="POT50" s="168"/>
      <c r="POU50" s="172"/>
      <c r="POV50" s="168"/>
      <c r="POW50" s="168"/>
      <c r="POX50" s="168"/>
      <c r="POY50" s="173"/>
      <c r="POZ50" s="168"/>
      <c r="PPA50" s="164"/>
      <c r="PPB50" s="167"/>
      <c r="PPC50" s="168"/>
      <c r="PPD50" s="172"/>
      <c r="PPE50" s="168"/>
      <c r="PPF50" s="168"/>
      <c r="PPG50" s="168"/>
      <c r="PPH50" s="173"/>
      <c r="PPI50" s="168"/>
      <c r="PPJ50" s="164"/>
      <c r="PPK50" s="167"/>
      <c r="PPL50" s="168"/>
      <c r="PPM50" s="172"/>
      <c r="PPN50" s="168"/>
      <c r="PPO50" s="168"/>
      <c r="PPP50" s="168"/>
      <c r="PPQ50" s="173"/>
      <c r="PPR50" s="168"/>
      <c r="PPS50" s="164"/>
      <c r="PPT50" s="167"/>
      <c r="PPU50" s="168"/>
      <c r="PPV50" s="172"/>
      <c r="PPW50" s="168"/>
      <c r="PPX50" s="168"/>
      <c r="PPY50" s="168"/>
      <c r="PPZ50" s="173"/>
      <c r="PQA50" s="168"/>
      <c r="PQB50" s="164"/>
      <c r="PQC50" s="167"/>
      <c r="PQD50" s="168"/>
      <c r="PQE50" s="172"/>
      <c r="PQF50" s="168"/>
      <c r="PQG50" s="168"/>
      <c r="PQH50" s="168"/>
      <c r="PQI50" s="173"/>
      <c r="PQJ50" s="168"/>
      <c r="PQK50" s="164"/>
      <c r="PQL50" s="167"/>
      <c r="PQM50" s="168"/>
      <c r="PQN50" s="172"/>
      <c r="PQO50" s="168"/>
      <c r="PQP50" s="168"/>
      <c r="PQQ50" s="168"/>
      <c r="PQR50" s="173"/>
      <c r="PQS50" s="168"/>
      <c r="PQT50" s="164"/>
      <c r="PQU50" s="167"/>
      <c r="PQV50" s="168"/>
      <c r="PQW50" s="172"/>
      <c r="PQX50" s="168"/>
      <c r="PQY50" s="168"/>
      <c r="PQZ50" s="168"/>
      <c r="PRA50" s="173"/>
      <c r="PRB50" s="168"/>
      <c r="PRC50" s="164"/>
      <c r="PRD50" s="167"/>
      <c r="PRE50" s="168"/>
      <c r="PRF50" s="172"/>
      <c r="PRG50" s="168"/>
      <c r="PRH50" s="168"/>
      <c r="PRI50" s="168"/>
      <c r="PRJ50" s="173"/>
      <c r="PRK50" s="168"/>
      <c r="PRL50" s="164"/>
      <c r="PRM50" s="167"/>
      <c r="PRN50" s="168"/>
      <c r="PRO50" s="172"/>
      <c r="PRP50" s="168"/>
      <c r="PRQ50" s="168"/>
      <c r="PRR50" s="168"/>
      <c r="PRS50" s="173"/>
      <c r="PRT50" s="168"/>
      <c r="PRU50" s="164"/>
      <c r="PRV50" s="167"/>
      <c r="PRW50" s="168"/>
      <c r="PRX50" s="172"/>
      <c r="PRY50" s="168"/>
      <c r="PRZ50" s="168"/>
      <c r="PSA50" s="168"/>
      <c r="PSB50" s="173"/>
      <c r="PSC50" s="168"/>
      <c r="PSD50" s="164"/>
      <c r="PSE50" s="167"/>
      <c r="PSF50" s="168"/>
      <c r="PSG50" s="172"/>
      <c r="PSH50" s="168"/>
      <c r="PSI50" s="168"/>
      <c r="PSJ50" s="168"/>
      <c r="PSK50" s="173"/>
      <c r="PSL50" s="168"/>
      <c r="PSM50" s="164"/>
      <c r="PSN50" s="167"/>
      <c r="PSO50" s="168"/>
      <c r="PSP50" s="172"/>
      <c r="PSQ50" s="168"/>
      <c r="PSR50" s="168"/>
      <c r="PSS50" s="168"/>
      <c r="PST50" s="173"/>
      <c r="PSU50" s="168"/>
      <c r="PSV50" s="164"/>
      <c r="PSW50" s="167"/>
      <c r="PSX50" s="168"/>
      <c r="PSY50" s="172"/>
      <c r="PSZ50" s="168"/>
      <c r="PTA50" s="168"/>
      <c r="PTB50" s="168"/>
      <c r="PTC50" s="173"/>
      <c r="PTD50" s="168"/>
      <c r="PTE50" s="164"/>
      <c r="PTF50" s="167"/>
      <c r="PTG50" s="168"/>
      <c r="PTH50" s="172"/>
      <c r="PTI50" s="168"/>
      <c r="PTJ50" s="168"/>
      <c r="PTK50" s="168"/>
      <c r="PTL50" s="173"/>
      <c r="PTM50" s="168"/>
      <c r="PTN50" s="164"/>
      <c r="PTO50" s="167"/>
      <c r="PTP50" s="168"/>
      <c r="PTQ50" s="172"/>
      <c r="PTR50" s="168"/>
      <c r="PTS50" s="168"/>
      <c r="PTT50" s="168"/>
      <c r="PTU50" s="173"/>
      <c r="PTV50" s="168"/>
      <c r="PTW50" s="164"/>
      <c r="PTX50" s="167"/>
      <c r="PTY50" s="168"/>
      <c r="PTZ50" s="172"/>
      <c r="PUA50" s="168"/>
      <c r="PUB50" s="168"/>
      <c r="PUC50" s="168"/>
      <c r="PUD50" s="173"/>
      <c r="PUE50" s="168"/>
      <c r="PUF50" s="164"/>
      <c r="PUG50" s="167"/>
      <c r="PUH50" s="168"/>
      <c r="PUI50" s="172"/>
      <c r="PUJ50" s="168"/>
      <c r="PUK50" s="168"/>
      <c r="PUL50" s="168"/>
      <c r="PUM50" s="173"/>
      <c r="PUN50" s="168"/>
      <c r="PUO50" s="164"/>
      <c r="PUP50" s="167"/>
      <c r="PUQ50" s="168"/>
      <c r="PUR50" s="172"/>
      <c r="PUS50" s="168"/>
      <c r="PUT50" s="168"/>
      <c r="PUU50" s="168"/>
      <c r="PUV50" s="173"/>
      <c r="PUW50" s="168"/>
      <c r="PUX50" s="164"/>
      <c r="PUY50" s="167"/>
      <c r="PUZ50" s="168"/>
      <c r="PVA50" s="172"/>
      <c r="PVB50" s="168"/>
      <c r="PVC50" s="168"/>
      <c r="PVD50" s="168"/>
      <c r="PVE50" s="173"/>
      <c r="PVF50" s="168"/>
      <c r="PVG50" s="164"/>
      <c r="PVH50" s="167"/>
      <c r="PVI50" s="168"/>
      <c r="PVJ50" s="172"/>
      <c r="PVK50" s="168"/>
      <c r="PVL50" s="168"/>
      <c r="PVM50" s="168"/>
      <c r="PVN50" s="173"/>
      <c r="PVO50" s="168"/>
      <c r="PVP50" s="164"/>
      <c r="PVQ50" s="167"/>
      <c r="PVR50" s="168"/>
      <c r="PVS50" s="172"/>
      <c r="PVT50" s="168"/>
      <c r="PVU50" s="168"/>
      <c r="PVV50" s="168"/>
      <c r="PVW50" s="173"/>
      <c r="PVX50" s="168"/>
      <c r="PVY50" s="164"/>
      <c r="PVZ50" s="167"/>
      <c r="PWA50" s="168"/>
      <c r="PWB50" s="172"/>
      <c r="PWC50" s="168"/>
      <c r="PWD50" s="168"/>
      <c r="PWE50" s="168"/>
      <c r="PWF50" s="173"/>
      <c r="PWG50" s="168"/>
      <c r="PWH50" s="164"/>
      <c r="PWI50" s="167"/>
      <c r="PWJ50" s="168"/>
      <c r="PWK50" s="172"/>
      <c r="PWL50" s="168"/>
      <c r="PWM50" s="168"/>
      <c r="PWN50" s="168"/>
      <c r="PWO50" s="173"/>
      <c r="PWP50" s="168"/>
      <c r="PWQ50" s="164"/>
      <c r="PWR50" s="167"/>
      <c r="PWS50" s="168"/>
      <c r="PWT50" s="172"/>
      <c r="PWU50" s="168"/>
      <c r="PWV50" s="168"/>
      <c r="PWW50" s="168"/>
      <c r="PWX50" s="173"/>
      <c r="PWY50" s="168"/>
      <c r="PWZ50" s="164"/>
      <c r="PXA50" s="167"/>
      <c r="PXB50" s="168"/>
      <c r="PXC50" s="172"/>
      <c r="PXD50" s="168"/>
      <c r="PXE50" s="168"/>
      <c r="PXF50" s="168"/>
      <c r="PXG50" s="173"/>
      <c r="PXH50" s="168"/>
      <c r="PXI50" s="164"/>
      <c r="PXJ50" s="167"/>
      <c r="PXK50" s="168"/>
      <c r="PXL50" s="172"/>
      <c r="PXM50" s="168"/>
      <c r="PXN50" s="168"/>
      <c r="PXO50" s="168"/>
      <c r="PXP50" s="173"/>
      <c r="PXQ50" s="168"/>
      <c r="PXR50" s="164"/>
      <c r="PXS50" s="167"/>
      <c r="PXT50" s="168"/>
      <c r="PXU50" s="172"/>
      <c r="PXV50" s="168"/>
      <c r="PXW50" s="168"/>
      <c r="PXX50" s="168"/>
      <c r="PXY50" s="173"/>
      <c r="PXZ50" s="168"/>
      <c r="PYA50" s="164"/>
      <c r="PYB50" s="167"/>
      <c r="PYC50" s="168"/>
      <c r="PYD50" s="172"/>
      <c r="PYE50" s="168"/>
      <c r="PYF50" s="168"/>
      <c r="PYG50" s="168"/>
      <c r="PYH50" s="173"/>
      <c r="PYI50" s="168"/>
      <c r="PYJ50" s="164"/>
      <c r="PYK50" s="167"/>
      <c r="PYL50" s="168"/>
      <c r="PYM50" s="172"/>
      <c r="PYN50" s="168"/>
      <c r="PYO50" s="168"/>
      <c r="PYP50" s="168"/>
      <c r="PYQ50" s="173"/>
      <c r="PYR50" s="168"/>
      <c r="PYS50" s="164"/>
      <c r="PYT50" s="167"/>
      <c r="PYU50" s="168"/>
      <c r="PYV50" s="172"/>
      <c r="PYW50" s="168"/>
      <c r="PYX50" s="168"/>
      <c r="PYY50" s="168"/>
      <c r="PYZ50" s="173"/>
      <c r="PZA50" s="168"/>
      <c r="PZB50" s="164"/>
      <c r="PZC50" s="167"/>
      <c r="PZD50" s="168"/>
      <c r="PZE50" s="172"/>
      <c r="PZF50" s="168"/>
      <c r="PZG50" s="168"/>
      <c r="PZH50" s="168"/>
      <c r="PZI50" s="173"/>
      <c r="PZJ50" s="168"/>
      <c r="PZK50" s="164"/>
      <c r="PZL50" s="167"/>
      <c r="PZM50" s="168"/>
      <c r="PZN50" s="172"/>
      <c r="PZO50" s="168"/>
      <c r="PZP50" s="168"/>
      <c r="PZQ50" s="168"/>
      <c r="PZR50" s="173"/>
      <c r="PZS50" s="168"/>
      <c r="PZT50" s="164"/>
      <c r="PZU50" s="167"/>
      <c r="PZV50" s="168"/>
      <c r="PZW50" s="172"/>
      <c r="PZX50" s="168"/>
      <c r="PZY50" s="168"/>
      <c r="PZZ50" s="168"/>
      <c r="QAA50" s="173"/>
      <c r="QAB50" s="168"/>
      <c r="QAC50" s="164"/>
      <c r="QAD50" s="167"/>
      <c r="QAE50" s="168"/>
      <c r="QAF50" s="172"/>
      <c r="QAG50" s="168"/>
      <c r="QAH50" s="168"/>
      <c r="QAI50" s="168"/>
      <c r="QAJ50" s="173"/>
      <c r="QAK50" s="168"/>
      <c r="QAL50" s="164"/>
      <c r="QAM50" s="167"/>
      <c r="QAN50" s="168"/>
      <c r="QAO50" s="172"/>
      <c r="QAP50" s="168"/>
      <c r="QAQ50" s="168"/>
      <c r="QAR50" s="168"/>
      <c r="QAS50" s="173"/>
      <c r="QAT50" s="168"/>
      <c r="QAU50" s="164"/>
      <c r="QAV50" s="167"/>
      <c r="QAW50" s="168"/>
      <c r="QAX50" s="172"/>
      <c r="QAY50" s="168"/>
      <c r="QAZ50" s="168"/>
      <c r="QBA50" s="168"/>
      <c r="QBB50" s="173"/>
      <c r="QBC50" s="168"/>
      <c r="QBD50" s="164"/>
      <c r="QBE50" s="167"/>
      <c r="QBF50" s="168"/>
      <c r="QBG50" s="172"/>
      <c r="QBH50" s="168"/>
      <c r="QBI50" s="168"/>
      <c r="QBJ50" s="168"/>
      <c r="QBK50" s="173"/>
      <c r="QBL50" s="168"/>
      <c r="QBM50" s="164"/>
      <c r="QBN50" s="167"/>
      <c r="QBO50" s="168"/>
      <c r="QBP50" s="172"/>
      <c r="QBQ50" s="168"/>
      <c r="QBR50" s="168"/>
      <c r="QBS50" s="168"/>
      <c r="QBT50" s="173"/>
      <c r="QBU50" s="168"/>
      <c r="QBV50" s="164"/>
      <c r="QBW50" s="167"/>
      <c r="QBX50" s="168"/>
      <c r="QBY50" s="172"/>
      <c r="QBZ50" s="168"/>
      <c r="QCA50" s="168"/>
      <c r="QCB50" s="168"/>
      <c r="QCC50" s="173"/>
      <c r="QCD50" s="168"/>
      <c r="QCE50" s="164"/>
      <c r="QCF50" s="167"/>
      <c r="QCG50" s="168"/>
      <c r="QCH50" s="172"/>
      <c r="QCI50" s="168"/>
      <c r="QCJ50" s="168"/>
      <c r="QCK50" s="168"/>
      <c r="QCL50" s="173"/>
      <c r="QCM50" s="168"/>
      <c r="QCN50" s="164"/>
      <c r="QCO50" s="167"/>
      <c r="QCP50" s="168"/>
      <c r="QCQ50" s="172"/>
      <c r="QCR50" s="168"/>
      <c r="QCS50" s="168"/>
      <c r="QCT50" s="168"/>
      <c r="QCU50" s="173"/>
      <c r="QCV50" s="168"/>
      <c r="QCW50" s="164"/>
      <c r="QCX50" s="167"/>
      <c r="QCY50" s="168"/>
      <c r="QCZ50" s="172"/>
      <c r="QDA50" s="168"/>
      <c r="QDB50" s="168"/>
      <c r="QDC50" s="168"/>
      <c r="QDD50" s="173"/>
      <c r="QDE50" s="168"/>
      <c r="QDF50" s="164"/>
      <c r="QDG50" s="167"/>
      <c r="QDH50" s="168"/>
      <c r="QDI50" s="172"/>
      <c r="QDJ50" s="168"/>
      <c r="QDK50" s="168"/>
      <c r="QDL50" s="168"/>
      <c r="QDM50" s="173"/>
      <c r="QDN50" s="168"/>
      <c r="QDO50" s="164"/>
      <c r="QDP50" s="167"/>
      <c r="QDQ50" s="168"/>
      <c r="QDR50" s="172"/>
      <c r="QDS50" s="168"/>
      <c r="QDT50" s="168"/>
      <c r="QDU50" s="168"/>
      <c r="QDV50" s="173"/>
      <c r="QDW50" s="168"/>
      <c r="QDX50" s="164"/>
      <c r="QDY50" s="167"/>
      <c r="QDZ50" s="168"/>
      <c r="QEA50" s="172"/>
      <c r="QEB50" s="168"/>
      <c r="QEC50" s="168"/>
      <c r="QED50" s="168"/>
      <c r="QEE50" s="173"/>
      <c r="QEF50" s="168"/>
      <c r="QEG50" s="164"/>
      <c r="QEH50" s="167"/>
      <c r="QEI50" s="168"/>
      <c r="QEJ50" s="172"/>
      <c r="QEK50" s="168"/>
      <c r="QEL50" s="168"/>
      <c r="QEM50" s="168"/>
      <c r="QEN50" s="173"/>
      <c r="QEO50" s="168"/>
      <c r="QEP50" s="164"/>
      <c r="QEQ50" s="167"/>
      <c r="QER50" s="168"/>
      <c r="QES50" s="172"/>
      <c r="QET50" s="168"/>
      <c r="QEU50" s="168"/>
      <c r="QEV50" s="168"/>
      <c r="QEW50" s="173"/>
      <c r="QEX50" s="168"/>
      <c r="QEY50" s="164"/>
      <c r="QEZ50" s="167"/>
      <c r="QFA50" s="168"/>
      <c r="QFB50" s="172"/>
      <c r="QFC50" s="168"/>
      <c r="QFD50" s="168"/>
      <c r="QFE50" s="168"/>
      <c r="QFF50" s="173"/>
      <c r="QFG50" s="168"/>
      <c r="QFH50" s="164"/>
      <c r="QFI50" s="167"/>
      <c r="QFJ50" s="168"/>
      <c r="QFK50" s="172"/>
      <c r="QFL50" s="168"/>
      <c r="QFM50" s="168"/>
      <c r="QFN50" s="168"/>
      <c r="QFO50" s="173"/>
      <c r="QFP50" s="168"/>
      <c r="QFQ50" s="164"/>
      <c r="QFR50" s="167"/>
      <c r="QFS50" s="168"/>
      <c r="QFT50" s="172"/>
      <c r="QFU50" s="168"/>
      <c r="QFV50" s="168"/>
      <c r="QFW50" s="168"/>
      <c r="QFX50" s="173"/>
      <c r="QFY50" s="168"/>
      <c r="QFZ50" s="164"/>
      <c r="QGA50" s="167"/>
      <c r="QGB50" s="168"/>
      <c r="QGC50" s="172"/>
      <c r="QGD50" s="168"/>
      <c r="QGE50" s="168"/>
      <c r="QGF50" s="168"/>
      <c r="QGG50" s="173"/>
      <c r="QGH50" s="168"/>
      <c r="QGI50" s="164"/>
      <c r="QGJ50" s="167"/>
      <c r="QGK50" s="168"/>
      <c r="QGL50" s="172"/>
      <c r="QGM50" s="168"/>
      <c r="QGN50" s="168"/>
      <c r="QGO50" s="168"/>
      <c r="QGP50" s="173"/>
      <c r="QGQ50" s="168"/>
      <c r="QGR50" s="164"/>
      <c r="QGS50" s="167"/>
      <c r="QGT50" s="168"/>
      <c r="QGU50" s="172"/>
      <c r="QGV50" s="168"/>
      <c r="QGW50" s="168"/>
      <c r="QGX50" s="168"/>
      <c r="QGY50" s="173"/>
      <c r="QGZ50" s="168"/>
      <c r="QHA50" s="164"/>
      <c r="QHB50" s="167"/>
      <c r="QHC50" s="168"/>
      <c r="QHD50" s="172"/>
      <c r="QHE50" s="168"/>
      <c r="QHF50" s="168"/>
      <c r="QHG50" s="168"/>
      <c r="QHH50" s="173"/>
      <c r="QHI50" s="168"/>
      <c r="QHJ50" s="164"/>
      <c r="QHK50" s="167"/>
      <c r="QHL50" s="168"/>
      <c r="QHM50" s="172"/>
      <c r="QHN50" s="168"/>
      <c r="QHO50" s="168"/>
      <c r="QHP50" s="168"/>
      <c r="QHQ50" s="173"/>
      <c r="QHR50" s="168"/>
      <c r="QHS50" s="164"/>
      <c r="QHT50" s="167"/>
      <c r="QHU50" s="168"/>
      <c r="QHV50" s="172"/>
      <c r="QHW50" s="168"/>
      <c r="QHX50" s="168"/>
      <c r="QHY50" s="168"/>
      <c r="QHZ50" s="173"/>
      <c r="QIA50" s="168"/>
      <c r="QIB50" s="164"/>
      <c r="QIC50" s="167"/>
      <c r="QID50" s="168"/>
      <c r="QIE50" s="172"/>
      <c r="QIF50" s="168"/>
      <c r="QIG50" s="168"/>
      <c r="QIH50" s="168"/>
      <c r="QII50" s="173"/>
      <c r="QIJ50" s="168"/>
      <c r="QIK50" s="164"/>
      <c r="QIL50" s="167"/>
      <c r="QIM50" s="168"/>
      <c r="QIN50" s="172"/>
      <c r="QIO50" s="168"/>
      <c r="QIP50" s="168"/>
      <c r="QIQ50" s="168"/>
      <c r="QIR50" s="173"/>
      <c r="QIS50" s="168"/>
      <c r="QIT50" s="164"/>
      <c r="QIU50" s="167"/>
      <c r="QIV50" s="168"/>
      <c r="QIW50" s="172"/>
      <c r="QIX50" s="168"/>
      <c r="QIY50" s="168"/>
      <c r="QIZ50" s="168"/>
      <c r="QJA50" s="173"/>
      <c r="QJB50" s="168"/>
      <c r="QJC50" s="164"/>
      <c r="QJD50" s="167"/>
      <c r="QJE50" s="168"/>
      <c r="QJF50" s="172"/>
      <c r="QJG50" s="168"/>
      <c r="QJH50" s="168"/>
      <c r="QJI50" s="168"/>
      <c r="QJJ50" s="173"/>
      <c r="QJK50" s="168"/>
      <c r="QJL50" s="164"/>
      <c r="QJM50" s="167"/>
      <c r="QJN50" s="168"/>
      <c r="QJO50" s="172"/>
      <c r="QJP50" s="168"/>
      <c r="QJQ50" s="168"/>
      <c r="QJR50" s="168"/>
      <c r="QJS50" s="173"/>
      <c r="QJT50" s="168"/>
      <c r="QJU50" s="164"/>
      <c r="QJV50" s="167"/>
      <c r="QJW50" s="168"/>
      <c r="QJX50" s="172"/>
      <c r="QJY50" s="168"/>
      <c r="QJZ50" s="168"/>
      <c r="QKA50" s="168"/>
      <c r="QKB50" s="173"/>
      <c r="QKC50" s="168"/>
      <c r="QKD50" s="164"/>
      <c r="QKE50" s="167"/>
      <c r="QKF50" s="168"/>
      <c r="QKG50" s="172"/>
      <c r="QKH50" s="168"/>
      <c r="QKI50" s="168"/>
      <c r="QKJ50" s="168"/>
      <c r="QKK50" s="173"/>
      <c r="QKL50" s="168"/>
      <c r="QKM50" s="164"/>
      <c r="QKN50" s="167"/>
      <c r="QKO50" s="168"/>
      <c r="QKP50" s="172"/>
      <c r="QKQ50" s="168"/>
      <c r="QKR50" s="168"/>
      <c r="QKS50" s="168"/>
      <c r="QKT50" s="173"/>
      <c r="QKU50" s="168"/>
      <c r="QKV50" s="164"/>
      <c r="QKW50" s="167"/>
      <c r="QKX50" s="168"/>
      <c r="QKY50" s="172"/>
      <c r="QKZ50" s="168"/>
      <c r="QLA50" s="168"/>
      <c r="QLB50" s="168"/>
      <c r="QLC50" s="173"/>
      <c r="QLD50" s="168"/>
      <c r="QLE50" s="164"/>
      <c r="QLF50" s="167"/>
      <c r="QLG50" s="168"/>
      <c r="QLH50" s="172"/>
      <c r="QLI50" s="168"/>
      <c r="QLJ50" s="168"/>
      <c r="QLK50" s="168"/>
      <c r="QLL50" s="173"/>
      <c r="QLM50" s="168"/>
      <c r="QLN50" s="164"/>
      <c r="QLO50" s="167"/>
      <c r="QLP50" s="168"/>
      <c r="QLQ50" s="172"/>
      <c r="QLR50" s="168"/>
      <c r="QLS50" s="168"/>
      <c r="QLT50" s="168"/>
      <c r="QLU50" s="173"/>
      <c r="QLV50" s="168"/>
      <c r="QLW50" s="164"/>
      <c r="QLX50" s="167"/>
      <c r="QLY50" s="168"/>
      <c r="QLZ50" s="172"/>
      <c r="QMA50" s="168"/>
      <c r="QMB50" s="168"/>
      <c r="QMC50" s="168"/>
      <c r="QMD50" s="173"/>
      <c r="QME50" s="168"/>
      <c r="QMF50" s="164"/>
      <c r="QMG50" s="167"/>
      <c r="QMH50" s="168"/>
      <c r="QMI50" s="172"/>
      <c r="QMJ50" s="168"/>
      <c r="QMK50" s="168"/>
      <c r="QML50" s="168"/>
      <c r="QMM50" s="173"/>
      <c r="QMN50" s="168"/>
      <c r="QMO50" s="164"/>
      <c r="QMP50" s="167"/>
      <c r="QMQ50" s="168"/>
      <c r="QMR50" s="172"/>
      <c r="QMS50" s="168"/>
      <c r="QMT50" s="168"/>
      <c r="QMU50" s="168"/>
      <c r="QMV50" s="173"/>
      <c r="QMW50" s="168"/>
      <c r="QMX50" s="164"/>
      <c r="QMY50" s="167"/>
      <c r="QMZ50" s="168"/>
      <c r="QNA50" s="172"/>
      <c r="QNB50" s="168"/>
      <c r="QNC50" s="168"/>
      <c r="QND50" s="168"/>
      <c r="QNE50" s="173"/>
      <c r="QNF50" s="168"/>
      <c r="QNG50" s="164"/>
      <c r="QNH50" s="167"/>
      <c r="QNI50" s="168"/>
      <c r="QNJ50" s="172"/>
      <c r="QNK50" s="168"/>
      <c r="QNL50" s="168"/>
      <c r="QNM50" s="168"/>
      <c r="QNN50" s="173"/>
      <c r="QNO50" s="168"/>
      <c r="QNP50" s="164"/>
      <c r="QNQ50" s="167"/>
      <c r="QNR50" s="168"/>
      <c r="QNS50" s="172"/>
      <c r="QNT50" s="168"/>
      <c r="QNU50" s="168"/>
      <c r="QNV50" s="168"/>
      <c r="QNW50" s="173"/>
      <c r="QNX50" s="168"/>
      <c r="QNY50" s="164"/>
      <c r="QNZ50" s="167"/>
      <c r="QOA50" s="168"/>
      <c r="QOB50" s="172"/>
      <c r="QOC50" s="168"/>
      <c r="QOD50" s="168"/>
      <c r="QOE50" s="168"/>
      <c r="QOF50" s="173"/>
      <c r="QOG50" s="168"/>
      <c r="QOH50" s="164"/>
      <c r="QOI50" s="167"/>
      <c r="QOJ50" s="168"/>
      <c r="QOK50" s="172"/>
      <c r="QOL50" s="168"/>
      <c r="QOM50" s="168"/>
      <c r="QON50" s="168"/>
      <c r="QOO50" s="173"/>
      <c r="QOP50" s="168"/>
      <c r="QOQ50" s="164"/>
      <c r="QOR50" s="167"/>
      <c r="QOS50" s="168"/>
      <c r="QOT50" s="172"/>
      <c r="QOU50" s="168"/>
      <c r="QOV50" s="168"/>
      <c r="QOW50" s="168"/>
      <c r="QOX50" s="173"/>
      <c r="QOY50" s="168"/>
      <c r="QOZ50" s="164"/>
      <c r="QPA50" s="167"/>
      <c r="QPB50" s="168"/>
      <c r="QPC50" s="172"/>
      <c r="QPD50" s="168"/>
      <c r="QPE50" s="168"/>
      <c r="QPF50" s="168"/>
      <c r="QPG50" s="173"/>
      <c r="QPH50" s="168"/>
      <c r="QPI50" s="164"/>
      <c r="QPJ50" s="167"/>
      <c r="QPK50" s="168"/>
      <c r="QPL50" s="172"/>
      <c r="QPM50" s="168"/>
      <c r="QPN50" s="168"/>
      <c r="QPO50" s="168"/>
      <c r="QPP50" s="173"/>
      <c r="QPQ50" s="168"/>
      <c r="QPR50" s="164"/>
      <c r="QPS50" s="167"/>
      <c r="QPT50" s="168"/>
      <c r="QPU50" s="172"/>
      <c r="QPV50" s="168"/>
      <c r="QPW50" s="168"/>
      <c r="QPX50" s="168"/>
      <c r="QPY50" s="173"/>
      <c r="QPZ50" s="168"/>
      <c r="QQA50" s="164"/>
      <c r="QQB50" s="167"/>
      <c r="QQC50" s="168"/>
      <c r="QQD50" s="172"/>
      <c r="QQE50" s="168"/>
      <c r="QQF50" s="168"/>
      <c r="QQG50" s="168"/>
      <c r="QQH50" s="173"/>
      <c r="QQI50" s="168"/>
      <c r="QQJ50" s="164"/>
      <c r="QQK50" s="167"/>
      <c r="QQL50" s="168"/>
      <c r="QQM50" s="172"/>
      <c r="QQN50" s="168"/>
      <c r="QQO50" s="168"/>
      <c r="QQP50" s="168"/>
      <c r="QQQ50" s="173"/>
      <c r="QQR50" s="168"/>
      <c r="QQS50" s="164"/>
      <c r="QQT50" s="167"/>
      <c r="QQU50" s="168"/>
      <c r="QQV50" s="172"/>
      <c r="QQW50" s="168"/>
      <c r="QQX50" s="168"/>
      <c r="QQY50" s="168"/>
      <c r="QQZ50" s="173"/>
      <c r="QRA50" s="168"/>
      <c r="QRB50" s="164"/>
      <c r="QRC50" s="167"/>
      <c r="QRD50" s="168"/>
      <c r="QRE50" s="172"/>
      <c r="QRF50" s="168"/>
      <c r="QRG50" s="168"/>
      <c r="QRH50" s="168"/>
      <c r="QRI50" s="173"/>
      <c r="QRJ50" s="168"/>
      <c r="QRK50" s="164"/>
      <c r="QRL50" s="167"/>
      <c r="QRM50" s="168"/>
      <c r="QRN50" s="172"/>
      <c r="QRO50" s="168"/>
      <c r="QRP50" s="168"/>
      <c r="QRQ50" s="168"/>
      <c r="QRR50" s="173"/>
      <c r="QRS50" s="168"/>
      <c r="QRT50" s="164"/>
      <c r="QRU50" s="167"/>
      <c r="QRV50" s="168"/>
      <c r="QRW50" s="172"/>
      <c r="QRX50" s="168"/>
      <c r="QRY50" s="168"/>
      <c r="QRZ50" s="168"/>
      <c r="QSA50" s="173"/>
      <c r="QSB50" s="168"/>
      <c r="QSC50" s="164"/>
      <c r="QSD50" s="167"/>
      <c r="QSE50" s="168"/>
      <c r="QSF50" s="172"/>
      <c r="QSG50" s="168"/>
      <c r="QSH50" s="168"/>
      <c r="QSI50" s="168"/>
      <c r="QSJ50" s="173"/>
      <c r="QSK50" s="168"/>
      <c r="QSL50" s="164"/>
      <c r="QSM50" s="167"/>
      <c r="QSN50" s="168"/>
      <c r="QSO50" s="172"/>
      <c r="QSP50" s="168"/>
      <c r="QSQ50" s="168"/>
      <c r="QSR50" s="168"/>
      <c r="QSS50" s="173"/>
      <c r="QST50" s="168"/>
      <c r="QSU50" s="164"/>
      <c r="QSV50" s="167"/>
      <c r="QSW50" s="168"/>
      <c r="QSX50" s="172"/>
      <c r="QSY50" s="168"/>
      <c r="QSZ50" s="168"/>
      <c r="QTA50" s="168"/>
      <c r="QTB50" s="173"/>
      <c r="QTC50" s="168"/>
      <c r="QTD50" s="164"/>
      <c r="QTE50" s="167"/>
      <c r="QTF50" s="168"/>
      <c r="QTG50" s="172"/>
      <c r="QTH50" s="168"/>
      <c r="QTI50" s="168"/>
      <c r="QTJ50" s="168"/>
      <c r="QTK50" s="173"/>
      <c r="QTL50" s="168"/>
      <c r="QTM50" s="164"/>
      <c r="QTN50" s="167"/>
      <c r="QTO50" s="168"/>
      <c r="QTP50" s="172"/>
      <c r="QTQ50" s="168"/>
      <c r="QTR50" s="168"/>
      <c r="QTS50" s="168"/>
      <c r="QTT50" s="173"/>
      <c r="QTU50" s="168"/>
      <c r="QTV50" s="164"/>
      <c r="QTW50" s="167"/>
      <c r="QTX50" s="168"/>
      <c r="QTY50" s="172"/>
      <c r="QTZ50" s="168"/>
      <c r="QUA50" s="168"/>
      <c r="QUB50" s="168"/>
      <c r="QUC50" s="173"/>
      <c r="QUD50" s="168"/>
      <c r="QUE50" s="164"/>
      <c r="QUF50" s="167"/>
      <c r="QUG50" s="168"/>
      <c r="QUH50" s="172"/>
      <c r="QUI50" s="168"/>
      <c r="QUJ50" s="168"/>
      <c r="QUK50" s="168"/>
      <c r="QUL50" s="173"/>
      <c r="QUM50" s="168"/>
      <c r="QUN50" s="164"/>
      <c r="QUO50" s="167"/>
      <c r="QUP50" s="168"/>
      <c r="QUQ50" s="172"/>
      <c r="QUR50" s="168"/>
      <c r="QUS50" s="168"/>
      <c r="QUT50" s="168"/>
      <c r="QUU50" s="173"/>
      <c r="QUV50" s="168"/>
      <c r="QUW50" s="164"/>
      <c r="QUX50" s="167"/>
      <c r="QUY50" s="168"/>
      <c r="QUZ50" s="172"/>
      <c r="QVA50" s="168"/>
      <c r="QVB50" s="168"/>
      <c r="QVC50" s="168"/>
      <c r="QVD50" s="173"/>
      <c r="QVE50" s="168"/>
      <c r="QVF50" s="164"/>
      <c r="QVG50" s="167"/>
      <c r="QVH50" s="168"/>
      <c r="QVI50" s="172"/>
      <c r="QVJ50" s="168"/>
      <c r="QVK50" s="168"/>
      <c r="QVL50" s="168"/>
      <c r="QVM50" s="173"/>
      <c r="QVN50" s="168"/>
      <c r="QVO50" s="164"/>
      <c r="QVP50" s="167"/>
      <c r="QVQ50" s="168"/>
      <c r="QVR50" s="172"/>
      <c r="QVS50" s="168"/>
      <c r="QVT50" s="168"/>
      <c r="QVU50" s="168"/>
      <c r="QVV50" s="173"/>
      <c r="QVW50" s="168"/>
      <c r="QVX50" s="164"/>
      <c r="QVY50" s="167"/>
      <c r="QVZ50" s="168"/>
      <c r="QWA50" s="172"/>
      <c r="QWB50" s="168"/>
      <c r="QWC50" s="168"/>
      <c r="QWD50" s="168"/>
      <c r="QWE50" s="173"/>
      <c r="QWF50" s="168"/>
      <c r="QWG50" s="164"/>
      <c r="QWH50" s="167"/>
      <c r="QWI50" s="168"/>
      <c r="QWJ50" s="172"/>
      <c r="QWK50" s="168"/>
      <c r="QWL50" s="168"/>
      <c r="QWM50" s="168"/>
      <c r="QWN50" s="173"/>
      <c r="QWO50" s="168"/>
      <c r="QWP50" s="164"/>
      <c r="QWQ50" s="167"/>
      <c r="QWR50" s="168"/>
      <c r="QWS50" s="172"/>
      <c r="QWT50" s="168"/>
      <c r="QWU50" s="168"/>
      <c r="QWV50" s="168"/>
      <c r="QWW50" s="173"/>
      <c r="QWX50" s="168"/>
      <c r="QWY50" s="164"/>
      <c r="QWZ50" s="167"/>
      <c r="QXA50" s="168"/>
      <c r="QXB50" s="172"/>
      <c r="QXC50" s="168"/>
      <c r="QXD50" s="168"/>
      <c r="QXE50" s="168"/>
      <c r="QXF50" s="173"/>
      <c r="QXG50" s="168"/>
      <c r="QXH50" s="164"/>
      <c r="QXI50" s="167"/>
      <c r="QXJ50" s="168"/>
      <c r="QXK50" s="172"/>
      <c r="QXL50" s="168"/>
      <c r="QXM50" s="168"/>
      <c r="QXN50" s="168"/>
      <c r="QXO50" s="173"/>
      <c r="QXP50" s="168"/>
      <c r="QXQ50" s="164"/>
      <c r="QXR50" s="167"/>
      <c r="QXS50" s="168"/>
      <c r="QXT50" s="172"/>
      <c r="QXU50" s="168"/>
      <c r="QXV50" s="168"/>
      <c r="QXW50" s="168"/>
      <c r="QXX50" s="173"/>
      <c r="QXY50" s="168"/>
      <c r="QXZ50" s="164"/>
      <c r="QYA50" s="167"/>
      <c r="QYB50" s="168"/>
      <c r="QYC50" s="172"/>
      <c r="QYD50" s="168"/>
      <c r="QYE50" s="168"/>
      <c r="QYF50" s="168"/>
      <c r="QYG50" s="173"/>
      <c r="QYH50" s="168"/>
      <c r="QYI50" s="164"/>
      <c r="QYJ50" s="167"/>
      <c r="QYK50" s="168"/>
      <c r="QYL50" s="172"/>
      <c r="QYM50" s="168"/>
      <c r="QYN50" s="168"/>
      <c r="QYO50" s="168"/>
      <c r="QYP50" s="173"/>
      <c r="QYQ50" s="168"/>
      <c r="QYR50" s="164"/>
      <c r="QYS50" s="167"/>
      <c r="QYT50" s="168"/>
      <c r="QYU50" s="172"/>
      <c r="QYV50" s="168"/>
      <c r="QYW50" s="168"/>
      <c r="QYX50" s="168"/>
      <c r="QYY50" s="173"/>
      <c r="QYZ50" s="168"/>
      <c r="QZA50" s="164"/>
      <c r="QZB50" s="167"/>
      <c r="QZC50" s="168"/>
      <c r="QZD50" s="172"/>
      <c r="QZE50" s="168"/>
      <c r="QZF50" s="168"/>
      <c r="QZG50" s="168"/>
      <c r="QZH50" s="173"/>
      <c r="QZI50" s="168"/>
      <c r="QZJ50" s="164"/>
      <c r="QZK50" s="167"/>
      <c r="QZL50" s="168"/>
      <c r="QZM50" s="172"/>
      <c r="QZN50" s="168"/>
      <c r="QZO50" s="168"/>
      <c r="QZP50" s="168"/>
      <c r="QZQ50" s="173"/>
      <c r="QZR50" s="168"/>
      <c r="QZS50" s="164"/>
      <c r="QZT50" s="167"/>
      <c r="QZU50" s="168"/>
      <c r="QZV50" s="172"/>
      <c r="QZW50" s="168"/>
      <c r="QZX50" s="168"/>
      <c r="QZY50" s="168"/>
      <c r="QZZ50" s="173"/>
      <c r="RAA50" s="168"/>
      <c r="RAB50" s="164"/>
      <c r="RAC50" s="167"/>
      <c r="RAD50" s="168"/>
      <c r="RAE50" s="172"/>
      <c r="RAF50" s="168"/>
      <c r="RAG50" s="168"/>
      <c r="RAH50" s="168"/>
      <c r="RAI50" s="173"/>
      <c r="RAJ50" s="168"/>
      <c r="RAK50" s="164"/>
      <c r="RAL50" s="167"/>
      <c r="RAM50" s="168"/>
      <c r="RAN50" s="172"/>
      <c r="RAO50" s="168"/>
      <c r="RAP50" s="168"/>
      <c r="RAQ50" s="168"/>
      <c r="RAR50" s="173"/>
      <c r="RAS50" s="168"/>
      <c r="RAT50" s="164"/>
      <c r="RAU50" s="167"/>
      <c r="RAV50" s="168"/>
      <c r="RAW50" s="172"/>
      <c r="RAX50" s="168"/>
      <c r="RAY50" s="168"/>
      <c r="RAZ50" s="168"/>
      <c r="RBA50" s="173"/>
      <c r="RBB50" s="168"/>
      <c r="RBC50" s="164"/>
      <c r="RBD50" s="167"/>
      <c r="RBE50" s="168"/>
      <c r="RBF50" s="172"/>
      <c r="RBG50" s="168"/>
      <c r="RBH50" s="168"/>
      <c r="RBI50" s="168"/>
      <c r="RBJ50" s="173"/>
      <c r="RBK50" s="168"/>
      <c r="RBL50" s="164"/>
      <c r="RBM50" s="167"/>
      <c r="RBN50" s="168"/>
      <c r="RBO50" s="172"/>
      <c r="RBP50" s="168"/>
      <c r="RBQ50" s="168"/>
      <c r="RBR50" s="168"/>
      <c r="RBS50" s="173"/>
      <c r="RBT50" s="168"/>
      <c r="RBU50" s="164"/>
      <c r="RBV50" s="167"/>
      <c r="RBW50" s="168"/>
      <c r="RBX50" s="172"/>
      <c r="RBY50" s="168"/>
      <c r="RBZ50" s="168"/>
      <c r="RCA50" s="168"/>
      <c r="RCB50" s="173"/>
      <c r="RCC50" s="168"/>
      <c r="RCD50" s="164"/>
      <c r="RCE50" s="167"/>
      <c r="RCF50" s="168"/>
      <c r="RCG50" s="172"/>
      <c r="RCH50" s="168"/>
      <c r="RCI50" s="168"/>
      <c r="RCJ50" s="168"/>
      <c r="RCK50" s="173"/>
      <c r="RCL50" s="168"/>
      <c r="RCM50" s="164"/>
      <c r="RCN50" s="167"/>
      <c r="RCO50" s="168"/>
      <c r="RCP50" s="172"/>
      <c r="RCQ50" s="168"/>
      <c r="RCR50" s="168"/>
      <c r="RCS50" s="168"/>
      <c r="RCT50" s="173"/>
      <c r="RCU50" s="168"/>
      <c r="RCV50" s="164"/>
      <c r="RCW50" s="167"/>
      <c r="RCX50" s="168"/>
      <c r="RCY50" s="172"/>
      <c r="RCZ50" s="168"/>
      <c r="RDA50" s="168"/>
      <c r="RDB50" s="168"/>
      <c r="RDC50" s="173"/>
      <c r="RDD50" s="168"/>
      <c r="RDE50" s="164"/>
      <c r="RDF50" s="167"/>
      <c r="RDG50" s="168"/>
      <c r="RDH50" s="172"/>
      <c r="RDI50" s="168"/>
      <c r="RDJ50" s="168"/>
      <c r="RDK50" s="168"/>
      <c r="RDL50" s="173"/>
      <c r="RDM50" s="168"/>
      <c r="RDN50" s="164"/>
      <c r="RDO50" s="167"/>
      <c r="RDP50" s="168"/>
      <c r="RDQ50" s="172"/>
      <c r="RDR50" s="168"/>
      <c r="RDS50" s="168"/>
      <c r="RDT50" s="168"/>
      <c r="RDU50" s="173"/>
      <c r="RDV50" s="168"/>
      <c r="RDW50" s="164"/>
      <c r="RDX50" s="167"/>
      <c r="RDY50" s="168"/>
      <c r="RDZ50" s="172"/>
      <c r="REA50" s="168"/>
      <c r="REB50" s="168"/>
      <c r="REC50" s="168"/>
      <c r="RED50" s="173"/>
      <c r="REE50" s="168"/>
      <c r="REF50" s="164"/>
      <c r="REG50" s="167"/>
      <c r="REH50" s="168"/>
      <c r="REI50" s="172"/>
      <c r="REJ50" s="168"/>
      <c r="REK50" s="168"/>
      <c r="REL50" s="168"/>
      <c r="REM50" s="173"/>
      <c r="REN50" s="168"/>
      <c r="REO50" s="164"/>
      <c r="REP50" s="167"/>
      <c r="REQ50" s="168"/>
      <c r="RER50" s="172"/>
      <c r="RES50" s="168"/>
      <c r="RET50" s="168"/>
      <c r="REU50" s="168"/>
      <c r="REV50" s="173"/>
      <c r="REW50" s="168"/>
      <c r="REX50" s="164"/>
      <c r="REY50" s="167"/>
      <c r="REZ50" s="168"/>
      <c r="RFA50" s="172"/>
      <c r="RFB50" s="168"/>
      <c r="RFC50" s="168"/>
      <c r="RFD50" s="168"/>
      <c r="RFE50" s="173"/>
      <c r="RFF50" s="168"/>
      <c r="RFG50" s="164"/>
      <c r="RFH50" s="167"/>
      <c r="RFI50" s="168"/>
      <c r="RFJ50" s="172"/>
      <c r="RFK50" s="168"/>
      <c r="RFL50" s="168"/>
      <c r="RFM50" s="168"/>
      <c r="RFN50" s="173"/>
      <c r="RFO50" s="168"/>
      <c r="RFP50" s="164"/>
      <c r="RFQ50" s="167"/>
      <c r="RFR50" s="168"/>
      <c r="RFS50" s="172"/>
      <c r="RFT50" s="168"/>
      <c r="RFU50" s="168"/>
      <c r="RFV50" s="168"/>
      <c r="RFW50" s="173"/>
      <c r="RFX50" s="168"/>
      <c r="RFY50" s="164"/>
      <c r="RFZ50" s="167"/>
      <c r="RGA50" s="168"/>
      <c r="RGB50" s="172"/>
      <c r="RGC50" s="168"/>
      <c r="RGD50" s="168"/>
      <c r="RGE50" s="168"/>
      <c r="RGF50" s="173"/>
      <c r="RGG50" s="168"/>
      <c r="RGH50" s="164"/>
      <c r="RGI50" s="167"/>
      <c r="RGJ50" s="168"/>
      <c r="RGK50" s="172"/>
      <c r="RGL50" s="168"/>
      <c r="RGM50" s="168"/>
      <c r="RGN50" s="168"/>
      <c r="RGO50" s="173"/>
      <c r="RGP50" s="168"/>
      <c r="RGQ50" s="164"/>
      <c r="RGR50" s="167"/>
      <c r="RGS50" s="168"/>
      <c r="RGT50" s="172"/>
      <c r="RGU50" s="168"/>
      <c r="RGV50" s="168"/>
      <c r="RGW50" s="168"/>
      <c r="RGX50" s="173"/>
      <c r="RGY50" s="168"/>
      <c r="RGZ50" s="164"/>
      <c r="RHA50" s="167"/>
      <c r="RHB50" s="168"/>
      <c r="RHC50" s="172"/>
      <c r="RHD50" s="168"/>
      <c r="RHE50" s="168"/>
      <c r="RHF50" s="168"/>
      <c r="RHG50" s="173"/>
      <c r="RHH50" s="168"/>
      <c r="RHI50" s="164"/>
      <c r="RHJ50" s="167"/>
      <c r="RHK50" s="168"/>
      <c r="RHL50" s="172"/>
      <c r="RHM50" s="168"/>
      <c r="RHN50" s="168"/>
      <c r="RHO50" s="168"/>
      <c r="RHP50" s="173"/>
      <c r="RHQ50" s="168"/>
      <c r="RHR50" s="164"/>
      <c r="RHS50" s="167"/>
      <c r="RHT50" s="168"/>
      <c r="RHU50" s="172"/>
      <c r="RHV50" s="168"/>
      <c r="RHW50" s="168"/>
      <c r="RHX50" s="168"/>
      <c r="RHY50" s="173"/>
      <c r="RHZ50" s="168"/>
      <c r="RIA50" s="164"/>
      <c r="RIB50" s="167"/>
      <c r="RIC50" s="168"/>
      <c r="RID50" s="172"/>
      <c r="RIE50" s="168"/>
      <c r="RIF50" s="168"/>
      <c r="RIG50" s="168"/>
      <c r="RIH50" s="173"/>
      <c r="RII50" s="168"/>
      <c r="RIJ50" s="164"/>
      <c r="RIK50" s="167"/>
      <c r="RIL50" s="168"/>
      <c r="RIM50" s="172"/>
      <c r="RIN50" s="168"/>
      <c r="RIO50" s="168"/>
      <c r="RIP50" s="168"/>
      <c r="RIQ50" s="173"/>
      <c r="RIR50" s="168"/>
      <c r="RIS50" s="164"/>
      <c r="RIT50" s="167"/>
      <c r="RIU50" s="168"/>
      <c r="RIV50" s="172"/>
      <c r="RIW50" s="168"/>
      <c r="RIX50" s="168"/>
      <c r="RIY50" s="168"/>
      <c r="RIZ50" s="173"/>
      <c r="RJA50" s="168"/>
      <c r="RJB50" s="164"/>
      <c r="RJC50" s="167"/>
      <c r="RJD50" s="168"/>
      <c r="RJE50" s="172"/>
      <c r="RJF50" s="168"/>
      <c r="RJG50" s="168"/>
      <c r="RJH50" s="168"/>
      <c r="RJI50" s="173"/>
      <c r="RJJ50" s="168"/>
      <c r="RJK50" s="164"/>
      <c r="RJL50" s="167"/>
      <c r="RJM50" s="168"/>
      <c r="RJN50" s="172"/>
      <c r="RJO50" s="168"/>
      <c r="RJP50" s="168"/>
      <c r="RJQ50" s="168"/>
      <c r="RJR50" s="173"/>
      <c r="RJS50" s="168"/>
      <c r="RJT50" s="164"/>
      <c r="RJU50" s="167"/>
      <c r="RJV50" s="168"/>
      <c r="RJW50" s="172"/>
      <c r="RJX50" s="168"/>
      <c r="RJY50" s="168"/>
      <c r="RJZ50" s="168"/>
      <c r="RKA50" s="173"/>
      <c r="RKB50" s="168"/>
      <c r="RKC50" s="164"/>
      <c r="RKD50" s="167"/>
      <c r="RKE50" s="168"/>
      <c r="RKF50" s="172"/>
      <c r="RKG50" s="168"/>
      <c r="RKH50" s="168"/>
      <c r="RKI50" s="168"/>
      <c r="RKJ50" s="173"/>
      <c r="RKK50" s="168"/>
      <c r="RKL50" s="164"/>
      <c r="RKM50" s="167"/>
      <c r="RKN50" s="168"/>
      <c r="RKO50" s="172"/>
      <c r="RKP50" s="168"/>
      <c r="RKQ50" s="168"/>
      <c r="RKR50" s="168"/>
      <c r="RKS50" s="173"/>
      <c r="RKT50" s="168"/>
      <c r="RKU50" s="164"/>
      <c r="RKV50" s="167"/>
      <c r="RKW50" s="168"/>
      <c r="RKX50" s="172"/>
      <c r="RKY50" s="168"/>
      <c r="RKZ50" s="168"/>
      <c r="RLA50" s="168"/>
      <c r="RLB50" s="173"/>
      <c r="RLC50" s="168"/>
      <c r="RLD50" s="164"/>
      <c r="RLE50" s="167"/>
      <c r="RLF50" s="168"/>
      <c r="RLG50" s="172"/>
      <c r="RLH50" s="168"/>
      <c r="RLI50" s="168"/>
      <c r="RLJ50" s="168"/>
      <c r="RLK50" s="173"/>
      <c r="RLL50" s="168"/>
      <c r="RLM50" s="164"/>
      <c r="RLN50" s="167"/>
      <c r="RLO50" s="168"/>
      <c r="RLP50" s="172"/>
      <c r="RLQ50" s="168"/>
      <c r="RLR50" s="168"/>
      <c r="RLS50" s="168"/>
      <c r="RLT50" s="173"/>
      <c r="RLU50" s="168"/>
      <c r="RLV50" s="164"/>
      <c r="RLW50" s="167"/>
      <c r="RLX50" s="168"/>
      <c r="RLY50" s="172"/>
      <c r="RLZ50" s="168"/>
      <c r="RMA50" s="168"/>
      <c r="RMB50" s="168"/>
      <c r="RMC50" s="173"/>
      <c r="RMD50" s="168"/>
      <c r="RME50" s="164"/>
      <c r="RMF50" s="167"/>
      <c r="RMG50" s="168"/>
      <c r="RMH50" s="172"/>
      <c r="RMI50" s="168"/>
      <c r="RMJ50" s="168"/>
      <c r="RMK50" s="168"/>
      <c r="RML50" s="173"/>
      <c r="RMM50" s="168"/>
      <c r="RMN50" s="164"/>
      <c r="RMO50" s="167"/>
      <c r="RMP50" s="168"/>
      <c r="RMQ50" s="172"/>
      <c r="RMR50" s="168"/>
      <c r="RMS50" s="168"/>
      <c r="RMT50" s="168"/>
      <c r="RMU50" s="173"/>
      <c r="RMV50" s="168"/>
      <c r="RMW50" s="164"/>
      <c r="RMX50" s="167"/>
      <c r="RMY50" s="168"/>
      <c r="RMZ50" s="172"/>
      <c r="RNA50" s="168"/>
      <c r="RNB50" s="168"/>
      <c r="RNC50" s="168"/>
      <c r="RND50" s="173"/>
      <c r="RNE50" s="168"/>
      <c r="RNF50" s="164"/>
      <c r="RNG50" s="167"/>
      <c r="RNH50" s="168"/>
      <c r="RNI50" s="172"/>
      <c r="RNJ50" s="168"/>
      <c r="RNK50" s="168"/>
      <c r="RNL50" s="168"/>
      <c r="RNM50" s="173"/>
      <c r="RNN50" s="168"/>
      <c r="RNO50" s="164"/>
      <c r="RNP50" s="167"/>
      <c r="RNQ50" s="168"/>
      <c r="RNR50" s="172"/>
      <c r="RNS50" s="168"/>
      <c r="RNT50" s="168"/>
      <c r="RNU50" s="168"/>
      <c r="RNV50" s="173"/>
      <c r="RNW50" s="168"/>
      <c r="RNX50" s="164"/>
      <c r="RNY50" s="167"/>
      <c r="RNZ50" s="168"/>
      <c r="ROA50" s="172"/>
      <c r="ROB50" s="168"/>
      <c r="ROC50" s="168"/>
      <c r="ROD50" s="168"/>
      <c r="ROE50" s="173"/>
      <c r="ROF50" s="168"/>
      <c r="ROG50" s="164"/>
      <c r="ROH50" s="167"/>
      <c r="ROI50" s="168"/>
      <c r="ROJ50" s="172"/>
      <c r="ROK50" s="168"/>
      <c r="ROL50" s="168"/>
      <c r="ROM50" s="168"/>
      <c r="RON50" s="173"/>
      <c r="ROO50" s="168"/>
      <c r="ROP50" s="164"/>
      <c r="ROQ50" s="167"/>
      <c r="ROR50" s="168"/>
      <c r="ROS50" s="172"/>
      <c r="ROT50" s="168"/>
      <c r="ROU50" s="168"/>
      <c r="ROV50" s="168"/>
      <c r="ROW50" s="173"/>
      <c r="ROX50" s="168"/>
      <c r="ROY50" s="164"/>
      <c r="ROZ50" s="167"/>
      <c r="RPA50" s="168"/>
      <c r="RPB50" s="172"/>
      <c r="RPC50" s="168"/>
      <c r="RPD50" s="168"/>
      <c r="RPE50" s="168"/>
      <c r="RPF50" s="173"/>
      <c r="RPG50" s="168"/>
      <c r="RPH50" s="164"/>
      <c r="RPI50" s="167"/>
      <c r="RPJ50" s="168"/>
      <c r="RPK50" s="172"/>
      <c r="RPL50" s="168"/>
      <c r="RPM50" s="168"/>
      <c r="RPN50" s="168"/>
      <c r="RPO50" s="173"/>
      <c r="RPP50" s="168"/>
      <c r="RPQ50" s="164"/>
      <c r="RPR50" s="167"/>
      <c r="RPS50" s="168"/>
      <c r="RPT50" s="172"/>
      <c r="RPU50" s="168"/>
      <c r="RPV50" s="168"/>
      <c r="RPW50" s="168"/>
      <c r="RPX50" s="173"/>
      <c r="RPY50" s="168"/>
      <c r="RPZ50" s="164"/>
      <c r="RQA50" s="167"/>
      <c r="RQB50" s="168"/>
      <c r="RQC50" s="172"/>
      <c r="RQD50" s="168"/>
      <c r="RQE50" s="168"/>
      <c r="RQF50" s="168"/>
      <c r="RQG50" s="173"/>
      <c r="RQH50" s="168"/>
      <c r="RQI50" s="164"/>
      <c r="RQJ50" s="167"/>
      <c r="RQK50" s="168"/>
      <c r="RQL50" s="172"/>
      <c r="RQM50" s="168"/>
      <c r="RQN50" s="168"/>
      <c r="RQO50" s="168"/>
      <c r="RQP50" s="173"/>
      <c r="RQQ50" s="168"/>
      <c r="RQR50" s="164"/>
      <c r="RQS50" s="167"/>
      <c r="RQT50" s="168"/>
      <c r="RQU50" s="172"/>
      <c r="RQV50" s="168"/>
      <c r="RQW50" s="168"/>
      <c r="RQX50" s="168"/>
      <c r="RQY50" s="173"/>
      <c r="RQZ50" s="168"/>
      <c r="RRA50" s="164"/>
      <c r="RRB50" s="167"/>
      <c r="RRC50" s="168"/>
      <c r="RRD50" s="172"/>
      <c r="RRE50" s="168"/>
      <c r="RRF50" s="168"/>
      <c r="RRG50" s="168"/>
      <c r="RRH50" s="173"/>
      <c r="RRI50" s="168"/>
      <c r="RRJ50" s="164"/>
      <c r="RRK50" s="167"/>
      <c r="RRL50" s="168"/>
      <c r="RRM50" s="172"/>
      <c r="RRN50" s="168"/>
      <c r="RRO50" s="168"/>
      <c r="RRP50" s="168"/>
      <c r="RRQ50" s="173"/>
      <c r="RRR50" s="168"/>
      <c r="RRS50" s="164"/>
      <c r="RRT50" s="167"/>
      <c r="RRU50" s="168"/>
      <c r="RRV50" s="172"/>
      <c r="RRW50" s="168"/>
      <c r="RRX50" s="168"/>
      <c r="RRY50" s="168"/>
      <c r="RRZ50" s="173"/>
      <c r="RSA50" s="168"/>
      <c r="RSB50" s="164"/>
      <c r="RSC50" s="167"/>
      <c r="RSD50" s="168"/>
      <c r="RSE50" s="172"/>
      <c r="RSF50" s="168"/>
      <c r="RSG50" s="168"/>
      <c r="RSH50" s="168"/>
      <c r="RSI50" s="173"/>
      <c r="RSJ50" s="168"/>
      <c r="RSK50" s="164"/>
      <c r="RSL50" s="167"/>
      <c r="RSM50" s="168"/>
      <c r="RSN50" s="172"/>
      <c r="RSO50" s="168"/>
      <c r="RSP50" s="168"/>
      <c r="RSQ50" s="168"/>
      <c r="RSR50" s="173"/>
      <c r="RSS50" s="168"/>
      <c r="RST50" s="164"/>
      <c r="RSU50" s="167"/>
      <c r="RSV50" s="168"/>
      <c r="RSW50" s="172"/>
      <c r="RSX50" s="168"/>
      <c r="RSY50" s="168"/>
      <c r="RSZ50" s="168"/>
      <c r="RTA50" s="173"/>
      <c r="RTB50" s="168"/>
      <c r="RTC50" s="164"/>
      <c r="RTD50" s="167"/>
      <c r="RTE50" s="168"/>
      <c r="RTF50" s="172"/>
      <c r="RTG50" s="168"/>
      <c r="RTH50" s="168"/>
      <c r="RTI50" s="168"/>
      <c r="RTJ50" s="173"/>
      <c r="RTK50" s="168"/>
      <c r="RTL50" s="164"/>
      <c r="RTM50" s="167"/>
      <c r="RTN50" s="168"/>
      <c r="RTO50" s="172"/>
      <c r="RTP50" s="168"/>
      <c r="RTQ50" s="168"/>
      <c r="RTR50" s="168"/>
      <c r="RTS50" s="173"/>
      <c r="RTT50" s="168"/>
      <c r="RTU50" s="164"/>
      <c r="RTV50" s="167"/>
      <c r="RTW50" s="168"/>
      <c r="RTX50" s="172"/>
      <c r="RTY50" s="168"/>
      <c r="RTZ50" s="168"/>
      <c r="RUA50" s="168"/>
      <c r="RUB50" s="173"/>
      <c r="RUC50" s="168"/>
      <c r="RUD50" s="164"/>
      <c r="RUE50" s="167"/>
      <c r="RUF50" s="168"/>
      <c r="RUG50" s="172"/>
      <c r="RUH50" s="168"/>
      <c r="RUI50" s="168"/>
      <c r="RUJ50" s="168"/>
      <c r="RUK50" s="173"/>
      <c r="RUL50" s="168"/>
      <c r="RUM50" s="164"/>
      <c r="RUN50" s="167"/>
      <c r="RUO50" s="168"/>
      <c r="RUP50" s="172"/>
      <c r="RUQ50" s="168"/>
      <c r="RUR50" s="168"/>
      <c r="RUS50" s="168"/>
      <c r="RUT50" s="173"/>
      <c r="RUU50" s="168"/>
      <c r="RUV50" s="164"/>
      <c r="RUW50" s="167"/>
      <c r="RUX50" s="168"/>
      <c r="RUY50" s="172"/>
      <c r="RUZ50" s="168"/>
      <c r="RVA50" s="168"/>
      <c r="RVB50" s="168"/>
      <c r="RVC50" s="173"/>
      <c r="RVD50" s="168"/>
      <c r="RVE50" s="164"/>
      <c r="RVF50" s="167"/>
      <c r="RVG50" s="168"/>
      <c r="RVH50" s="172"/>
      <c r="RVI50" s="168"/>
      <c r="RVJ50" s="168"/>
      <c r="RVK50" s="168"/>
      <c r="RVL50" s="173"/>
      <c r="RVM50" s="168"/>
      <c r="RVN50" s="164"/>
      <c r="RVO50" s="167"/>
      <c r="RVP50" s="168"/>
      <c r="RVQ50" s="172"/>
      <c r="RVR50" s="168"/>
      <c r="RVS50" s="168"/>
      <c r="RVT50" s="168"/>
      <c r="RVU50" s="173"/>
      <c r="RVV50" s="168"/>
      <c r="RVW50" s="164"/>
      <c r="RVX50" s="167"/>
      <c r="RVY50" s="168"/>
      <c r="RVZ50" s="172"/>
      <c r="RWA50" s="168"/>
      <c r="RWB50" s="168"/>
      <c r="RWC50" s="168"/>
      <c r="RWD50" s="173"/>
      <c r="RWE50" s="168"/>
      <c r="RWF50" s="164"/>
      <c r="RWG50" s="167"/>
      <c r="RWH50" s="168"/>
      <c r="RWI50" s="172"/>
      <c r="RWJ50" s="168"/>
      <c r="RWK50" s="168"/>
      <c r="RWL50" s="168"/>
      <c r="RWM50" s="173"/>
      <c r="RWN50" s="168"/>
      <c r="RWO50" s="164"/>
      <c r="RWP50" s="167"/>
      <c r="RWQ50" s="168"/>
      <c r="RWR50" s="172"/>
      <c r="RWS50" s="168"/>
      <c r="RWT50" s="168"/>
      <c r="RWU50" s="168"/>
      <c r="RWV50" s="173"/>
      <c r="RWW50" s="168"/>
      <c r="RWX50" s="164"/>
      <c r="RWY50" s="167"/>
      <c r="RWZ50" s="168"/>
      <c r="RXA50" s="172"/>
      <c r="RXB50" s="168"/>
      <c r="RXC50" s="168"/>
      <c r="RXD50" s="168"/>
      <c r="RXE50" s="173"/>
      <c r="RXF50" s="168"/>
      <c r="RXG50" s="164"/>
      <c r="RXH50" s="167"/>
      <c r="RXI50" s="168"/>
      <c r="RXJ50" s="172"/>
      <c r="RXK50" s="168"/>
      <c r="RXL50" s="168"/>
      <c r="RXM50" s="168"/>
      <c r="RXN50" s="173"/>
      <c r="RXO50" s="168"/>
      <c r="RXP50" s="164"/>
      <c r="RXQ50" s="167"/>
      <c r="RXR50" s="168"/>
      <c r="RXS50" s="172"/>
      <c r="RXT50" s="168"/>
      <c r="RXU50" s="168"/>
      <c r="RXV50" s="168"/>
      <c r="RXW50" s="173"/>
      <c r="RXX50" s="168"/>
      <c r="RXY50" s="164"/>
      <c r="RXZ50" s="167"/>
      <c r="RYA50" s="168"/>
      <c r="RYB50" s="172"/>
      <c r="RYC50" s="168"/>
      <c r="RYD50" s="168"/>
      <c r="RYE50" s="168"/>
      <c r="RYF50" s="173"/>
      <c r="RYG50" s="168"/>
      <c r="RYH50" s="164"/>
      <c r="RYI50" s="167"/>
      <c r="RYJ50" s="168"/>
      <c r="RYK50" s="172"/>
      <c r="RYL50" s="168"/>
      <c r="RYM50" s="168"/>
      <c r="RYN50" s="168"/>
      <c r="RYO50" s="173"/>
      <c r="RYP50" s="168"/>
      <c r="RYQ50" s="164"/>
      <c r="RYR50" s="167"/>
      <c r="RYS50" s="168"/>
      <c r="RYT50" s="172"/>
      <c r="RYU50" s="168"/>
      <c r="RYV50" s="168"/>
      <c r="RYW50" s="168"/>
      <c r="RYX50" s="173"/>
      <c r="RYY50" s="168"/>
      <c r="RYZ50" s="164"/>
      <c r="RZA50" s="167"/>
      <c r="RZB50" s="168"/>
      <c r="RZC50" s="172"/>
      <c r="RZD50" s="168"/>
      <c r="RZE50" s="168"/>
      <c r="RZF50" s="168"/>
      <c r="RZG50" s="173"/>
      <c r="RZH50" s="168"/>
      <c r="RZI50" s="164"/>
      <c r="RZJ50" s="167"/>
      <c r="RZK50" s="168"/>
      <c r="RZL50" s="172"/>
      <c r="RZM50" s="168"/>
      <c r="RZN50" s="168"/>
      <c r="RZO50" s="168"/>
      <c r="RZP50" s="173"/>
      <c r="RZQ50" s="168"/>
      <c r="RZR50" s="164"/>
      <c r="RZS50" s="167"/>
      <c r="RZT50" s="168"/>
      <c r="RZU50" s="172"/>
      <c r="RZV50" s="168"/>
      <c r="RZW50" s="168"/>
      <c r="RZX50" s="168"/>
      <c r="RZY50" s="173"/>
      <c r="RZZ50" s="168"/>
      <c r="SAA50" s="164"/>
      <c r="SAB50" s="167"/>
      <c r="SAC50" s="168"/>
      <c r="SAD50" s="172"/>
      <c r="SAE50" s="168"/>
      <c r="SAF50" s="168"/>
      <c r="SAG50" s="168"/>
      <c r="SAH50" s="173"/>
      <c r="SAI50" s="168"/>
      <c r="SAJ50" s="164"/>
      <c r="SAK50" s="167"/>
      <c r="SAL50" s="168"/>
      <c r="SAM50" s="172"/>
      <c r="SAN50" s="168"/>
      <c r="SAO50" s="168"/>
      <c r="SAP50" s="168"/>
      <c r="SAQ50" s="173"/>
      <c r="SAR50" s="168"/>
      <c r="SAS50" s="164"/>
      <c r="SAT50" s="167"/>
      <c r="SAU50" s="168"/>
      <c r="SAV50" s="172"/>
      <c r="SAW50" s="168"/>
      <c r="SAX50" s="168"/>
      <c r="SAY50" s="168"/>
      <c r="SAZ50" s="173"/>
      <c r="SBA50" s="168"/>
      <c r="SBB50" s="164"/>
      <c r="SBC50" s="167"/>
      <c r="SBD50" s="168"/>
      <c r="SBE50" s="172"/>
      <c r="SBF50" s="168"/>
      <c r="SBG50" s="168"/>
      <c r="SBH50" s="168"/>
      <c r="SBI50" s="173"/>
      <c r="SBJ50" s="168"/>
      <c r="SBK50" s="164"/>
      <c r="SBL50" s="167"/>
      <c r="SBM50" s="168"/>
      <c r="SBN50" s="172"/>
      <c r="SBO50" s="168"/>
      <c r="SBP50" s="168"/>
      <c r="SBQ50" s="168"/>
      <c r="SBR50" s="173"/>
      <c r="SBS50" s="168"/>
      <c r="SBT50" s="164"/>
      <c r="SBU50" s="167"/>
      <c r="SBV50" s="168"/>
      <c r="SBW50" s="172"/>
      <c r="SBX50" s="168"/>
      <c r="SBY50" s="168"/>
      <c r="SBZ50" s="168"/>
      <c r="SCA50" s="173"/>
      <c r="SCB50" s="168"/>
      <c r="SCC50" s="164"/>
      <c r="SCD50" s="167"/>
      <c r="SCE50" s="168"/>
      <c r="SCF50" s="172"/>
      <c r="SCG50" s="168"/>
      <c r="SCH50" s="168"/>
      <c r="SCI50" s="168"/>
      <c r="SCJ50" s="173"/>
      <c r="SCK50" s="168"/>
      <c r="SCL50" s="164"/>
      <c r="SCM50" s="167"/>
      <c r="SCN50" s="168"/>
      <c r="SCO50" s="172"/>
      <c r="SCP50" s="168"/>
      <c r="SCQ50" s="168"/>
      <c r="SCR50" s="168"/>
      <c r="SCS50" s="173"/>
      <c r="SCT50" s="168"/>
      <c r="SCU50" s="164"/>
      <c r="SCV50" s="167"/>
      <c r="SCW50" s="168"/>
      <c r="SCX50" s="172"/>
      <c r="SCY50" s="168"/>
      <c r="SCZ50" s="168"/>
      <c r="SDA50" s="168"/>
      <c r="SDB50" s="173"/>
      <c r="SDC50" s="168"/>
      <c r="SDD50" s="164"/>
      <c r="SDE50" s="167"/>
      <c r="SDF50" s="168"/>
      <c r="SDG50" s="172"/>
      <c r="SDH50" s="168"/>
      <c r="SDI50" s="168"/>
      <c r="SDJ50" s="168"/>
      <c r="SDK50" s="173"/>
      <c r="SDL50" s="168"/>
      <c r="SDM50" s="164"/>
      <c r="SDN50" s="167"/>
      <c r="SDO50" s="168"/>
      <c r="SDP50" s="172"/>
      <c r="SDQ50" s="168"/>
      <c r="SDR50" s="168"/>
      <c r="SDS50" s="168"/>
      <c r="SDT50" s="173"/>
      <c r="SDU50" s="168"/>
      <c r="SDV50" s="164"/>
      <c r="SDW50" s="167"/>
      <c r="SDX50" s="168"/>
      <c r="SDY50" s="172"/>
      <c r="SDZ50" s="168"/>
      <c r="SEA50" s="168"/>
      <c r="SEB50" s="168"/>
      <c r="SEC50" s="173"/>
      <c r="SED50" s="168"/>
      <c r="SEE50" s="164"/>
      <c r="SEF50" s="167"/>
      <c r="SEG50" s="168"/>
      <c r="SEH50" s="172"/>
      <c r="SEI50" s="168"/>
      <c r="SEJ50" s="168"/>
      <c r="SEK50" s="168"/>
      <c r="SEL50" s="173"/>
      <c r="SEM50" s="168"/>
      <c r="SEN50" s="164"/>
      <c r="SEO50" s="167"/>
      <c r="SEP50" s="168"/>
      <c r="SEQ50" s="172"/>
      <c r="SER50" s="168"/>
      <c r="SES50" s="168"/>
      <c r="SET50" s="168"/>
      <c r="SEU50" s="173"/>
      <c r="SEV50" s="168"/>
      <c r="SEW50" s="164"/>
      <c r="SEX50" s="167"/>
      <c r="SEY50" s="168"/>
      <c r="SEZ50" s="172"/>
      <c r="SFA50" s="168"/>
      <c r="SFB50" s="168"/>
      <c r="SFC50" s="168"/>
      <c r="SFD50" s="173"/>
      <c r="SFE50" s="168"/>
      <c r="SFF50" s="164"/>
      <c r="SFG50" s="167"/>
      <c r="SFH50" s="168"/>
      <c r="SFI50" s="172"/>
      <c r="SFJ50" s="168"/>
      <c r="SFK50" s="168"/>
      <c r="SFL50" s="168"/>
      <c r="SFM50" s="173"/>
      <c r="SFN50" s="168"/>
      <c r="SFO50" s="164"/>
      <c r="SFP50" s="167"/>
      <c r="SFQ50" s="168"/>
      <c r="SFR50" s="172"/>
      <c r="SFS50" s="168"/>
      <c r="SFT50" s="168"/>
      <c r="SFU50" s="168"/>
      <c r="SFV50" s="173"/>
      <c r="SFW50" s="168"/>
      <c r="SFX50" s="164"/>
      <c r="SFY50" s="167"/>
      <c r="SFZ50" s="168"/>
      <c r="SGA50" s="172"/>
      <c r="SGB50" s="168"/>
      <c r="SGC50" s="168"/>
      <c r="SGD50" s="168"/>
      <c r="SGE50" s="173"/>
      <c r="SGF50" s="168"/>
      <c r="SGG50" s="164"/>
      <c r="SGH50" s="167"/>
      <c r="SGI50" s="168"/>
      <c r="SGJ50" s="172"/>
      <c r="SGK50" s="168"/>
      <c r="SGL50" s="168"/>
      <c r="SGM50" s="168"/>
      <c r="SGN50" s="173"/>
      <c r="SGO50" s="168"/>
      <c r="SGP50" s="164"/>
      <c r="SGQ50" s="167"/>
      <c r="SGR50" s="168"/>
      <c r="SGS50" s="172"/>
      <c r="SGT50" s="168"/>
      <c r="SGU50" s="168"/>
      <c r="SGV50" s="168"/>
      <c r="SGW50" s="173"/>
      <c r="SGX50" s="168"/>
      <c r="SGY50" s="164"/>
      <c r="SGZ50" s="167"/>
      <c r="SHA50" s="168"/>
      <c r="SHB50" s="172"/>
      <c r="SHC50" s="168"/>
      <c r="SHD50" s="168"/>
      <c r="SHE50" s="168"/>
      <c r="SHF50" s="173"/>
      <c r="SHG50" s="168"/>
      <c r="SHH50" s="164"/>
      <c r="SHI50" s="167"/>
      <c r="SHJ50" s="168"/>
      <c r="SHK50" s="172"/>
      <c r="SHL50" s="168"/>
      <c r="SHM50" s="168"/>
      <c r="SHN50" s="168"/>
      <c r="SHO50" s="173"/>
      <c r="SHP50" s="168"/>
      <c r="SHQ50" s="164"/>
      <c r="SHR50" s="167"/>
      <c r="SHS50" s="168"/>
      <c r="SHT50" s="172"/>
      <c r="SHU50" s="168"/>
      <c r="SHV50" s="168"/>
      <c r="SHW50" s="168"/>
      <c r="SHX50" s="173"/>
      <c r="SHY50" s="168"/>
      <c r="SHZ50" s="164"/>
      <c r="SIA50" s="167"/>
      <c r="SIB50" s="168"/>
      <c r="SIC50" s="172"/>
      <c r="SID50" s="168"/>
      <c r="SIE50" s="168"/>
      <c r="SIF50" s="168"/>
      <c r="SIG50" s="173"/>
      <c r="SIH50" s="168"/>
      <c r="SII50" s="164"/>
      <c r="SIJ50" s="167"/>
      <c r="SIK50" s="168"/>
      <c r="SIL50" s="172"/>
      <c r="SIM50" s="168"/>
      <c r="SIN50" s="168"/>
      <c r="SIO50" s="168"/>
      <c r="SIP50" s="173"/>
      <c r="SIQ50" s="168"/>
      <c r="SIR50" s="164"/>
      <c r="SIS50" s="167"/>
      <c r="SIT50" s="168"/>
      <c r="SIU50" s="172"/>
      <c r="SIV50" s="168"/>
      <c r="SIW50" s="168"/>
      <c r="SIX50" s="168"/>
      <c r="SIY50" s="173"/>
      <c r="SIZ50" s="168"/>
      <c r="SJA50" s="164"/>
      <c r="SJB50" s="167"/>
      <c r="SJC50" s="168"/>
      <c r="SJD50" s="172"/>
      <c r="SJE50" s="168"/>
      <c r="SJF50" s="168"/>
      <c r="SJG50" s="168"/>
      <c r="SJH50" s="173"/>
      <c r="SJI50" s="168"/>
      <c r="SJJ50" s="164"/>
      <c r="SJK50" s="167"/>
      <c r="SJL50" s="168"/>
      <c r="SJM50" s="172"/>
      <c r="SJN50" s="168"/>
      <c r="SJO50" s="168"/>
      <c r="SJP50" s="168"/>
      <c r="SJQ50" s="173"/>
      <c r="SJR50" s="168"/>
      <c r="SJS50" s="164"/>
      <c r="SJT50" s="167"/>
      <c r="SJU50" s="168"/>
      <c r="SJV50" s="172"/>
      <c r="SJW50" s="168"/>
      <c r="SJX50" s="168"/>
      <c r="SJY50" s="168"/>
      <c r="SJZ50" s="173"/>
      <c r="SKA50" s="168"/>
      <c r="SKB50" s="164"/>
      <c r="SKC50" s="167"/>
      <c r="SKD50" s="168"/>
      <c r="SKE50" s="172"/>
      <c r="SKF50" s="168"/>
      <c r="SKG50" s="168"/>
      <c r="SKH50" s="168"/>
      <c r="SKI50" s="173"/>
      <c r="SKJ50" s="168"/>
      <c r="SKK50" s="164"/>
      <c r="SKL50" s="167"/>
      <c r="SKM50" s="168"/>
      <c r="SKN50" s="172"/>
      <c r="SKO50" s="168"/>
      <c r="SKP50" s="168"/>
      <c r="SKQ50" s="168"/>
      <c r="SKR50" s="173"/>
      <c r="SKS50" s="168"/>
      <c r="SKT50" s="164"/>
      <c r="SKU50" s="167"/>
      <c r="SKV50" s="168"/>
      <c r="SKW50" s="172"/>
      <c r="SKX50" s="168"/>
      <c r="SKY50" s="168"/>
      <c r="SKZ50" s="168"/>
      <c r="SLA50" s="173"/>
      <c r="SLB50" s="168"/>
      <c r="SLC50" s="164"/>
      <c r="SLD50" s="167"/>
      <c r="SLE50" s="168"/>
      <c r="SLF50" s="172"/>
      <c r="SLG50" s="168"/>
      <c r="SLH50" s="168"/>
      <c r="SLI50" s="168"/>
      <c r="SLJ50" s="173"/>
      <c r="SLK50" s="168"/>
      <c r="SLL50" s="164"/>
      <c r="SLM50" s="167"/>
      <c r="SLN50" s="168"/>
      <c r="SLO50" s="172"/>
      <c r="SLP50" s="168"/>
      <c r="SLQ50" s="168"/>
      <c r="SLR50" s="168"/>
      <c r="SLS50" s="173"/>
      <c r="SLT50" s="168"/>
      <c r="SLU50" s="164"/>
      <c r="SLV50" s="167"/>
      <c r="SLW50" s="168"/>
      <c r="SLX50" s="172"/>
      <c r="SLY50" s="168"/>
      <c r="SLZ50" s="168"/>
      <c r="SMA50" s="168"/>
      <c r="SMB50" s="173"/>
      <c r="SMC50" s="168"/>
      <c r="SMD50" s="164"/>
      <c r="SME50" s="167"/>
      <c r="SMF50" s="168"/>
      <c r="SMG50" s="172"/>
      <c r="SMH50" s="168"/>
      <c r="SMI50" s="168"/>
      <c r="SMJ50" s="168"/>
      <c r="SMK50" s="173"/>
      <c r="SML50" s="168"/>
      <c r="SMM50" s="164"/>
      <c r="SMN50" s="167"/>
      <c r="SMO50" s="168"/>
      <c r="SMP50" s="172"/>
      <c r="SMQ50" s="168"/>
      <c r="SMR50" s="168"/>
      <c r="SMS50" s="168"/>
      <c r="SMT50" s="173"/>
      <c r="SMU50" s="168"/>
      <c r="SMV50" s="164"/>
      <c r="SMW50" s="167"/>
      <c r="SMX50" s="168"/>
      <c r="SMY50" s="172"/>
      <c r="SMZ50" s="168"/>
      <c r="SNA50" s="168"/>
      <c r="SNB50" s="168"/>
      <c r="SNC50" s="173"/>
      <c r="SND50" s="168"/>
      <c r="SNE50" s="164"/>
      <c r="SNF50" s="167"/>
      <c r="SNG50" s="168"/>
      <c r="SNH50" s="172"/>
      <c r="SNI50" s="168"/>
      <c r="SNJ50" s="168"/>
      <c r="SNK50" s="168"/>
      <c r="SNL50" s="173"/>
      <c r="SNM50" s="168"/>
      <c r="SNN50" s="164"/>
      <c r="SNO50" s="167"/>
      <c r="SNP50" s="168"/>
      <c r="SNQ50" s="172"/>
      <c r="SNR50" s="168"/>
      <c r="SNS50" s="168"/>
      <c r="SNT50" s="168"/>
      <c r="SNU50" s="173"/>
      <c r="SNV50" s="168"/>
      <c r="SNW50" s="164"/>
      <c r="SNX50" s="167"/>
      <c r="SNY50" s="168"/>
      <c r="SNZ50" s="172"/>
      <c r="SOA50" s="168"/>
      <c r="SOB50" s="168"/>
      <c r="SOC50" s="168"/>
      <c r="SOD50" s="173"/>
      <c r="SOE50" s="168"/>
      <c r="SOF50" s="164"/>
      <c r="SOG50" s="167"/>
      <c r="SOH50" s="168"/>
      <c r="SOI50" s="172"/>
      <c r="SOJ50" s="168"/>
      <c r="SOK50" s="168"/>
      <c r="SOL50" s="168"/>
      <c r="SOM50" s="173"/>
      <c r="SON50" s="168"/>
      <c r="SOO50" s="164"/>
      <c r="SOP50" s="167"/>
      <c r="SOQ50" s="168"/>
      <c r="SOR50" s="172"/>
      <c r="SOS50" s="168"/>
      <c r="SOT50" s="168"/>
      <c r="SOU50" s="168"/>
      <c r="SOV50" s="173"/>
      <c r="SOW50" s="168"/>
      <c r="SOX50" s="164"/>
      <c r="SOY50" s="167"/>
      <c r="SOZ50" s="168"/>
      <c r="SPA50" s="172"/>
      <c r="SPB50" s="168"/>
      <c r="SPC50" s="168"/>
      <c r="SPD50" s="168"/>
      <c r="SPE50" s="173"/>
      <c r="SPF50" s="168"/>
      <c r="SPG50" s="164"/>
      <c r="SPH50" s="167"/>
      <c r="SPI50" s="168"/>
      <c r="SPJ50" s="172"/>
      <c r="SPK50" s="168"/>
      <c r="SPL50" s="168"/>
      <c r="SPM50" s="168"/>
      <c r="SPN50" s="173"/>
      <c r="SPO50" s="168"/>
      <c r="SPP50" s="164"/>
      <c r="SPQ50" s="167"/>
      <c r="SPR50" s="168"/>
      <c r="SPS50" s="172"/>
      <c r="SPT50" s="168"/>
      <c r="SPU50" s="168"/>
      <c r="SPV50" s="168"/>
      <c r="SPW50" s="173"/>
      <c r="SPX50" s="168"/>
      <c r="SPY50" s="164"/>
      <c r="SPZ50" s="167"/>
      <c r="SQA50" s="168"/>
      <c r="SQB50" s="172"/>
      <c r="SQC50" s="168"/>
      <c r="SQD50" s="168"/>
      <c r="SQE50" s="168"/>
      <c r="SQF50" s="173"/>
      <c r="SQG50" s="168"/>
      <c r="SQH50" s="164"/>
      <c r="SQI50" s="167"/>
      <c r="SQJ50" s="168"/>
      <c r="SQK50" s="172"/>
      <c r="SQL50" s="168"/>
      <c r="SQM50" s="168"/>
      <c r="SQN50" s="168"/>
      <c r="SQO50" s="173"/>
      <c r="SQP50" s="168"/>
      <c r="SQQ50" s="164"/>
      <c r="SQR50" s="167"/>
      <c r="SQS50" s="168"/>
      <c r="SQT50" s="172"/>
      <c r="SQU50" s="168"/>
      <c r="SQV50" s="168"/>
      <c r="SQW50" s="168"/>
      <c r="SQX50" s="173"/>
      <c r="SQY50" s="168"/>
      <c r="SQZ50" s="164"/>
      <c r="SRA50" s="167"/>
      <c r="SRB50" s="168"/>
      <c r="SRC50" s="172"/>
      <c r="SRD50" s="168"/>
      <c r="SRE50" s="168"/>
      <c r="SRF50" s="168"/>
      <c r="SRG50" s="173"/>
      <c r="SRH50" s="168"/>
      <c r="SRI50" s="164"/>
      <c r="SRJ50" s="167"/>
      <c r="SRK50" s="168"/>
      <c r="SRL50" s="172"/>
      <c r="SRM50" s="168"/>
      <c r="SRN50" s="168"/>
      <c r="SRO50" s="168"/>
      <c r="SRP50" s="173"/>
      <c r="SRQ50" s="168"/>
      <c r="SRR50" s="164"/>
      <c r="SRS50" s="167"/>
      <c r="SRT50" s="168"/>
      <c r="SRU50" s="172"/>
      <c r="SRV50" s="168"/>
      <c r="SRW50" s="168"/>
      <c r="SRX50" s="168"/>
      <c r="SRY50" s="173"/>
      <c r="SRZ50" s="168"/>
      <c r="SSA50" s="164"/>
      <c r="SSB50" s="167"/>
      <c r="SSC50" s="168"/>
      <c r="SSD50" s="172"/>
      <c r="SSE50" s="168"/>
      <c r="SSF50" s="168"/>
      <c r="SSG50" s="168"/>
      <c r="SSH50" s="173"/>
      <c r="SSI50" s="168"/>
      <c r="SSJ50" s="164"/>
      <c r="SSK50" s="167"/>
      <c r="SSL50" s="168"/>
      <c r="SSM50" s="172"/>
      <c r="SSN50" s="168"/>
      <c r="SSO50" s="168"/>
      <c r="SSP50" s="168"/>
      <c r="SSQ50" s="173"/>
      <c r="SSR50" s="168"/>
      <c r="SSS50" s="164"/>
      <c r="SST50" s="167"/>
      <c r="SSU50" s="168"/>
      <c r="SSV50" s="172"/>
      <c r="SSW50" s="168"/>
      <c r="SSX50" s="168"/>
      <c r="SSY50" s="168"/>
      <c r="SSZ50" s="173"/>
      <c r="STA50" s="168"/>
      <c r="STB50" s="164"/>
      <c r="STC50" s="167"/>
      <c r="STD50" s="168"/>
      <c r="STE50" s="172"/>
      <c r="STF50" s="168"/>
      <c r="STG50" s="168"/>
      <c r="STH50" s="168"/>
      <c r="STI50" s="173"/>
      <c r="STJ50" s="168"/>
      <c r="STK50" s="164"/>
      <c r="STL50" s="167"/>
      <c r="STM50" s="168"/>
      <c r="STN50" s="172"/>
      <c r="STO50" s="168"/>
      <c r="STP50" s="168"/>
      <c r="STQ50" s="168"/>
      <c r="STR50" s="173"/>
      <c r="STS50" s="168"/>
      <c r="STT50" s="164"/>
      <c r="STU50" s="167"/>
      <c r="STV50" s="168"/>
      <c r="STW50" s="172"/>
      <c r="STX50" s="168"/>
      <c r="STY50" s="168"/>
      <c r="STZ50" s="168"/>
      <c r="SUA50" s="173"/>
      <c r="SUB50" s="168"/>
      <c r="SUC50" s="164"/>
      <c r="SUD50" s="167"/>
      <c r="SUE50" s="168"/>
      <c r="SUF50" s="172"/>
      <c r="SUG50" s="168"/>
      <c r="SUH50" s="168"/>
      <c r="SUI50" s="168"/>
      <c r="SUJ50" s="173"/>
      <c r="SUK50" s="168"/>
      <c r="SUL50" s="164"/>
      <c r="SUM50" s="167"/>
      <c r="SUN50" s="168"/>
      <c r="SUO50" s="172"/>
      <c r="SUP50" s="168"/>
      <c r="SUQ50" s="168"/>
      <c r="SUR50" s="168"/>
      <c r="SUS50" s="173"/>
      <c r="SUT50" s="168"/>
      <c r="SUU50" s="164"/>
      <c r="SUV50" s="167"/>
      <c r="SUW50" s="168"/>
      <c r="SUX50" s="172"/>
      <c r="SUY50" s="168"/>
      <c r="SUZ50" s="168"/>
      <c r="SVA50" s="168"/>
      <c r="SVB50" s="173"/>
      <c r="SVC50" s="168"/>
      <c r="SVD50" s="164"/>
      <c r="SVE50" s="167"/>
      <c r="SVF50" s="168"/>
      <c r="SVG50" s="172"/>
      <c r="SVH50" s="168"/>
      <c r="SVI50" s="168"/>
      <c r="SVJ50" s="168"/>
      <c r="SVK50" s="173"/>
      <c r="SVL50" s="168"/>
      <c r="SVM50" s="164"/>
      <c r="SVN50" s="167"/>
      <c r="SVO50" s="168"/>
      <c r="SVP50" s="172"/>
      <c r="SVQ50" s="168"/>
      <c r="SVR50" s="168"/>
      <c r="SVS50" s="168"/>
      <c r="SVT50" s="173"/>
      <c r="SVU50" s="168"/>
      <c r="SVV50" s="164"/>
      <c r="SVW50" s="167"/>
      <c r="SVX50" s="168"/>
      <c r="SVY50" s="172"/>
      <c r="SVZ50" s="168"/>
      <c r="SWA50" s="168"/>
      <c r="SWB50" s="168"/>
      <c r="SWC50" s="173"/>
      <c r="SWD50" s="168"/>
      <c r="SWE50" s="164"/>
      <c r="SWF50" s="167"/>
      <c r="SWG50" s="168"/>
      <c r="SWH50" s="172"/>
      <c r="SWI50" s="168"/>
      <c r="SWJ50" s="168"/>
      <c r="SWK50" s="168"/>
      <c r="SWL50" s="173"/>
      <c r="SWM50" s="168"/>
      <c r="SWN50" s="164"/>
      <c r="SWO50" s="167"/>
      <c r="SWP50" s="168"/>
      <c r="SWQ50" s="172"/>
      <c r="SWR50" s="168"/>
      <c r="SWS50" s="168"/>
      <c r="SWT50" s="168"/>
      <c r="SWU50" s="173"/>
      <c r="SWV50" s="168"/>
      <c r="SWW50" s="164"/>
      <c r="SWX50" s="167"/>
      <c r="SWY50" s="168"/>
      <c r="SWZ50" s="172"/>
      <c r="SXA50" s="168"/>
      <c r="SXB50" s="168"/>
      <c r="SXC50" s="168"/>
      <c r="SXD50" s="173"/>
      <c r="SXE50" s="168"/>
      <c r="SXF50" s="164"/>
      <c r="SXG50" s="167"/>
      <c r="SXH50" s="168"/>
      <c r="SXI50" s="172"/>
      <c r="SXJ50" s="168"/>
      <c r="SXK50" s="168"/>
      <c r="SXL50" s="168"/>
      <c r="SXM50" s="173"/>
      <c r="SXN50" s="168"/>
      <c r="SXO50" s="164"/>
      <c r="SXP50" s="167"/>
      <c r="SXQ50" s="168"/>
      <c r="SXR50" s="172"/>
      <c r="SXS50" s="168"/>
      <c r="SXT50" s="168"/>
      <c r="SXU50" s="168"/>
      <c r="SXV50" s="173"/>
      <c r="SXW50" s="168"/>
      <c r="SXX50" s="164"/>
      <c r="SXY50" s="167"/>
      <c r="SXZ50" s="168"/>
      <c r="SYA50" s="172"/>
      <c r="SYB50" s="168"/>
      <c r="SYC50" s="168"/>
      <c r="SYD50" s="168"/>
      <c r="SYE50" s="173"/>
      <c r="SYF50" s="168"/>
      <c r="SYG50" s="164"/>
      <c r="SYH50" s="167"/>
      <c r="SYI50" s="168"/>
      <c r="SYJ50" s="172"/>
      <c r="SYK50" s="168"/>
      <c r="SYL50" s="168"/>
      <c r="SYM50" s="168"/>
      <c r="SYN50" s="173"/>
      <c r="SYO50" s="168"/>
      <c r="SYP50" s="164"/>
      <c r="SYQ50" s="167"/>
      <c r="SYR50" s="168"/>
      <c r="SYS50" s="172"/>
      <c r="SYT50" s="168"/>
      <c r="SYU50" s="168"/>
      <c r="SYV50" s="168"/>
      <c r="SYW50" s="173"/>
      <c r="SYX50" s="168"/>
      <c r="SYY50" s="164"/>
      <c r="SYZ50" s="167"/>
      <c r="SZA50" s="168"/>
      <c r="SZB50" s="172"/>
      <c r="SZC50" s="168"/>
      <c r="SZD50" s="168"/>
      <c r="SZE50" s="168"/>
      <c r="SZF50" s="173"/>
      <c r="SZG50" s="168"/>
      <c r="SZH50" s="164"/>
      <c r="SZI50" s="167"/>
      <c r="SZJ50" s="168"/>
      <c r="SZK50" s="172"/>
      <c r="SZL50" s="168"/>
      <c r="SZM50" s="168"/>
      <c r="SZN50" s="168"/>
      <c r="SZO50" s="173"/>
      <c r="SZP50" s="168"/>
      <c r="SZQ50" s="164"/>
      <c r="SZR50" s="167"/>
      <c r="SZS50" s="168"/>
      <c r="SZT50" s="172"/>
      <c r="SZU50" s="168"/>
      <c r="SZV50" s="168"/>
      <c r="SZW50" s="168"/>
      <c r="SZX50" s="173"/>
      <c r="SZY50" s="168"/>
      <c r="SZZ50" s="164"/>
      <c r="TAA50" s="167"/>
      <c r="TAB50" s="168"/>
      <c r="TAC50" s="172"/>
      <c r="TAD50" s="168"/>
      <c r="TAE50" s="168"/>
      <c r="TAF50" s="168"/>
      <c r="TAG50" s="173"/>
      <c r="TAH50" s="168"/>
      <c r="TAI50" s="164"/>
      <c r="TAJ50" s="167"/>
      <c r="TAK50" s="168"/>
      <c r="TAL50" s="172"/>
      <c r="TAM50" s="168"/>
      <c r="TAN50" s="168"/>
      <c r="TAO50" s="168"/>
      <c r="TAP50" s="173"/>
      <c r="TAQ50" s="168"/>
      <c r="TAR50" s="164"/>
      <c r="TAS50" s="167"/>
      <c r="TAT50" s="168"/>
      <c r="TAU50" s="172"/>
      <c r="TAV50" s="168"/>
      <c r="TAW50" s="168"/>
      <c r="TAX50" s="168"/>
      <c r="TAY50" s="173"/>
      <c r="TAZ50" s="168"/>
      <c r="TBA50" s="164"/>
      <c r="TBB50" s="167"/>
      <c r="TBC50" s="168"/>
      <c r="TBD50" s="172"/>
      <c r="TBE50" s="168"/>
      <c r="TBF50" s="168"/>
      <c r="TBG50" s="168"/>
      <c r="TBH50" s="173"/>
      <c r="TBI50" s="168"/>
      <c r="TBJ50" s="164"/>
      <c r="TBK50" s="167"/>
      <c r="TBL50" s="168"/>
      <c r="TBM50" s="172"/>
      <c r="TBN50" s="168"/>
      <c r="TBO50" s="168"/>
      <c r="TBP50" s="168"/>
      <c r="TBQ50" s="173"/>
      <c r="TBR50" s="168"/>
      <c r="TBS50" s="164"/>
      <c r="TBT50" s="167"/>
      <c r="TBU50" s="168"/>
      <c r="TBV50" s="172"/>
      <c r="TBW50" s="168"/>
      <c r="TBX50" s="168"/>
      <c r="TBY50" s="168"/>
      <c r="TBZ50" s="173"/>
      <c r="TCA50" s="168"/>
      <c r="TCB50" s="164"/>
      <c r="TCC50" s="167"/>
      <c r="TCD50" s="168"/>
      <c r="TCE50" s="172"/>
      <c r="TCF50" s="168"/>
      <c r="TCG50" s="168"/>
      <c r="TCH50" s="168"/>
      <c r="TCI50" s="173"/>
      <c r="TCJ50" s="168"/>
      <c r="TCK50" s="164"/>
      <c r="TCL50" s="167"/>
      <c r="TCM50" s="168"/>
      <c r="TCN50" s="172"/>
      <c r="TCO50" s="168"/>
      <c r="TCP50" s="168"/>
      <c r="TCQ50" s="168"/>
      <c r="TCR50" s="173"/>
      <c r="TCS50" s="168"/>
      <c r="TCT50" s="164"/>
      <c r="TCU50" s="167"/>
      <c r="TCV50" s="168"/>
      <c r="TCW50" s="172"/>
      <c r="TCX50" s="168"/>
      <c r="TCY50" s="168"/>
      <c r="TCZ50" s="168"/>
      <c r="TDA50" s="173"/>
      <c r="TDB50" s="168"/>
      <c r="TDC50" s="164"/>
      <c r="TDD50" s="167"/>
      <c r="TDE50" s="168"/>
      <c r="TDF50" s="172"/>
      <c r="TDG50" s="168"/>
      <c r="TDH50" s="168"/>
      <c r="TDI50" s="168"/>
      <c r="TDJ50" s="173"/>
      <c r="TDK50" s="168"/>
      <c r="TDL50" s="164"/>
      <c r="TDM50" s="167"/>
      <c r="TDN50" s="168"/>
      <c r="TDO50" s="172"/>
      <c r="TDP50" s="168"/>
      <c r="TDQ50" s="168"/>
      <c r="TDR50" s="168"/>
      <c r="TDS50" s="173"/>
      <c r="TDT50" s="168"/>
      <c r="TDU50" s="164"/>
      <c r="TDV50" s="167"/>
      <c r="TDW50" s="168"/>
      <c r="TDX50" s="172"/>
      <c r="TDY50" s="168"/>
      <c r="TDZ50" s="168"/>
      <c r="TEA50" s="168"/>
      <c r="TEB50" s="173"/>
      <c r="TEC50" s="168"/>
      <c r="TED50" s="164"/>
      <c r="TEE50" s="167"/>
      <c r="TEF50" s="168"/>
      <c r="TEG50" s="172"/>
      <c r="TEH50" s="168"/>
      <c r="TEI50" s="168"/>
      <c r="TEJ50" s="168"/>
      <c r="TEK50" s="173"/>
      <c r="TEL50" s="168"/>
      <c r="TEM50" s="164"/>
      <c r="TEN50" s="167"/>
      <c r="TEO50" s="168"/>
      <c r="TEP50" s="172"/>
      <c r="TEQ50" s="168"/>
      <c r="TER50" s="168"/>
      <c r="TES50" s="168"/>
      <c r="TET50" s="173"/>
      <c r="TEU50" s="168"/>
      <c r="TEV50" s="164"/>
      <c r="TEW50" s="167"/>
      <c r="TEX50" s="168"/>
      <c r="TEY50" s="172"/>
      <c r="TEZ50" s="168"/>
      <c r="TFA50" s="168"/>
      <c r="TFB50" s="168"/>
      <c r="TFC50" s="173"/>
      <c r="TFD50" s="168"/>
      <c r="TFE50" s="164"/>
      <c r="TFF50" s="167"/>
      <c r="TFG50" s="168"/>
      <c r="TFH50" s="172"/>
      <c r="TFI50" s="168"/>
      <c r="TFJ50" s="168"/>
      <c r="TFK50" s="168"/>
      <c r="TFL50" s="173"/>
      <c r="TFM50" s="168"/>
      <c r="TFN50" s="164"/>
      <c r="TFO50" s="167"/>
      <c r="TFP50" s="168"/>
      <c r="TFQ50" s="172"/>
      <c r="TFR50" s="168"/>
      <c r="TFS50" s="168"/>
      <c r="TFT50" s="168"/>
      <c r="TFU50" s="173"/>
      <c r="TFV50" s="168"/>
      <c r="TFW50" s="164"/>
      <c r="TFX50" s="167"/>
      <c r="TFY50" s="168"/>
      <c r="TFZ50" s="172"/>
      <c r="TGA50" s="168"/>
      <c r="TGB50" s="168"/>
      <c r="TGC50" s="168"/>
      <c r="TGD50" s="173"/>
      <c r="TGE50" s="168"/>
      <c r="TGF50" s="164"/>
      <c r="TGG50" s="167"/>
      <c r="TGH50" s="168"/>
      <c r="TGI50" s="172"/>
      <c r="TGJ50" s="168"/>
      <c r="TGK50" s="168"/>
      <c r="TGL50" s="168"/>
      <c r="TGM50" s="173"/>
      <c r="TGN50" s="168"/>
      <c r="TGO50" s="164"/>
      <c r="TGP50" s="167"/>
      <c r="TGQ50" s="168"/>
      <c r="TGR50" s="172"/>
      <c r="TGS50" s="168"/>
      <c r="TGT50" s="168"/>
      <c r="TGU50" s="168"/>
      <c r="TGV50" s="173"/>
      <c r="TGW50" s="168"/>
      <c r="TGX50" s="164"/>
      <c r="TGY50" s="167"/>
      <c r="TGZ50" s="168"/>
      <c r="THA50" s="172"/>
      <c r="THB50" s="168"/>
      <c r="THC50" s="168"/>
      <c r="THD50" s="168"/>
      <c r="THE50" s="173"/>
      <c r="THF50" s="168"/>
      <c r="THG50" s="164"/>
      <c r="THH50" s="167"/>
      <c r="THI50" s="168"/>
      <c r="THJ50" s="172"/>
      <c r="THK50" s="168"/>
      <c r="THL50" s="168"/>
      <c r="THM50" s="168"/>
      <c r="THN50" s="173"/>
      <c r="THO50" s="168"/>
      <c r="THP50" s="164"/>
      <c r="THQ50" s="167"/>
      <c r="THR50" s="168"/>
      <c r="THS50" s="172"/>
      <c r="THT50" s="168"/>
      <c r="THU50" s="168"/>
      <c r="THV50" s="168"/>
      <c r="THW50" s="173"/>
      <c r="THX50" s="168"/>
      <c r="THY50" s="164"/>
      <c r="THZ50" s="167"/>
      <c r="TIA50" s="168"/>
      <c r="TIB50" s="172"/>
      <c r="TIC50" s="168"/>
      <c r="TID50" s="168"/>
      <c r="TIE50" s="168"/>
      <c r="TIF50" s="173"/>
      <c r="TIG50" s="168"/>
      <c r="TIH50" s="164"/>
      <c r="TII50" s="167"/>
      <c r="TIJ50" s="168"/>
      <c r="TIK50" s="172"/>
      <c r="TIL50" s="168"/>
      <c r="TIM50" s="168"/>
      <c r="TIN50" s="168"/>
      <c r="TIO50" s="173"/>
      <c r="TIP50" s="168"/>
      <c r="TIQ50" s="164"/>
      <c r="TIR50" s="167"/>
      <c r="TIS50" s="168"/>
      <c r="TIT50" s="172"/>
      <c r="TIU50" s="168"/>
      <c r="TIV50" s="168"/>
      <c r="TIW50" s="168"/>
      <c r="TIX50" s="173"/>
      <c r="TIY50" s="168"/>
      <c r="TIZ50" s="164"/>
      <c r="TJA50" s="167"/>
      <c r="TJB50" s="168"/>
      <c r="TJC50" s="172"/>
      <c r="TJD50" s="168"/>
      <c r="TJE50" s="168"/>
      <c r="TJF50" s="168"/>
      <c r="TJG50" s="173"/>
      <c r="TJH50" s="168"/>
      <c r="TJI50" s="164"/>
      <c r="TJJ50" s="167"/>
      <c r="TJK50" s="168"/>
      <c r="TJL50" s="172"/>
      <c r="TJM50" s="168"/>
      <c r="TJN50" s="168"/>
      <c r="TJO50" s="168"/>
      <c r="TJP50" s="173"/>
      <c r="TJQ50" s="168"/>
      <c r="TJR50" s="164"/>
      <c r="TJS50" s="167"/>
      <c r="TJT50" s="168"/>
      <c r="TJU50" s="172"/>
      <c r="TJV50" s="168"/>
      <c r="TJW50" s="168"/>
      <c r="TJX50" s="168"/>
      <c r="TJY50" s="173"/>
      <c r="TJZ50" s="168"/>
      <c r="TKA50" s="164"/>
      <c r="TKB50" s="167"/>
      <c r="TKC50" s="168"/>
      <c r="TKD50" s="172"/>
      <c r="TKE50" s="168"/>
      <c r="TKF50" s="168"/>
      <c r="TKG50" s="168"/>
      <c r="TKH50" s="173"/>
      <c r="TKI50" s="168"/>
      <c r="TKJ50" s="164"/>
      <c r="TKK50" s="167"/>
      <c r="TKL50" s="168"/>
      <c r="TKM50" s="172"/>
      <c r="TKN50" s="168"/>
      <c r="TKO50" s="168"/>
      <c r="TKP50" s="168"/>
      <c r="TKQ50" s="173"/>
      <c r="TKR50" s="168"/>
      <c r="TKS50" s="164"/>
      <c r="TKT50" s="167"/>
      <c r="TKU50" s="168"/>
      <c r="TKV50" s="172"/>
      <c r="TKW50" s="168"/>
      <c r="TKX50" s="168"/>
      <c r="TKY50" s="168"/>
      <c r="TKZ50" s="173"/>
      <c r="TLA50" s="168"/>
      <c r="TLB50" s="164"/>
      <c r="TLC50" s="167"/>
      <c r="TLD50" s="168"/>
      <c r="TLE50" s="172"/>
      <c r="TLF50" s="168"/>
      <c r="TLG50" s="168"/>
      <c r="TLH50" s="168"/>
      <c r="TLI50" s="173"/>
      <c r="TLJ50" s="168"/>
      <c r="TLK50" s="164"/>
      <c r="TLL50" s="167"/>
      <c r="TLM50" s="168"/>
      <c r="TLN50" s="172"/>
      <c r="TLO50" s="168"/>
      <c r="TLP50" s="168"/>
      <c r="TLQ50" s="168"/>
      <c r="TLR50" s="173"/>
      <c r="TLS50" s="168"/>
      <c r="TLT50" s="164"/>
      <c r="TLU50" s="167"/>
      <c r="TLV50" s="168"/>
      <c r="TLW50" s="172"/>
      <c r="TLX50" s="168"/>
      <c r="TLY50" s="168"/>
      <c r="TLZ50" s="168"/>
      <c r="TMA50" s="173"/>
      <c r="TMB50" s="168"/>
      <c r="TMC50" s="164"/>
      <c r="TMD50" s="167"/>
      <c r="TME50" s="168"/>
      <c r="TMF50" s="172"/>
      <c r="TMG50" s="168"/>
      <c r="TMH50" s="168"/>
      <c r="TMI50" s="168"/>
      <c r="TMJ50" s="173"/>
      <c r="TMK50" s="168"/>
      <c r="TML50" s="164"/>
      <c r="TMM50" s="167"/>
      <c r="TMN50" s="168"/>
      <c r="TMO50" s="172"/>
      <c r="TMP50" s="168"/>
      <c r="TMQ50" s="168"/>
      <c r="TMR50" s="168"/>
      <c r="TMS50" s="173"/>
      <c r="TMT50" s="168"/>
      <c r="TMU50" s="164"/>
      <c r="TMV50" s="167"/>
      <c r="TMW50" s="168"/>
      <c r="TMX50" s="172"/>
      <c r="TMY50" s="168"/>
      <c r="TMZ50" s="168"/>
      <c r="TNA50" s="168"/>
      <c r="TNB50" s="173"/>
      <c r="TNC50" s="168"/>
      <c r="TND50" s="164"/>
      <c r="TNE50" s="167"/>
      <c r="TNF50" s="168"/>
      <c r="TNG50" s="172"/>
      <c r="TNH50" s="168"/>
      <c r="TNI50" s="168"/>
      <c r="TNJ50" s="168"/>
      <c r="TNK50" s="173"/>
      <c r="TNL50" s="168"/>
      <c r="TNM50" s="164"/>
      <c r="TNN50" s="167"/>
      <c r="TNO50" s="168"/>
      <c r="TNP50" s="172"/>
      <c r="TNQ50" s="168"/>
      <c r="TNR50" s="168"/>
      <c r="TNS50" s="168"/>
      <c r="TNT50" s="173"/>
      <c r="TNU50" s="168"/>
      <c r="TNV50" s="164"/>
      <c r="TNW50" s="167"/>
      <c r="TNX50" s="168"/>
      <c r="TNY50" s="172"/>
      <c r="TNZ50" s="168"/>
      <c r="TOA50" s="168"/>
      <c r="TOB50" s="168"/>
      <c r="TOC50" s="173"/>
      <c r="TOD50" s="168"/>
      <c r="TOE50" s="164"/>
      <c r="TOF50" s="167"/>
      <c r="TOG50" s="168"/>
      <c r="TOH50" s="172"/>
      <c r="TOI50" s="168"/>
      <c r="TOJ50" s="168"/>
      <c r="TOK50" s="168"/>
      <c r="TOL50" s="173"/>
      <c r="TOM50" s="168"/>
      <c r="TON50" s="164"/>
      <c r="TOO50" s="167"/>
      <c r="TOP50" s="168"/>
      <c r="TOQ50" s="172"/>
      <c r="TOR50" s="168"/>
      <c r="TOS50" s="168"/>
      <c r="TOT50" s="168"/>
      <c r="TOU50" s="173"/>
      <c r="TOV50" s="168"/>
      <c r="TOW50" s="164"/>
      <c r="TOX50" s="167"/>
      <c r="TOY50" s="168"/>
      <c r="TOZ50" s="172"/>
      <c r="TPA50" s="168"/>
      <c r="TPB50" s="168"/>
      <c r="TPC50" s="168"/>
      <c r="TPD50" s="173"/>
      <c r="TPE50" s="168"/>
      <c r="TPF50" s="164"/>
      <c r="TPG50" s="167"/>
      <c r="TPH50" s="168"/>
      <c r="TPI50" s="172"/>
      <c r="TPJ50" s="168"/>
      <c r="TPK50" s="168"/>
      <c r="TPL50" s="168"/>
      <c r="TPM50" s="173"/>
      <c r="TPN50" s="168"/>
      <c r="TPO50" s="164"/>
      <c r="TPP50" s="167"/>
      <c r="TPQ50" s="168"/>
      <c r="TPR50" s="172"/>
      <c r="TPS50" s="168"/>
      <c r="TPT50" s="168"/>
      <c r="TPU50" s="168"/>
      <c r="TPV50" s="173"/>
      <c r="TPW50" s="168"/>
      <c r="TPX50" s="164"/>
      <c r="TPY50" s="167"/>
      <c r="TPZ50" s="168"/>
      <c r="TQA50" s="172"/>
      <c r="TQB50" s="168"/>
      <c r="TQC50" s="168"/>
      <c r="TQD50" s="168"/>
      <c r="TQE50" s="173"/>
      <c r="TQF50" s="168"/>
      <c r="TQG50" s="164"/>
      <c r="TQH50" s="167"/>
      <c r="TQI50" s="168"/>
      <c r="TQJ50" s="172"/>
      <c r="TQK50" s="168"/>
      <c r="TQL50" s="168"/>
      <c r="TQM50" s="168"/>
      <c r="TQN50" s="173"/>
      <c r="TQO50" s="168"/>
      <c r="TQP50" s="164"/>
      <c r="TQQ50" s="167"/>
      <c r="TQR50" s="168"/>
      <c r="TQS50" s="172"/>
      <c r="TQT50" s="168"/>
      <c r="TQU50" s="168"/>
      <c r="TQV50" s="168"/>
      <c r="TQW50" s="173"/>
      <c r="TQX50" s="168"/>
      <c r="TQY50" s="164"/>
      <c r="TQZ50" s="167"/>
      <c r="TRA50" s="168"/>
      <c r="TRB50" s="172"/>
      <c r="TRC50" s="168"/>
      <c r="TRD50" s="168"/>
      <c r="TRE50" s="168"/>
      <c r="TRF50" s="173"/>
      <c r="TRG50" s="168"/>
      <c r="TRH50" s="164"/>
      <c r="TRI50" s="167"/>
      <c r="TRJ50" s="168"/>
      <c r="TRK50" s="172"/>
      <c r="TRL50" s="168"/>
      <c r="TRM50" s="168"/>
      <c r="TRN50" s="168"/>
      <c r="TRO50" s="173"/>
      <c r="TRP50" s="168"/>
      <c r="TRQ50" s="164"/>
      <c r="TRR50" s="167"/>
      <c r="TRS50" s="168"/>
      <c r="TRT50" s="172"/>
      <c r="TRU50" s="168"/>
      <c r="TRV50" s="168"/>
      <c r="TRW50" s="168"/>
      <c r="TRX50" s="173"/>
      <c r="TRY50" s="168"/>
      <c r="TRZ50" s="164"/>
      <c r="TSA50" s="167"/>
      <c r="TSB50" s="168"/>
      <c r="TSC50" s="172"/>
      <c r="TSD50" s="168"/>
      <c r="TSE50" s="168"/>
      <c r="TSF50" s="168"/>
      <c r="TSG50" s="173"/>
      <c r="TSH50" s="168"/>
      <c r="TSI50" s="164"/>
      <c r="TSJ50" s="167"/>
      <c r="TSK50" s="168"/>
      <c r="TSL50" s="172"/>
      <c r="TSM50" s="168"/>
      <c r="TSN50" s="168"/>
      <c r="TSO50" s="168"/>
      <c r="TSP50" s="173"/>
      <c r="TSQ50" s="168"/>
      <c r="TSR50" s="164"/>
      <c r="TSS50" s="167"/>
      <c r="TST50" s="168"/>
      <c r="TSU50" s="172"/>
      <c r="TSV50" s="168"/>
      <c r="TSW50" s="168"/>
      <c r="TSX50" s="168"/>
      <c r="TSY50" s="173"/>
      <c r="TSZ50" s="168"/>
      <c r="TTA50" s="164"/>
      <c r="TTB50" s="167"/>
      <c r="TTC50" s="168"/>
      <c r="TTD50" s="172"/>
      <c r="TTE50" s="168"/>
      <c r="TTF50" s="168"/>
      <c r="TTG50" s="168"/>
      <c r="TTH50" s="173"/>
      <c r="TTI50" s="168"/>
      <c r="TTJ50" s="164"/>
      <c r="TTK50" s="167"/>
      <c r="TTL50" s="168"/>
      <c r="TTM50" s="172"/>
      <c r="TTN50" s="168"/>
      <c r="TTO50" s="168"/>
      <c r="TTP50" s="168"/>
      <c r="TTQ50" s="173"/>
      <c r="TTR50" s="168"/>
      <c r="TTS50" s="164"/>
      <c r="TTT50" s="167"/>
      <c r="TTU50" s="168"/>
      <c r="TTV50" s="172"/>
      <c r="TTW50" s="168"/>
      <c r="TTX50" s="168"/>
      <c r="TTY50" s="168"/>
      <c r="TTZ50" s="173"/>
      <c r="TUA50" s="168"/>
      <c r="TUB50" s="164"/>
      <c r="TUC50" s="167"/>
      <c r="TUD50" s="168"/>
      <c r="TUE50" s="172"/>
      <c r="TUF50" s="168"/>
      <c r="TUG50" s="168"/>
      <c r="TUH50" s="168"/>
      <c r="TUI50" s="173"/>
      <c r="TUJ50" s="168"/>
      <c r="TUK50" s="164"/>
      <c r="TUL50" s="167"/>
      <c r="TUM50" s="168"/>
      <c r="TUN50" s="172"/>
      <c r="TUO50" s="168"/>
      <c r="TUP50" s="168"/>
      <c r="TUQ50" s="168"/>
      <c r="TUR50" s="173"/>
      <c r="TUS50" s="168"/>
      <c r="TUT50" s="164"/>
      <c r="TUU50" s="167"/>
      <c r="TUV50" s="168"/>
      <c r="TUW50" s="172"/>
      <c r="TUX50" s="168"/>
      <c r="TUY50" s="168"/>
      <c r="TUZ50" s="168"/>
      <c r="TVA50" s="173"/>
      <c r="TVB50" s="168"/>
      <c r="TVC50" s="164"/>
      <c r="TVD50" s="167"/>
      <c r="TVE50" s="168"/>
      <c r="TVF50" s="172"/>
      <c r="TVG50" s="168"/>
      <c r="TVH50" s="168"/>
      <c r="TVI50" s="168"/>
      <c r="TVJ50" s="173"/>
      <c r="TVK50" s="168"/>
      <c r="TVL50" s="164"/>
      <c r="TVM50" s="167"/>
      <c r="TVN50" s="168"/>
      <c r="TVO50" s="172"/>
      <c r="TVP50" s="168"/>
      <c r="TVQ50" s="168"/>
      <c r="TVR50" s="168"/>
      <c r="TVS50" s="173"/>
      <c r="TVT50" s="168"/>
      <c r="TVU50" s="164"/>
      <c r="TVV50" s="167"/>
      <c r="TVW50" s="168"/>
      <c r="TVX50" s="172"/>
      <c r="TVY50" s="168"/>
      <c r="TVZ50" s="168"/>
      <c r="TWA50" s="168"/>
      <c r="TWB50" s="173"/>
      <c r="TWC50" s="168"/>
      <c r="TWD50" s="164"/>
      <c r="TWE50" s="167"/>
      <c r="TWF50" s="168"/>
      <c r="TWG50" s="172"/>
      <c r="TWH50" s="168"/>
      <c r="TWI50" s="168"/>
      <c r="TWJ50" s="168"/>
      <c r="TWK50" s="173"/>
      <c r="TWL50" s="168"/>
      <c r="TWM50" s="164"/>
      <c r="TWN50" s="167"/>
      <c r="TWO50" s="168"/>
      <c r="TWP50" s="172"/>
      <c r="TWQ50" s="168"/>
      <c r="TWR50" s="168"/>
      <c r="TWS50" s="168"/>
      <c r="TWT50" s="173"/>
      <c r="TWU50" s="168"/>
      <c r="TWV50" s="164"/>
      <c r="TWW50" s="167"/>
      <c r="TWX50" s="168"/>
      <c r="TWY50" s="172"/>
      <c r="TWZ50" s="168"/>
      <c r="TXA50" s="168"/>
      <c r="TXB50" s="168"/>
      <c r="TXC50" s="173"/>
      <c r="TXD50" s="168"/>
      <c r="TXE50" s="164"/>
      <c r="TXF50" s="167"/>
      <c r="TXG50" s="168"/>
      <c r="TXH50" s="172"/>
      <c r="TXI50" s="168"/>
      <c r="TXJ50" s="168"/>
      <c r="TXK50" s="168"/>
      <c r="TXL50" s="173"/>
      <c r="TXM50" s="168"/>
      <c r="TXN50" s="164"/>
      <c r="TXO50" s="167"/>
      <c r="TXP50" s="168"/>
      <c r="TXQ50" s="172"/>
      <c r="TXR50" s="168"/>
      <c r="TXS50" s="168"/>
      <c r="TXT50" s="168"/>
      <c r="TXU50" s="173"/>
      <c r="TXV50" s="168"/>
      <c r="TXW50" s="164"/>
      <c r="TXX50" s="167"/>
      <c r="TXY50" s="168"/>
      <c r="TXZ50" s="172"/>
      <c r="TYA50" s="168"/>
      <c r="TYB50" s="168"/>
      <c r="TYC50" s="168"/>
      <c r="TYD50" s="173"/>
      <c r="TYE50" s="168"/>
      <c r="TYF50" s="164"/>
      <c r="TYG50" s="167"/>
      <c r="TYH50" s="168"/>
      <c r="TYI50" s="172"/>
      <c r="TYJ50" s="168"/>
      <c r="TYK50" s="168"/>
      <c r="TYL50" s="168"/>
      <c r="TYM50" s="173"/>
      <c r="TYN50" s="168"/>
      <c r="TYO50" s="164"/>
      <c r="TYP50" s="167"/>
      <c r="TYQ50" s="168"/>
      <c r="TYR50" s="172"/>
      <c r="TYS50" s="168"/>
      <c r="TYT50" s="168"/>
      <c r="TYU50" s="168"/>
      <c r="TYV50" s="173"/>
      <c r="TYW50" s="168"/>
      <c r="TYX50" s="164"/>
      <c r="TYY50" s="167"/>
      <c r="TYZ50" s="168"/>
      <c r="TZA50" s="172"/>
      <c r="TZB50" s="168"/>
      <c r="TZC50" s="168"/>
      <c r="TZD50" s="168"/>
      <c r="TZE50" s="173"/>
      <c r="TZF50" s="168"/>
      <c r="TZG50" s="164"/>
      <c r="TZH50" s="167"/>
      <c r="TZI50" s="168"/>
      <c r="TZJ50" s="172"/>
      <c r="TZK50" s="168"/>
      <c r="TZL50" s="168"/>
      <c r="TZM50" s="168"/>
      <c r="TZN50" s="173"/>
      <c r="TZO50" s="168"/>
      <c r="TZP50" s="164"/>
      <c r="TZQ50" s="167"/>
      <c r="TZR50" s="168"/>
      <c r="TZS50" s="172"/>
      <c r="TZT50" s="168"/>
      <c r="TZU50" s="168"/>
      <c r="TZV50" s="168"/>
      <c r="TZW50" s="173"/>
      <c r="TZX50" s="168"/>
      <c r="TZY50" s="164"/>
      <c r="TZZ50" s="167"/>
      <c r="UAA50" s="168"/>
      <c r="UAB50" s="172"/>
      <c r="UAC50" s="168"/>
      <c r="UAD50" s="168"/>
      <c r="UAE50" s="168"/>
      <c r="UAF50" s="173"/>
      <c r="UAG50" s="168"/>
      <c r="UAH50" s="164"/>
      <c r="UAI50" s="167"/>
      <c r="UAJ50" s="168"/>
      <c r="UAK50" s="172"/>
      <c r="UAL50" s="168"/>
      <c r="UAM50" s="168"/>
      <c r="UAN50" s="168"/>
      <c r="UAO50" s="173"/>
      <c r="UAP50" s="168"/>
      <c r="UAQ50" s="164"/>
      <c r="UAR50" s="167"/>
      <c r="UAS50" s="168"/>
      <c r="UAT50" s="172"/>
      <c r="UAU50" s="168"/>
      <c r="UAV50" s="168"/>
      <c r="UAW50" s="168"/>
      <c r="UAX50" s="173"/>
      <c r="UAY50" s="168"/>
      <c r="UAZ50" s="164"/>
      <c r="UBA50" s="167"/>
      <c r="UBB50" s="168"/>
      <c r="UBC50" s="172"/>
      <c r="UBD50" s="168"/>
      <c r="UBE50" s="168"/>
      <c r="UBF50" s="168"/>
      <c r="UBG50" s="173"/>
      <c r="UBH50" s="168"/>
      <c r="UBI50" s="164"/>
      <c r="UBJ50" s="167"/>
      <c r="UBK50" s="168"/>
      <c r="UBL50" s="172"/>
      <c r="UBM50" s="168"/>
      <c r="UBN50" s="168"/>
      <c r="UBO50" s="168"/>
      <c r="UBP50" s="173"/>
      <c r="UBQ50" s="168"/>
      <c r="UBR50" s="164"/>
      <c r="UBS50" s="167"/>
      <c r="UBT50" s="168"/>
      <c r="UBU50" s="172"/>
      <c r="UBV50" s="168"/>
      <c r="UBW50" s="168"/>
      <c r="UBX50" s="168"/>
      <c r="UBY50" s="173"/>
      <c r="UBZ50" s="168"/>
      <c r="UCA50" s="164"/>
      <c r="UCB50" s="167"/>
      <c r="UCC50" s="168"/>
      <c r="UCD50" s="172"/>
      <c r="UCE50" s="168"/>
      <c r="UCF50" s="168"/>
      <c r="UCG50" s="168"/>
      <c r="UCH50" s="173"/>
      <c r="UCI50" s="168"/>
      <c r="UCJ50" s="164"/>
      <c r="UCK50" s="167"/>
      <c r="UCL50" s="168"/>
      <c r="UCM50" s="172"/>
      <c r="UCN50" s="168"/>
      <c r="UCO50" s="168"/>
      <c r="UCP50" s="168"/>
      <c r="UCQ50" s="173"/>
      <c r="UCR50" s="168"/>
      <c r="UCS50" s="164"/>
      <c r="UCT50" s="167"/>
      <c r="UCU50" s="168"/>
      <c r="UCV50" s="172"/>
      <c r="UCW50" s="168"/>
      <c r="UCX50" s="168"/>
      <c r="UCY50" s="168"/>
      <c r="UCZ50" s="173"/>
      <c r="UDA50" s="168"/>
      <c r="UDB50" s="164"/>
      <c r="UDC50" s="167"/>
      <c r="UDD50" s="168"/>
      <c r="UDE50" s="172"/>
      <c r="UDF50" s="168"/>
      <c r="UDG50" s="168"/>
      <c r="UDH50" s="168"/>
      <c r="UDI50" s="173"/>
      <c r="UDJ50" s="168"/>
      <c r="UDK50" s="164"/>
      <c r="UDL50" s="167"/>
      <c r="UDM50" s="168"/>
      <c r="UDN50" s="172"/>
      <c r="UDO50" s="168"/>
      <c r="UDP50" s="168"/>
      <c r="UDQ50" s="168"/>
      <c r="UDR50" s="173"/>
      <c r="UDS50" s="168"/>
      <c r="UDT50" s="164"/>
      <c r="UDU50" s="167"/>
      <c r="UDV50" s="168"/>
      <c r="UDW50" s="172"/>
      <c r="UDX50" s="168"/>
      <c r="UDY50" s="168"/>
      <c r="UDZ50" s="168"/>
      <c r="UEA50" s="173"/>
      <c r="UEB50" s="168"/>
      <c r="UEC50" s="164"/>
      <c r="UED50" s="167"/>
      <c r="UEE50" s="168"/>
      <c r="UEF50" s="172"/>
      <c r="UEG50" s="168"/>
      <c r="UEH50" s="168"/>
      <c r="UEI50" s="168"/>
      <c r="UEJ50" s="173"/>
      <c r="UEK50" s="168"/>
      <c r="UEL50" s="164"/>
      <c r="UEM50" s="167"/>
      <c r="UEN50" s="168"/>
      <c r="UEO50" s="172"/>
      <c r="UEP50" s="168"/>
      <c r="UEQ50" s="168"/>
      <c r="UER50" s="168"/>
      <c r="UES50" s="173"/>
      <c r="UET50" s="168"/>
      <c r="UEU50" s="164"/>
      <c r="UEV50" s="167"/>
      <c r="UEW50" s="168"/>
      <c r="UEX50" s="172"/>
      <c r="UEY50" s="168"/>
      <c r="UEZ50" s="168"/>
      <c r="UFA50" s="168"/>
      <c r="UFB50" s="173"/>
      <c r="UFC50" s="168"/>
      <c r="UFD50" s="164"/>
      <c r="UFE50" s="167"/>
      <c r="UFF50" s="168"/>
      <c r="UFG50" s="172"/>
      <c r="UFH50" s="168"/>
      <c r="UFI50" s="168"/>
      <c r="UFJ50" s="168"/>
      <c r="UFK50" s="173"/>
      <c r="UFL50" s="168"/>
      <c r="UFM50" s="164"/>
      <c r="UFN50" s="167"/>
      <c r="UFO50" s="168"/>
      <c r="UFP50" s="172"/>
      <c r="UFQ50" s="168"/>
      <c r="UFR50" s="168"/>
      <c r="UFS50" s="168"/>
      <c r="UFT50" s="173"/>
      <c r="UFU50" s="168"/>
      <c r="UFV50" s="164"/>
      <c r="UFW50" s="167"/>
      <c r="UFX50" s="168"/>
      <c r="UFY50" s="172"/>
      <c r="UFZ50" s="168"/>
      <c r="UGA50" s="168"/>
      <c r="UGB50" s="168"/>
      <c r="UGC50" s="173"/>
      <c r="UGD50" s="168"/>
      <c r="UGE50" s="164"/>
      <c r="UGF50" s="167"/>
      <c r="UGG50" s="168"/>
      <c r="UGH50" s="172"/>
      <c r="UGI50" s="168"/>
      <c r="UGJ50" s="168"/>
      <c r="UGK50" s="168"/>
      <c r="UGL50" s="173"/>
      <c r="UGM50" s="168"/>
      <c r="UGN50" s="164"/>
      <c r="UGO50" s="167"/>
      <c r="UGP50" s="168"/>
      <c r="UGQ50" s="172"/>
      <c r="UGR50" s="168"/>
      <c r="UGS50" s="168"/>
      <c r="UGT50" s="168"/>
      <c r="UGU50" s="173"/>
      <c r="UGV50" s="168"/>
      <c r="UGW50" s="164"/>
      <c r="UGX50" s="167"/>
      <c r="UGY50" s="168"/>
      <c r="UGZ50" s="172"/>
      <c r="UHA50" s="168"/>
      <c r="UHB50" s="168"/>
      <c r="UHC50" s="168"/>
      <c r="UHD50" s="173"/>
      <c r="UHE50" s="168"/>
      <c r="UHF50" s="164"/>
      <c r="UHG50" s="167"/>
      <c r="UHH50" s="168"/>
      <c r="UHI50" s="172"/>
      <c r="UHJ50" s="168"/>
      <c r="UHK50" s="168"/>
      <c r="UHL50" s="168"/>
      <c r="UHM50" s="173"/>
      <c r="UHN50" s="168"/>
      <c r="UHO50" s="164"/>
      <c r="UHP50" s="167"/>
      <c r="UHQ50" s="168"/>
      <c r="UHR50" s="172"/>
      <c r="UHS50" s="168"/>
      <c r="UHT50" s="168"/>
      <c r="UHU50" s="168"/>
      <c r="UHV50" s="173"/>
      <c r="UHW50" s="168"/>
      <c r="UHX50" s="164"/>
      <c r="UHY50" s="167"/>
      <c r="UHZ50" s="168"/>
      <c r="UIA50" s="172"/>
      <c r="UIB50" s="168"/>
      <c r="UIC50" s="168"/>
      <c r="UID50" s="168"/>
      <c r="UIE50" s="173"/>
      <c r="UIF50" s="168"/>
      <c r="UIG50" s="164"/>
      <c r="UIH50" s="167"/>
      <c r="UII50" s="168"/>
      <c r="UIJ50" s="172"/>
      <c r="UIK50" s="168"/>
      <c r="UIL50" s="168"/>
      <c r="UIM50" s="168"/>
      <c r="UIN50" s="173"/>
      <c r="UIO50" s="168"/>
      <c r="UIP50" s="164"/>
      <c r="UIQ50" s="167"/>
      <c r="UIR50" s="168"/>
      <c r="UIS50" s="172"/>
      <c r="UIT50" s="168"/>
      <c r="UIU50" s="168"/>
      <c r="UIV50" s="168"/>
      <c r="UIW50" s="173"/>
      <c r="UIX50" s="168"/>
      <c r="UIY50" s="164"/>
      <c r="UIZ50" s="167"/>
      <c r="UJA50" s="168"/>
      <c r="UJB50" s="172"/>
      <c r="UJC50" s="168"/>
      <c r="UJD50" s="168"/>
      <c r="UJE50" s="168"/>
      <c r="UJF50" s="173"/>
      <c r="UJG50" s="168"/>
      <c r="UJH50" s="164"/>
      <c r="UJI50" s="167"/>
      <c r="UJJ50" s="168"/>
      <c r="UJK50" s="172"/>
      <c r="UJL50" s="168"/>
      <c r="UJM50" s="168"/>
      <c r="UJN50" s="168"/>
      <c r="UJO50" s="173"/>
      <c r="UJP50" s="168"/>
      <c r="UJQ50" s="164"/>
      <c r="UJR50" s="167"/>
      <c r="UJS50" s="168"/>
      <c r="UJT50" s="172"/>
      <c r="UJU50" s="168"/>
      <c r="UJV50" s="168"/>
      <c r="UJW50" s="168"/>
      <c r="UJX50" s="173"/>
      <c r="UJY50" s="168"/>
      <c r="UJZ50" s="164"/>
      <c r="UKA50" s="167"/>
      <c r="UKB50" s="168"/>
      <c r="UKC50" s="172"/>
      <c r="UKD50" s="168"/>
      <c r="UKE50" s="168"/>
      <c r="UKF50" s="168"/>
      <c r="UKG50" s="173"/>
      <c r="UKH50" s="168"/>
      <c r="UKI50" s="164"/>
      <c r="UKJ50" s="167"/>
      <c r="UKK50" s="168"/>
      <c r="UKL50" s="172"/>
      <c r="UKM50" s="168"/>
      <c r="UKN50" s="168"/>
      <c r="UKO50" s="168"/>
      <c r="UKP50" s="173"/>
      <c r="UKQ50" s="168"/>
      <c r="UKR50" s="164"/>
      <c r="UKS50" s="167"/>
      <c r="UKT50" s="168"/>
      <c r="UKU50" s="172"/>
      <c r="UKV50" s="168"/>
      <c r="UKW50" s="168"/>
      <c r="UKX50" s="168"/>
      <c r="UKY50" s="173"/>
      <c r="UKZ50" s="168"/>
      <c r="ULA50" s="164"/>
      <c r="ULB50" s="167"/>
      <c r="ULC50" s="168"/>
      <c r="ULD50" s="172"/>
      <c r="ULE50" s="168"/>
      <c r="ULF50" s="168"/>
      <c r="ULG50" s="168"/>
      <c r="ULH50" s="173"/>
      <c r="ULI50" s="168"/>
      <c r="ULJ50" s="164"/>
      <c r="ULK50" s="167"/>
      <c r="ULL50" s="168"/>
      <c r="ULM50" s="172"/>
      <c r="ULN50" s="168"/>
      <c r="ULO50" s="168"/>
      <c r="ULP50" s="168"/>
      <c r="ULQ50" s="173"/>
      <c r="ULR50" s="168"/>
      <c r="ULS50" s="164"/>
      <c r="ULT50" s="167"/>
      <c r="ULU50" s="168"/>
      <c r="ULV50" s="172"/>
      <c r="ULW50" s="168"/>
      <c r="ULX50" s="168"/>
      <c r="ULY50" s="168"/>
      <c r="ULZ50" s="173"/>
      <c r="UMA50" s="168"/>
      <c r="UMB50" s="164"/>
      <c r="UMC50" s="167"/>
      <c r="UMD50" s="168"/>
      <c r="UME50" s="172"/>
      <c r="UMF50" s="168"/>
      <c r="UMG50" s="168"/>
      <c r="UMH50" s="168"/>
      <c r="UMI50" s="173"/>
      <c r="UMJ50" s="168"/>
      <c r="UMK50" s="164"/>
      <c r="UML50" s="167"/>
      <c r="UMM50" s="168"/>
      <c r="UMN50" s="172"/>
      <c r="UMO50" s="168"/>
      <c r="UMP50" s="168"/>
      <c r="UMQ50" s="168"/>
      <c r="UMR50" s="173"/>
      <c r="UMS50" s="168"/>
      <c r="UMT50" s="164"/>
      <c r="UMU50" s="167"/>
      <c r="UMV50" s="168"/>
      <c r="UMW50" s="172"/>
      <c r="UMX50" s="168"/>
      <c r="UMY50" s="168"/>
      <c r="UMZ50" s="168"/>
      <c r="UNA50" s="173"/>
      <c r="UNB50" s="168"/>
      <c r="UNC50" s="164"/>
      <c r="UND50" s="167"/>
      <c r="UNE50" s="168"/>
      <c r="UNF50" s="172"/>
      <c r="UNG50" s="168"/>
      <c r="UNH50" s="168"/>
      <c r="UNI50" s="168"/>
      <c r="UNJ50" s="173"/>
      <c r="UNK50" s="168"/>
      <c r="UNL50" s="164"/>
      <c r="UNM50" s="167"/>
      <c r="UNN50" s="168"/>
      <c r="UNO50" s="172"/>
      <c r="UNP50" s="168"/>
      <c r="UNQ50" s="168"/>
      <c r="UNR50" s="168"/>
      <c r="UNS50" s="173"/>
      <c r="UNT50" s="168"/>
      <c r="UNU50" s="164"/>
      <c r="UNV50" s="167"/>
      <c r="UNW50" s="168"/>
      <c r="UNX50" s="172"/>
      <c r="UNY50" s="168"/>
      <c r="UNZ50" s="168"/>
      <c r="UOA50" s="168"/>
      <c r="UOB50" s="173"/>
      <c r="UOC50" s="168"/>
      <c r="UOD50" s="164"/>
      <c r="UOE50" s="167"/>
      <c r="UOF50" s="168"/>
      <c r="UOG50" s="172"/>
      <c r="UOH50" s="168"/>
      <c r="UOI50" s="168"/>
      <c r="UOJ50" s="168"/>
      <c r="UOK50" s="173"/>
      <c r="UOL50" s="168"/>
      <c r="UOM50" s="164"/>
      <c r="UON50" s="167"/>
      <c r="UOO50" s="168"/>
      <c r="UOP50" s="172"/>
      <c r="UOQ50" s="168"/>
      <c r="UOR50" s="168"/>
      <c r="UOS50" s="168"/>
      <c r="UOT50" s="173"/>
      <c r="UOU50" s="168"/>
      <c r="UOV50" s="164"/>
      <c r="UOW50" s="167"/>
      <c r="UOX50" s="168"/>
      <c r="UOY50" s="172"/>
      <c r="UOZ50" s="168"/>
      <c r="UPA50" s="168"/>
      <c r="UPB50" s="168"/>
      <c r="UPC50" s="173"/>
      <c r="UPD50" s="168"/>
      <c r="UPE50" s="164"/>
      <c r="UPF50" s="167"/>
      <c r="UPG50" s="168"/>
      <c r="UPH50" s="172"/>
      <c r="UPI50" s="168"/>
      <c r="UPJ50" s="168"/>
      <c r="UPK50" s="168"/>
      <c r="UPL50" s="173"/>
      <c r="UPM50" s="168"/>
      <c r="UPN50" s="164"/>
      <c r="UPO50" s="167"/>
      <c r="UPP50" s="168"/>
      <c r="UPQ50" s="172"/>
      <c r="UPR50" s="168"/>
      <c r="UPS50" s="168"/>
      <c r="UPT50" s="168"/>
      <c r="UPU50" s="173"/>
      <c r="UPV50" s="168"/>
      <c r="UPW50" s="164"/>
      <c r="UPX50" s="167"/>
      <c r="UPY50" s="168"/>
      <c r="UPZ50" s="172"/>
      <c r="UQA50" s="168"/>
      <c r="UQB50" s="168"/>
      <c r="UQC50" s="168"/>
      <c r="UQD50" s="173"/>
      <c r="UQE50" s="168"/>
      <c r="UQF50" s="164"/>
      <c r="UQG50" s="167"/>
      <c r="UQH50" s="168"/>
      <c r="UQI50" s="172"/>
      <c r="UQJ50" s="168"/>
      <c r="UQK50" s="168"/>
      <c r="UQL50" s="168"/>
      <c r="UQM50" s="173"/>
      <c r="UQN50" s="168"/>
      <c r="UQO50" s="164"/>
      <c r="UQP50" s="167"/>
      <c r="UQQ50" s="168"/>
      <c r="UQR50" s="172"/>
      <c r="UQS50" s="168"/>
      <c r="UQT50" s="168"/>
      <c r="UQU50" s="168"/>
      <c r="UQV50" s="173"/>
      <c r="UQW50" s="168"/>
      <c r="UQX50" s="164"/>
      <c r="UQY50" s="167"/>
      <c r="UQZ50" s="168"/>
      <c r="URA50" s="172"/>
      <c r="URB50" s="168"/>
      <c r="URC50" s="168"/>
      <c r="URD50" s="168"/>
      <c r="URE50" s="173"/>
      <c r="URF50" s="168"/>
      <c r="URG50" s="164"/>
      <c r="URH50" s="167"/>
      <c r="URI50" s="168"/>
      <c r="URJ50" s="172"/>
      <c r="URK50" s="168"/>
      <c r="URL50" s="168"/>
      <c r="URM50" s="168"/>
      <c r="URN50" s="173"/>
      <c r="URO50" s="168"/>
      <c r="URP50" s="164"/>
      <c r="URQ50" s="167"/>
      <c r="URR50" s="168"/>
      <c r="URS50" s="172"/>
      <c r="URT50" s="168"/>
      <c r="URU50" s="168"/>
      <c r="URV50" s="168"/>
      <c r="URW50" s="173"/>
      <c r="URX50" s="168"/>
      <c r="URY50" s="164"/>
      <c r="URZ50" s="167"/>
      <c r="USA50" s="168"/>
      <c r="USB50" s="172"/>
      <c r="USC50" s="168"/>
      <c r="USD50" s="168"/>
      <c r="USE50" s="168"/>
      <c r="USF50" s="173"/>
      <c r="USG50" s="168"/>
      <c r="USH50" s="164"/>
      <c r="USI50" s="167"/>
      <c r="USJ50" s="168"/>
      <c r="USK50" s="172"/>
      <c r="USL50" s="168"/>
      <c r="USM50" s="168"/>
      <c r="USN50" s="168"/>
      <c r="USO50" s="173"/>
      <c r="USP50" s="168"/>
      <c r="USQ50" s="164"/>
      <c r="USR50" s="167"/>
      <c r="USS50" s="168"/>
      <c r="UST50" s="172"/>
      <c r="USU50" s="168"/>
      <c r="USV50" s="168"/>
      <c r="USW50" s="168"/>
      <c r="USX50" s="173"/>
      <c r="USY50" s="168"/>
      <c r="USZ50" s="164"/>
      <c r="UTA50" s="167"/>
      <c r="UTB50" s="168"/>
      <c r="UTC50" s="172"/>
      <c r="UTD50" s="168"/>
      <c r="UTE50" s="168"/>
      <c r="UTF50" s="168"/>
      <c r="UTG50" s="173"/>
      <c r="UTH50" s="168"/>
      <c r="UTI50" s="164"/>
      <c r="UTJ50" s="167"/>
      <c r="UTK50" s="168"/>
      <c r="UTL50" s="172"/>
      <c r="UTM50" s="168"/>
      <c r="UTN50" s="168"/>
      <c r="UTO50" s="168"/>
      <c r="UTP50" s="173"/>
      <c r="UTQ50" s="168"/>
      <c r="UTR50" s="164"/>
      <c r="UTS50" s="167"/>
      <c r="UTT50" s="168"/>
      <c r="UTU50" s="172"/>
      <c r="UTV50" s="168"/>
      <c r="UTW50" s="168"/>
      <c r="UTX50" s="168"/>
      <c r="UTY50" s="173"/>
      <c r="UTZ50" s="168"/>
      <c r="UUA50" s="164"/>
      <c r="UUB50" s="167"/>
      <c r="UUC50" s="168"/>
      <c r="UUD50" s="172"/>
      <c r="UUE50" s="168"/>
      <c r="UUF50" s="168"/>
      <c r="UUG50" s="168"/>
      <c r="UUH50" s="173"/>
      <c r="UUI50" s="168"/>
      <c r="UUJ50" s="164"/>
      <c r="UUK50" s="167"/>
      <c r="UUL50" s="168"/>
      <c r="UUM50" s="172"/>
      <c r="UUN50" s="168"/>
      <c r="UUO50" s="168"/>
      <c r="UUP50" s="168"/>
      <c r="UUQ50" s="173"/>
      <c r="UUR50" s="168"/>
      <c r="UUS50" s="164"/>
      <c r="UUT50" s="167"/>
      <c r="UUU50" s="168"/>
      <c r="UUV50" s="172"/>
      <c r="UUW50" s="168"/>
      <c r="UUX50" s="168"/>
      <c r="UUY50" s="168"/>
      <c r="UUZ50" s="173"/>
      <c r="UVA50" s="168"/>
      <c r="UVB50" s="164"/>
      <c r="UVC50" s="167"/>
      <c r="UVD50" s="168"/>
      <c r="UVE50" s="172"/>
      <c r="UVF50" s="168"/>
      <c r="UVG50" s="168"/>
      <c r="UVH50" s="168"/>
      <c r="UVI50" s="173"/>
      <c r="UVJ50" s="168"/>
      <c r="UVK50" s="164"/>
      <c r="UVL50" s="167"/>
      <c r="UVM50" s="168"/>
      <c r="UVN50" s="172"/>
      <c r="UVO50" s="168"/>
      <c r="UVP50" s="168"/>
      <c r="UVQ50" s="168"/>
      <c r="UVR50" s="173"/>
      <c r="UVS50" s="168"/>
      <c r="UVT50" s="164"/>
      <c r="UVU50" s="167"/>
      <c r="UVV50" s="168"/>
      <c r="UVW50" s="172"/>
      <c r="UVX50" s="168"/>
      <c r="UVY50" s="168"/>
      <c r="UVZ50" s="168"/>
      <c r="UWA50" s="173"/>
      <c r="UWB50" s="168"/>
      <c r="UWC50" s="164"/>
      <c r="UWD50" s="167"/>
      <c r="UWE50" s="168"/>
      <c r="UWF50" s="172"/>
      <c r="UWG50" s="168"/>
      <c r="UWH50" s="168"/>
      <c r="UWI50" s="168"/>
      <c r="UWJ50" s="173"/>
      <c r="UWK50" s="168"/>
      <c r="UWL50" s="164"/>
      <c r="UWM50" s="167"/>
      <c r="UWN50" s="168"/>
      <c r="UWO50" s="172"/>
      <c r="UWP50" s="168"/>
      <c r="UWQ50" s="168"/>
      <c r="UWR50" s="168"/>
      <c r="UWS50" s="173"/>
      <c r="UWT50" s="168"/>
      <c r="UWU50" s="164"/>
      <c r="UWV50" s="167"/>
      <c r="UWW50" s="168"/>
      <c r="UWX50" s="172"/>
      <c r="UWY50" s="168"/>
      <c r="UWZ50" s="168"/>
      <c r="UXA50" s="168"/>
      <c r="UXB50" s="173"/>
      <c r="UXC50" s="168"/>
      <c r="UXD50" s="164"/>
      <c r="UXE50" s="167"/>
      <c r="UXF50" s="168"/>
      <c r="UXG50" s="172"/>
      <c r="UXH50" s="168"/>
      <c r="UXI50" s="168"/>
      <c r="UXJ50" s="168"/>
      <c r="UXK50" s="173"/>
      <c r="UXL50" s="168"/>
      <c r="UXM50" s="164"/>
      <c r="UXN50" s="167"/>
      <c r="UXO50" s="168"/>
      <c r="UXP50" s="172"/>
      <c r="UXQ50" s="168"/>
      <c r="UXR50" s="168"/>
      <c r="UXS50" s="168"/>
      <c r="UXT50" s="173"/>
      <c r="UXU50" s="168"/>
      <c r="UXV50" s="164"/>
      <c r="UXW50" s="167"/>
      <c r="UXX50" s="168"/>
      <c r="UXY50" s="172"/>
      <c r="UXZ50" s="168"/>
      <c r="UYA50" s="168"/>
      <c r="UYB50" s="168"/>
      <c r="UYC50" s="173"/>
      <c r="UYD50" s="168"/>
      <c r="UYE50" s="164"/>
      <c r="UYF50" s="167"/>
      <c r="UYG50" s="168"/>
      <c r="UYH50" s="172"/>
      <c r="UYI50" s="168"/>
      <c r="UYJ50" s="168"/>
      <c r="UYK50" s="168"/>
      <c r="UYL50" s="173"/>
      <c r="UYM50" s="168"/>
      <c r="UYN50" s="164"/>
      <c r="UYO50" s="167"/>
      <c r="UYP50" s="168"/>
      <c r="UYQ50" s="172"/>
      <c r="UYR50" s="168"/>
      <c r="UYS50" s="168"/>
      <c r="UYT50" s="168"/>
      <c r="UYU50" s="173"/>
      <c r="UYV50" s="168"/>
      <c r="UYW50" s="164"/>
      <c r="UYX50" s="167"/>
      <c r="UYY50" s="168"/>
      <c r="UYZ50" s="172"/>
      <c r="UZA50" s="168"/>
      <c r="UZB50" s="168"/>
      <c r="UZC50" s="168"/>
      <c r="UZD50" s="173"/>
      <c r="UZE50" s="168"/>
      <c r="UZF50" s="164"/>
      <c r="UZG50" s="167"/>
      <c r="UZH50" s="168"/>
      <c r="UZI50" s="172"/>
      <c r="UZJ50" s="168"/>
      <c r="UZK50" s="168"/>
      <c r="UZL50" s="168"/>
      <c r="UZM50" s="173"/>
      <c r="UZN50" s="168"/>
      <c r="UZO50" s="164"/>
      <c r="UZP50" s="167"/>
      <c r="UZQ50" s="168"/>
      <c r="UZR50" s="172"/>
      <c r="UZS50" s="168"/>
      <c r="UZT50" s="168"/>
      <c r="UZU50" s="168"/>
      <c r="UZV50" s="173"/>
      <c r="UZW50" s="168"/>
      <c r="UZX50" s="164"/>
      <c r="UZY50" s="167"/>
      <c r="UZZ50" s="168"/>
      <c r="VAA50" s="172"/>
      <c r="VAB50" s="168"/>
      <c r="VAC50" s="168"/>
      <c r="VAD50" s="168"/>
      <c r="VAE50" s="173"/>
      <c r="VAF50" s="168"/>
      <c r="VAG50" s="164"/>
      <c r="VAH50" s="167"/>
      <c r="VAI50" s="168"/>
      <c r="VAJ50" s="172"/>
      <c r="VAK50" s="168"/>
      <c r="VAL50" s="168"/>
      <c r="VAM50" s="168"/>
      <c r="VAN50" s="173"/>
      <c r="VAO50" s="168"/>
      <c r="VAP50" s="164"/>
      <c r="VAQ50" s="167"/>
      <c r="VAR50" s="168"/>
      <c r="VAS50" s="172"/>
      <c r="VAT50" s="168"/>
      <c r="VAU50" s="168"/>
      <c r="VAV50" s="168"/>
      <c r="VAW50" s="173"/>
      <c r="VAX50" s="168"/>
      <c r="VAY50" s="164"/>
      <c r="VAZ50" s="167"/>
      <c r="VBA50" s="168"/>
      <c r="VBB50" s="172"/>
      <c r="VBC50" s="168"/>
      <c r="VBD50" s="168"/>
      <c r="VBE50" s="168"/>
      <c r="VBF50" s="173"/>
      <c r="VBG50" s="168"/>
      <c r="VBH50" s="164"/>
      <c r="VBI50" s="167"/>
      <c r="VBJ50" s="168"/>
      <c r="VBK50" s="172"/>
      <c r="VBL50" s="168"/>
      <c r="VBM50" s="168"/>
      <c r="VBN50" s="168"/>
      <c r="VBO50" s="173"/>
      <c r="VBP50" s="168"/>
      <c r="VBQ50" s="164"/>
      <c r="VBR50" s="167"/>
      <c r="VBS50" s="168"/>
      <c r="VBT50" s="172"/>
      <c r="VBU50" s="168"/>
      <c r="VBV50" s="168"/>
      <c r="VBW50" s="168"/>
      <c r="VBX50" s="173"/>
      <c r="VBY50" s="168"/>
      <c r="VBZ50" s="164"/>
      <c r="VCA50" s="167"/>
      <c r="VCB50" s="168"/>
      <c r="VCC50" s="172"/>
      <c r="VCD50" s="168"/>
      <c r="VCE50" s="168"/>
      <c r="VCF50" s="168"/>
      <c r="VCG50" s="173"/>
      <c r="VCH50" s="168"/>
      <c r="VCI50" s="164"/>
      <c r="VCJ50" s="167"/>
      <c r="VCK50" s="168"/>
      <c r="VCL50" s="172"/>
      <c r="VCM50" s="168"/>
      <c r="VCN50" s="168"/>
      <c r="VCO50" s="168"/>
      <c r="VCP50" s="173"/>
      <c r="VCQ50" s="168"/>
      <c r="VCR50" s="164"/>
      <c r="VCS50" s="167"/>
      <c r="VCT50" s="168"/>
      <c r="VCU50" s="172"/>
      <c r="VCV50" s="168"/>
      <c r="VCW50" s="168"/>
      <c r="VCX50" s="168"/>
      <c r="VCY50" s="173"/>
      <c r="VCZ50" s="168"/>
      <c r="VDA50" s="164"/>
      <c r="VDB50" s="167"/>
      <c r="VDC50" s="168"/>
      <c r="VDD50" s="172"/>
      <c r="VDE50" s="168"/>
      <c r="VDF50" s="168"/>
      <c r="VDG50" s="168"/>
      <c r="VDH50" s="173"/>
      <c r="VDI50" s="168"/>
      <c r="VDJ50" s="164"/>
      <c r="VDK50" s="167"/>
      <c r="VDL50" s="168"/>
      <c r="VDM50" s="172"/>
      <c r="VDN50" s="168"/>
      <c r="VDO50" s="168"/>
      <c r="VDP50" s="168"/>
      <c r="VDQ50" s="173"/>
      <c r="VDR50" s="168"/>
      <c r="VDS50" s="164"/>
      <c r="VDT50" s="167"/>
      <c r="VDU50" s="168"/>
      <c r="VDV50" s="172"/>
      <c r="VDW50" s="168"/>
      <c r="VDX50" s="168"/>
      <c r="VDY50" s="168"/>
      <c r="VDZ50" s="173"/>
      <c r="VEA50" s="168"/>
      <c r="VEB50" s="164"/>
      <c r="VEC50" s="167"/>
      <c r="VED50" s="168"/>
      <c r="VEE50" s="172"/>
      <c r="VEF50" s="168"/>
      <c r="VEG50" s="168"/>
      <c r="VEH50" s="168"/>
      <c r="VEI50" s="173"/>
      <c r="VEJ50" s="168"/>
      <c r="VEK50" s="164"/>
      <c r="VEL50" s="167"/>
      <c r="VEM50" s="168"/>
      <c r="VEN50" s="172"/>
      <c r="VEO50" s="168"/>
      <c r="VEP50" s="168"/>
      <c r="VEQ50" s="168"/>
      <c r="VER50" s="173"/>
      <c r="VES50" s="168"/>
      <c r="VET50" s="164"/>
      <c r="VEU50" s="167"/>
      <c r="VEV50" s="168"/>
      <c r="VEW50" s="172"/>
      <c r="VEX50" s="168"/>
      <c r="VEY50" s="168"/>
      <c r="VEZ50" s="168"/>
      <c r="VFA50" s="173"/>
      <c r="VFB50" s="168"/>
      <c r="VFC50" s="164"/>
      <c r="VFD50" s="167"/>
      <c r="VFE50" s="168"/>
      <c r="VFF50" s="172"/>
      <c r="VFG50" s="168"/>
      <c r="VFH50" s="168"/>
      <c r="VFI50" s="168"/>
      <c r="VFJ50" s="173"/>
      <c r="VFK50" s="168"/>
      <c r="VFL50" s="164"/>
      <c r="VFM50" s="167"/>
      <c r="VFN50" s="168"/>
      <c r="VFO50" s="172"/>
      <c r="VFP50" s="168"/>
      <c r="VFQ50" s="168"/>
      <c r="VFR50" s="168"/>
      <c r="VFS50" s="173"/>
      <c r="VFT50" s="168"/>
      <c r="VFU50" s="164"/>
      <c r="VFV50" s="167"/>
      <c r="VFW50" s="168"/>
      <c r="VFX50" s="172"/>
      <c r="VFY50" s="168"/>
      <c r="VFZ50" s="168"/>
      <c r="VGA50" s="168"/>
      <c r="VGB50" s="173"/>
      <c r="VGC50" s="168"/>
      <c r="VGD50" s="164"/>
      <c r="VGE50" s="167"/>
      <c r="VGF50" s="168"/>
      <c r="VGG50" s="172"/>
      <c r="VGH50" s="168"/>
      <c r="VGI50" s="168"/>
      <c r="VGJ50" s="168"/>
      <c r="VGK50" s="173"/>
      <c r="VGL50" s="168"/>
      <c r="VGM50" s="164"/>
      <c r="VGN50" s="167"/>
      <c r="VGO50" s="168"/>
      <c r="VGP50" s="172"/>
      <c r="VGQ50" s="168"/>
      <c r="VGR50" s="168"/>
      <c r="VGS50" s="168"/>
      <c r="VGT50" s="173"/>
      <c r="VGU50" s="168"/>
      <c r="VGV50" s="164"/>
      <c r="VGW50" s="167"/>
      <c r="VGX50" s="168"/>
      <c r="VGY50" s="172"/>
      <c r="VGZ50" s="168"/>
      <c r="VHA50" s="168"/>
      <c r="VHB50" s="168"/>
      <c r="VHC50" s="173"/>
      <c r="VHD50" s="168"/>
      <c r="VHE50" s="164"/>
      <c r="VHF50" s="167"/>
      <c r="VHG50" s="168"/>
      <c r="VHH50" s="172"/>
      <c r="VHI50" s="168"/>
      <c r="VHJ50" s="168"/>
      <c r="VHK50" s="168"/>
      <c r="VHL50" s="173"/>
      <c r="VHM50" s="168"/>
      <c r="VHN50" s="164"/>
      <c r="VHO50" s="167"/>
      <c r="VHP50" s="168"/>
      <c r="VHQ50" s="172"/>
      <c r="VHR50" s="168"/>
      <c r="VHS50" s="168"/>
      <c r="VHT50" s="168"/>
      <c r="VHU50" s="173"/>
      <c r="VHV50" s="168"/>
      <c r="VHW50" s="164"/>
      <c r="VHX50" s="167"/>
      <c r="VHY50" s="168"/>
      <c r="VHZ50" s="172"/>
      <c r="VIA50" s="168"/>
      <c r="VIB50" s="168"/>
      <c r="VIC50" s="168"/>
      <c r="VID50" s="173"/>
      <c r="VIE50" s="168"/>
      <c r="VIF50" s="164"/>
      <c r="VIG50" s="167"/>
      <c r="VIH50" s="168"/>
      <c r="VII50" s="172"/>
      <c r="VIJ50" s="168"/>
      <c r="VIK50" s="168"/>
      <c r="VIL50" s="168"/>
      <c r="VIM50" s="173"/>
      <c r="VIN50" s="168"/>
      <c r="VIO50" s="164"/>
      <c r="VIP50" s="167"/>
      <c r="VIQ50" s="168"/>
      <c r="VIR50" s="172"/>
      <c r="VIS50" s="168"/>
      <c r="VIT50" s="168"/>
      <c r="VIU50" s="168"/>
      <c r="VIV50" s="173"/>
      <c r="VIW50" s="168"/>
      <c r="VIX50" s="164"/>
      <c r="VIY50" s="167"/>
      <c r="VIZ50" s="168"/>
      <c r="VJA50" s="172"/>
      <c r="VJB50" s="168"/>
      <c r="VJC50" s="168"/>
      <c r="VJD50" s="168"/>
      <c r="VJE50" s="173"/>
      <c r="VJF50" s="168"/>
      <c r="VJG50" s="164"/>
      <c r="VJH50" s="167"/>
      <c r="VJI50" s="168"/>
      <c r="VJJ50" s="172"/>
      <c r="VJK50" s="168"/>
      <c r="VJL50" s="168"/>
      <c r="VJM50" s="168"/>
      <c r="VJN50" s="173"/>
      <c r="VJO50" s="168"/>
      <c r="VJP50" s="164"/>
      <c r="VJQ50" s="167"/>
      <c r="VJR50" s="168"/>
      <c r="VJS50" s="172"/>
      <c r="VJT50" s="168"/>
      <c r="VJU50" s="168"/>
      <c r="VJV50" s="168"/>
      <c r="VJW50" s="173"/>
      <c r="VJX50" s="168"/>
      <c r="VJY50" s="164"/>
      <c r="VJZ50" s="167"/>
      <c r="VKA50" s="168"/>
      <c r="VKB50" s="172"/>
      <c r="VKC50" s="168"/>
      <c r="VKD50" s="168"/>
      <c r="VKE50" s="168"/>
      <c r="VKF50" s="173"/>
      <c r="VKG50" s="168"/>
      <c r="VKH50" s="164"/>
      <c r="VKI50" s="167"/>
      <c r="VKJ50" s="168"/>
      <c r="VKK50" s="172"/>
      <c r="VKL50" s="168"/>
      <c r="VKM50" s="168"/>
      <c r="VKN50" s="168"/>
      <c r="VKO50" s="173"/>
      <c r="VKP50" s="168"/>
      <c r="VKQ50" s="164"/>
      <c r="VKR50" s="167"/>
      <c r="VKS50" s="168"/>
      <c r="VKT50" s="172"/>
      <c r="VKU50" s="168"/>
      <c r="VKV50" s="168"/>
      <c r="VKW50" s="168"/>
      <c r="VKX50" s="173"/>
      <c r="VKY50" s="168"/>
      <c r="VKZ50" s="164"/>
      <c r="VLA50" s="167"/>
      <c r="VLB50" s="168"/>
      <c r="VLC50" s="172"/>
      <c r="VLD50" s="168"/>
      <c r="VLE50" s="168"/>
      <c r="VLF50" s="168"/>
      <c r="VLG50" s="173"/>
      <c r="VLH50" s="168"/>
      <c r="VLI50" s="164"/>
      <c r="VLJ50" s="167"/>
      <c r="VLK50" s="168"/>
      <c r="VLL50" s="172"/>
      <c r="VLM50" s="168"/>
      <c r="VLN50" s="168"/>
      <c r="VLO50" s="168"/>
      <c r="VLP50" s="173"/>
      <c r="VLQ50" s="168"/>
      <c r="VLR50" s="164"/>
      <c r="VLS50" s="167"/>
      <c r="VLT50" s="168"/>
      <c r="VLU50" s="172"/>
      <c r="VLV50" s="168"/>
      <c r="VLW50" s="168"/>
      <c r="VLX50" s="168"/>
      <c r="VLY50" s="173"/>
      <c r="VLZ50" s="168"/>
      <c r="VMA50" s="164"/>
      <c r="VMB50" s="167"/>
      <c r="VMC50" s="168"/>
      <c r="VMD50" s="172"/>
      <c r="VME50" s="168"/>
      <c r="VMF50" s="168"/>
      <c r="VMG50" s="168"/>
      <c r="VMH50" s="173"/>
      <c r="VMI50" s="168"/>
      <c r="VMJ50" s="164"/>
      <c r="VMK50" s="167"/>
      <c r="VML50" s="168"/>
      <c r="VMM50" s="172"/>
      <c r="VMN50" s="168"/>
      <c r="VMO50" s="168"/>
      <c r="VMP50" s="168"/>
      <c r="VMQ50" s="173"/>
      <c r="VMR50" s="168"/>
      <c r="VMS50" s="164"/>
      <c r="VMT50" s="167"/>
      <c r="VMU50" s="168"/>
      <c r="VMV50" s="172"/>
      <c r="VMW50" s="168"/>
      <c r="VMX50" s="168"/>
      <c r="VMY50" s="168"/>
      <c r="VMZ50" s="173"/>
      <c r="VNA50" s="168"/>
      <c r="VNB50" s="164"/>
      <c r="VNC50" s="167"/>
      <c r="VND50" s="168"/>
      <c r="VNE50" s="172"/>
      <c r="VNF50" s="168"/>
      <c r="VNG50" s="168"/>
      <c r="VNH50" s="168"/>
      <c r="VNI50" s="173"/>
      <c r="VNJ50" s="168"/>
      <c r="VNK50" s="164"/>
      <c r="VNL50" s="167"/>
      <c r="VNM50" s="168"/>
      <c r="VNN50" s="172"/>
      <c r="VNO50" s="168"/>
      <c r="VNP50" s="168"/>
      <c r="VNQ50" s="168"/>
      <c r="VNR50" s="173"/>
      <c r="VNS50" s="168"/>
      <c r="VNT50" s="164"/>
      <c r="VNU50" s="167"/>
      <c r="VNV50" s="168"/>
      <c r="VNW50" s="172"/>
      <c r="VNX50" s="168"/>
      <c r="VNY50" s="168"/>
      <c r="VNZ50" s="168"/>
      <c r="VOA50" s="173"/>
      <c r="VOB50" s="168"/>
      <c r="VOC50" s="164"/>
      <c r="VOD50" s="167"/>
      <c r="VOE50" s="168"/>
      <c r="VOF50" s="172"/>
      <c r="VOG50" s="168"/>
      <c r="VOH50" s="168"/>
      <c r="VOI50" s="168"/>
      <c r="VOJ50" s="173"/>
      <c r="VOK50" s="168"/>
      <c r="VOL50" s="164"/>
      <c r="VOM50" s="167"/>
      <c r="VON50" s="168"/>
      <c r="VOO50" s="172"/>
      <c r="VOP50" s="168"/>
      <c r="VOQ50" s="168"/>
      <c r="VOR50" s="168"/>
      <c r="VOS50" s="173"/>
      <c r="VOT50" s="168"/>
      <c r="VOU50" s="164"/>
      <c r="VOV50" s="167"/>
      <c r="VOW50" s="168"/>
      <c r="VOX50" s="172"/>
      <c r="VOY50" s="168"/>
      <c r="VOZ50" s="168"/>
      <c r="VPA50" s="168"/>
      <c r="VPB50" s="173"/>
      <c r="VPC50" s="168"/>
      <c r="VPD50" s="164"/>
      <c r="VPE50" s="167"/>
      <c r="VPF50" s="168"/>
      <c r="VPG50" s="172"/>
      <c r="VPH50" s="168"/>
      <c r="VPI50" s="168"/>
      <c r="VPJ50" s="168"/>
      <c r="VPK50" s="173"/>
      <c r="VPL50" s="168"/>
      <c r="VPM50" s="164"/>
      <c r="VPN50" s="167"/>
      <c r="VPO50" s="168"/>
      <c r="VPP50" s="172"/>
      <c r="VPQ50" s="168"/>
      <c r="VPR50" s="168"/>
      <c r="VPS50" s="168"/>
      <c r="VPT50" s="173"/>
      <c r="VPU50" s="168"/>
      <c r="VPV50" s="164"/>
      <c r="VPW50" s="167"/>
      <c r="VPX50" s="168"/>
      <c r="VPY50" s="172"/>
      <c r="VPZ50" s="168"/>
      <c r="VQA50" s="168"/>
      <c r="VQB50" s="168"/>
      <c r="VQC50" s="173"/>
      <c r="VQD50" s="168"/>
      <c r="VQE50" s="164"/>
      <c r="VQF50" s="167"/>
      <c r="VQG50" s="168"/>
      <c r="VQH50" s="172"/>
      <c r="VQI50" s="168"/>
      <c r="VQJ50" s="168"/>
      <c r="VQK50" s="168"/>
      <c r="VQL50" s="173"/>
      <c r="VQM50" s="168"/>
      <c r="VQN50" s="164"/>
      <c r="VQO50" s="167"/>
      <c r="VQP50" s="168"/>
      <c r="VQQ50" s="172"/>
      <c r="VQR50" s="168"/>
      <c r="VQS50" s="168"/>
      <c r="VQT50" s="168"/>
      <c r="VQU50" s="173"/>
      <c r="VQV50" s="168"/>
      <c r="VQW50" s="164"/>
      <c r="VQX50" s="167"/>
      <c r="VQY50" s="168"/>
      <c r="VQZ50" s="172"/>
      <c r="VRA50" s="168"/>
      <c r="VRB50" s="168"/>
      <c r="VRC50" s="168"/>
      <c r="VRD50" s="173"/>
      <c r="VRE50" s="168"/>
      <c r="VRF50" s="164"/>
      <c r="VRG50" s="167"/>
      <c r="VRH50" s="168"/>
      <c r="VRI50" s="172"/>
      <c r="VRJ50" s="168"/>
      <c r="VRK50" s="168"/>
      <c r="VRL50" s="168"/>
      <c r="VRM50" s="173"/>
      <c r="VRN50" s="168"/>
      <c r="VRO50" s="164"/>
      <c r="VRP50" s="167"/>
      <c r="VRQ50" s="168"/>
      <c r="VRR50" s="172"/>
      <c r="VRS50" s="168"/>
      <c r="VRT50" s="168"/>
      <c r="VRU50" s="168"/>
      <c r="VRV50" s="173"/>
      <c r="VRW50" s="168"/>
      <c r="VRX50" s="164"/>
      <c r="VRY50" s="167"/>
      <c r="VRZ50" s="168"/>
      <c r="VSA50" s="172"/>
      <c r="VSB50" s="168"/>
      <c r="VSC50" s="168"/>
      <c r="VSD50" s="168"/>
      <c r="VSE50" s="173"/>
      <c r="VSF50" s="168"/>
      <c r="VSG50" s="164"/>
      <c r="VSH50" s="167"/>
      <c r="VSI50" s="168"/>
      <c r="VSJ50" s="172"/>
      <c r="VSK50" s="168"/>
      <c r="VSL50" s="168"/>
      <c r="VSM50" s="168"/>
      <c r="VSN50" s="173"/>
      <c r="VSO50" s="168"/>
      <c r="VSP50" s="164"/>
      <c r="VSQ50" s="167"/>
      <c r="VSR50" s="168"/>
      <c r="VSS50" s="172"/>
      <c r="VST50" s="168"/>
      <c r="VSU50" s="168"/>
      <c r="VSV50" s="168"/>
      <c r="VSW50" s="173"/>
      <c r="VSX50" s="168"/>
      <c r="VSY50" s="164"/>
      <c r="VSZ50" s="167"/>
      <c r="VTA50" s="168"/>
      <c r="VTB50" s="172"/>
      <c r="VTC50" s="168"/>
      <c r="VTD50" s="168"/>
      <c r="VTE50" s="168"/>
      <c r="VTF50" s="173"/>
      <c r="VTG50" s="168"/>
      <c r="VTH50" s="164"/>
      <c r="VTI50" s="167"/>
      <c r="VTJ50" s="168"/>
      <c r="VTK50" s="172"/>
      <c r="VTL50" s="168"/>
      <c r="VTM50" s="168"/>
      <c r="VTN50" s="168"/>
      <c r="VTO50" s="173"/>
      <c r="VTP50" s="168"/>
      <c r="VTQ50" s="164"/>
      <c r="VTR50" s="167"/>
      <c r="VTS50" s="168"/>
      <c r="VTT50" s="172"/>
      <c r="VTU50" s="168"/>
      <c r="VTV50" s="168"/>
      <c r="VTW50" s="168"/>
      <c r="VTX50" s="173"/>
      <c r="VTY50" s="168"/>
      <c r="VTZ50" s="164"/>
      <c r="VUA50" s="167"/>
      <c r="VUB50" s="168"/>
      <c r="VUC50" s="172"/>
      <c r="VUD50" s="168"/>
      <c r="VUE50" s="168"/>
      <c r="VUF50" s="168"/>
      <c r="VUG50" s="173"/>
      <c r="VUH50" s="168"/>
      <c r="VUI50" s="164"/>
      <c r="VUJ50" s="167"/>
      <c r="VUK50" s="168"/>
      <c r="VUL50" s="172"/>
      <c r="VUM50" s="168"/>
      <c r="VUN50" s="168"/>
      <c r="VUO50" s="168"/>
      <c r="VUP50" s="173"/>
      <c r="VUQ50" s="168"/>
      <c r="VUR50" s="164"/>
      <c r="VUS50" s="167"/>
      <c r="VUT50" s="168"/>
      <c r="VUU50" s="172"/>
      <c r="VUV50" s="168"/>
      <c r="VUW50" s="168"/>
      <c r="VUX50" s="168"/>
      <c r="VUY50" s="173"/>
      <c r="VUZ50" s="168"/>
      <c r="VVA50" s="164"/>
      <c r="VVB50" s="167"/>
      <c r="VVC50" s="168"/>
      <c r="VVD50" s="172"/>
      <c r="VVE50" s="168"/>
      <c r="VVF50" s="168"/>
      <c r="VVG50" s="168"/>
      <c r="VVH50" s="173"/>
      <c r="VVI50" s="168"/>
      <c r="VVJ50" s="164"/>
      <c r="VVK50" s="167"/>
      <c r="VVL50" s="168"/>
      <c r="VVM50" s="172"/>
      <c r="VVN50" s="168"/>
      <c r="VVO50" s="168"/>
      <c r="VVP50" s="168"/>
      <c r="VVQ50" s="173"/>
      <c r="VVR50" s="168"/>
      <c r="VVS50" s="164"/>
      <c r="VVT50" s="167"/>
      <c r="VVU50" s="168"/>
      <c r="VVV50" s="172"/>
      <c r="VVW50" s="168"/>
      <c r="VVX50" s="168"/>
      <c r="VVY50" s="168"/>
      <c r="VVZ50" s="173"/>
      <c r="VWA50" s="168"/>
      <c r="VWB50" s="164"/>
      <c r="VWC50" s="167"/>
      <c r="VWD50" s="168"/>
      <c r="VWE50" s="172"/>
      <c r="VWF50" s="168"/>
      <c r="VWG50" s="168"/>
      <c r="VWH50" s="168"/>
      <c r="VWI50" s="173"/>
      <c r="VWJ50" s="168"/>
      <c r="VWK50" s="164"/>
      <c r="VWL50" s="167"/>
      <c r="VWM50" s="168"/>
      <c r="VWN50" s="172"/>
      <c r="VWO50" s="168"/>
      <c r="VWP50" s="168"/>
      <c r="VWQ50" s="168"/>
      <c r="VWR50" s="173"/>
      <c r="VWS50" s="168"/>
      <c r="VWT50" s="164"/>
      <c r="VWU50" s="167"/>
      <c r="VWV50" s="168"/>
      <c r="VWW50" s="172"/>
      <c r="VWX50" s="168"/>
      <c r="VWY50" s="168"/>
      <c r="VWZ50" s="168"/>
      <c r="VXA50" s="173"/>
      <c r="VXB50" s="168"/>
      <c r="VXC50" s="164"/>
      <c r="VXD50" s="167"/>
      <c r="VXE50" s="168"/>
      <c r="VXF50" s="172"/>
      <c r="VXG50" s="168"/>
      <c r="VXH50" s="168"/>
      <c r="VXI50" s="168"/>
      <c r="VXJ50" s="173"/>
      <c r="VXK50" s="168"/>
      <c r="VXL50" s="164"/>
      <c r="VXM50" s="167"/>
      <c r="VXN50" s="168"/>
      <c r="VXO50" s="172"/>
      <c r="VXP50" s="168"/>
      <c r="VXQ50" s="168"/>
      <c r="VXR50" s="168"/>
      <c r="VXS50" s="173"/>
      <c r="VXT50" s="168"/>
      <c r="VXU50" s="164"/>
      <c r="VXV50" s="167"/>
      <c r="VXW50" s="168"/>
      <c r="VXX50" s="172"/>
      <c r="VXY50" s="168"/>
      <c r="VXZ50" s="168"/>
      <c r="VYA50" s="168"/>
      <c r="VYB50" s="173"/>
      <c r="VYC50" s="168"/>
      <c r="VYD50" s="164"/>
      <c r="VYE50" s="167"/>
      <c r="VYF50" s="168"/>
      <c r="VYG50" s="172"/>
      <c r="VYH50" s="168"/>
      <c r="VYI50" s="168"/>
      <c r="VYJ50" s="168"/>
      <c r="VYK50" s="173"/>
      <c r="VYL50" s="168"/>
      <c r="VYM50" s="164"/>
      <c r="VYN50" s="167"/>
      <c r="VYO50" s="168"/>
      <c r="VYP50" s="172"/>
      <c r="VYQ50" s="168"/>
      <c r="VYR50" s="168"/>
      <c r="VYS50" s="168"/>
      <c r="VYT50" s="173"/>
      <c r="VYU50" s="168"/>
      <c r="VYV50" s="164"/>
      <c r="VYW50" s="167"/>
      <c r="VYX50" s="168"/>
      <c r="VYY50" s="172"/>
      <c r="VYZ50" s="168"/>
      <c r="VZA50" s="168"/>
      <c r="VZB50" s="168"/>
      <c r="VZC50" s="173"/>
      <c r="VZD50" s="168"/>
      <c r="VZE50" s="164"/>
      <c r="VZF50" s="167"/>
      <c r="VZG50" s="168"/>
      <c r="VZH50" s="172"/>
      <c r="VZI50" s="168"/>
      <c r="VZJ50" s="168"/>
      <c r="VZK50" s="168"/>
      <c r="VZL50" s="173"/>
      <c r="VZM50" s="168"/>
      <c r="VZN50" s="164"/>
      <c r="VZO50" s="167"/>
      <c r="VZP50" s="168"/>
      <c r="VZQ50" s="172"/>
      <c r="VZR50" s="168"/>
      <c r="VZS50" s="168"/>
      <c r="VZT50" s="168"/>
      <c r="VZU50" s="173"/>
      <c r="VZV50" s="168"/>
      <c r="VZW50" s="164"/>
      <c r="VZX50" s="167"/>
      <c r="VZY50" s="168"/>
      <c r="VZZ50" s="172"/>
      <c r="WAA50" s="168"/>
      <c r="WAB50" s="168"/>
      <c r="WAC50" s="168"/>
      <c r="WAD50" s="173"/>
      <c r="WAE50" s="168"/>
      <c r="WAF50" s="164"/>
      <c r="WAG50" s="167"/>
      <c r="WAH50" s="168"/>
      <c r="WAI50" s="172"/>
      <c r="WAJ50" s="168"/>
      <c r="WAK50" s="168"/>
      <c r="WAL50" s="168"/>
      <c r="WAM50" s="173"/>
      <c r="WAN50" s="168"/>
      <c r="WAO50" s="164"/>
      <c r="WAP50" s="167"/>
      <c r="WAQ50" s="168"/>
      <c r="WAR50" s="172"/>
      <c r="WAS50" s="168"/>
      <c r="WAT50" s="168"/>
      <c r="WAU50" s="168"/>
      <c r="WAV50" s="173"/>
      <c r="WAW50" s="168"/>
      <c r="WAX50" s="164"/>
      <c r="WAY50" s="167"/>
      <c r="WAZ50" s="168"/>
      <c r="WBA50" s="172"/>
      <c r="WBB50" s="168"/>
      <c r="WBC50" s="168"/>
      <c r="WBD50" s="168"/>
      <c r="WBE50" s="173"/>
      <c r="WBF50" s="168"/>
      <c r="WBG50" s="164"/>
      <c r="WBH50" s="167"/>
      <c r="WBI50" s="168"/>
      <c r="WBJ50" s="172"/>
      <c r="WBK50" s="168"/>
      <c r="WBL50" s="168"/>
      <c r="WBM50" s="168"/>
      <c r="WBN50" s="173"/>
      <c r="WBO50" s="168"/>
      <c r="WBP50" s="164"/>
      <c r="WBQ50" s="167"/>
      <c r="WBR50" s="168"/>
      <c r="WBS50" s="172"/>
      <c r="WBT50" s="168"/>
      <c r="WBU50" s="168"/>
      <c r="WBV50" s="168"/>
      <c r="WBW50" s="173"/>
      <c r="WBX50" s="168"/>
      <c r="WBY50" s="164"/>
      <c r="WBZ50" s="167"/>
      <c r="WCA50" s="168"/>
      <c r="WCB50" s="172"/>
      <c r="WCC50" s="168"/>
      <c r="WCD50" s="168"/>
      <c r="WCE50" s="168"/>
      <c r="WCF50" s="173"/>
      <c r="WCG50" s="168"/>
      <c r="WCH50" s="164"/>
      <c r="WCI50" s="167"/>
      <c r="WCJ50" s="168"/>
      <c r="WCK50" s="172"/>
      <c r="WCL50" s="168"/>
      <c r="WCM50" s="168"/>
      <c r="WCN50" s="168"/>
      <c r="WCO50" s="173"/>
      <c r="WCP50" s="168"/>
      <c r="WCQ50" s="164"/>
      <c r="WCR50" s="167"/>
      <c r="WCS50" s="168"/>
      <c r="WCT50" s="172"/>
      <c r="WCU50" s="168"/>
      <c r="WCV50" s="168"/>
      <c r="WCW50" s="168"/>
      <c r="WCX50" s="173"/>
      <c r="WCY50" s="168"/>
      <c r="WCZ50" s="164"/>
      <c r="WDA50" s="167"/>
      <c r="WDB50" s="168"/>
      <c r="WDC50" s="172"/>
      <c r="WDD50" s="168"/>
      <c r="WDE50" s="168"/>
      <c r="WDF50" s="168"/>
      <c r="WDG50" s="173"/>
      <c r="WDH50" s="168"/>
      <c r="WDI50" s="164"/>
      <c r="WDJ50" s="167"/>
      <c r="WDK50" s="168"/>
      <c r="WDL50" s="172"/>
      <c r="WDM50" s="168"/>
      <c r="WDN50" s="168"/>
      <c r="WDO50" s="168"/>
      <c r="WDP50" s="173"/>
      <c r="WDQ50" s="168"/>
      <c r="WDR50" s="164"/>
      <c r="WDS50" s="167"/>
      <c r="WDT50" s="168"/>
      <c r="WDU50" s="172"/>
      <c r="WDV50" s="168"/>
      <c r="WDW50" s="168"/>
      <c r="WDX50" s="168"/>
      <c r="WDY50" s="173"/>
      <c r="WDZ50" s="168"/>
      <c r="WEA50" s="164"/>
      <c r="WEB50" s="167"/>
      <c r="WEC50" s="168"/>
      <c r="WED50" s="172"/>
      <c r="WEE50" s="168"/>
      <c r="WEF50" s="168"/>
      <c r="WEG50" s="168"/>
      <c r="WEH50" s="173"/>
      <c r="WEI50" s="168"/>
      <c r="WEJ50" s="164"/>
      <c r="WEK50" s="167"/>
      <c r="WEL50" s="168"/>
      <c r="WEM50" s="172"/>
      <c r="WEN50" s="168"/>
      <c r="WEO50" s="168"/>
      <c r="WEP50" s="168"/>
      <c r="WEQ50" s="173"/>
      <c r="WER50" s="168"/>
      <c r="WES50" s="164"/>
      <c r="WET50" s="167"/>
      <c r="WEU50" s="168"/>
      <c r="WEV50" s="172"/>
      <c r="WEW50" s="168"/>
      <c r="WEX50" s="168"/>
      <c r="WEY50" s="168"/>
      <c r="WEZ50" s="173"/>
      <c r="WFA50" s="168"/>
      <c r="WFB50" s="164"/>
      <c r="WFC50" s="167"/>
      <c r="WFD50" s="168"/>
      <c r="WFE50" s="172"/>
      <c r="WFF50" s="168"/>
      <c r="WFG50" s="168"/>
      <c r="WFH50" s="168"/>
      <c r="WFI50" s="173"/>
      <c r="WFJ50" s="168"/>
      <c r="WFK50" s="164"/>
      <c r="WFL50" s="167"/>
      <c r="WFM50" s="168"/>
      <c r="WFN50" s="172"/>
      <c r="WFO50" s="168"/>
      <c r="WFP50" s="168"/>
      <c r="WFQ50" s="168"/>
      <c r="WFR50" s="173"/>
      <c r="WFS50" s="168"/>
      <c r="WFT50" s="164"/>
      <c r="WFU50" s="167"/>
      <c r="WFV50" s="168"/>
      <c r="WFW50" s="172"/>
      <c r="WFX50" s="168"/>
      <c r="WFY50" s="168"/>
      <c r="WFZ50" s="168"/>
      <c r="WGA50" s="173"/>
      <c r="WGB50" s="168"/>
      <c r="WGC50" s="164"/>
      <c r="WGD50" s="167"/>
      <c r="WGE50" s="168"/>
      <c r="WGF50" s="172"/>
      <c r="WGG50" s="168"/>
      <c r="WGH50" s="168"/>
      <c r="WGI50" s="168"/>
      <c r="WGJ50" s="173"/>
      <c r="WGK50" s="168"/>
      <c r="WGL50" s="164"/>
      <c r="WGM50" s="167"/>
      <c r="WGN50" s="168"/>
      <c r="WGO50" s="172"/>
      <c r="WGP50" s="168"/>
      <c r="WGQ50" s="168"/>
      <c r="WGR50" s="168"/>
      <c r="WGS50" s="173"/>
      <c r="WGT50" s="168"/>
      <c r="WGU50" s="164"/>
      <c r="WGV50" s="167"/>
      <c r="WGW50" s="168"/>
      <c r="WGX50" s="172"/>
      <c r="WGY50" s="168"/>
      <c r="WGZ50" s="168"/>
      <c r="WHA50" s="168"/>
      <c r="WHB50" s="173"/>
      <c r="WHC50" s="168"/>
      <c r="WHD50" s="164"/>
      <c r="WHE50" s="167"/>
      <c r="WHF50" s="168"/>
      <c r="WHG50" s="172"/>
      <c r="WHH50" s="168"/>
      <c r="WHI50" s="168"/>
      <c r="WHJ50" s="168"/>
      <c r="WHK50" s="173"/>
      <c r="WHL50" s="168"/>
      <c r="WHM50" s="164"/>
      <c r="WHN50" s="167"/>
      <c r="WHO50" s="168"/>
      <c r="WHP50" s="172"/>
      <c r="WHQ50" s="168"/>
      <c r="WHR50" s="168"/>
      <c r="WHS50" s="168"/>
      <c r="WHT50" s="173"/>
      <c r="WHU50" s="168"/>
      <c r="WHV50" s="164"/>
      <c r="WHW50" s="167"/>
      <c r="WHX50" s="168"/>
      <c r="WHY50" s="172"/>
      <c r="WHZ50" s="168"/>
      <c r="WIA50" s="168"/>
      <c r="WIB50" s="168"/>
      <c r="WIC50" s="173"/>
      <c r="WID50" s="168"/>
      <c r="WIE50" s="164"/>
      <c r="WIF50" s="167"/>
      <c r="WIG50" s="168"/>
      <c r="WIH50" s="172"/>
      <c r="WII50" s="168"/>
      <c r="WIJ50" s="168"/>
      <c r="WIK50" s="168"/>
      <c r="WIL50" s="173"/>
      <c r="WIM50" s="168"/>
      <c r="WIN50" s="164"/>
      <c r="WIO50" s="167"/>
      <c r="WIP50" s="168"/>
      <c r="WIQ50" s="172"/>
      <c r="WIR50" s="168"/>
      <c r="WIS50" s="168"/>
      <c r="WIT50" s="168"/>
      <c r="WIU50" s="173"/>
      <c r="WIV50" s="168"/>
      <c r="WIW50" s="164"/>
      <c r="WIX50" s="167"/>
      <c r="WIY50" s="168"/>
      <c r="WIZ50" s="172"/>
      <c r="WJA50" s="168"/>
      <c r="WJB50" s="168"/>
      <c r="WJC50" s="168"/>
      <c r="WJD50" s="173"/>
      <c r="WJE50" s="168"/>
      <c r="WJF50" s="164"/>
      <c r="WJG50" s="167"/>
      <c r="WJH50" s="168"/>
      <c r="WJI50" s="172"/>
      <c r="WJJ50" s="168"/>
      <c r="WJK50" s="168"/>
      <c r="WJL50" s="168"/>
      <c r="WJM50" s="173"/>
      <c r="WJN50" s="168"/>
      <c r="WJO50" s="164"/>
      <c r="WJP50" s="167"/>
      <c r="WJQ50" s="168"/>
      <c r="WJR50" s="172"/>
      <c r="WJS50" s="168"/>
      <c r="WJT50" s="168"/>
      <c r="WJU50" s="168"/>
      <c r="WJV50" s="173"/>
      <c r="WJW50" s="168"/>
      <c r="WJX50" s="164"/>
      <c r="WJY50" s="167"/>
      <c r="WJZ50" s="168"/>
      <c r="WKA50" s="172"/>
      <c r="WKB50" s="168"/>
      <c r="WKC50" s="168"/>
      <c r="WKD50" s="168"/>
      <c r="WKE50" s="173"/>
      <c r="WKF50" s="168"/>
      <c r="WKG50" s="164"/>
      <c r="WKH50" s="167"/>
      <c r="WKI50" s="168"/>
      <c r="WKJ50" s="172"/>
      <c r="WKK50" s="168"/>
      <c r="WKL50" s="168"/>
      <c r="WKM50" s="168"/>
      <c r="WKN50" s="173"/>
      <c r="WKO50" s="168"/>
      <c r="WKP50" s="164"/>
      <c r="WKQ50" s="167"/>
      <c r="WKR50" s="168"/>
      <c r="WKS50" s="172"/>
      <c r="WKT50" s="168"/>
      <c r="WKU50" s="168"/>
      <c r="WKV50" s="168"/>
      <c r="WKW50" s="173"/>
      <c r="WKX50" s="168"/>
      <c r="WKY50" s="164"/>
      <c r="WKZ50" s="167"/>
      <c r="WLA50" s="168"/>
      <c r="WLB50" s="172"/>
      <c r="WLC50" s="168"/>
      <c r="WLD50" s="168"/>
      <c r="WLE50" s="168"/>
      <c r="WLF50" s="173"/>
      <c r="WLG50" s="168"/>
      <c r="WLH50" s="164"/>
      <c r="WLI50" s="167"/>
      <c r="WLJ50" s="168"/>
      <c r="WLK50" s="172"/>
      <c r="WLL50" s="168"/>
      <c r="WLM50" s="168"/>
      <c r="WLN50" s="168"/>
      <c r="WLO50" s="173"/>
      <c r="WLP50" s="168"/>
      <c r="WLQ50" s="164"/>
      <c r="WLR50" s="167"/>
      <c r="WLS50" s="168"/>
      <c r="WLT50" s="172"/>
      <c r="WLU50" s="168"/>
      <c r="WLV50" s="168"/>
      <c r="WLW50" s="168"/>
      <c r="WLX50" s="173"/>
      <c r="WLY50" s="168"/>
      <c r="WLZ50" s="164"/>
      <c r="WMA50" s="167"/>
      <c r="WMB50" s="168"/>
      <c r="WMC50" s="172"/>
      <c r="WMD50" s="168"/>
      <c r="WME50" s="168"/>
      <c r="WMF50" s="168"/>
      <c r="WMG50" s="173"/>
      <c r="WMH50" s="168"/>
      <c r="WMI50" s="164"/>
      <c r="WMJ50" s="167"/>
      <c r="WMK50" s="168"/>
      <c r="WML50" s="172"/>
      <c r="WMM50" s="168"/>
      <c r="WMN50" s="168"/>
      <c r="WMO50" s="168"/>
      <c r="WMP50" s="173"/>
      <c r="WMQ50" s="168"/>
      <c r="WMR50" s="164"/>
      <c r="WMS50" s="167"/>
      <c r="WMT50" s="168"/>
      <c r="WMU50" s="172"/>
      <c r="WMV50" s="168"/>
      <c r="WMW50" s="168"/>
      <c r="WMX50" s="168"/>
      <c r="WMY50" s="173"/>
      <c r="WMZ50" s="168"/>
      <c r="WNA50" s="164"/>
      <c r="WNB50" s="167"/>
      <c r="WNC50" s="168"/>
      <c r="WND50" s="172"/>
      <c r="WNE50" s="168"/>
      <c r="WNF50" s="168"/>
      <c r="WNG50" s="168"/>
      <c r="WNH50" s="173"/>
      <c r="WNI50" s="168"/>
      <c r="WNJ50" s="164"/>
      <c r="WNK50" s="167"/>
      <c r="WNL50" s="168"/>
      <c r="WNM50" s="172"/>
      <c r="WNN50" s="168"/>
      <c r="WNO50" s="168"/>
      <c r="WNP50" s="168"/>
      <c r="WNQ50" s="173"/>
      <c r="WNR50" s="168"/>
      <c r="WNS50" s="164"/>
      <c r="WNT50" s="167"/>
      <c r="WNU50" s="168"/>
      <c r="WNV50" s="172"/>
      <c r="WNW50" s="168"/>
      <c r="WNX50" s="168"/>
      <c r="WNY50" s="168"/>
      <c r="WNZ50" s="173"/>
      <c r="WOA50" s="168"/>
      <c r="WOB50" s="164"/>
      <c r="WOC50" s="167"/>
      <c r="WOD50" s="168"/>
      <c r="WOE50" s="172"/>
      <c r="WOF50" s="168"/>
      <c r="WOG50" s="168"/>
      <c r="WOH50" s="168"/>
      <c r="WOI50" s="173"/>
      <c r="WOJ50" s="168"/>
      <c r="WOK50" s="164"/>
      <c r="WOL50" s="167"/>
      <c r="WOM50" s="168"/>
      <c r="WON50" s="172"/>
      <c r="WOO50" s="168"/>
      <c r="WOP50" s="168"/>
      <c r="WOQ50" s="168"/>
      <c r="WOR50" s="173"/>
      <c r="WOS50" s="168"/>
      <c r="WOT50" s="164"/>
      <c r="WOU50" s="167"/>
      <c r="WOV50" s="168"/>
      <c r="WOW50" s="172"/>
      <c r="WOX50" s="168"/>
      <c r="WOY50" s="168"/>
      <c r="WOZ50" s="168"/>
      <c r="WPA50" s="173"/>
      <c r="WPB50" s="168"/>
      <c r="WPC50" s="164"/>
      <c r="WPD50" s="167"/>
      <c r="WPE50" s="168"/>
      <c r="WPF50" s="172"/>
      <c r="WPG50" s="168"/>
      <c r="WPH50" s="168"/>
      <c r="WPI50" s="168"/>
      <c r="WPJ50" s="173"/>
      <c r="WPK50" s="168"/>
      <c r="WPL50" s="164"/>
      <c r="WPM50" s="167"/>
      <c r="WPN50" s="168"/>
      <c r="WPO50" s="172"/>
      <c r="WPP50" s="168"/>
      <c r="WPQ50" s="168"/>
      <c r="WPR50" s="168"/>
      <c r="WPS50" s="173"/>
      <c r="WPT50" s="168"/>
      <c r="WPU50" s="164"/>
      <c r="WPV50" s="167"/>
      <c r="WPW50" s="168"/>
      <c r="WPX50" s="172"/>
      <c r="WPY50" s="168"/>
      <c r="WPZ50" s="168"/>
      <c r="WQA50" s="168"/>
      <c r="WQB50" s="173"/>
      <c r="WQC50" s="168"/>
      <c r="WQD50" s="164"/>
      <c r="WQE50" s="167"/>
      <c r="WQF50" s="168"/>
      <c r="WQG50" s="172"/>
      <c r="WQH50" s="168"/>
      <c r="WQI50" s="168"/>
      <c r="WQJ50" s="168"/>
      <c r="WQK50" s="173"/>
      <c r="WQL50" s="168"/>
      <c r="WQM50" s="164"/>
      <c r="WQN50" s="167"/>
      <c r="WQO50" s="168"/>
      <c r="WQP50" s="172"/>
      <c r="WQQ50" s="168"/>
      <c r="WQR50" s="168"/>
      <c r="WQS50" s="168"/>
      <c r="WQT50" s="173"/>
      <c r="WQU50" s="168"/>
      <c r="WQV50" s="164"/>
      <c r="WQW50" s="167"/>
      <c r="WQX50" s="168"/>
      <c r="WQY50" s="172"/>
      <c r="WQZ50" s="168"/>
      <c r="WRA50" s="168"/>
      <c r="WRB50" s="168"/>
      <c r="WRC50" s="173"/>
      <c r="WRD50" s="168"/>
      <c r="WRE50" s="164"/>
      <c r="WRF50" s="167"/>
      <c r="WRG50" s="168"/>
      <c r="WRH50" s="172"/>
      <c r="WRI50" s="168"/>
      <c r="WRJ50" s="168"/>
      <c r="WRK50" s="168"/>
      <c r="WRL50" s="173"/>
      <c r="WRM50" s="168"/>
      <c r="WRN50" s="164"/>
      <c r="WRO50" s="167"/>
      <c r="WRP50" s="168"/>
      <c r="WRQ50" s="172"/>
      <c r="WRR50" s="168"/>
      <c r="WRS50" s="168"/>
      <c r="WRT50" s="168"/>
      <c r="WRU50" s="173"/>
      <c r="WRV50" s="168"/>
      <c r="WRW50" s="164"/>
      <c r="WRX50" s="167"/>
      <c r="WRY50" s="168"/>
      <c r="WRZ50" s="172"/>
      <c r="WSA50" s="168"/>
      <c r="WSB50" s="168"/>
      <c r="WSC50" s="168"/>
      <c r="WSD50" s="173"/>
      <c r="WSE50" s="168"/>
      <c r="WSF50" s="164"/>
      <c r="WSG50" s="167"/>
      <c r="WSH50" s="168"/>
      <c r="WSI50" s="172"/>
      <c r="WSJ50" s="168"/>
      <c r="WSK50" s="168"/>
      <c r="WSL50" s="168"/>
      <c r="WSM50" s="173"/>
      <c r="WSN50" s="168"/>
      <c r="WSO50" s="164"/>
      <c r="WSP50" s="167"/>
      <c r="WSQ50" s="168"/>
      <c r="WSR50" s="172"/>
      <c r="WSS50" s="168"/>
      <c r="WST50" s="168"/>
      <c r="WSU50" s="168"/>
      <c r="WSV50" s="173"/>
      <c r="WSW50" s="168"/>
      <c r="WSX50" s="164"/>
      <c r="WSY50" s="167"/>
      <c r="WSZ50" s="168"/>
      <c r="WTA50" s="172"/>
      <c r="WTB50" s="168"/>
      <c r="WTC50" s="168"/>
      <c r="WTD50" s="168"/>
      <c r="WTE50" s="173"/>
      <c r="WTF50" s="168"/>
      <c r="WTG50" s="164"/>
      <c r="WTH50" s="167"/>
      <c r="WTI50" s="168"/>
      <c r="WTJ50" s="172"/>
      <c r="WTK50" s="168"/>
      <c r="WTL50" s="168"/>
      <c r="WTM50" s="168"/>
      <c r="WTN50" s="173"/>
      <c r="WTO50" s="168"/>
      <c r="WTP50" s="164"/>
      <c r="WTQ50" s="167"/>
      <c r="WTR50" s="168"/>
      <c r="WTS50" s="172"/>
      <c r="WTT50" s="168"/>
      <c r="WTU50" s="168"/>
      <c r="WTV50" s="168"/>
      <c r="WTW50" s="173"/>
      <c r="WTX50" s="168"/>
      <c r="WTY50" s="164"/>
      <c r="WTZ50" s="167"/>
      <c r="WUA50" s="168"/>
      <c r="WUB50" s="172"/>
      <c r="WUC50" s="168"/>
      <c r="WUD50" s="168"/>
      <c r="WUE50" s="168"/>
      <c r="WUF50" s="173"/>
      <c r="WUG50" s="168"/>
      <c r="WUH50" s="164"/>
      <c r="WUI50" s="167"/>
      <c r="WUJ50" s="168"/>
      <c r="WUK50" s="172"/>
      <c r="WUL50" s="168"/>
      <c r="WUM50" s="168"/>
      <c r="WUN50" s="168"/>
      <c r="WUO50" s="173"/>
      <c r="WUP50" s="168"/>
      <c r="WUQ50" s="164"/>
      <c r="WUR50" s="167"/>
      <c r="WUS50" s="168"/>
      <c r="WUT50" s="172"/>
      <c r="WUU50" s="168"/>
      <c r="WUV50" s="168"/>
      <c r="WUW50" s="168"/>
      <c r="WUX50" s="173"/>
      <c r="WUY50" s="168"/>
      <c r="WUZ50" s="164"/>
      <c r="WVA50" s="167"/>
      <c r="WVB50" s="168"/>
      <c r="WVC50" s="172"/>
      <c r="WVD50" s="168"/>
      <c r="WVE50" s="168"/>
      <c r="WVF50" s="168"/>
      <c r="WVG50" s="173"/>
      <c r="WVH50" s="168"/>
      <c r="WVI50" s="164"/>
      <c r="WVJ50" s="167"/>
      <c r="WVK50" s="168"/>
      <c r="WVL50" s="172"/>
      <c r="WVM50" s="168"/>
      <c r="WVN50" s="168"/>
      <c r="WVO50" s="168"/>
      <c r="WVP50" s="173"/>
      <c r="WVQ50" s="168"/>
      <c r="WVR50" s="164"/>
      <c r="WVS50" s="167"/>
      <c r="WVT50" s="168"/>
      <c r="WVU50" s="172"/>
      <c r="WVV50" s="168"/>
      <c r="WVW50" s="168"/>
      <c r="WVX50" s="168"/>
      <c r="WVY50" s="173"/>
      <c r="WVZ50" s="168"/>
      <c r="WWA50" s="164"/>
      <c r="WWB50" s="167"/>
      <c r="WWC50" s="168"/>
      <c r="WWD50" s="172"/>
      <c r="WWE50" s="168"/>
      <c r="WWF50" s="168"/>
      <c r="WWG50" s="168"/>
      <c r="WWH50" s="173"/>
      <c r="WWI50" s="168"/>
      <c r="WWJ50" s="164"/>
      <c r="WWK50" s="167"/>
      <c r="WWL50" s="168"/>
      <c r="WWM50" s="172"/>
      <c r="WWN50" s="168"/>
      <c r="WWO50" s="168"/>
      <c r="WWP50" s="168"/>
      <c r="WWQ50" s="173"/>
      <c r="WWR50" s="168"/>
      <c r="WWS50" s="164"/>
      <c r="WWT50" s="167"/>
      <c r="WWU50" s="168"/>
      <c r="WWV50" s="172"/>
      <c r="WWW50" s="168"/>
      <c r="WWX50" s="168"/>
      <c r="WWY50" s="168"/>
      <c r="WWZ50" s="173"/>
      <c r="WXA50" s="168"/>
      <c r="WXB50" s="164"/>
      <c r="WXC50" s="167"/>
      <c r="WXD50" s="168"/>
      <c r="WXE50" s="172"/>
      <c r="WXF50" s="168"/>
      <c r="WXG50" s="168"/>
      <c r="WXH50" s="168"/>
      <c r="WXI50" s="173"/>
      <c r="WXJ50" s="168"/>
      <c r="WXK50" s="164"/>
      <c r="WXL50" s="167"/>
      <c r="WXM50" s="168"/>
      <c r="WXN50" s="172"/>
      <c r="WXO50" s="168"/>
      <c r="WXP50" s="168"/>
      <c r="WXQ50" s="168"/>
      <c r="WXR50" s="173"/>
      <c r="WXS50" s="168"/>
      <c r="WXT50" s="164"/>
      <c r="WXU50" s="167"/>
      <c r="WXV50" s="168"/>
      <c r="WXW50" s="172"/>
      <c r="WXX50" s="168"/>
      <c r="WXY50" s="168"/>
      <c r="WXZ50" s="168"/>
      <c r="WYA50" s="173"/>
      <c r="WYB50" s="168"/>
      <c r="WYC50" s="164"/>
      <c r="WYD50" s="167"/>
      <c r="WYE50" s="168"/>
      <c r="WYF50" s="172"/>
      <c r="WYG50" s="168"/>
      <c r="WYH50" s="168"/>
      <c r="WYI50" s="168"/>
      <c r="WYJ50" s="173"/>
      <c r="WYK50" s="168"/>
      <c r="WYL50" s="164"/>
      <c r="WYM50" s="167"/>
      <c r="WYN50" s="168"/>
      <c r="WYO50" s="172"/>
      <c r="WYP50" s="168"/>
      <c r="WYQ50" s="168"/>
      <c r="WYR50" s="168"/>
      <c r="WYS50" s="173"/>
      <c r="WYT50" s="168"/>
      <c r="WYU50" s="164"/>
      <c r="WYV50" s="167"/>
      <c r="WYW50" s="168"/>
      <c r="WYX50" s="172"/>
      <c r="WYY50" s="168"/>
      <c r="WYZ50" s="168"/>
      <c r="WZA50" s="168"/>
      <c r="WZB50" s="173"/>
      <c r="WZC50" s="168"/>
      <c r="WZD50" s="164"/>
      <c r="WZE50" s="167"/>
      <c r="WZF50" s="168"/>
      <c r="WZG50" s="172"/>
      <c r="WZH50" s="168"/>
      <c r="WZI50" s="168"/>
      <c r="WZJ50" s="168"/>
      <c r="WZK50" s="173"/>
      <c r="WZL50" s="168"/>
      <c r="WZM50" s="164"/>
      <c r="WZN50" s="167"/>
      <c r="WZO50" s="168"/>
      <c r="WZP50" s="172"/>
      <c r="WZQ50" s="168"/>
      <c r="WZR50" s="168"/>
      <c r="WZS50" s="168"/>
      <c r="WZT50" s="173"/>
      <c r="WZU50" s="168"/>
      <c r="WZV50" s="164"/>
      <c r="WZW50" s="167"/>
      <c r="WZX50" s="168"/>
      <c r="WZY50" s="172"/>
      <c r="WZZ50" s="168"/>
      <c r="XAA50" s="168"/>
      <c r="XAB50" s="168"/>
      <c r="XAC50" s="173"/>
      <c r="XAD50" s="168"/>
      <c r="XAE50" s="164"/>
      <c r="XAF50" s="167"/>
      <c r="XAG50" s="168"/>
      <c r="XAH50" s="172"/>
      <c r="XAI50" s="168"/>
      <c r="XAJ50" s="168"/>
      <c r="XAK50" s="168"/>
      <c r="XAL50" s="173"/>
      <c r="XAM50" s="168"/>
      <c r="XAN50" s="164"/>
      <c r="XAO50" s="167"/>
      <c r="XAP50" s="168"/>
      <c r="XAQ50" s="172"/>
      <c r="XAR50" s="168"/>
      <c r="XAS50" s="168"/>
      <c r="XAT50" s="168"/>
      <c r="XAU50" s="173"/>
      <c r="XAV50" s="168"/>
      <c r="XAW50" s="164"/>
      <c r="XAX50" s="167"/>
      <c r="XAY50" s="168"/>
      <c r="XAZ50" s="172"/>
      <c r="XBA50" s="168"/>
      <c r="XBB50" s="168"/>
      <c r="XBC50" s="168"/>
      <c r="XBD50" s="173"/>
      <c r="XBE50" s="168"/>
      <c r="XBF50" s="164"/>
      <c r="XBG50" s="167"/>
      <c r="XBH50" s="168"/>
      <c r="XBI50" s="172"/>
      <c r="XBJ50" s="168"/>
      <c r="XBK50" s="168"/>
      <c r="XBL50" s="168"/>
      <c r="XBM50" s="173"/>
      <c r="XBN50" s="168"/>
      <c r="XBO50" s="164"/>
      <c r="XBP50" s="167"/>
      <c r="XBQ50" s="168"/>
      <c r="XBR50" s="172"/>
      <c r="XBS50" s="168"/>
      <c r="XBT50" s="168"/>
      <c r="XBU50" s="168"/>
      <c r="XBV50" s="173"/>
      <c r="XBW50" s="168"/>
      <c r="XBX50" s="164"/>
      <c r="XBY50" s="167"/>
      <c r="XBZ50" s="168"/>
      <c r="XCA50" s="172"/>
      <c r="XCB50" s="168"/>
      <c r="XCC50" s="168"/>
      <c r="XCD50" s="168"/>
      <c r="XCE50" s="173"/>
      <c r="XCF50" s="168"/>
      <c r="XCG50" s="164"/>
      <c r="XCH50" s="167"/>
      <c r="XCI50" s="168"/>
      <c r="XCJ50" s="172"/>
      <c r="XCK50" s="168"/>
      <c r="XCL50" s="168"/>
      <c r="XCM50" s="168"/>
      <c r="XCN50" s="173"/>
      <c r="XCO50" s="168"/>
      <c r="XCP50" s="164"/>
      <c r="XCQ50" s="167"/>
      <c r="XCR50" s="168"/>
      <c r="XCS50" s="172"/>
      <c r="XCT50" s="168"/>
      <c r="XCU50" s="168"/>
      <c r="XCV50" s="168"/>
      <c r="XCW50" s="173"/>
      <c r="XCX50" s="168"/>
      <c r="XCY50" s="164"/>
      <c r="XCZ50" s="167"/>
      <c r="XDA50" s="168"/>
      <c r="XDB50" s="172"/>
      <c r="XDC50" s="168"/>
      <c r="XDD50" s="168"/>
      <c r="XDE50" s="168"/>
      <c r="XDF50" s="173"/>
      <c r="XDG50" s="168"/>
      <c r="XDH50" s="164"/>
      <c r="XDI50" s="167"/>
      <c r="XDJ50" s="168"/>
      <c r="XDK50" s="172"/>
      <c r="XDL50" s="168"/>
      <c r="XDM50" s="168"/>
      <c r="XDN50" s="168"/>
      <c r="XDO50" s="173"/>
      <c r="XDP50" s="168"/>
      <c r="XDQ50" s="164"/>
      <c r="XDR50" s="167"/>
      <c r="XDS50" s="168"/>
      <c r="XDT50" s="172"/>
      <c r="XDU50" s="168"/>
      <c r="XDV50" s="168"/>
      <c r="XDW50" s="168"/>
      <c r="XDX50" s="173"/>
      <c r="XDY50" s="168"/>
      <c r="XDZ50" s="164"/>
      <c r="XEA50" s="167"/>
      <c r="XEB50" s="168"/>
      <c r="XEC50" s="172"/>
      <c r="XED50" s="168"/>
      <c r="XEE50" s="168"/>
      <c r="XEF50" s="168"/>
      <c r="XEG50" s="173"/>
      <c r="XEH50" s="168"/>
      <c r="XEI50" s="164"/>
      <c r="XEJ50" s="167"/>
      <c r="XEK50" s="168"/>
      <c r="XEL50" s="172"/>
      <c r="XEM50" s="168"/>
      <c r="XEN50" s="168"/>
      <c r="XEO50" s="168"/>
      <c r="XEP50" s="173"/>
      <c r="XEQ50" s="168"/>
      <c r="XER50" s="164"/>
      <c r="XES50" s="167"/>
      <c r="XET50" s="168"/>
      <c r="XEU50" s="172"/>
      <c r="XEV50" s="168"/>
      <c r="XEW50" s="168"/>
      <c r="XEX50" s="168"/>
      <c r="XEY50" s="173"/>
      <c r="XEZ50" s="168"/>
      <c r="XFA50" s="164"/>
      <c r="XFB50" s="167"/>
      <c r="XFC50" s="168"/>
      <c r="XFD50" s="172"/>
    </row>
    <row r="51" spans="1:16384" s="175" customFormat="1" ht="24.95" customHeight="1">
      <c r="A51" s="134"/>
      <c r="B51" s="167"/>
      <c r="C51" s="167" t="s">
        <v>454</v>
      </c>
      <c r="D51" s="181">
        <v>1251</v>
      </c>
      <c r="E51" s="181">
        <v>1500</v>
      </c>
      <c r="F51" s="181">
        <v>856</v>
      </c>
      <c r="G51" s="181">
        <v>6</v>
      </c>
      <c r="H51" s="181">
        <v>8</v>
      </c>
      <c r="I51" s="181">
        <f t="shared" ref="I51:I52" si="4">H51-G51</f>
        <v>2</v>
      </c>
      <c r="J51" s="306">
        <f t="shared" ref="J51:J52" si="5">IF(G51=0,0,(I51/G51)*100)</f>
        <v>33.333333333333329</v>
      </c>
      <c r="K51" s="134"/>
      <c r="Q51" s="177"/>
      <c r="S51" s="146"/>
      <c r="T51" s="147"/>
      <c r="Z51" s="177"/>
      <c r="AB51" s="146"/>
      <c r="AC51" s="147"/>
      <c r="AI51" s="177"/>
      <c r="AK51" s="146"/>
      <c r="AL51" s="147"/>
      <c r="AR51" s="177"/>
      <c r="AT51" s="146"/>
      <c r="AU51" s="147"/>
      <c r="BA51" s="177"/>
      <c r="BC51" s="146"/>
      <c r="BD51" s="147"/>
      <c r="BJ51" s="177"/>
      <c r="BL51" s="146"/>
      <c r="BM51" s="147"/>
      <c r="BS51" s="177"/>
      <c r="BU51" s="146"/>
      <c r="BV51" s="147"/>
      <c r="CB51" s="177"/>
      <c r="CD51" s="146"/>
      <c r="CE51" s="147"/>
      <c r="CK51" s="177"/>
      <c r="CM51" s="146"/>
      <c r="CN51" s="147"/>
      <c r="CT51" s="177"/>
      <c r="CV51" s="146"/>
      <c r="CW51" s="147"/>
      <c r="DC51" s="177"/>
      <c r="DE51" s="146"/>
      <c r="DF51" s="147"/>
      <c r="DL51" s="177"/>
      <c r="DN51" s="146"/>
      <c r="DO51" s="147"/>
      <c r="DU51" s="177"/>
      <c r="DW51" s="146"/>
      <c r="DX51" s="147"/>
      <c r="ED51" s="177"/>
      <c r="EF51" s="146"/>
      <c r="EG51" s="147"/>
      <c r="EM51" s="177"/>
      <c r="EO51" s="146"/>
      <c r="EP51" s="147"/>
      <c r="EV51" s="177"/>
      <c r="EX51" s="146"/>
      <c r="EY51" s="147"/>
      <c r="FE51" s="177"/>
      <c r="FG51" s="146"/>
      <c r="FH51" s="147"/>
      <c r="FN51" s="177"/>
      <c r="FP51" s="146"/>
      <c r="FQ51" s="147"/>
      <c r="FW51" s="177"/>
      <c r="FY51" s="146"/>
      <c r="FZ51" s="147"/>
      <c r="GF51" s="177"/>
      <c r="GH51" s="146"/>
      <c r="GI51" s="147"/>
      <c r="GO51" s="177"/>
      <c r="GQ51" s="146"/>
      <c r="GR51" s="147"/>
      <c r="GX51" s="177"/>
      <c r="GZ51" s="146"/>
      <c r="HA51" s="147"/>
      <c r="HG51" s="177"/>
      <c r="HI51" s="146"/>
      <c r="HJ51" s="147"/>
      <c r="HP51" s="177"/>
      <c r="HR51" s="146"/>
      <c r="HS51" s="147"/>
      <c r="HY51" s="177"/>
      <c r="IA51" s="146"/>
      <c r="IB51" s="147"/>
      <c r="IH51" s="177"/>
      <c r="IJ51" s="146"/>
      <c r="IK51" s="147"/>
      <c r="IQ51" s="177"/>
      <c r="IS51" s="146"/>
      <c r="IT51" s="147"/>
      <c r="IZ51" s="177"/>
      <c r="JB51" s="146"/>
      <c r="JC51" s="147"/>
      <c r="JI51" s="177"/>
      <c r="JK51" s="146"/>
      <c r="JL51" s="147"/>
      <c r="JR51" s="177"/>
      <c r="JT51" s="146"/>
      <c r="JU51" s="147"/>
      <c r="KA51" s="177"/>
      <c r="KC51" s="146"/>
      <c r="KD51" s="147"/>
      <c r="KJ51" s="177"/>
      <c r="KL51" s="146"/>
      <c r="KM51" s="147"/>
      <c r="KS51" s="177"/>
      <c r="KU51" s="146"/>
      <c r="KV51" s="147"/>
      <c r="LB51" s="177"/>
      <c r="LD51" s="146"/>
      <c r="LE51" s="147"/>
      <c r="LK51" s="177"/>
      <c r="LM51" s="146"/>
      <c r="LN51" s="147"/>
      <c r="LT51" s="177"/>
      <c r="LV51" s="146"/>
      <c r="LW51" s="147"/>
      <c r="MC51" s="177"/>
      <c r="ME51" s="146"/>
      <c r="MF51" s="147"/>
      <c r="ML51" s="177"/>
      <c r="MN51" s="146"/>
      <c r="MO51" s="147"/>
      <c r="MU51" s="177"/>
      <c r="MW51" s="146"/>
      <c r="MX51" s="147"/>
      <c r="ND51" s="177"/>
      <c r="NF51" s="146"/>
      <c r="NG51" s="147"/>
      <c r="NM51" s="177"/>
      <c r="NO51" s="146"/>
      <c r="NP51" s="147"/>
      <c r="NV51" s="177"/>
      <c r="NX51" s="146"/>
      <c r="NY51" s="147"/>
      <c r="OE51" s="177"/>
      <c r="OG51" s="146"/>
      <c r="OH51" s="147"/>
      <c r="ON51" s="177"/>
      <c r="OP51" s="146"/>
      <c r="OQ51" s="147"/>
      <c r="OW51" s="177"/>
      <c r="OY51" s="146"/>
      <c r="OZ51" s="147"/>
      <c r="PF51" s="177"/>
      <c r="PH51" s="146"/>
      <c r="PI51" s="147"/>
      <c r="PO51" s="177"/>
      <c r="PQ51" s="146"/>
      <c r="PR51" s="147"/>
      <c r="PX51" s="177"/>
      <c r="PZ51" s="146"/>
      <c r="QA51" s="147"/>
      <c r="QG51" s="177"/>
      <c r="QI51" s="146"/>
      <c r="QJ51" s="147"/>
      <c r="QP51" s="177"/>
      <c r="QR51" s="146"/>
      <c r="QS51" s="147"/>
      <c r="QY51" s="177"/>
      <c r="RA51" s="146"/>
      <c r="RB51" s="147"/>
      <c r="RH51" s="177"/>
      <c r="RJ51" s="146"/>
      <c r="RK51" s="147"/>
      <c r="RQ51" s="177"/>
      <c r="RS51" s="146"/>
      <c r="RT51" s="147"/>
      <c r="RZ51" s="177"/>
      <c r="SB51" s="146"/>
      <c r="SC51" s="147"/>
      <c r="SI51" s="177"/>
      <c r="SK51" s="146"/>
      <c r="SL51" s="147"/>
      <c r="SR51" s="177"/>
      <c r="ST51" s="146"/>
      <c r="SU51" s="147"/>
      <c r="TA51" s="177"/>
      <c r="TC51" s="146"/>
      <c r="TD51" s="147"/>
      <c r="TJ51" s="177"/>
      <c r="TL51" s="146"/>
      <c r="TM51" s="147"/>
      <c r="TS51" s="177"/>
      <c r="TU51" s="146"/>
      <c r="TV51" s="147"/>
      <c r="UB51" s="177"/>
      <c r="UD51" s="146"/>
      <c r="UE51" s="147"/>
      <c r="UK51" s="177"/>
      <c r="UM51" s="146"/>
      <c r="UN51" s="147"/>
      <c r="UT51" s="177"/>
      <c r="UV51" s="146"/>
      <c r="UW51" s="147"/>
      <c r="VC51" s="177"/>
      <c r="VE51" s="146"/>
      <c r="VF51" s="147"/>
      <c r="VL51" s="177"/>
      <c r="VN51" s="146"/>
      <c r="VO51" s="147"/>
      <c r="VU51" s="177"/>
      <c r="VW51" s="146"/>
      <c r="VX51" s="147"/>
      <c r="WD51" s="177"/>
      <c r="WF51" s="146"/>
      <c r="WG51" s="147"/>
      <c r="WM51" s="177"/>
      <c r="WO51" s="146"/>
      <c r="WP51" s="147"/>
      <c r="WV51" s="177"/>
      <c r="WX51" s="146"/>
      <c r="WY51" s="147"/>
      <c r="XE51" s="177"/>
      <c r="XG51" s="146"/>
      <c r="XH51" s="147"/>
      <c r="XN51" s="177"/>
      <c r="XP51" s="146"/>
      <c r="XQ51" s="147"/>
      <c r="XW51" s="177"/>
      <c r="XY51" s="146"/>
      <c r="XZ51" s="147"/>
      <c r="YF51" s="177"/>
      <c r="YH51" s="146"/>
      <c r="YI51" s="147"/>
      <c r="YO51" s="177"/>
      <c r="YQ51" s="146"/>
      <c r="YR51" s="147"/>
      <c r="YX51" s="177"/>
      <c r="YZ51" s="146"/>
      <c r="ZA51" s="147"/>
      <c r="ZG51" s="177"/>
      <c r="ZI51" s="146"/>
      <c r="ZJ51" s="147"/>
      <c r="ZP51" s="177"/>
      <c r="ZR51" s="146"/>
      <c r="ZS51" s="147"/>
      <c r="ZY51" s="177"/>
      <c r="AAA51" s="146"/>
      <c r="AAB51" s="147"/>
      <c r="AAH51" s="177"/>
      <c r="AAJ51" s="146"/>
      <c r="AAK51" s="147"/>
      <c r="AAQ51" s="177"/>
      <c r="AAS51" s="146"/>
      <c r="AAT51" s="147"/>
      <c r="AAZ51" s="177"/>
      <c r="ABB51" s="146"/>
      <c r="ABC51" s="147"/>
      <c r="ABI51" s="177"/>
      <c r="ABK51" s="146"/>
      <c r="ABL51" s="147"/>
      <c r="ABR51" s="177"/>
      <c r="ABT51" s="146"/>
      <c r="ABU51" s="147"/>
      <c r="ACA51" s="177"/>
      <c r="ACC51" s="146"/>
      <c r="ACD51" s="147"/>
      <c r="ACJ51" s="177"/>
      <c r="ACL51" s="146"/>
      <c r="ACM51" s="147"/>
      <c r="ACS51" s="177"/>
      <c r="ACU51" s="146"/>
      <c r="ACV51" s="147"/>
      <c r="ADB51" s="177"/>
      <c r="ADD51" s="146"/>
      <c r="ADE51" s="147"/>
      <c r="ADK51" s="177"/>
      <c r="ADM51" s="146"/>
      <c r="ADN51" s="147"/>
      <c r="ADT51" s="177"/>
      <c r="ADV51" s="146"/>
      <c r="ADW51" s="147"/>
      <c r="AEC51" s="177"/>
      <c r="AEE51" s="146"/>
      <c r="AEF51" s="147"/>
      <c r="AEL51" s="177"/>
      <c r="AEN51" s="146"/>
      <c r="AEO51" s="147"/>
      <c r="AEU51" s="177"/>
      <c r="AEW51" s="146"/>
      <c r="AEX51" s="147"/>
      <c r="AFD51" s="177"/>
      <c r="AFF51" s="146"/>
      <c r="AFG51" s="147"/>
      <c r="AFM51" s="177"/>
      <c r="AFO51" s="146"/>
      <c r="AFP51" s="147"/>
      <c r="AFV51" s="177"/>
      <c r="AFX51" s="146"/>
      <c r="AFY51" s="147"/>
      <c r="AGE51" s="177"/>
      <c r="AGG51" s="146"/>
      <c r="AGH51" s="147"/>
      <c r="AGN51" s="177"/>
      <c r="AGP51" s="146"/>
      <c r="AGQ51" s="147"/>
      <c r="AGW51" s="177"/>
      <c r="AGY51" s="146"/>
      <c r="AGZ51" s="147"/>
      <c r="AHF51" s="177"/>
      <c r="AHH51" s="146"/>
      <c r="AHI51" s="147"/>
      <c r="AHO51" s="177"/>
      <c r="AHQ51" s="146"/>
      <c r="AHR51" s="147"/>
      <c r="AHX51" s="177"/>
      <c r="AHZ51" s="146"/>
      <c r="AIA51" s="147"/>
      <c r="AIG51" s="177"/>
      <c r="AII51" s="146"/>
      <c r="AIJ51" s="147"/>
      <c r="AIP51" s="177"/>
      <c r="AIR51" s="146"/>
      <c r="AIS51" s="147"/>
      <c r="AIY51" s="177"/>
      <c r="AJA51" s="146"/>
      <c r="AJB51" s="147"/>
      <c r="AJH51" s="177"/>
      <c r="AJJ51" s="146"/>
      <c r="AJK51" s="147"/>
      <c r="AJQ51" s="177"/>
      <c r="AJS51" s="146"/>
      <c r="AJT51" s="147"/>
      <c r="AJZ51" s="177"/>
      <c r="AKB51" s="146"/>
      <c r="AKC51" s="147"/>
      <c r="AKI51" s="177"/>
      <c r="AKK51" s="146"/>
      <c r="AKL51" s="147"/>
      <c r="AKR51" s="177"/>
      <c r="AKT51" s="146"/>
      <c r="AKU51" s="147"/>
      <c r="ALA51" s="177"/>
      <c r="ALC51" s="146"/>
      <c r="ALD51" s="147"/>
      <c r="ALJ51" s="177"/>
      <c r="ALL51" s="146"/>
      <c r="ALM51" s="147"/>
      <c r="ALS51" s="177"/>
      <c r="ALU51" s="146"/>
      <c r="ALV51" s="147"/>
      <c r="AMB51" s="177"/>
      <c r="AMD51" s="146"/>
      <c r="AME51" s="147"/>
      <c r="AMK51" s="177"/>
      <c r="AMM51" s="146"/>
      <c r="AMN51" s="147"/>
      <c r="AMT51" s="177"/>
      <c r="AMV51" s="146"/>
      <c r="AMW51" s="147"/>
      <c r="ANC51" s="177"/>
      <c r="ANE51" s="146"/>
      <c r="ANF51" s="147"/>
      <c r="ANL51" s="177"/>
      <c r="ANN51" s="146"/>
      <c r="ANO51" s="147"/>
      <c r="ANU51" s="177"/>
      <c r="ANW51" s="146"/>
      <c r="ANX51" s="147"/>
      <c r="AOD51" s="177"/>
      <c r="AOF51" s="146"/>
      <c r="AOG51" s="147"/>
      <c r="AOM51" s="177"/>
      <c r="AOO51" s="146"/>
      <c r="AOP51" s="147"/>
      <c r="AOV51" s="177"/>
      <c r="AOX51" s="146"/>
      <c r="AOY51" s="147"/>
      <c r="APE51" s="177"/>
      <c r="APG51" s="146"/>
      <c r="APH51" s="147"/>
      <c r="APN51" s="177"/>
      <c r="APP51" s="146"/>
      <c r="APQ51" s="147"/>
      <c r="APW51" s="177"/>
      <c r="APY51" s="146"/>
      <c r="APZ51" s="147"/>
      <c r="AQF51" s="177"/>
      <c r="AQH51" s="146"/>
      <c r="AQI51" s="147"/>
      <c r="AQO51" s="177"/>
      <c r="AQQ51" s="146"/>
      <c r="AQR51" s="147"/>
      <c r="AQX51" s="177"/>
      <c r="AQZ51" s="146"/>
      <c r="ARA51" s="147"/>
      <c r="ARG51" s="177"/>
      <c r="ARI51" s="146"/>
      <c r="ARJ51" s="147"/>
      <c r="ARP51" s="177"/>
      <c r="ARR51" s="146"/>
      <c r="ARS51" s="147"/>
      <c r="ARY51" s="177"/>
      <c r="ASA51" s="146"/>
      <c r="ASB51" s="147"/>
      <c r="ASH51" s="177"/>
      <c r="ASJ51" s="146"/>
      <c r="ASK51" s="147"/>
      <c r="ASQ51" s="177"/>
      <c r="ASS51" s="146"/>
      <c r="AST51" s="147"/>
      <c r="ASZ51" s="177"/>
      <c r="ATB51" s="146"/>
      <c r="ATC51" s="147"/>
      <c r="ATI51" s="177"/>
      <c r="ATK51" s="146"/>
      <c r="ATL51" s="147"/>
      <c r="ATR51" s="177"/>
      <c r="ATT51" s="146"/>
      <c r="ATU51" s="147"/>
      <c r="AUA51" s="177"/>
      <c r="AUC51" s="146"/>
      <c r="AUD51" s="147"/>
      <c r="AUJ51" s="177"/>
      <c r="AUL51" s="146"/>
      <c r="AUM51" s="147"/>
      <c r="AUS51" s="177"/>
      <c r="AUU51" s="146"/>
      <c r="AUV51" s="147"/>
      <c r="AVB51" s="177"/>
      <c r="AVD51" s="146"/>
      <c r="AVE51" s="147"/>
      <c r="AVK51" s="177"/>
      <c r="AVM51" s="146"/>
      <c r="AVN51" s="147"/>
      <c r="AVT51" s="177"/>
      <c r="AVV51" s="146"/>
      <c r="AVW51" s="147"/>
      <c r="AWC51" s="177"/>
      <c r="AWE51" s="146"/>
      <c r="AWF51" s="147"/>
      <c r="AWL51" s="177"/>
      <c r="AWN51" s="146"/>
      <c r="AWO51" s="147"/>
      <c r="AWU51" s="177"/>
      <c r="AWW51" s="146"/>
      <c r="AWX51" s="147"/>
      <c r="AXD51" s="177"/>
      <c r="AXF51" s="146"/>
      <c r="AXG51" s="147"/>
      <c r="AXM51" s="177"/>
      <c r="AXO51" s="146"/>
      <c r="AXP51" s="147"/>
      <c r="AXV51" s="177"/>
      <c r="AXX51" s="146"/>
      <c r="AXY51" s="147"/>
      <c r="AYE51" s="177"/>
      <c r="AYG51" s="146"/>
      <c r="AYH51" s="147"/>
      <c r="AYN51" s="177"/>
      <c r="AYP51" s="146"/>
      <c r="AYQ51" s="147"/>
      <c r="AYW51" s="177"/>
      <c r="AYY51" s="146"/>
      <c r="AYZ51" s="147"/>
      <c r="AZF51" s="177"/>
      <c r="AZH51" s="146"/>
      <c r="AZI51" s="147"/>
      <c r="AZO51" s="177"/>
      <c r="AZQ51" s="146"/>
      <c r="AZR51" s="147"/>
      <c r="AZX51" s="177"/>
      <c r="AZZ51" s="146"/>
      <c r="BAA51" s="147"/>
      <c r="BAG51" s="177"/>
      <c r="BAI51" s="146"/>
      <c r="BAJ51" s="147"/>
      <c r="BAP51" s="177"/>
      <c r="BAR51" s="146"/>
      <c r="BAS51" s="147"/>
      <c r="BAY51" s="177"/>
      <c r="BBA51" s="146"/>
      <c r="BBB51" s="147"/>
      <c r="BBH51" s="177"/>
      <c r="BBJ51" s="146"/>
      <c r="BBK51" s="147"/>
      <c r="BBQ51" s="177"/>
      <c r="BBS51" s="146"/>
      <c r="BBT51" s="147"/>
      <c r="BBZ51" s="177"/>
      <c r="BCB51" s="146"/>
      <c r="BCC51" s="147"/>
      <c r="BCI51" s="177"/>
      <c r="BCK51" s="146"/>
      <c r="BCL51" s="147"/>
      <c r="BCR51" s="177"/>
      <c r="BCT51" s="146"/>
      <c r="BCU51" s="147"/>
      <c r="BDA51" s="177"/>
      <c r="BDC51" s="146"/>
      <c r="BDD51" s="147"/>
      <c r="BDJ51" s="177"/>
      <c r="BDL51" s="146"/>
      <c r="BDM51" s="147"/>
      <c r="BDS51" s="177"/>
      <c r="BDU51" s="146"/>
      <c r="BDV51" s="147"/>
      <c r="BEB51" s="177"/>
      <c r="BED51" s="146"/>
      <c r="BEE51" s="147"/>
      <c r="BEK51" s="177"/>
      <c r="BEM51" s="146"/>
      <c r="BEN51" s="147"/>
      <c r="BET51" s="177"/>
      <c r="BEV51" s="146"/>
      <c r="BEW51" s="147"/>
      <c r="BFC51" s="177"/>
      <c r="BFE51" s="146"/>
      <c r="BFF51" s="147"/>
      <c r="BFL51" s="177"/>
      <c r="BFN51" s="146"/>
      <c r="BFO51" s="147"/>
      <c r="BFU51" s="177"/>
      <c r="BFW51" s="146"/>
      <c r="BFX51" s="147"/>
      <c r="BGD51" s="177"/>
      <c r="BGF51" s="146"/>
      <c r="BGG51" s="147"/>
      <c r="BGM51" s="177"/>
      <c r="BGO51" s="146"/>
      <c r="BGP51" s="147"/>
      <c r="BGV51" s="177"/>
      <c r="BGX51" s="146"/>
      <c r="BGY51" s="147"/>
      <c r="BHE51" s="177"/>
      <c r="BHG51" s="146"/>
      <c r="BHH51" s="147"/>
      <c r="BHN51" s="177"/>
      <c r="BHP51" s="146"/>
      <c r="BHQ51" s="147"/>
      <c r="BHW51" s="177"/>
      <c r="BHY51" s="146"/>
      <c r="BHZ51" s="147"/>
      <c r="BIF51" s="177"/>
      <c r="BIH51" s="146"/>
      <c r="BII51" s="147"/>
      <c r="BIO51" s="177"/>
      <c r="BIQ51" s="146"/>
      <c r="BIR51" s="147"/>
      <c r="BIX51" s="177"/>
      <c r="BIZ51" s="146"/>
      <c r="BJA51" s="147"/>
      <c r="BJG51" s="177"/>
      <c r="BJI51" s="146"/>
      <c r="BJJ51" s="147"/>
      <c r="BJP51" s="177"/>
      <c r="BJR51" s="146"/>
      <c r="BJS51" s="147"/>
      <c r="BJY51" s="177"/>
      <c r="BKA51" s="146"/>
      <c r="BKB51" s="147"/>
      <c r="BKH51" s="177"/>
      <c r="BKJ51" s="146"/>
      <c r="BKK51" s="147"/>
      <c r="BKQ51" s="177"/>
      <c r="BKS51" s="146"/>
      <c r="BKT51" s="147"/>
      <c r="BKZ51" s="177"/>
      <c r="BLB51" s="146"/>
      <c r="BLC51" s="147"/>
      <c r="BLI51" s="177"/>
      <c r="BLK51" s="146"/>
      <c r="BLL51" s="147"/>
      <c r="BLR51" s="177"/>
      <c r="BLT51" s="146"/>
      <c r="BLU51" s="147"/>
      <c r="BMA51" s="177"/>
      <c r="BMC51" s="146"/>
      <c r="BMD51" s="147"/>
      <c r="BMJ51" s="177"/>
      <c r="BML51" s="146"/>
      <c r="BMM51" s="147"/>
      <c r="BMS51" s="177"/>
      <c r="BMU51" s="146"/>
      <c r="BMV51" s="147"/>
      <c r="BNB51" s="177"/>
      <c r="BND51" s="146"/>
      <c r="BNE51" s="147"/>
      <c r="BNK51" s="177"/>
      <c r="BNM51" s="146"/>
      <c r="BNN51" s="147"/>
      <c r="BNT51" s="177"/>
      <c r="BNV51" s="146"/>
      <c r="BNW51" s="147"/>
      <c r="BOC51" s="177"/>
      <c r="BOE51" s="146"/>
      <c r="BOF51" s="147"/>
      <c r="BOL51" s="177"/>
      <c r="BON51" s="146"/>
      <c r="BOO51" s="147"/>
      <c r="BOU51" s="177"/>
      <c r="BOW51" s="146"/>
      <c r="BOX51" s="147"/>
      <c r="BPD51" s="177"/>
      <c r="BPF51" s="146"/>
      <c r="BPG51" s="147"/>
      <c r="BPM51" s="177"/>
      <c r="BPO51" s="146"/>
      <c r="BPP51" s="147"/>
      <c r="BPV51" s="177"/>
      <c r="BPX51" s="146"/>
      <c r="BPY51" s="147"/>
      <c r="BQE51" s="177"/>
      <c r="BQG51" s="146"/>
      <c r="BQH51" s="147"/>
      <c r="BQN51" s="177"/>
      <c r="BQP51" s="146"/>
      <c r="BQQ51" s="147"/>
      <c r="BQW51" s="177"/>
      <c r="BQY51" s="146"/>
      <c r="BQZ51" s="147"/>
      <c r="BRF51" s="177"/>
      <c r="BRH51" s="146"/>
      <c r="BRI51" s="147"/>
      <c r="BRO51" s="177"/>
      <c r="BRQ51" s="146"/>
      <c r="BRR51" s="147"/>
      <c r="BRX51" s="177"/>
      <c r="BRZ51" s="146"/>
      <c r="BSA51" s="147"/>
      <c r="BSG51" s="177"/>
      <c r="BSI51" s="146"/>
      <c r="BSJ51" s="147"/>
      <c r="BSP51" s="177"/>
      <c r="BSR51" s="146"/>
      <c r="BSS51" s="147"/>
      <c r="BSY51" s="177"/>
      <c r="BTA51" s="146"/>
      <c r="BTB51" s="147"/>
      <c r="BTH51" s="177"/>
      <c r="BTJ51" s="146"/>
      <c r="BTK51" s="147"/>
      <c r="BTQ51" s="177"/>
      <c r="BTS51" s="146"/>
      <c r="BTT51" s="147"/>
      <c r="BTZ51" s="177"/>
      <c r="BUB51" s="146"/>
      <c r="BUC51" s="147"/>
      <c r="BUI51" s="177"/>
      <c r="BUK51" s="146"/>
      <c r="BUL51" s="147"/>
      <c r="BUR51" s="177"/>
      <c r="BUT51" s="146"/>
      <c r="BUU51" s="147"/>
      <c r="BVA51" s="177"/>
      <c r="BVC51" s="146"/>
      <c r="BVD51" s="147"/>
      <c r="BVJ51" s="177"/>
      <c r="BVL51" s="146"/>
      <c r="BVM51" s="147"/>
      <c r="BVS51" s="177"/>
      <c r="BVU51" s="146"/>
      <c r="BVV51" s="147"/>
      <c r="BWB51" s="177"/>
      <c r="BWD51" s="146"/>
      <c r="BWE51" s="147"/>
      <c r="BWK51" s="177"/>
      <c r="BWM51" s="146"/>
      <c r="BWN51" s="147"/>
      <c r="BWT51" s="177"/>
      <c r="BWV51" s="146"/>
      <c r="BWW51" s="147"/>
      <c r="BXC51" s="177"/>
      <c r="BXE51" s="146"/>
      <c r="BXF51" s="147"/>
      <c r="BXL51" s="177"/>
      <c r="BXN51" s="146"/>
      <c r="BXO51" s="147"/>
      <c r="BXU51" s="177"/>
      <c r="BXW51" s="146"/>
      <c r="BXX51" s="147"/>
      <c r="BYD51" s="177"/>
      <c r="BYF51" s="146"/>
      <c r="BYG51" s="147"/>
      <c r="BYM51" s="177"/>
      <c r="BYO51" s="146"/>
      <c r="BYP51" s="147"/>
      <c r="BYV51" s="177"/>
      <c r="BYX51" s="146"/>
      <c r="BYY51" s="147"/>
      <c r="BZE51" s="177"/>
      <c r="BZG51" s="146"/>
      <c r="BZH51" s="147"/>
      <c r="BZN51" s="177"/>
      <c r="BZP51" s="146"/>
      <c r="BZQ51" s="147"/>
      <c r="BZW51" s="177"/>
      <c r="BZY51" s="146"/>
      <c r="BZZ51" s="147"/>
      <c r="CAF51" s="177"/>
      <c r="CAH51" s="146"/>
      <c r="CAI51" s="147"/>
      <c r="CAO51" s="177"/>
      <c r="CAQ51" s="146"/>
      <c r="CAR51" s="147"/>
      <c r="CAX51" s="177"/>
      <c r="CAZ51" s="146"/>
      <c r="CBA51" s="147"/>
      <c r="CBG51" s="177"/>
      <c r="CBI51" s="146"/>
      <c r="CBJ51" s="147"/>
      <c r="CBP51" s="177"/>
      <c r="CBR51" s="146"/>
      <c r="CBS51" s="147"/>
      <c r="CBY51" s="177"/>
      <c r="CCA51" s="146"/>
      <c r="CCB51" s="147"/>
      <c r="CCH51" s="177"/>
      <c r="CCJ51" s="146"/>
      <c r="CCK51" s="147"/>
      <c r="CCQ51" s="177"/>
      <c r="CCS51" s="146"/>
      <c r="CCT51" s="147"/>
      <c r="CCZ51" s="177"/>
      <c r="CDB51" s="146"/>
      <c r="CDC51" s="147"/>
      <c r="CDI51" s="177"/>
      <c r="CDK51" s="146"/>
      <c r="CDL51" s="147"/>
      <c r="CDR51" s="177"/>
      <c r="CDT51" s="146"/>
      <c r="CDU51" s="147"/>
      <c r="CEA51" s="177"/>
      <c r="CEC51" s="146"/>
      <c r="CED51" s="147"/>
      <c r="CEJ51" s="177"/>
      <c r="CEL51" s="146"/>
      <c r="CEM51" s="147"/>
      <c r="CES51" s="177"/>
      <c r="CEU51" s="146"/>
      <c r="CEV51" s="147"/>
      <c r="CFB51" s="177"/>
      <c r="CFD51" s="146"/>
      <c r="CFE51" s="147"/>
      <c r="CFK51" s="177"/>
      <c r="CFM51" s="146"/>
      <c r="CFN51" s="147"/>
      <c r="CFT51" s="177"/>
      <c r="CFV51" s="146"/>
      <c r="CFW51" s="147"/>
      <c r="CGC51" s="177"/>
      <c r="CGE51" s="146"/>
      <c r="CGF51" s="147"/>
      <c r="CGL51" s="177"/>
      <c r="CGN51" s="146"/>
      <c r="CGO51" s="147"/>
      <c r="CGU51" s="177"/>
      <c r="CGW51" s="146"/>
      <c r="CGX51" s="147"/>
      <c r="CHD51" s="177"/>
      <c r="CHF51" s="146"/>
      <c r="CHG51" s="147"/>
      <c r="CHM51" s="177"/>
      <c r="CHO51" s="146"/>
      <c r="CHP51" s="147"/>
      <c r="CHV51" s="177"/>
      <c r="CHX51" s="146"/>
      <c r="CHY51" s="147"/>
      <c r="CIE51" s="177"/>
      <c r="CIG51" s="146"/>
      <c r="CIH51" s="147"/>
      <c r="CIN51" s="177"/>
      <c r="CIP51" s="146"/>
      <c r="CIQ51" s="147"/>
      <c r="CIW51" s="177"/>
      <c r="CIY51" s="146"/>
      <c r="CIZ51" s="147"/>
      <c r="CJF51" s="177"/>
      <c r="CJH51" s="146"/>
      <c r="CJI51" s="147"/>
      <c r="CJO51" s="177"/>
      <c r="CJQ51" s="146"/>
      <c r="CJR51" s="147"/>
      <c r="CJX51" s="177"/>
      <c r="CJZ51" s="146"/>
      <c r="CKA51" s="147"/>
      <c r="CKG51" s="177"/>
      <c r="CKI51" s="146"/>
      <c r="CKJ51" s="147"/>
      <c r="CKP51" s="177"/>
      <c r="CKR51" s="146"/>
      <c r="CKS51" s="147"/>
      <c r="CKY51" s="177"/>
      <c r="CLA51" s="146"/>
      <c r="CLB51" s="147"/>
      <c r="CLH51" s="177"/>
      <c r="CLJ51" s="146"/>
      <c r="CLK51" s="147"/>
      <c r="CLQ51" s="177"/>
      <c r="CLS51" s="146"/>
      <c r="CLT51" s="147"/>
      <c r="CLZ51" s="177"/>
      <c r="CMB51" s="146"/>
      <c r="CMC51" s="147"/>
      <c r="CMI51" s="177"/>
      <c r="CMK51" s="146"/>
      <c r="CML51" s="147"/>
      <c r="CMR51" s="177"/>
      <c r="CMT51" s="146"/>
      <c r="CMU51" s="147"/>
      <c r="CNA51" s="177"/>
      <c r="CNC51" s="146"/>
      <c r="CND51" s="147"/>
      <c r="CNJ51" s="177"/>
      <c r="CNL51" s="146"/>
      <c r="CNM51" s="147"/>
      <c r="CNS51" s="177"/>
      <c r="CNU51" s="146"/>
      <c r="CNV51" s="147"/>
      <c r="COB51" s="177"/>
      <c r="COD51" s="146"/>
      <c r="COE51" s="147"/>
      <c r="COK51" s="177"/>
      <c r="COM51" s="146"/>
      <c r="CON51" s="147"/>
      <c r="COT51" s="177"/>
      <c r="COV51" s="146"/>
      <c r="COW51" s="147"/>
      <c r="CPC51" s="177"/>
      <c r="CPE51" s="146"/>
      <c r="CPF51" s="147"/>
      <c r="CPL51" s="177"/>
      <c r="CPN51" s="146"/>
      <c r="CPO51" s="147"/>
      <c r="CPU51" s="177"/>
      <c r="CPW51" s="146"/>
      <c r="CPX51" s="147"/>
      <c r="CQD51" s="177"/>
      <c r="CQF51" s="146"/>
      <c r="CQG51" s="147"/>
      <c r="CQM51" s="177"/>
      <c r="CQO51" s="146"/>
      <c r="CQP51" s="147"/>
      <c r="CQV51" s="177"/>
      <c r="CQX51" s="146"/>
      <c r="CQY51" s="147"/>
      <c r="CRE51" s="177"/>
      <c r="CRG51" s="146"/>
      <c r="CRH51" s="147"/>
      <c r="CRN51" s="177"/>
      <c r="CRP51" s="146"/>
      <c r="CRQ51" s="147"/>
      <c r="CRW51" s="177"/>
      <c r="CRY51" s="146"/>
      <c r="CRZ51" s="147"/>
      <c r="CSF51" s="177"/>
      <c r="CSH51" s="146"/>
      <c r="CSI51" s="147"/>
      <c r="CSO51" s="177"/>
      <c r="CSQ51" s="146"/>
      <c r="CSR51" s="147"/>
      <c r="CSX51" s="177"/>
      <c r="CSZ51" s="146"/>
      <c r="CTA51" s="147"/>
      <c r="CTG51" s="177"/>
      <c r="CTI51" s="146"/>
      <c r="CTJ51" s="147"/>
      <c r="CTP51" s="177"/>
      <c r="CTR51" s="146"/>
      <c r="CTS51" s="147"/>
      <c r="CTY51" s="177"/>
      <c r="CUA51" s="146"/>
      <c r="CUB51" s="147"/>
      <c r="CUH51" s="177"/>
      <c r="CUJ51" s="146"/>
      <c r="CUK51" s="147"/>
      <c r="CUQ51" s="177"/>
      <c r="CUS51" s="146"/>
      <c r="CUT51" s="147"/>
      <c r="CUZ51" s="177"/>
      <c r="CVB51" s="146"/>
      <c r="CVC51" s="147"/>
      <c r="CVI51" s="177"/>
      <c r="CVK51" s="146"/>
      <c r="CVL51" s="147"/>
      <c r="CVR51" s="177"/>
      <c r="CVT51" s="146"/>
      <c r="CVU51" s="147"/>
      <c r="CWA51" s="177"/>
      <c r="CWC51" s="146"/>
      <c r="CWD51" s="147"/>
      <c r="CWJ51" s="177"/>
      <c r="CWL51" s="146"/>
      <c r="CWM51" s="147"/>
      <c r="CWS51" s="177"/>
      <c r="CWU51" s="146"/>
      <c r="CWV51" s="147"/>
      <c r="CXB51" s="177"/>
      <c r="CXD51" s="146"/>
      <c r="CXE51" s="147"/>
      <c r="CXK51" s="177"/>
      <c r="CXM51" s="146"/>
      <c r="CXN51" s="147"/>
      <c r="CXT51" s="177"/>
      <c r="CXV51" s="146"/>
      <c r="CXW51" s="147"/>
      <c r="CYC51" s="177"/>
      <c r="CYE51" s="146"/>
      <c r="CYF51" s="147"/>
      <c r="CYL51" s="177"/>
      <c r="CYN51" s="146"/>
      <c r="CYO51" s="147"/>
      <c r="CYU51" s="177"/>
      <c r="CYW51" s="146"/>
      <c r="CYX51" s="147"/>
      <c r="CZD51" s="177"/>
      <c r="CZF51" s="146"/>
      <c r="CZG51" s="147"/>
      <c r="CZM51" s="177"/>
      <c r="CZO51" s="146"/>
      <c r="CZP51" s="147"/>
      <c r="CZV51" s="177"/>
      <c r="CZX51" s="146"/>
      <c r="CZY51" s="147"/>
      <c r="DAE51" s="177"/>
      <c r="DAG51" s="146"/>
      <c r="DAH51" s="147"/>
      <c r="DAN51" s="177"/>
      <c r="DAP51" s="146"/>
      <c r="DAQ51" s="147"/>
      <c r="DAW51" s="177"/>
      <c r="DAY51" s="146"/>
      <c r="DAZ51" s="147"/>
      <c r="DBF51" s="177"/>
      <c r="DBH51" s="146"/>
      <c r="DBI51" s="147"/>
      <c r="DBO51" s="177"/>
      <c r="DBQ51" s="146"/>
      <c r="DBR51" s="147"/>
      <c r="DBX51" s="177"/>
      <c r="DBZ51" s="146"/>
      <c r="DCA51" s="147"/>
      <c r="DCG51" s="177"/>
      <c r="DCI51" s="146"/>
      <c r="DCJ51" s="147"/>
      <c r="DCP51" s="177"/>
      <c r="DCR51" s="146"/>
      <c r="DCS51" s="147"/>
      <c r="DCY51" s="177"/>
      <c r="DDA51" s="146"/>
      <c r="DDB51" s="147"/>
      <c r="DDH51" s="177"/>
      <c r="DDJ51" s="146"/>
      <c r="DDK51" s="147"/>
      <c r="DDQ51" s="177"/>
      <c r="DDS51" s="146"/>
      <c r="DDT51" s="147"/>
      <c r="DDZ51" s="177"/>
      <c r="DEB51" s="146"/>
      <c r="DEC51" s="147"/>
      <c r="DEI51" s="177"/>
      <c r="DEK51" s="146"/>
      <c r="DEL51" s="147"/>
      <c r="DER51" s="177"/>
      <c r="DET51" s="146"/>
      <c r="DEU51" s="147"/>
      <c r="DFA51" s="177"/>
      <c r="DFC51" s="146"/>
      <c r="DFD51" s="147"/>
      <c r="DFJ51" s="177"/>
      <c r="DFL51" s="146"/>
      <c r="DFM51" s="147"/>
      <c r="DFS51" s="177"/>
      <c r="DFU51" s="146"/>
      <c r="DFV51" s="147"/>
      <c r="DGB51" s="177"/>
      <c r="DGD51" s="146"/>
      <c r="DGE51" s="147"/>
      <c r="DGK51" s="177"/>
      <c r="DGM51" s="146"/>
      <c r="DGN51" s="147"/>
      <c r="DGT51" s="177"/>
      <c r="DGV51" s="146"/>
      <c r="DGW51" s="147"/>
      <c r="DHC51" s="177"/>
      <c r="DHE51" s="146"/>
      <c r="DHF51" s="147"/>
      <c r="DHL51" s="177"/>
      <c r="DHN51" s="146"/>
      <c r="DHO51" s="147"/>
      <c r="DHU51" s="177"/>
      <c r="DHW51" s="146"/>
      <c r="DHX51" s="147"/>
      <c r="DID51" s="177"/>
      <c r="DIF51" s="146"/>
      <c r="DIG51" s="147"/>
      <c r="DIM51" s="177"/>
      <c r="DIO51" s="146"/>
      <c r="DIP51" s="147"/>
      <c r="DIV51" s="177"/>
      <c r="DIX51" s="146"/>
      <c r="DIY51" s="147"/>
      <c r="DJE51" s="177"/>
      <c r="DJG51" s="146"/>
      <c r="DJH51" s="147"/>
      <c r="DJN51" s="177"/>
      <c r="DJP51" s="146"/>
      <c r="DJQ51" s="147"/>
      <c r="DJW51" s="177"/>
      <c r="DJY51" s="146"/>
      <c r="DJZ51" s="147"/>
      <c r="DKF51" s="177"/>
      <c r="DKH51" s="146"/>
      <c r="DKI51" s="147"/>
      <c r="DKO51" s="177"/>
      <c r="DKQ51" s="146"/>
      <c r="DKR51" s="147"/>
      <c r="DKX51" s="177"/>
      <c r="DKZ51" s="146"/>
      <c r="DLA51" s="147"/>
      <c r="DLG51" s="177"/>
      <c r="DLI51" s="146"/>
      <c r="DLJ51" s="147"/>
      <c r="DLP51" s="177"/>
      <c r="DLR51" s="146"/>
      <c r="DLS51" s="147"/>
      <c r="DLY51" s="177"/>
      <c r="DMA51" s="146"/>
      <c r="DMB51" s="147"/>
      <c r="DMH51" s="177"/>
      <c r="DMJ51" s="146"/>
      <c r="DMK51" s="147"/>
      <c r="DMQ51" s="177"/>
      <c r="DMS51" s="146"/>
      <c r="DMT51" s="147"/>
      <c r="DMZ51" s="177"/>
      <c r="DNB51" s="146"/>
      <c r="DNC51" s="147"/>
      <c r="DNI51" s="177"/>
      <c r="DNK51" s="146"/>
      <c r="DNL51" s="147"/>
      <c r="DNR51" s="177"/>
      <c r="DNT51" s="146"/>
      <c r="DNU51" s="147"/>
      <c r="DOA51" s="177"/>
      <c r="DOC51" s="146"/>
      <c r="DOD51" s="147"/>
      <c r="DOJ51" s="177"/>
      <c r="DOL51" s="146"/>
      <c r="DOM51" s="147"/>
      <c r="DOS51" s="177"/>
      <c r="DOU51" s="146"/>
      <c r="DOV51" s="147"/>
      <c r="DPB51" s="177"/>
      <c r="DPD51" s="146"/>
      <c r="DPE51" s="147"/>
      <c r="DPK51" s="177"/>
      <c r="DPM51" s="146"/>
      <c r="DPN51" s="147"/>
      <c r="DPT51" s="177"/>
      <c r="DPV51" s="146"/>
      <c r="DPW51" s="147"/>
      <c r="DQC51" s="177"/>
      <c r="DQE51" s="146"/>
      <c r="DQF51" s="147"/>
      <c r="DQL51" s="177"/>
      <c r="DQN51" s="146"/>
      <c r="DQO51" s="147"/>
      <c r="DQU51" s="177"/>
      <c r="DQW51" s="146"/>
      <c r="DQX51" s="147"/>
      <c r="DRD51" s="177"/>
      <c r="DRF51" s="146"/>
      <c r="DRG51" s="147"/>
      <c r="DRM51" s="177"/>
      <c r="DRO51" s="146"/>
      <c r="DRP51" s="147"/>
      <c r="DRV51" s="177"/>
      <c r="DRX51" s="146"/>
      <c r="DRY51" s="147"/>
      <c r="DSE51" s="177"/>
      <c r="DSG51" s="146"/>
      <c r="DSH51" s="147"/>
      <c r="DSN51" s="177"/>
      <c r="DSP51" s="146"/>
      <c r="DSQ51" s="147"/>
      <c r="DSW51" s="177"/>
      <c r="DSY51" s="146"/>
      <c r="DSZ51" s="147"/>
      <c r="DTF51" s="177"/>
      <c r="DTH51" s="146"/>
      <c r="DTI51" s="147"/>
      <c r="DTO51" s="177"/>
      <c r="DTQ51" s="146"/>
      <c r="DTR51" s="147"/>
      <c r="DTX51" s="177"/>
      <c r="DTZ51" s="146"/>
      <c r="DUA51" s="147"/>
      <c r="DUG51" s="177"/>
      <c r="DUI51" s="146"/>
      <c r="DUJ51" s="147"/>
      <c r="DUP51" s="177"/>
      <c r="DUR51" s="146"/>
      <c r="DUS51" s="147"/>
      <c r="DUY51" s="177"/>
      <c r="DVA51" s="146"/>
      <c r="DVB51" s="147"/>
      <c r="DVH51" s="177"/>
      <c r="DVJ51" s="146"/>
      <c r="DVK51" s="147"/>
      <c r="DVQ51" s="177"/>
      <c r="DVS51" s="146"/>
      <c r="DVT51" s="147"/>
      <c r="DVZ51" s="177"/>
      <c r="DWB51" s="146"/>
      <c r="DWC51" s="147"/>
      <c r="DWI51" s="177"/>
      <c r="DWK51" s="146"/>
      <c r="DWL51" s="147"/>
      <c r="DWR51" s="177"/>
      <c r="DWT51" s="146"/>
      <c r="DWU51" s="147"/>
      <c r="DXA51" s="177"/>
      <c r="DXC51" s="146"/>
      <c r="DXD51" s="147"/>
      <c r="DXJ51" s="177"/>
      <c r="DXL51" s="146"/>
      <c r="DXM51" s="147"/>
      <c r="DXS51" s="177"/>
      <c r="DXU51" s="146"/>
      <c r="DXV51" s="147"/>
      <c r="DYB51" s="177"/>
      <c r="DYD51" s="146"/>
      <c r="DYE51" s="147"/>
      <c r="DYK51" s="177"/>
      <c r="DYM51" s="146"/>
      <c r="DYN51" s="147"/>
      <c r="DYT51" s="177"/>
      <c r="DYV51" s="146"/>
      <c r="DYW51" s="147"/>
      <c r="DZC51" s="177"/>
      <c r="DZE51" s="146"/>
      <c r="DZF51" s="147"/>
      <c r="DZL51" s="177"/>
      <c r="DZN51" s="146"/>
      <c r="DZO51" s="147"/>
      <c r="DZU51" s="177"/>
      <c r="DZW51" s="146"/>
      <c r="DZX51" s="147"/>
      <c r="EAD51" s="177"/>
      <c r="EAF51" s="146"/>
      <c r="EAG51" s="147"/>
      <c r="EAM51" s="177"/>
      <c r="EAO51" s="146"/>
      <c r="EAP51" s="147"/>
      <c r="EAV51" s="177"/>
      <c r="EAX51" s="146"/>
      <c r="EAY51" s="147"/>
      <c r="EBE51" s="177"/>
      <c r="EBG51" s="146"/>
      <c r="EBH51" s="147"/>
      <c r="EBN51" s="177"/>
      <c r="EBP51" s="146"/>
      <c r="EBQ51" s="147"/>
      <c r="EBW51" s="177"/>
      <c r="EBY51" s="146"/>
      <c r="EBZ51" s="147"/>
      <c r="ECF51" s="177"/>
      <c r="ECH51" s="146"/>
      <c r="ECI51" s="147"/>
      <c r="ECO51" s="177"/>
      <c r="ECQ51" s="146"/>
      <c r="ECR51" s="147"/>
      <c r="ECX51" s="177"/>
      <c r="ECZ51" s="146"/>
      <c r="EDA51" s="147"/>
      <c r="EDG51" s="177"/>
      <c r="EDI51" s="146"/>
      <c r="EDJ51" s="147"/>
      <c r="EDP51" s="177"/>
      <c r="EDR51" s="146"/>
      <c r="EDS51" s="147"/>
      <c r="EDY51" s="177"/>
      <c r="EEA51" s="146"/>
      <c r="EEB51" s="147"/>
      <c r="EEH51" s="177"/>
      <c r="EEJ51" s="146"/>
      <c r="EEK51" s="147"/>
      <c r="EEQ51" s="177"/>
      <c r="EES51" s="146"/>
      <c r="EET51" s="147"/>
      <c r="EEZ51" s="177"/>
      <c r="EFB51" s="146"/>
      <c r="EFC51" s="147"/>
      <c r="EFI51" s="177"/>
      <c r="EFK51" s="146"/>
      <c r="EFL51" s="147"/>
      <c r="EFR51" s="177"/>
      <c r="EFT51" s="146"/>
      <c r="EFU51" s="147"/>
      <c r="EGA51" s="177"/>
      <c r="EGC51" s="146"/>
      <c r="EGD51" s="147"/>
      <c r="EGJ51" s="177"/>
      <c r="EGL51" s="146"/>
      <c r="EGM51" s="147"/>
      <c r="EGS51" s="177"/>
      <c r="EGU51" s="146"/>
      <c r="EGV51" s="147"/>
      <c r="EHB51" s="177"/>
      <c r="EHD51" s="146"/>
      <c r="EHE51" s="147"/>
      <c r="EHK51" s="177"/>
      <c r="EHM51" s="146"/>
      <c r="EHN51" s="147"/>
      <c r="EHT51" s="177"/>
      <c r="EHV51" s="146"/>
      <c r="EHW51" s="147"/>
      <c r="EIC51" s="177"/>
      <c r="EIE51" s="146"/>
      <c r="EIF51" s="147"/>
      <c r="EIL51" s="177"/>
      <c r="EIN51" s="146"/>
      <c r="EIO51" s="147"/>
      <c r="EIU51" s="177"/>
      <c r="EIW51" s="146"/>
      <c r="EIX51" s="147"/>
      <c r="EJD51" s="177"/>
      <c r="EJF51" s="146"/>
      <c r="EJG51" s="147"/>
      <c r="EJM51" s="177"/>
      <c r="EJO51" s="146"/>
      <c r="EJP51" s="147"/>
      <c r="EJV51" s="177"/>
      <c r="EJX51" s="146"/>
      <c r="EJY51" s="147"/>
      <c r="EKE51" s="177"/>
      <c r="EKG51" s="146"/>
      <c r="EKH51" s="147"/>
      <c r="EKN51" s="177"/>
      <c r="EKP51" s="146"/>
      <c r="EKQ51" s="147"/>
      <c r="EKW51" s="177"/>
      <c r="EKY51" s="146"/>
      <c r="EKZ51" s="147"/>
      <c r="ELF51" s="177"/>
      <c r="ELH51" s="146"/>
      <c r="ELI51" s="147"/>
      <c r="ELO51" s="177"/>
      <c r="ELQ51" s="146"/>
      <c r="ELR51" s="147"/>
      <c r="ELX51" s="177"/>
      <c r="ELZ51" s="146"/>
      <c r="EMA51" s="147"/>
      <c r="EMG51" s="177"/>
      <c r="EMI51" s="146"/>
      <c r="EMJ51" s="147"/>
      <c r="EMP51" s="177"/>
      <c r="EMR51" s="146"/>
      <c r="EMS51" s="147"/>
      <c r="EMY51" s="177"/>
      <c r="ENA51" s="146"/>
      <c r="ENB51" s="147"/>
      <c r="ENH51" s="177"/>
      <c r="ENJ51" s="146"/>
      <c r="ENK51" s="147"/>
      <c r="ENQ51" s="177"/>
      <c r="ENS51" s="146"/>
      <c r="ENT51" s="147"/>
      <c r="ENZ51" s="177"/>
      <c r="EOB51" s="146"/>
      <c r="EOC51" s="147"/>
      <c r="EOI51" s="177"/>
      <c r="EOK51" s="146"/>
      <c r="EOL51" s="147"/>
      <c r="EOR51" s="177"/>
      <c r="EOT51" s="146"/>
      <c r="EOU51" s="147"/>
      <c r="EPA51" s="177"/>
      <c r="EPC51" s="146"/>
      <c r="EPD51" s="147"/>
      <c r="EPJ51" s="177"/>
      <c r="EPL51" s="146"/>
      <c r="EPM51" s="147"/>
      <c r="EPS51" s="177"/>
      <c r="EPU51" s="146"/>
      <c r="EPV51" s="147"/>
      <c r="EQB51" s="177"/>
      <c r="EQD51" s="146"/>
      <c r="EQE51" s="147"/>
      <c r="EQK51" s="177"/>
      <c r="EQM51" s="146"/>
      <c r="EQN51" s="147"/>
      <c r="EQT51" s="177"/>
      <c r="EQV51" s="146"/>
      <c r="EQW51" s="147"/>
      <c r="ERC51" s="177"/>
      <c r="ERE51" s="146"/>
      <c r="ERF51" s="147"/>
      <c r="ERL51" s="177"/>
      <c r="ERN51" s="146"/>
      <c r="ERO51" s="147"/>
      <c r="ERU51" s="177"/>
      <c r="ERW51" s="146"/>
      <c r="ERX51" s="147"/>
      <c r="ESD51" s="177"/>
      <c r="ESF51" s="146"/>
      <c r="ESG51" s="147"/>
      <c r="ESM51" s="177"/>
      <c r="ESO51" s="146"/>
      <c r="ESP51" s="147"/>
      <c r="ESV51" s="177"/>
      <c r="ESX51" s="146"/>
      <c r="ESY51" s="147"/>
      <c r="ETE51" s="177"/>
      <c r="ETG51" s="146"/>
      <c r="ETH51" s="147"/>
      <c r="ETN51" s="177"/>
      <c r="ETP51" s="146"/>
      <c r="ETQ51" s="147"/>
      <c r="ETW51" s="177"/>
      <c r="ETY51" s="146"/>
      <c r="ETZ51" s="147"/>
      <c r="EUF51" s="177"/>
      <c r="EUH51" s="146"/>
      <c r="EUI51" s="147"/>
      <c r="EUO51" s="177"/>
      <c r="EUQ51" s="146"/>
      <c r="EUR51" s="147"/>
      <c r="EUX51" s="177"/>
      <c r="EUZ51" s="146"/>
      <c r="EVA51" s="147"/>
      <c r="EVG51" s="177"/>
      <c r="EVI51" s="146"/>
      <c r="EVJ51" s="147"/>
      <c r="EVP51" s="177"/>
      <c r="EVR51" s="146"/>
      <c r="EVS51" s="147"/>
      <c r="EVY51" s="177"/>
      <c r="EWA51" s="146"/>
      <c r="EWB51" s="147"/>
      <c r="EWH51" s="177"/>
      <c r="EWJ51" s="146"/>
      <c r="EWK51" s="147"/>
      <c r="EWQ51" s="177"/>
      <c r="EWS51" s="146"/>
      <c r="EWT51" s="147"/>
      <c r="EWZ51" s="177"/>
      <c r="EXB51" s="146"/>
      <c r="EXC51" s="147"/>
      <c r="EXI51" s="177"/>
      <c r="EXK51" s="146"/>
      <c r="EXL51" s="147"/>
      <c r="EXR51" s="177"/>
      <c r="EXT51" s="146"/>
      <c r="EXU51" s="147"/>
      <c r="EYA51" s="177"/>
      <c r="EYC51" s="146"/>
      <c r="EYD51" s="147"/>
      <c r="EYJ51" s="177"/>
      <c r="EYL51" s="146"/>
      <c r="EYM51" s="147"/>
      <c r="EYS51" s="177"/>
      <c r="EYU51" s="146"/>
      <c r="EYV51" s="147"/>
      <c r="EZB51" s="177"/>
      <c r="EZD51" s="146"/>
      <c r="EZE51" s="147"/>
      <c r="EZK51" s="177"/>
      <c r="EZM51" s="146"/>
      <c r="EZN51" s="147"/>
      <c r="EZT51" s="177"/>
      <c r="EZV51" s="146"/>
      <c r="EZW51" s="147"/>
      <c r="FAC51" s="177"/>
      <c r="FAE51" s="146"/>
      <c r="FAF51" s="147"/>
      <c r="FAL51" s="177"/>
      <c r="FAN51" s="146"/>
      <c r="FAO51" s="147"/>
      <c r="FAU51" s="177"/>
      <c r="FAW51" s="146"/>
      <c r="FAX51" s="147"/>
      <c r="FBD51" s="177"/>
      <c r="FBF51" s="146"/>
      <c r="FBG51" s="147"/>
      <c r="FBM51" s="177"/>
      <c r="FBO51" s="146"/>
      <c r="FBP51" s="147"/>
      <c r="FBV51" s="177"/>
      <c r="FBX51" s="146"/>
      <c r="FBY51" s="147"/>
      <c r="FCE51" s="177"/>
      <c r="FCG51" s="146"/>
      <c r="FCH51" s="147"/>
      <c r="FCN51" s="177"/>
      <c r="FCP51" s="146"/>
      <c r="FCQ51" s="147"/>
      <c r="FCW51" s="177"/>
      <c r="FCY51" s="146"/>
      <c r="FCZ51" s="147"/>
      <c r="FDF51" s="177"/>
      <c r="FDH51" s="146"/>
      <c r="FDI51" s="147"/>
      <c r="FDO51" s="177"/>
      <c r="FDQ51" s="146"/>
      <c r="FDR51" s="147"/>
      <c r="FDX51" s="177"/>
      <c r="FDZ51" s="146"/>
      <c r="FEA51" s="147"/>
      <c r="FEG51" s="177"/>
      <c r="FEI51" s="146"/>
      <c r="FEJ51" s="147"/>
      <c r="FEP51" s="177"/>
      <c r="FER51" s="146"/>
      <c r="FES51" s="147"/>
      <c r="FEY51" s="177"/>
      <c r="FFA51" s="146"/>
      <c r="FFB51" s="147"/>
      <c r="FFH51" s="177"/>
      <c r="FFJ51" s="146"/>
      <c r="FFK51" s="147"/>
      <c r="FFQ51" s="177"/>
      <c r="FFS51" s="146"/>
      <c r="FFT51" s="147"/>
      <c r="FFZ51" s="177"/>
      <c r="FGB51" s="146"/>
      <c r="FGC51" s="147"/>
      <c r="FGI51" s="177"/>
      <c r="FGK51" s="146"/>
      <c r="FGL51" s="147"/>
      <c r="FGR51" s="177"/>
      <c r="FGT51" s="146"/>
      <c r="FGU51" s="147"/>
      <c r="FHA51" s="177"/>
      <c r="FHC51" s="146"/>
      <c r="FHD51" s="147"/>
      <c r="FHJ51" s="177"/>
      <c r="FHL51" s="146"/>
      <c r="FHM51" s="147"/>
      <c r="FHS51" s="177"/>
      <c r="FHU51" s="146"/>
      <c r="FHV51" s="147"/>
      <c r="FIB51" s="177"/>
      <c r="FID51" s="146"/>
      <c r="FIE51" s="147"/>
      <c r="FIK51" s="177"/>
      <c r="FIM51" s="146"/>
      <c r="FIN51" s="147"/>
      <c r="FIT51" s="177"/>
      <c r="FIV51" s="146"/>
      <c r="FIW51" s="147"/>
      <c r="FJC51" s="177"/>
      <c r="FJE51" s="146"/>
      <c r="FJF51" s="147"/>
      <c r="FJL51" s="177"/>
      <c r="FJN51" s="146"/>
      <c r="FJO51" s="147"/>
      <c r="FJU51" s="177"/>
      <c r="FJW51" s="146"/>
      <c r="FJX51" s="147"/>
      <c r="FKD51" s="177"/>
      <c r="FKF51" s="146"/>
      <c r="FKG51" s="147"/>
      <c r="FKM51" s="177"/>
      <c r="FKO51" s="146"/>
      <c r="FKP51" s="147"/>
      <c r="FKV51" s="177"/>
      <c r="FKX51" s="146"/>
      <c r="FKY51" s="147"/>
      <c r="FLE51" s="177"/>
      <c r="FLG51" s="146"/>
      <c r="FLH51" s="147"/>
      <c r="FLN51" s="177"/>
      <c r="FLP51" s="146"/>
      <c r="FLQ51" s="147"/>
      <c r="FLW51" s="177"/>
      <c r="FLY51" s="146"/>
      <c r="FLZ51" s="147"/>
      <c r="FMF51" s="177"/>
      <c r="FMH51" s="146"/>
      <c r="FMI51" s="147"/>
      <c r="FMO51" s="177"/>
      <c r="FMQ51" s="146"/>
      <c r="FMR51" s="147"/>
      <c r="FMX51" s="177"/>
      <c r="FMZ51" s="146"/>
      <c r="FNA51" s="147"/>
      <c r="FNG51" s="177"/>
      <c r="FNI51" s="146"/>
      <c r="FNJ51" s="147"/>
      <c r="FNP51" s="177"/>
      <c r="FNR51" s="146"/>
      <c r="FNS51" s="147"/>
      <c r="FNY51" s="177"/>
      <c r="FOA51" s="146"/>
      <c r="FOB51" s="147"/>
      <c r="FOH51" s="177"/>
      <c r="FOJ51" s="146"/>
      <c r="FOK51" s="147"/>
      <c r="FOQ51" s="177"/>
      <c r="FOS51" s="146"/>
      <c r="FOT51" s="147"/>
      <c r="FOZ51" s="177"/>
      <c r="FPB51" s="146"/>
      <c r="FPC51" s="147"/>
      <c r="FPI51" s="177"/>
      <c r="FPK51" s="146"/>
      <c r="FPL51" s="147"/>
      <c r="FPR51" s="177"/>
      <c r="FPT51" s="146"/>
      <c r="FPU51" s="147"/>
      <c r="FQA51" s="177"/>
      <c r="FQC51" s="146"/>
      <c r="FQD51" s="147"/>
      <c r="FQJ51" s="177"/>
      <c r="FQL51" s="146"/>
      <c r="FQM51" s="147"/>
      <c r="FQS51" s="177"/>
      <c r="FQU51" s="146"/>
      <c r="FQV51" s="147"/>
      <c r="FRB51" s="177"/>
      <c r="FRD51" s="146"/>
      <c r="FRE51" s="147"/>
      <c r="FRK51" s="177"/>
      <c r="FRM51" s="146"/>
      <c r="FRN51" s="147"/>
      <c r="FRT51" s="177"/>
      <c r="FRV51" s="146"/>
      <c r="FRW51" s="147"/>
      <c r="FSC51" s="177"/>
      <c r="FSE51" s="146"/>
      <c r="FSF51" s="147"/>
      <c r="FSL51" s="177"/>
      <c r="FSN51" s="146"/>
      <c r="FSO51" s="147"/>
      <c r="FSU51" s="177"/>
      <c r="FSW51" s="146"/>
      <c r="FSX51" s="147"/>
      <c r="FTD51" s="177"/>
      <c r="FTF51" s="146"/>
      <c r="FTG51" s="147"/>
      <c r="FTM51" s="177"/>
      <c r="FTO51" s="146"/>
      <c r="FTP51" s="147"/>
      <c r="FTV51" s="177"/>
      <c r="FTX51" s="146"/>
      <c r="FTY51" s="147"/>
      <c r="FUE51" s="177"/>
      <c r="FUG51" s="146"/>
      <c r="FUH51" s="147"/>
      <c r="FUN51" s="177"/>
      <c r="FUP51" s="146"/>
      <c r="FUQ51" s="147"/>
      <c r="FUW51" s="177"/>
      <c r="FUY51" s="146"/>
      <c r="FUZ51" s="147"/>
      <c r="FVF51" s="177"/>
      <c r="FVH51" s="146"/>
      <c r="FVI51" s="147"/>
      <c r="FVO51" s="177"/>
      <c r="FVQ51" s="146"/>
      <c r="FVR51" s="147"/>
      <c r="FVX51" s="177"/>
      <c r="FVZ51" s="146"/>
      <c r="FWA51" s="147"/>
      <c r="FWG51" s="177"/>
      <c r="FWI51" s="146"/>
      <c r="FWJ51" s="147"/>
      <c r="FWP51" s="177"/>
      <c r="FWR51" s="146"/>
      <c r="FWS51" s="147"/>
      <c r="FWY51" s="177"/>
      <c r="FXA51" s="146"/>
      <c r="FXB51" s="147"/>
      <c r="FXH51" s="177"/>
      <c r="FXJ51" s="146"/>
      <c r="FXK51" s="147"/>
      <c r="FXQ51" s="177"/>
      <c r="FXS51" s="146"/>
      <c r="FXT51" s="147"/>
      <c r="FXZ51" s="177"/>
      <c r="FYB51" s="146"/>
      <c r="FYC51" s="147"/>
      <c r="FYI51" s="177"/>
      <c r="FYK51" s="146"/>
      <c r="FYL51" s="147"/>
      <c r="FYR51" s="177"/>
      <c r="FYT51" s="146"/>
      <c r="FYU51" s="147"/>
      <c r="FZA51" s="177"/>
      <c r="FZC51" s="146"/>
      <c r="FZD51" s="147"/>
      <c r="FZJ51" s="177"/>
      <c r="FZL51" s="146"/>
      <c r="FZM51" s="147"/>
      <c r="FZS51" s="177"/>
      <c r="FZU51" s="146"/>
      <c r="FZV51" s="147"/>
      <c r="GAB51" s="177"/>
      <c r="GAD51" s="146"/>
      <c r="GAE51" s="147"/>
      <c r="GAK51" s="177"/>
      <c r="GAM51" s="146"/>
      <c r="GAN51" s="147"/>
      <c r="GAT51" s="177"/>
      <c r="GAV51" s="146"/>
      <c r="GAW51" s="147"/>
      <c r="GBC51" s="177"/>
      <c r="GBE51" s="146"/>
      <c r="GBF51" s="147"/>
      <c r="GBL51" s="177"/>
      <c r="GBN51" s="146"/>
      <c r="GBO51" s="147"/>
      <c r="GBU51" s="177"/>
      <c r="GBW51" s="146"/>
      <c r="GBX51" s="147"/>
      <c r="GCD51" s="177"/>
      <c r="GCF51" s="146"/>
      <c r="GCG51" s="147"/>
      <c r="GCM51" s="177"/>
      <c r="GCO51" s="146"/>
      <c r="GCP51" s="147"/>
      <c r="GCV51" s="177"/>
      <c r="GCX51" s="146"/>
      <c r="GCY51" s="147"/>
      <c r="GDE51" s="177"/>
      <c r="GDG51" s="146"/>
      <c r="GDH51" s="147"/>
      <c r="GDN51" s="177"/>
      <c r="GDP51" s="146"/>
      <c r="GDQ51" s="147"/>
      <c r="GDW51" s="177"/>
      <c r="GDY51" s="146"/>
      <c r="GDZ51" s="147"/>
      <c r="GEF51" s="177"/>
      <c r="GEH51" s="146"/>
      <c r="GEI51" s="147"/>
      <c r="GEO51" s="177"/>
      <c r="GEQ51" s="146"/>
      <c r="GER51" s="147"/>
      <c r="GEX51" s="177"/>
      <c r="GEZ51" s="146"/>
      <c r="GFA51" s="147"/>
      <c r="GFG51" s="177"/>
      <c r="GFI51" s="146"/>
      <c r="GFJ51" s="147"/>
      <c r="GFP51" s="177"/>
      <c r="GFR51" s="146"/>
      <c r="GFS51" s="147"/>
      <c r="GFY51" s="177"/>
      <c r="GGA51" s="146"/>
      <c r="GGB51" s="147"/>
      <c r="GGH51" s="177"/>
      <c r="GGJ51" s="146"/>
      <c r="GGK51" s="147"/>
      <c r="GGQ51" s="177"/>
      <c r="GGS51" s="146"/>
      <c r="GGT51" s="147"/>
      <c r="GGZ51" s="177"/>
      <c r="GHB51" s="146"/>
      <c r="GHC51" s="147"/>
      <c r="GHI51" s="177"/>
      <c r="GHK51" s="146"/>
      <c r="GHL51" s="147"/>
      <c r="GHR51" s="177"/>
      <c r="GHT51" s="146"/>
      <c r="GHU51" s="147"/>
      <c r="GIA51" s="177"/>
      <c r="GIC51" s="146"/>
      <c r="GID51" s="147"/>
      <c r="GIJ51" s="177"/>
      <c r="GIL51" s="146"/>
      <c r="GIM51" s="147"/>
      <c r="GIS51" s="177"/>
      <c r="GIU51" s="146"/>
      <c r="GIV51" s="147"/>
      <c r="GJB51" s="177"/>
      <c r="GJD51" s="146"/>
      <c r="GJE51" s="147"/>
      <c r="GJK51" s="177"/>
      <c r="GJM51" s="146"/>
      <c r="GJN51" s="147"/>
      <c r="GJT51" s="177"/>
      <c r="GJV51" s="146"/>
      <c r="GJW51" s="147"/>
      <c r="GKC51" s="177"/>
      <c r="GKE51" s="146"/>
      <c r="GKF51" s="147"/>
      <c r="GKL51" s="177"/>
      <c r="GKN51" s="146"/>
      <c r="GKO51" s="147"/>
      <c r="GKU51" s="177"/>
      <c r="GKW51" s="146"/>
      <c r="GKX51" s="147"/>
      <c r="GLD51" s="177"/>
      <c r="GLF51" s="146"/>
      <c r="GLG51" s="147"/>
      <c r="GLM51" s="177"/>
      <c r="GLO51" s="146"/>
      <c r="GLP51" s="147"/>
      <c r="GLV51" s="177"/>
      <c r="GLX51" s="146"/>
      <c r="GLY51" s="147"/>
      <c r="GME51" s="177"/>
      <c r="GMG51" s="146"/>
      <c r="GMH51" s="147"/>
      <c r="GMN51" s="177"/>
      <c r="GMP51" s="146"/>
      <c r="GMQ51" s="147"/>
      <c r="GMW51" s="177"/>
      <c r="GMY51" s="146"/>
      <c r="GMZ51" s="147"/>
      <c r="GNF51" s="177"/>
      <c r="GNH51" s="146"/>
      <c r="GNI51" s="147"/>
      <c r="GNO51" s="177"/>
      <c r="GNQ51" s="146"/>
      <c r="GNR51" s="147"/>
      <c r="GNX51" s="177"/>
      <c r="GNZ51" s="146"/>
      <c r="GOA51" s="147"/>
      <c r="GOG51" s="177"/>
      <c r="GOI51" s="146"/>
      <c r="GOJ51" s="147"/>
      <c r="GOP51" s="177"/>
      <c r="GOR51" s="146"/>
      <c r="GOS51" s="147"/>
      <c r="GOY51" s="177"/>
      <c r="GPA51" s="146"/>
      <c r="GPB51" s="147"/>
      <c r="GPH51" s="177"/>
      <c r="GPJ51" s="146"/>
      <c r="GPK51" s="147"/>
      <c r="GPQ51" s="177"/>
      <c r="GPS51" s="146"/>
      <c r="GPT51" s="147"/>
      <c r="GPZ51" s="177"/>
      <c r="GQB51" s="146"/>
      <c r="GQC51" s="147"/>
      <c r="GQI51" s="177"/>
      <c r="GQK51" s="146"/>
      <c r="GQL51" s="147"/>
      <c r="GQR51" s="177"/>
      <c r="GQT51" s="146"/>
      <c r="GQU51" s="147"/>
      <c r="GRA51" s="177"/>
      <c r="GRC51" s="146"/>
      <c r="GRD51" s="147"/>
      <c r="GRJ51" s="177"/>
      <c r="GRL51" s="146"/>
      <c r="GRM51" s="147"/>
      <c r="GRS51" s="177"/>
      <c r="GRU51" s="146"/>
      <c r="GRV51" s="147"/>
      <c r="GSB51" s="177"/>
      <c r="GSD51" s="146"/>
      <c r="GSE51" s="147"/>
      <c r="GSK51" s="177"/>
      <c r="GSM51" s="146"/>
      <c r="GSN51" s="147"/>
      <c r="GST51" s="177"/>
      <c r="GSV51" s="146"/>
      <c r="GSW51" s="147"/>
      <c r="GTC51" s="177"/>
      <c r="GTE51" s="146"/>
      <c r="GTF51" s="147"/>
      <c r="GTL51" s="177"/>
      <c r="GTN51" s="146"/>
      <c r="GTO51" s="147"/>
      <c r="GTU51" s="177"/>
      <c r="GTW51" s="146"/>
      <c r="GTX51" s="147"/>
      <c r="GUD51" s="177"/>
      <c r="GUF51" s="146"/>
      <c r="GUG51" s="147"/>
      <c r="GUM51" s="177"/>
      <c r="GUO51" s="146"/>
      <c r="GUP51" s="147"/>
      <c r="GUV51" s="177"/>
      <c r="GUX51" s="146"/>
      <c r="GUY51" s="147"/>
      <c r="GVE51" s="177"/>
      <c r="GVG51" s="146"/>
      <c r="GVH51" s="147"/>
      <c r="GVN51" s="177"/>
      <c r="GVP51" s="146"/>
      <c r="GVQ51" s="147"/>
      <c r="GVW51" s="177"/>
      <c r="GVY51" s="146"/>
      <c r="GVZ51" s="147"/>
      <c r="GWF51" s="177"/>
      <c r="GWH51" s="146"/>
      <c r="GWI51" s="147"/>
      <c r="GWO51" s="177"/>
      <c r="GWQ51" s="146"/>
      <c r="GWR51" s="147"/>
      <c r="GWX51" s="177"/>
      <c r="GWZ51" s="146"/>
      <c r="GXA51" s="147"/>
      <c r="GXG51" s="177"/>
      <c r="GXI51" s="146"/>
      <c r="GXJ51" s="147"/>
      <c r="GXP51" s="177"/>
      <c r="GXR51" s="146"/>
      <c r="GXS51" s="147"/>
      <c r="GXY51" s="177"/>
      <c r="GYA51" s="146"/>
      <c r="GYB51" s="147"/>
      <c r="GYH51" s="177"/>
      <c r="GYJ51" s="146"/>
      <c r="GYK51" s="147"/>
      <c r="GYQ51" s="177"/>
      <c r="GYS51" s="146"/>
      <c r="GYT51" s="147"/>
      <c r="GYZ51" s="177"/>
      <c r="GZB51" s="146"/>
      <c r="GZC51" s="147"/>
      <c r="GZI51" s="177"/>
      <c r="GZK51" s="146"/>
      <c r="GZL51" s="147"/>
      <c r="GZR51" s="177"/>
      <c r="GZT51" s="146"/>
      <c r="GZU51" s="147"/>
      <c r="HAA51" s="177"/>
      <c r="HAC51" s="146"/>
      <c r="HAD51" s="147"/>
      <c r="HAJ51" s="177"/>
      <c r="HAL51" s="146"/>
      <c r="HAM51" s="147"/>
      <c r="HAS51" s="177"/>
      <c r="HAU51" s="146"/>
      <c r="HAV51" s="147"/>
      <c r="HBB51" s="177"/>
      <c r="HBD51" s="146"/>
      <c r="HBE51" s="147"/>
      <c r="HBK51" s="177"/>
      <c r="HBM51" s="146"/>
      <c r="HBN51" s="147"/>
      <c r="HBT51" s="177"/>
      <c r="HBV51" s="146"/>
      <c r="HBW51" s="147"/>
      <c r="HCC51" s="177"/>
      <c r="HCE51" s="146"/>
      <c r="HCF51" s="147"/>
      <c r="HCL51" s="177"/>
      <c r="HCN51" s="146"/>
      <c r="HCO51" s="147"/>
      <c r="HCU51" s="177"/>
      <c r="HCW51" s="146"/>
      <c r="HCX51" s="147"/>
      <c r="HDD51" s="177"/>
      <c r="HDF51" s="146"/>
      <c r="HDG51" s="147"/>
      <c r="HDM51" s="177"/>
      <c r="HDO51" s="146"/>
      <c r="HDP51" s="147"/>
      <c r="HDV51" s="177"/>
      <c r="HDX51" s="146"/>
      <c r="HDY51" s="147"/>
      <c r="HEE51" s="177"/>
      <c r="HEG51" s="146"/>
      <c r="HEH51" s="147"/>
      <c r="HEN51" s="177"/>
      <c r="HEP51" s="146"/>
      <c r="HEQ51" s="147"/>
      <c r="HEW51" s="177"/>
      <c r="HEY51" s="146"/>
      <c r="HEZ51" s="147"/>
      <c r="HFF51" s="177"/>
      <c r="HFH51" s="146"/>
      <c r="HFI51" s="147"/>
      <c r="HFO51" s="177"/>
      <c r="HFQ51" s="146"/>
      <c r="HFR51" s="147"/>
      <c r="HFX51" s="177"/>
      <c r="HFZ51" s="146"/>
      <c r="HGA51" s="147"/>
      <c r="HGG51" s="177"/>
      <c r="HGI51" s="146"/>
      <c r="HGJ51" s="147"/>
      <c r="HGP51" s="177"/>
      <c r="HGR51" s="146"/>
      <c r="HGS51" s="147"/>
      <c r="HGY51" s="177"/>
      <c r="HHA51" s="146"/>
      <c r="HHB51" s="147"/>
      <c r="HHH51" s="177"/>
      <c r="HHJ51" s="146"/>
      <c r="HHK51" s="147"/>
      <c r="HHQ51" s="177"/>
      <c r="HHS51" s="146"/>
      <c r="HHT51" s="147"/>
      <c r="HHZ51" s="177"/>
      <c r="HIB51" s="146"/>
      <c r="HIC51" s="147"/>
      <c r="HII51" s="177"/>
      <c r="HIK51" s="146"/>
      <c r="HIL51" s="147"/>
      <c r="HIR51" s="177"/>
      <c r="HIT51" s="146"/>
      <c r="HIU51" s="147"/>
      <c r="HJA51" s="177"/>
      <c r="HJC51" s="146"/>
      <c r="HJD51" s="147"/>
      <c r="HJJ51" s="177"/>
      <c r="HJL51" s="146"/>
      <c r="HJM51" s="147"/>
      <c r="HJS51" s="177"/>
      <c r="HJU51" s="146"/>
      <c r="HJV51" s="147"/>
      <c r="HKB51" s="177"/>
      <c r="HKD51" s="146"/>
      <c r="HKE51" s="147"/>
      <c r="HKK51" s="177"/>
      <c r="HKM51" s="146"/>
      <c r="HKN51" s="147"/>
      <c r="HKT51" s="177"/>
      <c r="HKV51" s="146"/>
      <c r="HKW51" s="147"/>
      <c r="HLC51" s="177"/>
      <c r="HLE51" s="146"/>
      <c r="HLF51" s="147"/>
      <c r="HLL51" s="177"/>
      <c r="HLN51" s="146"/>
      <c r="HLO51" s="147"/>
      <c r="HLU51" s="177"/>
      <c r="HLW51" s="146"/>
      <c r="HLX51" s="147"/>
      <c r="HMD51" s="177"/>
      <c r="HMF51" s="146"/>
      <c r="HMG51" s="147"/>
      <c r="HMM51" s="177"/>
      <c r="HMO51" s="146"/>
      <c r="HMP51" s="147"/>
      <c r="HMV51" s="177"/>
      <c r="HMX51" s="146"/>
      <c r="HMY51" s="147"/>
      <c r="HNE51" s="177"/>
      <c r="HNG51" s="146"/>
      <c r="HNH51" s="147"/>
      <c r="HNN51" s="177"/>
      <c r="HNP51" s="146"/>
      <c r="HNQ51" s="147"/>
      <c r="HNW51" s="177"/>
      <c r="HNY51" s="146"/>
      <c r="HNZ51" s="147"/>
      <c r="HOF51" s="177"/>
      <c r="HOH51" s="146"/>
      <c r="HOI51" s="147"/>
      <c r="HOO51" s="177"/>
      <c r="HOQ51" s="146"/>
      <c r="HOR51" s="147"/>
      <c r="HOX51" s="177"/>
      <c r="HOZ51" s="146"/>
      <c r="HPA51" s="147"/>
      <c r="HPG51" s="177"/>
      <c r="HPI51" s="146"/>
      <c r="HPJ51" s="147"/>
      <c r="HPP51" s="177"/>
      <c r="HPR51" s="146"/>
      <c r="HPS51" s="147"/>
      <c r="HPY51" s="177"/>
      <c r="HQA51" s="146"/>
      <c r="HQB51" s="147"/>
      <c r="HQH51" s="177"/>
      <c r="HQJ51" s="146"/>
      <c r="HQK51" s="147"/>
      <c r="HQQ51" s="177"/>
      <c r="HQS51" s="146"/>
      <c r="HQT51" s="147"/>
      <c r="HQZ51" s="177"/>
      <c r="HRB51" s="146"/>
      <c r="HRC51" s="147"/>
      <c r="HRI51" s="177"/>
      <c r="HRK51" s="146"/>
      <c r="HRL51" s="147"/>
      <c r="HRR51" s="177"/>
      <c r="HRT51" s="146"/>
      <c r="HRU51" s="147"/>
      <c r="HSA51" s="177"/>
      <c r="HSC51" s="146"/>
      <c r="HSD51" s="147"/>
      <c r="HSJ51" s="177"/>
      <c r="HSL51" s="146"/>
      <c r="HSM51" s="147"/>
      <c r="HSS51" s="177"/>
      <c r="HSU51" s="146"/>
      <c r="HSV51" s="147"/>
      <c r="HTB51" s="177"/>
      <c r="HTD51" s="146"/>
      <c r="HTE51" s="147"/>
      <c r="HTK51" s="177"/>
      <c r="HTM51" s="146"/>
      <c r="HTN51" s="147"/>
      <c r="HTT51" s="177"/>
      <c r="HTV51" s="146"/>
      <c r="HTW51" s="147"/>
      <c r="HUC51" s="177"/>
      <c r="HUE51" s="146"/>
      <c r="HUF51" s="147"/>
      <c r="HUL51" s="177"/>
      <c r="HUN51" s="146"/>
      <c r="HUO51" s="147"/>
      <c r="HUU51" s="177"/>
      <c r="HUW51" s="146"/>
      <c r="HUX51" s="147"/>
      <c r="HVD51" s="177"/>
      <c r="HVF51" s="146"/>
      <c r="HVG51" s="147"/>
      <c r="HVM51" s="177"/>
      <c r="HVO51" s="146"/>
      <c r="HVP51" s="147"/>
      <c r="HVV51" s="177"/>
      <c r="HVX51" s="146"/>
      <c r="HVY51" s="147"/>
      <c r="HWE51" s="177"/>
      <c r="HWG51" s="146"/>
      <c r="HWH51" s="147"/>
      <c r="HWN51" s="177"/>
      <c r="HWP51" s="146"/>
      <c r="HWQ51" s="147"/>
      <c r="HWW51" s="177"/>
      <c r="HWY51" s="146"/>
      <c r="HWZ51" s="147"/>
      <c r="HXF51" s="177"/>
      <c r="HXH51" s="146"/>
      <c r="HXI51" s="147"/>
      <c r="HXO51" s="177"/>
      <c r="HXQ51" s="146"/>
      <c r="HXR51" s="147"/>
      <c r="HXX51" s="177"/>
      <c r="HXZ51" s="146"/>
      <c r="HYA51" s="147"/>
      <c r="HYG51" s="177"/>
      <c r="HYI51" s="146"/>
      <c r="HYJ51" s="147"/>
      <c r="HYP51" s="177"/>
      <c r="HYR51" s="146"/>
      <c r="HYS51" s="147"/>
      <c r="HYY51" s="177"/>
      <c r="HZA51" s="146"/>
      <c r="HZB51" s="147"/>
      <c r="HZH51" s="177"/>
      <c r="HZJ51" s="146"/>
      <c r="HZK51" s="147"/>
      <c r="HZQ51" s="177"/>
      <c r="HZS51" s="146"/>
      <c r="HZT51" s="147"/>
      <c r="HZZ51" s="177"/>
      <c r="IAB51" s="146"/>
      <c r="IAC51" s="147"/>
      <c r="IAI51" s="177"/>
      <c r="IAK51" s="146"/>
      <c r="IAL51" s="147"/>
      <c r="IAR51" s="177"/>
      <c r="IAT51" s="146"/>
      <c r="IAU51" s="147"/>
      <c r="IBA51" s="177"/>
      <c r="IBC51" s="146"/>
      <c r="IBD51" s="147"/>
      <c r="IBJ51" s="177"/>
      <c r="IBL51" s="146"/>
      <c r="IBM51" s="147"/>
      <c r="IBS51" s="177"/>
      <c r="IBU51" s="146"/>
      <c r="IBV51" s="147"/>
      <c r="ICB51" s="177"/>
      <c r="ICD51" s="146"/>
      <c r="ICE51" s="147"/>
      <c r="ICK51" s="177"/>
      <c r="ICM51" s="146"/>
      <c r="ICN51" s="147"/>
      <c r="ICT51" s="177"/>
      <c r="ICV51" s="146"/>
      <c r="ICW51" s="147"/>
      <c r="IDC51" s="177"/>
      <c r="IDE51" s="146"/>
      <c r="IDF51" s="147"/>
      <c r="IDL51" s="177"/>
      <c r="IDN51" s="146"/>
      <c r="IDO51" s="147"/>
      <c r="IDU51" s="177"/>
      <c r="IDW51" s="146"/>
      <c r="IDX51" s="147"/>
      <c r="IED51" s="177"/>
      <c r="IEF51" s="146"/>
      <c r="IEG51" s="147"/>
      <c r="IEM51" s="177"/>
      <c r="IEO51" s="146"/>
      <c r="IEP51" s="147"/>
      <c r="IEV51" s="177"/>
      <c r="IEX51" s="146"/>
      <c r="IEY51" s="147"/>
      <c r="IFE51" s="177"/>
      <c r="IFG51" s="146"/>
      <c r="IFH51" s="147"/>
      <c r="IFN51" s="177"/>
      <c r="IFP51" s="146"/>
      <c r="IFQ51" s="147"/>
      <c r="IFW51" s="177"/>
      <c r="IFY51" s="146"/>
      <c r="IFZ51" s="147"/>
      <c r="IGF51" s="177"/>
      <c r="IGH51" s="146"/>
      <c r="IGI51" s="147"/>
      <c r="IGO51" s="177"/>
      <c r="IGQ51" s="146"/>
      <c r="IGR51" s="147"/>
      <c r="IGX51" s="177"/>
      <c r="IGZ51" s="146"/>
      <c r="IHA51" s="147"/>
      <c r="IHG51" s="177"/>
      <c r="IHI51" s="146"/>
      <c r="IHJ51" s="147"/>
      <c r="IHP51" s="177"/>
      <c r="IHR51" s="146"/>
      <c r="IHS51" s="147"/>
      <c r="IHY51" s="177"/>
      <c r="IIA51" s="146"/>
      <c r="IIB51" s="147"/>
      <c r="IIH51" s="177"/>
      <c r="IIJ51" s="146"/>
      <c r="IIK51" s="147"/>
      <c r="IIQ51" s="177"/>
      <c r="IIS51" s="146"/>
      <c r="IIT51" s="147"/>
      <c r="IIZ51" s="177"/>
      <c r="IJB51" s="146"/>
      <c r="IJC51" s="147"/>
      <c r="IJI51" s="177"/>
      <c r="IJK51" s="146"/>
      <c r="IJL51" s="147"/>
      <c r="IJR51" s="177"/>
      <c r="IJT51" s="146"/>
      <c r="IJU51" s="147"/>
      <c r="IKA51" s="177"/>
      <c r="IKC51" s="146"/>
      <c r="IKD51" s="147"/>
      <c r="IKJ51" s="177"/>
      <c r="IKL51" s="146"/>
      <c r="IKM51" s="147"/>
      <c r="IKS51" s="177"/>
      <c r="IKU51" s="146"/>
      <c r="IKV51" s="147"/>
      <c r="ILB51" s="177"/>
      <c r="ILD51" s="146"/>
      <c r="ILE51" s="147"/>
      <c r="ILK51" s="177"/>
      <c r="ILM51" s="146"/>
      <c r="ILN51" s="147"/>
      <c r="ILT51" s="177"/>
      <c r="ILV51" s="146"/>
      <c r="ILW51" s="147"/>
      <c r="IMC51" s="177"/>
      <c r="IME51" s="146"/>
      <c r="IMF51" s="147"/>
      <c r="IML51" s="177"/>
      <c r="IMN51" s="146"/>
      <c r="IMO51" s="147"/>
      <c r="IMU51" s="177"/>
      <c r="IMW51" s="146"/>
      <c r="IMX51" s="147"/>
      <c r="IND51" s="177"/>
      <c r="INF51" s="146"/>
      <c r="ING51" s="147"/>
      <c r="INM51" s="177"/>
      <c r="INO51" s="146"/>
      <c r="INP51" s="147"/>
      <c r="INV51" s="177"/>
      <c r="INX51" s="146"/>
      <c r="INY51" s="147"/>
      <c r="IOE51" s="177"/>
      <c r="IOG51" s="146"/>
      <c r="IOH51" s="147"/>
      <c r="ION51" s="177"/>
      <c r="IOP51" s="146"/>
      <c r="IOQ51" s="147"/>
      <c r="IOW51" s="177"/>
      <c r="IOY51" s="146"/>
      <c r="IOZ51" s="147"/>
      <c r="IPF51" s="177"/>
      <c r="IPH51" s="146"/>
      <c r="IPI51" s="147"/>
      <c r="IPO51" s="177"/>
      <c r="IPQ51" s="146"/>
      <c r="IPR51" s="147"/>
      <c r="IPX51" s="177"/>
      <c r="IPZ51" s="146"/>
      <c r="IQA51" s="147"/>
      <c r="IQG51" s="177"/>
      <c r="IQI51" s="146"/>
      <c r="IQJ51" s="147"/>
      <c r="IQP51" s="177"/>
      <c r="IQR51" s="146"/>
      <c r="IQS51" s="147"/>
      <c r="IQY51" s="177"/>
      <c r="IRA51" s="146"/>
      <c r="IRB51" s="147"/>
      <c r="IRH51" s="177"/>
      <c r="IRJ51" s="146"/>
      <c r="IRK51" s="147"/>
      <c r="IRQ51" s="177"/>
      <c r="IRS51" s="146"/>
      <c r="IRT51" s="147"/>
      <c r="IRZ51" s="177"/>
      <c r="ISB51" s="146"/>
      <c r="ISC51" s="147"/>
      <c r="ISI51" s="177"/>
      <c r="ISK51" s="146"/>
      <c r="ISL51" s="147"/>
      <c r="ISR51" s="177"/>
      <c r="IST51" s="146"/>
      <c r="ISU51" s="147"/>
      <c r="ITA51" s="177"/>
      <c r="ITC51" s="146"/>
      <c r="ITD51" s="147"/>
      <c r="ITJ51" s="177"/>
      <c r="ITL51" s="146"/>
      <c r="ITM51" s="147"/>
      <c r="ITS51" s="177"/>
      <c r="ITU51" s="146"/>
      <c r="ITV51" s="147"/>
      <c r="IUB51" s="177"/>
      <c r="IUD51" s="146"/>
      <c r="IUE51" s="147"/>
      <c r="IUK51" s="177"/>
      <c r="IUM51" s="146"/>
      <c r="IUN51" s="147"/>
      <c r="IUT51" s="177"/>
      <c r="IUV51" s="146"/>
      <c r="IUW51" s="147"/>
      <c r="IVC51" s="177"/>
      <c r="IVE51" s="146"/>
      <c r="IVF51" s="147"/>
      <c r="IVL51" s="177"/>
      <c r="IVN51" s="146"/>
      <c r="IVO51" s="147"/>
      <c r="IVU51" s="177"/>
      <c r="IVW51" s="146"/>
      <c r="IVX51" s="147"/>
      <c r="IWD51" s="177"/>
      <c r="IWF51" s="146"/>
      <c r="IWG51" s="147"/>
      <c r="IWM51" s="177"/>
      <c r="IWO51" s="146"/>
      <c r="IWP51" s="147"/>
      <c r="IWV51" s="177"/>
      <c r="IWX51" s="146"/>
      <c r="IWY51" s="147"/>
      <c r="IXE51" s="177"/>
      <c r="IXG51" s="146"/>
      <c r="IXH51" s="147"/>
      <c r="IXN51" s="177"/>
      <c r="IXP51" s="146"/>
      <c r="IXQ51" s="147"/>
      <c r="IXW51" s="177"/>
      <c r="IXY51" s="146"/>
      <c r="IXZ51" s="147"/>
      <c r="IYF51" s="177"/>
      <c r="IYH51" s="146"/>
      <c r="IYI51" s="147"/>
      <c r="IYO51" s="177"/>
      <c r="IYQ51" s="146"/>
      <c r="IYR51" s="147"/>
      <c r="IYX51" s="177"/>
      <c r="IYZ51" s="146"/>
      <c r="IZA51" s="147"/>
      <c r="IZG51" s="177"/>
      <c r="IZI51" s="146"/>
      <c r="IZJ51" s="147"/>
      <c r="IZP51" s="177"/>
      <c r="IZR51" s="146"/>
      <c r="IZS51" s="147"/>
      <c r="IZY51" s="177"/>
      <c r="JAA51" s="146"/>
      <c r="JAB51" s="147"/>
      <c r="JAH51" s="177"/>
      <c r="JAJ51" s="146"/>
      <c r="JAK51" s="147"/>
      <c r="JAQ51" s="177"/>
      <c r="JAS51" s="146"/>
      <c r="JAT51" s="147"/>
      <c r="JAZ51" s="177"/>
      <c r="JBB51" s="146"/>
      <c r="JBC51" s="147"/>
      <c r="JBI51" s="177"/>
      <c r="JBK51" s="146"/>
      <c r="JBL51" s="147"/>
      <c r="JBR51" s="177"/>
      <c r="JBT51" s="146"/>
      <c r="JBU51" s="147"/>
      <c r="JCA51" s="177"/>
      <c r="JCC51" s="146"/>
      <c r="JCD51" s="147"/>
      <c r="JCJ51" s="177"/>
      <c r="JCL51" s="146"/>
      <c r="JCM51" s="147"/>
      <c r="JCS51" s="177"/>
      <c r="JCU51" s="146"/>
      <c r="JCV51" s="147"/>
      <c r="JDB51" s="177"/>
      <c r="JDD51" s="146"/>
      <c r="JDE51" s="147"/>
      <c r="JDK51" s="177"/>
      <c r="JDM51" s="146"/>
      <c r="JDN51" s="147"/>
      <c r="JDT51" s="177"/>
      <c r="JDV51" s="146"/>
      <c r="JDW51" s="147"/>
      <c r="JEC51" s="177"/>
      <c r="JEE51" s="146"/>
      <c r="JEF51" s="147"/>
      <c r="JEL51" s="177"/>
      <c r="JEN51" s="146"/>
      <c r="JEO51" s="147"/>
      <c r="JEU51" s="177"/>
      <c r="JEW51" s="146"/>
      <c r="JEX51" s="147"/>
      <c r="JFD51" s="177"/>
      <c r="JFF51" s="146"/>
      <c r="JFG51" s="147"/>
      <c r="JFM51" s="177"/>
      <c r="JFO51" s="146"/>
      <c r="JFP51" s="147"/>
      <c r="JFV51" s="177"/>
      <c r="JFX51" s="146"/>
      <c r="JFY51" s="147"/>
      <c r="JGE51" s="177"/>
      <c r="JGG51" s="146"/>
      <c r="JGH51" s="147"/>
      <c r="JGN51" s="177"/>
      <c r="JGP51" s="146"/>
      <c r="JGQ51" s="147"/>
      <c r="JGW51" s="177"/>
      <c r="JGY51" s="146"/>
      <c r="JGZ51" s="147"/>
      <c r="JHF51" s="177"/>
      <c r="JHH51" s="146"/>
      <c r="JHI51" s="147"/>
      <c r="JHO51" s="177"/>
      <c r="JHQ51" s="146"/>
      <c r="JHR51" s="147"/>
      <c r="JHX51" s="177"/>
      <c r="JHZ51" s="146"/>
      <c r="JIA51" s="147"/>
      <c r="JIG51" s="177"/>
      <c r="JII51" s="146"/>
      <c r="JIJ51" s="147"/>
      <c r="JIP51" s="177"/>
      <c r="JIR51" s="146"/>
      <c r="JIS51" s="147"/>
      <c r="JIY51" s="177"/>
      <c r="JJA51" s="146"/>
      <c r="JJB51" s="147"/>
      <c r="JJH51" s="177"/>
      <c r="JJJ51" s="146"/>
      <c r="JJK51" s="147"/>
      <c r="JJQ51" s="177"/>
      <c r="JJS51" s="146"/>
      <c r="JJT51" s="147"/>
      <c r="JJZ51" s="177"/>
      <c r="JKB51" s="146"/>
      <c r="JKC51" s="147"/>
      <c r="JKI51" s="177"/>
      <c r="JKK51" s="146"/>
      <c r="JKL51" s="147"/>
      <c r="JKR51" s="177"/>
      <c r="JKT51" s="146"/>
      <c r="JKU51" s="147"/>
      <c r="JLA51" s="177"/>
      <c r="JLC51" s="146"/>
      <c r="JLD51" s="147"/>
      <c r="JLJ51" s="177"/>
      <c r="JLL51" s="146"/>
      <c r="JLM51" s="147"/>
      <c r="JLS51" s="177"/>
      <c r="JLU51" s="146"/>
      <c r="JLV51" s="147"/>
      <c r="JMB51" s="177"/>
      <c r="JMD51" s="146"/>
      <c r="JME51" s="147"/>
      <c r="JMK51" s="177"/>
      <c r="JMM51" s="146"/>
      <c r="JMN51" s="147"/>
      <c r="JMT51" s="177"/>
      <c r="JMV51" s="146"/>
      <c r="JMW51" s="147"/>
      <c r="JNC51" s="177"/>
      <c r="JNE51" s="146"/>
      <c r="JNF51" s="147"/>
      <c r="JNL51" s="177"/>
      <c r="JNN51" s="146"/>
      <c r="JNO51" s="147"/>
      <c r="JNU51" s="177"/>
      <c r="JNW51" s="146"/>
      <c r="JNX51" s="147"/>
      <c r="JOD51" s="177"/>
      <c r="JOF51" s="146"/>
      <c r="JOG51" s="147"/>
      <c r="JOM51" s="177"/>
      <c r="JOO51" s="146"/>
      <c r="JOP51" s="147"/>
      <c r="JOV51" s="177"/>
      <c r="JOX51" s="146"/>
      <c r="JOY51" s="147"/>
      <c r="JPE51" s="177"/>
      <c r="JPG51" s="146"/>
      <c r="JPH51" s="147"/>
      <c r="JPN51" s="177"/>
      <c r="JPP51" s="146"/>
      <c r="JPQ51" s="147"/>
      <c r="JPW51" s="177"/>
      <c r="JPY51" s="146"/>
      <c r="JPZ51" s="147"/>
      <c r="JQF51" s="177"/>
      <c r="JQH51" s="146"/>
      <c r="JQI51" s="147"/>
      <c r="JQO51" s="177"/>
      <c r="JQQ51" s="146"/>
      <c r="JQR51" s="147"/>
      <c r="JQX51" s="177"/>
      <c r="JQZ51" s="146"/>
      <c r="JRA51" s="147"/>
      <c r="JRG51" s="177"/>
      <c r="JRI51" s="146"/>
      <c r="JRJ51" s="147"/>
      <c r="JRP51" s="177"/>
      <c r="JRR51" s="146"/>
      <c r="JRS51" s="147"/>
      <c r="JRY51" s="177"/>
      <c r="JSA51" s="146"/>
      <c r="JSB51" s="147"/>
      <c r="JSH51" s="177"/>
      <c r="JSJ51" s="146"/>
      <c r="JSK51" s="147"/>
      <c r="JSQ51" s="177"/>
      <c r="JSS51" s="146"/>
      <c r="JST51" s="147"/>
      <c r="JSZ51" s="177"/>
      <c r="JTB51" s="146"/>
      <c r="JTC51" s="147"/>
      <c r="JTI51" s="177"/>
      <c r="JTK51" s="146"/>
      <c r="JTL51" s="147"/>
      <c r="JTR51" s="177"/>
      <c r="JTT51" s="146"/>
      <c r="JTU51" s="147"/>
      <c r="JUA51" s="177"/>
      <c r="JUC51" s="146"/>
      <c r="JUD51" s="147"/>
      <c r="JUJ51" s="177"/>
      <c r="JUL51" s="146"/>
      <c r="JUM51" s="147"/>
      <c r="JUS51" s="177"/>
      <c r="JUU51" s="146"/>
      <c r="JUV51" s="147"/>
      <c r="JVB51" s="177"/>
      <c r="JVD51" s="146"/>
      <c r="JVE51" s="147"/>
      <c r="JVK51" s="177"/>
      <c r="JVM51" s="146"/>
      <c r="JVN51" s="147"/>
      <c r="JVT51" s="177"/>
      <c r="JVV51" s="146"/>
      <c r="JVW51" s="147"/>
      <c r="JWC51" s="177"/>
      <c r="JWE51" s="146"/>
      <c r="JWF51" s="147"/>
      <c r="JWL51" s="177"/>
      <c r="JWN51" s="146"/>
      <c r="JWO51" s="147"/>
      <c r="JWU51" s="177"/>
      <c r="JWW51" s="146"/>
      <c r="JWX51" s="147"/>
      <c r="JXD51" s="177"/>
      <c r="JXF51" s="146"/>
      <c r="JXG51" s="147"/>
      <c r="JXM51" s="177"/>
      <c r="JXO51" s="146"/>
      <c r="JXP51" s="147"/>
      <c r="JXV51" s="177"/>
      <c r="JXX51" s="146"/>
      <c r="JXY51" s="147"/>
      <c r="JYE51" s="177"/>
      <c r="JYG51" s="146"/>
      <c r="JYH51" s="147"/>
      <c r="JYN51" s="177"/>
      <c r="JYP51" s="146"/>
      <c r="JYQ51" s="147"/>
      <c r="JYW51" s="177"/>
      <c r="JYY51" s="146"/>
      <c r="JYZ51" s="147"/>
      <c r="JZF51" s="177"/>
      <c r="JZH51" s="146"/>
      <c r="JZI51" s="147"/>
      <c r="JZO51" s="177"/>
      <c r="JZQ51" s="146"/>
      <c r="JZR51" s="147"/>
      <c r="JZX51" s="177"/>
      <c r="JZZ51" s="146"/>
      <c r="KAA51" s="147"/>
      <c r="KAG51" s="177"/>
      <c r="KAI51" s="146"/>
      <c r="KAJ51" s="147"/>
      <c r="KAP51" s="177"/>
      <c r="KAR51" s="146"/>
      <c r="KAS51" s="147"/>
      <c r="KAY51" s="177"/>
      <c r="KBA51" s="146"/>
      <c r="KBB51" s="147"/>
      <c r="KBH51" s="177"/>
      <c r="KBJ51" s="146"/>
      <c r="KBK51" s="147"/>
      <c r="KBQ51" s="177"/>
      <c r="KBS51" s="146"/>
      <c r="KBT51" s="147"/>
      <c r="KBZ51" s="177"/>
      <c r="KCB51" s="146"/>
      <c r="KCC51" s="147"/>
      <c r="KCI51" s="177"/>
      <c r="KCK51" s="146"/>
      <c r="KCL51" s="147"/>
      <c r="KCR51" s="177"/>
      <c r="KCT51" s="146"/>
      <c r="KCU51" s="147"/>
      <c r="KDA51" s="177"/>
      <c r="KDC51" s="146"/>
      <c r="KDD51" s="147"/>
      <c r="KDJ51" s="177"/>
      <c r="KDL51" s="146"/>
      <c r="KDM51" s="147"/>
      <c r="KDS51" s="177"/>
      <c r="KDU51" s="146"/>
      <c r="KDV51" s="147"/>
      <c r="KEB51" s="177"/>
      <c r="KED51" s="146"/>
      <c r="KEE51" s="147"/>
      <c r="KEK51" s="177"/>
      <c r="KEM51" s="146"/>
      <c r="KEN51" s="147"/>
      <c r="KET51" s="177"/>
      <c r="KEV51" s="146"/>
      <c r="KEW51" s="147"/>
      <c r="KFC51" s="177"/>
      <c r="KFE51" s="146"/>
      <c r="KFF51" s="147"/>
      <c r="KFL51" s="177"/>
      <c r="KFN51" s="146"/>
      <c r="KFO51" s="147"/>
      <c r="KFU51" s="177"/>
      <c r="KFW51" s="146"/>
      <c r="KFX51" s="147"/>
      <c r="KGD51" s="177"/>
      <c r="KGF51" s="146"/>
      <c r="KGG51" s="147"/>
      <c r="KGM51" s="177"/>
      <c r="KGO51" s="146"/>
      <c r="KGP51" s="147"/>
      <c r="KGV51" s="177"/>
      <c r="KGX51" s="146"/>
      <c r="KGY51" s="147"/>
      <c r="KHE51" s="177"/>
      <c r="KHG51" s="146"/>
      <c r="KHH51" s="147"/>
      <c r="KHN51" s="177"/>
      <c r="KHP51" s="146"/>
      <c r="KHQ51" s="147"/>
      <c r="KHW51" s="177"/>
      <c r="KHY51" s="146"/>
      <c r="KHZ51" s="147"/>
      <c r="KIF51" s="177"/>
      <c r="KIH51" s="146"/>
      <c r="KII51" s="147"/>
      <c r="KIO51" s="177"/>
      <c r="KIQ51" s="146"/>
      <c r="KIR51" s="147"/>
      <c r="KIX51" s="177"/>
      <c r="KIZ51" s="146"/>
      <c r="KJA51" s="147"/>
      <c r="KJG51" s="177"/>
      <c r="KJI51" s="146"/>
      <c r="KJJ51" s="147"/>
      <c r="KJP51" s="177"/>
      <c r="KJR51" s="146"/>
      <c r="KJS51" s="147"/>
      <c r="KJY51" s="177"/>
      <c r="KKA51" s="146"/>
      <c r="KKB51" s="147"/>
      <c r="KKH51" s="177"/>
      <c r="KKJ51" s="146"/>
      <c r="KKK51" s="147"/>
      <c r="KKQ51" s="177"/>
      <c r="KKS51" s="146"/>
      <c r="KKT51" s="147"/>
      <c r="KKZ51" s="177"/>
      <c r="KLB51" s="146"/>
      <c r="KLC51" s="147"/>
      <c r="KLI51" s="177"/>
      <c r="KLK51" s="146"/>
      <c r="KLL51" s="147"/>
      <c r="KLR51" s="177"/>
      <c r="KLT51" s="146"/>
      <c r="KLU51" s="147"/>
      <c r="KMA51" s="177"/>
      <c r="KMC51" s="146"/>
      <c r="KMD51" s="147"/>
      <c r="KMJ51" s="177"/>
      <c r="KML51" s="146"/>
      <c r="KMM51" s="147"/>
      <c r="KMS51" s="177"/>
      <c r="KMU51" s="146"/>
      <c r="KMV51" s="147"/>
      <c r="KNB51" s="177"/>
      <c r="KND51" s="146"/>
      <c r="KNE51" s="147"/>
      <c r="KNK51" s="177"/>
      <c r="KNM51" s="146"/>
      <c r="KNN51" s="147"/>
      <c r="KNT51" s="177"/>
      <c r="KNV51" s="146"/>
      <c r="KNW51" s="147"/>
      <c r="KOC51" s="177"/>
      <c r="KOE51" s="146"/>
      <c r="KOF51" s="147"/>
      <c r="KOL51" s="177"/>
      <c r="KON51" s="146"/>
      <c r="KOO51" s="147"/>
      <c r="KOU51" s="177"/>
      <c r="KOW51" s="146"/>
      <c r="KOX51" s="147"/>
      <c r="KPD51" s="177"/>
      <c r="KPF51" s="146"/>
      <c r="KPG51" s="147"/>
      <c r="KPM51" s="177"/>
      <c r="KPO51" s="146"/>
      <c r="KPP51" s="147"/>
      <c r="KPV51" s="177"/>
      <c r="KPX51" s="146"/>
      <c r="KPY51" s="147"/>
      <c r="KQE51" s="177"/>
      <c r="KQG51" s="146"/>
      <c r="KQH51" s="147"/>
      <c r="KQN51" s="177"/>
      <c r="KQP51" s="146"/>
      <c r="KQQ51" s="147"/>
      <c r="KQW51" s="177"/>
      <c r="KQY51" s="146"/>
      <c r="KQZ51" s="147"/>
      <c r="KRF51" s="177"/>
      <c r="KRH51" s="146"/>
      <c r="KRI51" s="147"/>
      <c r="KRO51" s="177"/>
      <c r="KRQ51" s="146"/>
      <c r="KRR51" s="147"/>
      <c r="KRX51" s="177"/>
      <c r="KRZ51" s="146"/>
      <c r="KSA51" s="147"/>
      <c r="KSG51" s="177"/>
      <c r="KSI51" s="146"/>
      <c r="KSJ51" s="147"/>
      <c r="KSP51" s="177"/>
      <c r="KSR51" s="146"/>
      <c r="KSS51" s="147"/>
      <c r="KSY51" s="177"/>
      <c r="KTA51" s="146"/>
      <c r="KTB51" s="147"/>
      <c r="KTH51" s="177"/>
      <c r="KTJ51" s="146"/>
      <c r="KTK51" s="147"/>
      <c r="KTQ51" s="177"/>
      <c r="KTS51" s="146"/>
      <c r="KTT51" s="147"/>
      <c r="KTZ51" s="177"/>
      <c r="KUB51" s="146"/>
      <c r="KUC51" s="147"/>
      <c r="KUI51" s="177"/>
      <c r="KUK51" s="146"/>
      <c r="KUL51" s="147"/>
      <c r="KUR51" s="177"/>
      <c r="KUT51" s="146"/>
      <c r="KUU51" s="147"/>
      <c r="KVA51" s="177"/>
      <c r="KVC51" s="146"/>
      <c r="KVD51" s="147"/>
      <c r="KVJ51" s="177"/>
      <c r="KVL51" s="146"/>
      <c r="KVM51" s="147"/>
      <c r="KVS51" s="177"/>
      <c r="KVU51" s="146"/>
      <c r="KVV51" s="147"/>
      <c r="KWB51" s="177"/>
      <c r="KWD51" s="146"/>
      <c r="KWE51" s="147"/>
      <c r="KWK51" s="177"/>
      <c r="KWM51" s="146"/>
      <c r="KWN51" s="147"/>
      <c r="KWT51" s="177"/>
      <c r="KWV51" s="146"/>
      <c r="KWW51" s="147"/>
      <c r="KXC51" s="177"/>
      <c r="KXE51" s="146"/>
      <c r="KXF51" s="147"/>
      <c r="KXL51" s="177"/>
      <c r="KXN51" s="146"/>
      <c r="KXO51" s="147"/>
      <c r="KXU51" s="177"/>
      <c r="KXW51" s="146"/>
      <c r="KXX51" s="147"/>
      <c r="KYD51" s="177"/>
      <c r="KYF51" s="146"/>
      <c r="KYG51" s="147"/>
      <c r="KYM51" s="177"/>
      <c r="KYO51" s="146"/>
      <c r="KYP51" s="147"/>
      <c r="KYV51" s="177"/>
      <c r="KYX51" s="146"/>
      <c r="KYY51" s="147"/>
      <c r="KZE51" s="177"/>
      <c r="KZG51" s="146"/>
      <c r="KZH51" s="147"/>
      <c r="KZN51" s="177"/>
      <c r="KZP51" s="146"/>
      <c r="KZQ51" s="147"/>
      <c r="KZW51" s="177"/>
      <c r="KZY51" s="146"/>
      <c r="KZZ51" s="147"/>
      <c r="LAF51" s="177"/>
      <c r="LAH51" s="146"/>
      <c r="LAI51" s="147"/>
      <c r="LAO51" s="177"/>
      <c r="LAQ51" s="146"/>
      <c r="LAR51" s="147"/>
      <c r="LAX51" s="177"/>
      <c r="LAZ51" s="146"/>
      <c r="LBA51" s="147"/>
      <c r="LBG51" s="177"/>
      <c r="LBI51" s="146"/>
      <c r="LBJ51" s="147"/>
      <c r="LBP51" s="177"/>
      <c r="LBR51" s="146"/>
      <c r="LBS51" s="147"/>
      <c r="LBY51" s="177"/>
      <c r="LCA51" s="146"/>
      <c r="LCB51" s="147"/>
      <c r="LCH51" s="177"/>
      <c r="LCJ51" s="146"/>
      <c r="LCK51" s="147"/>
      <c r="LCQ51" s="177"/>
      <c r="LCS51" s="146"/>
      <c r="LCT51" s="147"/>
      <c r="LCZ51" s="177"/>
      <c r="LDB51" s="146"/>
      <c r="LDC51" s="147"/>
      <c r="LDI51" s="177"/>
      <c r="LDK51" s="146"/>
      <c r="LDL51" s="147"/>
      <c r="LDR51" s="177"/>
      <c r="LDT51" s="146"/>
      <c r="LDU51" s="147"/>
      <c r="LEA51" s="177"/>
      <c r="LEC51" s="146"/>
      <c r="LED51" s="147"/>
      <c r="LEJ51" s="177"/>
      <c r="LEL51" s="146"/>
      <c r="LEM51" s="147"/>
      <c r="LES51" s="177"/>
      <c r="LEU51" s="146"/>
      <c r="LEV51" s="147"/>
      <c r="LFB51" s="177"/>
      <c r="LFD51" s="146"/>
      <c r="LFE51" s="147"/>
      <c r="LFK51" s="177"/>
      <c r="LFM51" s="146"/>
      <c r="LFN51" s="147"/>
      <c r="LFT51" s="177"/>
      <c r="LFV51" s="146"/>
      <c r="LFW51" s="147"/>
      <c r="LGC51" s="177"/>
      <c r="LGE51" s="146"/>
      <c r="LGF51" s="147"/>
      <c r="LGL51" s="177"/>
      <c r="LGN51" s="146"/>
      <c r="LGO51" s="147"/>
      <c r="LGU51" s="177"/>
      <c r="LGW51" s="146"/>
      <c r="LGX51" s="147"/>
      <c r="LHD51" s="177"/>
      <c r="LHF51" s="146"/>
      <c r="LHG51" s="147"/>
      <c r="LHM51" s="177"/>
      <c r="LHO51" s="146"/>
      <c r="LHP51" s="147"/>
      <c r="LHV51" s="177"/>
      <c r="LHX51" s="146"/>
      <c r="LHY51" s="147"/>
      <c r="LIE51" s="177"/>
      <c r="LIG51" s="146"/>
      <c r="LIH51" s="147"/>
      <c r="LIN51" s="177"/>
      <c r="LIP51" s="146"/>
      <c r="LIQ51" s="147"/>
      <c r="LIW51" s="177"/>
      <c r="LIY51" s="146"/>
      <c r="LIZ51" s="147"/>
      <c r="LJF51" s="177"/>
      <c r="LJH51" s="146"/>
      <c r="LJI51" s="147"/>
      <c r="LJO51" s="177"/>
      <c r="LJQ51" s="146"/>
      <c r="LJR51" s="147"/>
      <c r="LJX51" s="177"/>
      <c r="LJZ51" s="146"/>
      <c r="LKA51" s="147"/>
      <c r="LKG51" s="177"/>
      <c r="LKI51" s="146"/>
      <c r="LKJ51" s="147"/>
      <c r="LKP51" s="177"/>
      <c r="LKR51" s="146"/>
      <c r="LKS51" s="147"/>
      <c r="LKY51" s="177"/>
      <c r="LLA51" s="146"/>
      <c r="LLB51" s="147"/>
      <c r="LLH51" s="177"/>
      <c r="LLJ51" s="146"/>
      <c r="LLK51" s="147"/>
      <c r="LLQ51" s="177"/>
      <c r="LLS51" s="146"/>
      <c r="LLT51" s="147"/>
      <c r="LLZ51" s="177"/>
      <c r="LMB51" s="146"/>
      <c r="LMC51" s="147"/>
      <c r="LMI51" s="177"/>
      <c r="LMK51" s="146"/>
      <c r="LML51" s="147"/>
      <c r="LMR51" s="177"/>
      <c r="LMT51" s="146"/>
      <c r="LMU51" s="147"/>
      <c r="LNA51" s="177"/>
      <c r="LNC51" s="146"/>
      <c r="LND51" s="147"/>
      <c r="LNJ51" s="177"/>
      <c r="LNL51" s="146"/>
      <c r="LNM51" s="147"/>
      <c r="LNS51" s="177"/>
      <c r="LNU51" s="146"/>
      <c r="LNV51" s="147"/>
      <c r="LOB51" s="177"/>
      <c r="LOD51" s="146"/>
      <c r="LOE51" s="147"/>
      <c r="LOK51" s="177"/>
      <c r="LOM51" s="146"/>
      <c r="LON51" s="147"/>
      <c r="LOT51" s="177"/>
      <c r="LOV51" s="146"/>
      <c r="LOW51" s="147"/>
      <c r="LPC51" s="177"/>
      <c r="LPE51" s="146"/>
      <c r="LPF51" s="147"/>
      <c r="LPL51" s="177"/>
      <c r="LPN51" s="146"/>
      <c r="LPO51" s="147"/>
      <c r="LPU51" s="177"/>
      <c r="LPW51" s="146"/>
      <c r="LPX51" s="147"/>
      <c r="LQD51" s="177"/>
      <c r="LQF51" s="146"/>
      <c r="LQG51" s="147"/>
      <c r="LQM51" s="177"/>
      <c r="LQO51" s="146"/>
      <c r="LQP51" s="147"/>
      <c r="LQV51" s="177"/>
      <c r="LQX51" s="146"/>
      <c r="LQY51" s="147"/>
      <c r="LRE51" s="177"/>
      <c r="LRG51" s="146"/>
      <c r="LRH51" s="147"/>
      <c r="LRN51" s="177"/>
      <c r="LRP51" s="146"/>
      <c r="LRQ51" s="147"/>
      <c r="LRW51" s="177"/>
      <c r="LRY51" s="146"/>
      <c r="LRZ51" s="147"/>
      <c r="LSF51" s="177"/>
      <c r="LSH51" s="146"/>
      <c r="LSI51" s="147"/>
      <c r="LSO51" s="177"/>
      <c r="LSQ51" s="146"/>
      <c r="LSR51" s="147"/>
      <c r="LSX51" s="177"/>
      <c r="LSZ51" s="146"/>
      <c r="LTA51" s="147"/>
      <c r="LTG51" s="177"/>
      <c r="LTI51" s="146"/>
      <c r="LTJ51" s="147"/>
      <c r="LTP51" s="177"/>
      <c r="LTR51" s="146"/>
      <c r="LTS51" s="147"/>
      <c r="LTY51" s="177"/>
      <c r="LUA51" s="146"/>
      <c r="LUB51" s="147"/>
      <c r="LUH51" s="177"/>
      <c r="LUJ51" s="146"/>
      <c r="LUK51" s="147"/>
      <c r="LUQ51" s="177"/>
      <c r="LUS51" s="146"/>
      <c r="LUT51" s="147"/>
      <c r="LUZ51" s="177"/>
      <c r="LVB51" s="146"/>
      <c r="LVC51" s="147"/>
      <c r="LVI51" s="177"/>
      <c r="LVK51" s="146"/>
      <c r="LVL51" s="147"/>
      <c r="LVR51" s="177"/>
      <c r="LVT51" s="146"/>
      <c r="LVU51" s="147"/>
      <c r="LWA51" s="177"/>
      <c r="LWC51" s="146"/>
      <c r="LWD51" s="147"/>
      <c r="LWJ51" s="177"/>
      <c r="LWL51" s="146"/>
      <c r="LWM51" s="147"/>
      <c r="LWS51" s="177"/>
      <c r="LWU51" s="146"/>
      <c r="LWV51" s="147"/>
      <c r="LXB51" s="177"/>
      <c r="LXD51" s="146"/>
      <c r="LXE51" s="147"/>
      <c r="LXK51" s="177"/>
      <c r="LXM51" s="146"/>
      <c r="LXN51" s="147"/>
      <c r="LXT51" s="177"/>
      <c r="LXV51" s="146"/>
      <c r="LXW51" s="147"/>
      <c r="LYC51" s="177"/>
      <c r="LYE51" s="146"/>
      <c r="LYF51" s="147"/>
      <c r="LYL51" s="177"/>
      <c r="LYN51" s="146"/>
      <c r="LYO51" s="147"/>
      <c r="LYU51" s="177"/>
      <c r="LYW51" s="146"/>
      <c r="LYX51" s="147"/>
      <c r="LZD51" s="177"/>
      <c r="LZF51" s="146"/>
      <c r="LZG51" s="147"/>
      <c r="LZM51" s="177"/>
      <c r="LZO51" s="146"/>
      <c r="LZP51" s="147"/>
      <c r="LZV51" s="177"/>
      <c r="LZX51" s="146"/>
      <c r="LZY51" s="147"/>
      <c r="MAE51" s="177"/>
      <c r="MAG51" s="146"/>
      <c r="MAH51" s="147"/>
      <c r="MAN51" s="177"/>
      <c r="MAP51" s="146"/>
      <c r="MAQ51" s="147"/>
      <c r="MAW51" s="177"/>
      <c r="MAY51" s="146"/>
      <c r="MAZ51" s="147"/>
      <c r="MBF51" s="177"/>
      <c r="MBH51" s="146"/>
      <c r="MBI51" s="147"/>
      <c r="MBO51" s="177"/>
      <c r="MBQ51" s="146"/>
      <c r="MBR51" s="147"/>
      <c r="MBX51" s="177"/>
      <c r="MBZ51" s="146"/>
      <c r="MCA51" s="147"/>
      <c r="MCG51" s="177"/>
      <c r="MCI51" s="146"/>
      <c r="MCJ51" s="147"/>
      <c r="MCP51" s="177"/>
      <c r="MCR51" s="146"/>
      <c r="MCS51" s="147"/>
      <c r="MCY51" s="177"/>
      <c r="MDA51" s="146"/>
      <c r="MDB51" s="147"/>
      <c r="MDH51" s="177"/>
      <c r="MDJ51" s="146"/>
      <c r="MDK51" s="147"/>
      <c r="MDQ51" s="177"/>
      <c r="MDS51" s="146"/>
      <c r="MDT51" s="147"/>
      <c r="MDZ51" s="177"/>
      <c r="MEB51" s="146"/>
      <c r="MEC51" s="147"/>
      <c r="MEI51" s="177"/>
      <c r="MEK51" s="146"/>
      <c r="MEL51" s="147"/>
      <c r="MER51" s="177"/>
      <c r="MET51" s="146"/>
      <c r="MEU51" s="147"/>
      <c r="MFA51" s="177"/>
      <c r="MFC51" s="146"/>
      <c r="MFD51" s="147"/>
      <c r="MFJ51" s="177"/>
      <c r="MFL51" s="146"/>
      <c r="MFM51" s="147"/>
      <c r="MFS51" s="177"/>
      <c r="MFU51" s="146"/>
      <c r="MFV51" s="147"/>
      <c r="MGB51" s="177"/>
      <c r="MGD51" s="146"/>
      <c r="MGE51" s="147"/>
      <c r="MGK51" s="177"/>
      <c r="MGM51" s="146"/>
      <c r="MGN51" s="147"/>
      <c r="MGT51" s="177"/>
      <c r="MGV51" s="146"/>
      <c r="MGW51" s="147"/>
      <c r="MHC51" s="177"/>
      <c r="MHE51" s="146"/>
      <c r="MHF51" s="147"/>
      <c r="MHL51" s="177"/>
      <c r="MHN51" s="146"/>
      <c r="MHO51" s="147"/>
      <c r="MHU51" s="177"/>
      <c r="MHW51" s="146"/>
      <c r="MHX51" s="147"/>
      <c r="MID51" s="177"/>
      <c r="MIF51" s="146"/>
      <c r="MIG51" s="147"/>
      <c r="MIM51" s="177"/>
      <c r="MIO51" s="146"/>
      <c r="MIP51" s="147"/>
      <c r="MIV51" s="177"/>
      <c r="MIX51" s="146"/>
      <c r="MIY51" s="147"/>
      <c r="MJE51" s="177"/>
      <c r="MJG51" s="146"/>
      <c r="MJH51" s="147"/>
      <c r="MJN51" s="177"/>
      <c r="MJP51" s="146"/>
      <c r="MJQ51" s="147"/>
      <c r="MJW51" s="177"/>
      <c r="MJY51" s="146"/>
      <c r="MJZ51" s="147"/>
      <c r="MKF51" s="177"/>
      <c r="MKH51" s="146"/>
      <c r="MKI51" s="147"/>
      <c r="MKO51" s="177"/>
      <c r="MKQ51" s="146"/>
      <c r="MKR51" s="147"/>
      <c r="MKX51" s="177"/>
      <c r="MKZ51" s="146"/>
      <c r="MLA51" s="147"/>
      <c r="MLG51" s="177"/>
      <c r="MLI51" s="146"/>
      <c r="MLJ51" s="147"/>
      <c r="MLP51" s="177"/>
      <c r="MLR51" s="146"/>
      <c r="MLS51" s="147"/>
      <c r="MLY51" s="177"/>
      <c r="MMA51" s="146"/>
      <c r="MMB51" s="147"/>
      <c r="MMH51" s="177"/>
      <c r="MMJ51" s="146"/>
      <c r="MMK51" s="147"/>
      <c r="MMQ51" s="177"/>
      <c r="MMS51" s="146"/>
      <c r="MMT51" s="147"/>
      <c r="MMZ51" s="177"/>
      <c r="MNB51" s="146"/>
      <c r="MNC51" s="147"/>
      <c r="MNI51" s="177"/>
      <c r="MNK51" s="146"/>
      <c r="MNL51" s="147"/>
      <c r="MNR51" s="177"/>
      <c r="MNT51" s="146"/>
      <c r="MNU51" s="147"/>
      <c r="MOA51" s="177"/>
      <c r="MOC51" s="146"/>
      <c r="MOD51" s="147"/>
      <c r="MOJ51" s="177"/>
      <c r="MOL51" s="146"/>
      <c r="MOM51" s="147"/>
      <c r="MOS51" s="177"/>
      <c r="MOU51" s="146"/>
      <c r="MOV51" s="147"/>
      <c r="MPB51" s="177"/>
      <c r="MPD51" s="146"/>
      <c r="MPE51" s="147"/>
      <c r="MPK51" s="177"/>
      <c r="MPM51" s="146"/>
      <c r="MPN51" s="147"/>
      <c r="MPT51" s="177"/>
      <c r="MPV51" s="146"/>
      <c r="MPW51" s="147"/>
      <c r="MQC51" s="177"/>
      <c r="MQE51" s="146"/>
      <c r="MQF51" s="147"/>
      <c r="MQL51" s="177"/>
      <c r="MQN51" s="146"/>
      <c r="MQO51" s="147"/>
      <c r="MQU51" s="177"/>
      <c r="MQW51" s="146"/>
      <c r="MQX51" s="147"/>
      <c r="MRD51" s="177"/>
      <c r="MRF51" s="146"/>
      <c r="MRG51" s="147"/>
      <c r="MRM51" s="177"/>
      <c r="MRO51" s="146"/>
      <c r="MRP51" s="147"/>
      <c r="MRV51" s="177"/>
      <c r="MRX51" s="146"/>
      <c r="MRY51" s="147"/>
      <c r="MSE51" s="177"/>
      <c r="MSG51" s="146"/>
      <c r="MSH51" s="147"/>
      <c r="MSN51" s="177"/>
      <c r="MSP51" s="146"/>
      <c r="MSQ51" s="147"/>
      <c r="MSW51" s="177"/>
      <c r="MSY51" s="146"/>
      <c r="MSZ51" s="147"/>
      <c r="MTF51" s="177"/>
      <c r="MTH51" s="146"/>
      <c r="MTI51" s="147"/>
      <c r="MTO51" s="177"/>
      <c r="MTQ51" s="146"/>
      <c r="MTR51" s="147"/>
      <c r="MTX51" s="177"/>
      <c r="MTZ51" s="146"/>
      <c r="MUA51" s="147"/>
      <c r="MUG51" s="177"/>
      <c r="MUI51" s="146"/>
      <c r="MUJ51" s="147"/>
      <c r="MUP51" s="177"/>
      <c r="MUR51" s="146"/>
      <c r="MUS51" s="147"/>
      <c r="MUY51" s="177"/>
      <c r="MVA51" s="146"/>
      <c r="MVB51" s="147"/>
      <c r="MVH51" s="177"/>
      <c r="MVJ51" s="146"/>
      <c r="MVK51" s="147"/>
      <c r="MVQ51" s="177"/>
      <c r="MVS51" s="146"/>
      <c r="MVT51" s="147"/>
      <c r="MVZ51" s="177"/>
      <c r="MWB51" s="146"/>
      <c r="MWC51" s="147"/>
      <c r="MWI51" s="177"/>
      <c r="MWK51" s="146"/>
      <c r="MWL51" s="147"/>
      <c r="MWR51" s="177"/>
      <c r="MWT51" s="146"/>
      <c r="MWU51" s="147"/>
      <c r="MXA51" s="177"/>
      <c r="MXC51" s="146"/>
      <c r="MXD51" s="147"/>
      <c r="MXJ51" s="177"/>
      <c r="MXL51" s="146"/>
      <c r="MXM51" s="147"/>
      <c r="MXS51" s="177"/>
      <c r="MXU51" s="146"/>
      <c r="MXV51" s="147"/>
      <c r="MYB51" s="177"/>
      <c r="MYD51" s="146"/>
      <c r="MYE51" s="147"/>
      <c r="MYK51" s="177"/>
      <c r="MYM51" s="146"/>
      <c r="MYN51" s="147"/>
      <c r="MYT51" s="177"/>
      <c r="MYV51" s="146"/>
      <c r="MYW51" s="147"/>
      <c r="MZC51" s="177"/>
      <c r="MZE51" s="146"/>
      <c r="MZF51" s="147"/>
      <c r="MZL51" s="177"/>
      <c r="MZN51" s="146"/>
      <c r="MZO51" s="147"/>
      <c r="MZU51" s="177"/>
      <c r="MZW51" s="146"/>
      <c r="MZX51" s="147"/>
      <c r="NAD51" s="177"/>
      <c r="NAF51" s="146"/>
      <c r="NAG51" s="147"/>
      <c r="NAM51" s="177"/>
      <c r="NAO51" s="146"/>
      <c r="NAP51" s="147"/>
      <c r="NAV51" s="177"/>
      <c r="NAX51" s="146"/>
      <c r="NAY51" s="147"/>
      <c r="NBE51" s="177"/>
      <c r="NBG51" s="146"/>
      <c r="NBH51" s="147"/>
      <c r="NBN51" s="177"/>
      <c r="NBP51" s="146"/>
      <c r="NBQ51" s="147"/>
      <c r="NBW51" s="177"/>
      <c r="NBY51" s="146"/>
      <c r="NBZ51" s="147"/>
      <c r="NCF51" s="177"/>
      <c r="NCH51" s="146"/>
      <c r="NCI51" s="147"/>
      <c r="NCO51" s="177"/>
      <c r="NCQ51" s="146"/>
      <c r="NCR51" s="147"/>
      <c r="NCX51" s="177"/>
      <c r="NCZ51" s="146"/>
      <c r="NDA51" s="147"/>
      <c r="NDG51" s="177"/>
      <c r="NDI51" s="146"/>
      <c r="NDJ51" s="147"/>
      <c r="NDP51" s="177"/>
      <c r="NDR51" s="146"/>
      <c r="NDS51" s="147"/>
      <c r="NDY51" s="177"/>
      <c r="NEA51" s="146"/>
      <c r="NEB51" s="147"/>
      <c r="NEH51" s="177"/>
      <c r="NEJ51" s="146"/>
      <c r="NEK51" s="147"/>
      <c r="NEQ51" s="177"/>
      <c r="NES51" s="146"/>
      <c r="NET51" s="147"/>
      <c r="NEZ51" s="177"/>
      <c r="NFB51" s="146"/>
      <c r="NFC51" s="147"/>
      <c r="NFI51" s="177"/>
      <c r="NFK51" s="146"/>
      <c r="NFL51" s="147"/>
      <c r="NFR51" s="177"/>
      <c r="NFT51" s="146"/>
      <c r="NFU51" s="147"/>
      <c r="NGA51" s="177"/>
      <c r="NGC51" s="146"/>
      <c r="NGD51" s="147"/>
      <c r="NGJ51" s="177"/>
      <c r="NGL51" s="146"/>
      <c r="NGM51" s="147"/>
      <c r="NGS51" s="177"/>
      <c r="NGU51" s="146"/>
      <c r="NGV51" s="147"/>
      <c r="NHB51" s="177"/>
      <c r="NHD51" s="146"/>
      <c r="NHE51" s="147"/>
      <c r="NHK51" s="177"/>
      <c r="NHM51" s="146"/>
      <c r="NHN51" s="147"/>
      <c r="NHT51" s="177"/>
      <c r="NHV51" s="146"/>
      <c r="NHW51" s="147"/>
      <c r="NIC51" s="177"/>
      <c r="NIE51" s="146"/>
      <c r="NIF51" s="147"/>
      <c r="NIL51" s="177"/>
      <c r="NIN51" s="146"/>
      <c r="NIO51" s="147"/>
      <c r="NIU51" s="177"/>
      <c r="NIW51" s="146"/>
      <c r="NIX51" s="147"/>
      <c r="NJD51" s="177"/>
      <c r="NJF51" s="146"/>
      <c r="NJG51" s="147"/>
      <c r="NJM51" s="177"/>
      <c r="NJO51" s="146"/>
      <c r="NJP51" s="147"/>
      <c r="NJV51" s="177"/>
      <c r="NJX51" s="146"/>
      <c r="NJY51" s="147"/>
      <c r="NKE51" s="177"/>
      <c r="NKG51" s="146"/>
      <c r="NKH51" s="147"/>
      <c r="NKN51" s="177"/>
      <c r="NKP51" s="146"/>
      <c r="NKQ51" s="147"/>
      <c r="NKW51" s="177"/>
      <c r="NKY51" s="146"/>
      <c r="NKZ51" s="147"/>
      <c r="NLF51" s="177"/>
      <c r="NLH51" s="146"/>
      <c r="NLI51" s="147"/>
      <c r="NLO51" s="177"/>
      <c r="NLQ51" s="146"/>
      <c r="NLR51" s="147"/>
      <c r="NLX51" s="177"/>
      <c r="NLZ51" s="146"/>
      <c r="NMA51" s="147"/>
      <c r="NMG51" s="177"/>
      <c r="NMI51" s="146"/>
      <c r="NMJ51" s="147"/>
      <c r="NMP51" s="177"/>
      <c r="NMR51" s="146"/>
      <c r="NMS51" s="147"/>
      <c r="NMY51" s="177"/>
      <c r="NNA51" s="146"/>
      <c r="NNB51" s="147"/>
      <c r="NNH51" s="177"/>
      <c r="NNJ51" s="146"/>
      <c r="NNK51" s="147"/>
      <c r="NNQ51" s="177"/>
      <c r="NNS51" s="146"/>
      <c r="NNT51" s="147"/>
      <c r="NNZ51" s="177"/>
      <c r="NOB51" s="146"/>
      <c r="NOC51" s="147"/>
      <c r="NOI51" s="177"/>
      <c r="NOK51" s="146"/>
      <c r="NOL51" s="147"/>
      <c r="NOR51" s="177"/>
      <c r="NOT51" s="146"/>
      <c r="NOU51" s="147"/>
      <c r="NPA51" s="177"/>
      <c r="NPC51" s="146"/>
      <c r="NPD51" s="147"/>
      <c r="NPJ51" s="177"/>
      <c r="NPL51" s="146"/>
      <c r="NPM51" s="147"/>
      <c r="NPS51" s="177"/>
      <c r="NPU51" s="146"/>
      <c r="NPV51" s="147"/>
      <c r="NQB51" s="177"/>
      <c r="NQD51" s="146"/>
      <c r="NQE51" s="147"/>
      <c r="NQK51" s="177"/>
      <c r="NQM51" s="146"/>
      <c r="NQN51" s="147"/>
      <c r="NQT51" s="177"/>
      <c r="NQV51" s="146"/>
      <c r="NQW51" s="147"/>
      <c r="NRC51" s="177"/>
      <c r="NRE51" s="146"/>
      <c r="NRF51" s="147"/>
      <c r="NRL51" s="177"/>
      <c r="NRN51" s="146"/>
      <c r="NRO51" s="147"/>
      <c r="NRU51" s="177"/>
      <c r="NRW51" s="146"/>
      <c r="NRX51" s="147"/>
      <c r="NSD51" s="177"/>
      <c r="NSF51" s="146"/>
      <c r="NSG51" s="147"/>
      <c r="NSM51" s="177"/>
      <c r="NSO51" s="146"/>
      <c r="NSP51" s="147"/>
      <c r="NSV51" s="177"/>
      <c r="NSX51" s="146"/>
      <c r="NSY51" s="147"/>
      <c r="NTE51" s="177"/>
      <c r="NTG51" s="146"/>
      <c r="NTH51" s="147"/>
      <c r="NTN51" s="177"/>
      <c r="NTP51" s="146"/>
      <c r="NTQ51" s="147"/>
      <c r="NTW51" s="177"/>
      <c r="NTY51" s="146"/>
      <c r="NTZ51" s="147"/>
      <c r="NUF51" s="177"/>
      <c r="NUH51" s="146"/>
      <c r="NUI51" s="147"/>
      <c r="NUO51" s="177"/>
      <c r="NUQ51" s="146"/>
      <c r="NUR51" s="147"/>
      <c r="NUX51" s="177"/>
      <c r="NUZ51" s="146"/>
      <c r="NVA51" s="147"/>
      <c r="NVG51" s="177"/>
      <c r="NVI51" s="146"/>
      <c r="NVJ51" s="147"/>
      <c r="NVP51" s="177"/>
      <c r="NVR51" s="146"/>
      <c r="NVS51" s="147"/>
      <c r="NVY51" s="177"/>
      <c r="NWA51" s="146"/>
      <c r="NWB51" s="147"/>
      <c r="NWH51" s="177"/>
      <c r="NWJ51" s="146"/>
      <c r="NWK51" s="147"/>
      <c r="NWQ51" s="177"/>
      <c r="NWS51" s="146"/>
      <c r="NWT51" s="147"/>
      <c r="NWZ51" s="177"/>
      <c r="NXB51" s="146"/>
      <c r="NXC51" s="147"/>
      <c r="NXI51" s="177"/>
      <c r="NXK51" s="146"/>
      <c r="NXL51" s="147"/>
      <c r="NXR51" s="177"/>
      <c r="NXT51" s="146"/>
      <c r="NXU51" s="147"/>
      <c r="NYA51" s="177"/>
      <c r="NYC51" s="146"/>
      <c r="NYD51" s="147"/>
      <c r="NYJ51" s="177"/>
      <c r="NYL51" s="146"/>
      <c r="NYM51" s="147"/>
      <c r="NYS51" s="177"/>
      <c r="NYU51" s="146"/>
      <c r="NYV51" s="147"/>
      <c r="NZB51" s="177"/>
      <c r="NZD51" s="146"/>
      <c r="NZE51" s="147"/>
      <c r="NZK51" s="177"/>
      <c r="NZM51" s="146"/>
      <c r="NZN51" s="147"/>
      <c r="NZT51" s="177"/>
      <c r="NZV51" s="146"/>
      <c r="NZW51" s="147"/>
      <c r="OAC51" s="177"/>
      <c r="OAE51" s="146"/>
      <c r="OAF51" s="147"/>
      <c r="OAL51" s="177"/>
      <c r="OAN51" s="146"/>
      <c r="OAO51" s="147"/>
      <c r="OAU51" s="177"/>
      <c r="OAW51" s="146"/>
      <c r="OAX51" s="147"/>
      <c r="OBD51" s="177"/>
      <c r="OBF51" s="146"/>
      <c r="OBG51" s="147"/>
      <c r="OBM51" s="177"/>
      <c r="OBO51" s="146"/>
      <c r="OBP51" s="147"/>
      <c r="OBV51" s="177"/>
      <c r="OBX51" s="146"/>
      <c r="OBY51" s="147"/>
      <c r="OCE51" s="177"/>
      <c r="OCG51" s="146"/>
      <c r="OCH51" s="147"/>
      <c r="OCN51" s="177"/>
      <c r="OCP51" s="146"/>
      <c r="OCQ51" s="147"/>
      <c r="OCW51" s="177"/>
      <c r="OCY51" s="146"/>
      <c r="OCZ51" s="147"/>
      <c r="ODF51" s="177"/>
      <c r="ODH51" s="146"/>
      <c r="ODI51" s="147"/>
      <c r="ODO51" s="177"/>
      <c r="ODQ51" s="146"/>
      <c r="ODR51" s="147"/>
      <c r="ODX51" s="177"/>
      <c r="ODZ51" s="146"/>
      <c r="OEA51" s="147"/>
      <c r="OEG51" s="177"/>
      <c r="OEI51" s="146"/>
      <c r="OEJ51" s="147"/>
      <c r="OEP51" s="177"/>
      <c r="OER51" s="146"/>
      <c r="OES51" s="147"/>
      <c r="OEY51" s="177"/>
      <c r="OFA51" s="146"/>
      <c r="OFB51" s="147"/>
      <c r="OFH51" s="177"/>
      <c r="OFJ51" s="146"/>
      <c r="OFK51" s="147"/>
      <c r="OFQ51" s="177"/>
      <c r="OFS51" s="146"/>
      <c r="OFT51" s="147"/>
      <c r="OFZ51" s="177"/>
      <c r="OGB51" s="146"/>
      <c r="OGC51" s="147"/>
      <c r="OGI51" s="177"/>
      <c r="OGK51" s="146"/>
      <c r="OGL51" s="147"/>
      <c r="OGR51" s="177"/>
      <c r="OGT51" s="146"/>
      <c r="OGU51" s="147"/>
      <c r="OHA51" s="177"/>
      <c r="OHC51" s="146"/>
      <c r="OHD51" s="147"/>
      <c r="OHJ51" s="177"/>
      <c r="OHL51" s="146"/>
      <c r="OHM51" s="147"/>
      <c r="OHS51" s="177"/>
      <c r="OHU51" s="146"/>
      <c r="OHV51" s="147"/>
      <c r="OIB51" s="177"/>
      <c r="OID51" s="146"/>
      <c r="OIE51" s="147"/>
      <c r="OIK51" s="177"/>
      <c r="OIM51" s="146"/>
      <c r="OIN51" s="147"/>
      <c r="OIT51" s="177"/>
      <c r="OIV51" s="146"/>
      <c r="OIW51" s="147"/>
      <c r="OJC51" s="177"/>
      <c r="OJE51" s="146"/>
      <c r="OJF51" s="147"/>
      <c r="OJL51" s="177"/>
      <c r="OJN51" s="146"/>
      <c r="OJO51" s="147"/>
      <c r="OJU51" s="177"/>
      <c r="OJW51" s="146"/>
      <c r="OJX51" s="147"/>
      <c r="OKD51" s="177"/>
      <c r="OKF51" s="146"/>
      <c r="OKG51" s="147"/>
      <c r="OKM51" s="177"/>
      <c r="OKO51" s="146"/>
      <c r="OKP51" s="147"/>
      <c r="OKV51" s="177"/>
      <c r="OKX51" s="146"/>
      <c r="OKY51" s="147"/>
      <c r="OLE51" s="177"/>
      <c r="OLG51" s="146"/>
      <c r="OLH51" s="147"/>
      <c r="OLN51" s="177"/>
      <c r="OLP51" s="146"/>
      <c r="OLQ51" s="147"/>
      <c r="OLW51" s="177"/>
      <c r="OLY51" s="146"/>
      <c r="OLZ51" s="147"/>
      <c r="OMF51" s="177"/>
      <c r="OMH51" s="146"/>
      <c r="OMI51" s="147"/>
      <c r="OMO51" s="177"/>
      <c r="OMQ51" s="146"/>
      <c r="OMR51" s="147"/>
      <c r="OMX51" s="177"/>
      <c r="OMZ51" s="146"/>
      <c r="ONA51" s="147"/>
      <c r="ONG51" s="177"/>
      <c r="ONI51" s="146"/>
      <c r="ONJ51" s="147"/>
      <c r="ONP51" s="177"/>
      <c r="ONR51" s="146"/>
      <c r="ONS51" s="147"/>
      <c r="ONY51" s="177"/>
      <c r="OOA51" s="146"/>
      <c r="OOB51" s="147"/>
      <c r="OOH51" s="177"/>
      <c r="OOJ51" s="146"/>
      <c r="OOK51" s="147"/>
      <c r="OOQ51" s="177"/>
      <c r="OOS51" s="146"/>
      <c r="OOT51" s="147"/>
      <c r="OOZ51" s="177"/>
      <c r="OPB51" s="146"/>
      <c r="OPC51" s="147"/>
      <c r="OPI51" s="177"/>
      <c r="OPK51" s="146"/>
      <c r="OPL51" s="147"/>
      <c r="OPR51" s="177"/>
      <c r="OPT51" s="146"/>
      <c r="OPU51" s="147"/>
      <c r="OQA51" s="177"/>
      <c r="OQC51" s="146"/>
      <c r="OQD51" s="147"/>
      <c r="OQJ51" s="177"/>
      <c r="OQL51" s="146"/>
      <c r="OQM51" s="147"/>
      <c r="OQS51" s="177"/>
      <c r="OQU51" s="146"/>
      <c r="OQV51" s="147"/>
      <c r="ORB51" s="177"/>
      <c r="ORD51" s="146"/>
      <c r="ORE51" s="147"/>
      <c r="ORK51" s="177"/>
      <c r="ORM51" s="146"/>
      <c r="ORN51" s="147"/>
      <c r="ORT51" s="177"/>
      <c r="ORV51" s="146"/>
      <c r="ORW51" s="147"/>
      <c r="OSC51" s="177"/>
      <c r="OSE51" s="146"/>
      <c r="OSF51" s="147"/>
      <c r="OSL51" s="177"/>
      <c r="OSN51" s="146"/>
      <c r="OSO51" s="147"/>
      <c r="OSU51" s="177"/>
      <c r="OSW51" s="146"/>
      <c r="OSX51" s="147"/>
      <c r="OTD51" s="177"/>
      <c r="OTF51" s="146"/>
      <c r="OTG51" s="147"/>
      <c r="OTM51" s="177"/>
      <c r="OTO51" s="146"/>
      <c r="OTP51" s="147"/>
      <c r="OTV51" s="177"/>
      <c r="OTX51" s="146"/>
      <c r="OTY51" s="147"/>
      <c r="OUE51" s="177"/>
      <c r="OUG51" s="146"/>
      <c r="OUH51" s="147"/>
      <c r="OUN51" s="177"/>
      <c r="OUP51" s="146"/>
      <c r="OUQ51" s="147"/>
      <c r="OUW51" s="177"/>
      <c r="OUY51" s="146"/>
      <c r="OUZ51" s="147"/>
      <c r="OVF51" s="177"/>
      <c r="OVH51" s="146"/>
      <c r="OVI51" s="147"/>
      <c r="OVO51" s="177"/>
      <c r="OVQ51" s="146"/>
      <c r="OVR51" s="147"/>
      <c r="OVX51" s="177"/>
      <c r="OVZ51" s="146"/>
      <c r="OWA51" s="147"/>
      <c r="OWG51" s="177"/>
      <c r="OWI51" s="146"/>
      <c r="OWJ51" s="147"/>
      <c r="OWP51" s="177"/>
      <c r="OWR51" s="146"/>
      <c r="OWS51" s="147"/>
      <c r="OWY51" s="177"/>
      <c r="OXA51" s="146"/>
      <c r="OXB51" s="147"/>
      <c r="OXH51" s="177"/>
      <c r="OXJ51" s="146"/>
      <c r="OXK51" s="147"/>
      <c r="OXQ51" s="177"/>
      <c r="OXS51" s="146"/>
      <c r="OXT51" s="147"/>
      <c r="OXZ51" s="177"/>
      <c r="OYB51" s="146"/>
      <c r="OYC51" s="147"/>
      <c r="OYI51" s="177"/>
      <c r="OYK51" s="146"/>
      <c r="OYL51" s="147"/>
      <c r="OYR51" s="177"/>
      <c r="OYT51" s="146"/>
      <c r="OYU51" s="147"/>
      <c r="OZA51" s="177"/>
      <c r="OZC51" s="146"/>
      <c r="OZD51" s="147"/>
      <c r="OZJ51" s="177"/>
      <c r="OZL51" s="146"/>
      <c r="OZM51" s="147"/>
      <c r="OZS51" s="177"/>
      <c r="OZU51" s="146"/>
      <c r="OZV51" s="147"/>
      <c r="PAB51" s="177"/>
      <c r="PAD51" s="146"/>
      <c r="PAE51" s="147"/>
      <c r="PAK51" s="177"/>
      <c r="PAM51" s="146"/>
      <c r="PAN51" s="147"/>
      <c r="PAT51" s="177"/>
      <c r="PAV51" s="146"/>
      <c r="PAW51" s="147"/>
      <c r="PBC51" s="177"/>
      <c r="PBE51" s="146"/>
      <c r="PBF51" s="147"/>
      <c r="PBL51" s="177"/>
      <c r="PBN51" s="146"/>
      <c r="PBO51" s="147"/>
      <c r="PBU51" s="177"/>
      <c r="PBW51" s="146"/>
      <c r="PBX51" s="147"/>
      <c r="PCD51" s="177"/>
      <c r="PCF51" s="146"/>
      <c r="PCG51" s="147"/>
      <c r="PCM51" s="177"/>
      <c r="PCO51" s="146"/>
      <c r="PCP51" s="147"/>
      <c r="PCV51" s="177"/>
      <c r="PCX51" s="146"/>
      <c r="PCY51" s="147"/>
      <c r="PDE51" s="177"/>
      <c r="PDG51" s="146"/>
      <c r="PDH51" s="147"/>
      <c r="PDN51" s="177"/>
      <c r="PDP51" s="146"/>
      <c r="PDQ51" s="147"/>
      <c r="PDW51" s="177"/>
      <c r="PDY51" s="146"/>
      <c r="PDZ51" s="147"/>
      <c r="PEF51" s="177"/>
      <c r="PEH51" s="146"/>
      <c r="PEI51" s="147"/>
      <c r="PEO51" s="177"/>
      <c r="PEQ51" s="146"/>
      <c r="PER51" s="147"/>
      <c r="PEX51" s="177"/>
      <c r="PEZ51" s="146"/>
      <c r="PFA51" s="147"/>
      <c r="PFG51" s="177"/>
      <c r="PFI51" s="146"/>
      <c r="PFJ51" s="147"/>
      <c r="PFP51" s="177"/>
      <c r="PFR51" s="146"/>
      <c r="PFS51" s="147"/>
      <c r="PFY51" s="177"/>
      <c r="PGA51" s="146"/>
      <c r="PGB51" s="147"/>
      <c r="PGH51" s="177"/>
      <c r="PGJ51" s="146"/>
      <c r="PGK51" s="147"/>
      <c r="PGQ51" s="177"/>
      <c r="PGS51" s="146"/>
      <c r="PGT51" s="147"/>
      <c r="PGZ51" s="177"/>
      <c r="PHB51" s="146"/>
      <c r="PHC51" s="147"/>
      <c r="PHI51" s="177"/>
      <c r="PHK51" s="146"/>
      <c r="PHL51" s="147"/>
      <c r="PHR51" s="177"/>
      <c r="PHT51" s="146"/>
      <c r="PHU51" s="147"/>
      <c r="PIA51" s="177"/>
      <c r="PIC51" s="146"/>
      <c r="PID51" s="147"/>
      <c r="PIJ51" s="177"/>
      <c r="PIL51" s="146"/>
      <c r="PIM51" s="147"/>
      <c r="PIS51" s="177"/>
      <c r="PIU51" s="146"/>
      <c r="PIV51" s="147"/>
      <c r="PJB51" s="177"/>
      <c r="PJD51" s="146"/>
      <c r="PJE51" s="147"/>
      <c r="PJK51" s="177"/>
      <c r="PJM51" s="146"/>
      <c r="PJN51" s="147"/>
      <c r="PJT51" s="177"/>
      <c r="PJV51" s="146"/>
      <c r="PJW51" s="147"/>
      <c r="PKC51" s="177"/>
      <c r="PKE51" s="146"/>
      <c r="PKF51" s="147"/>
      <c r="PKL51" s="177"/>
      <c r="PKN51" s="146"/>
      <c r="PKO51" s="147"/>
      <c r="PKU51" s="177"/>
      <c r="PKW51" s="146"/>
      <c r="PKX51" s="147"/>
      <c r="PLD51" s="177"/>
      <c r="PLF51" s="146"/>
      <c r="PLG51" s="147"/>
      <c r="PLM51" s="177"/>
      <c r="PLO51" s="146"/>
      <c r="PLP51" s="147"/>
      <c r="PLV51" s="177"/>
      <c r="PLX51" s="146"/>
      <c r="PLY51" s="147"/>
      <c r="PME51" s="177"/>
      <c r="PMG51" s="146"/>
      <c r="PMH51" s="147"/>
      <c r="PMN51" s="177"/>
      <c r="PMP51" s="146"/>
      <c r="PMQ51" s="147"/>
      <c r="PMW51" s="177"/>
      <c r="PMY51" s="146"/>
      <c r="PMZ51" s="147"/>
      <c r="PNF51" s="177"/>
      <c r="PNH51" s="146"/>
      <c r="PNI51" s="147"/>
      <c r="PNO51" s="177"/>
      <c r="PNQ51" s="146"/>
      <c r="PNR51" s="147"/>
      <c r="PNX51" s="177"/>
      <c r="PNZ51" s="146"/>
      <c r="POA51" s="147"/>
      <c r="POG51" s="177"/>
      <c r="POI51" s="146"/>
      <c r="POJ51" s="147"/>
      <c r="POP51" s="177"/>
      <c r="POR51" s="146"/>
      <c r="POS51" s="147"/>
      <c r="POY51" s="177"/>
      <c r="PPA51" s="146"/>
      <c r="PPB51" s="147"/>
      <c r="PPH51" s="177"/>
      <c r="PPJ51" s="146"/>
      <c r="PPK51" s="147"/>
      <c r="PPQ51" s="177"/>
      <c r="PPS51" s="146"/>
      <c r="PPT51" s="147"/>
      <c r="PPZ51" s="177"/>
      <c r="PQB51" s="146"/>
      <c r="PQC51" s="147"/>
      <c r="PQI51" s="177"/>
      <c r="PQK51" s="146"/>
      <c r="PQL51" s="147"/>
      <c r="PQR51" s="177"/>
      <c r="PQT51" s="146"/>
      <c r="PQU51" s="147"/>
      <c r="PRA51" s="177"/>
      <c r="PRC51" s="146"/>
      <c r="PRD51" s="147"/>
      <c r="PRJ51" s="177"/>
      <c r="PRL51" s="146"/>
      <c r="PRM51" s="147"/>
      <c r="PRS51" s="177"/>
      <c r="PRU51" s="146"/>
      <c r="PRV51" s="147"/>
      <c r="PSB51" s="177"/>
      <c r="PSD51" s="146"/>
      <c r="PSE51" s="147"/>
      <c r="PSK51" s="177"/>
      <c r="PSM51" s="146"/>
      <c r="PSN51" s="147"/>
      <c r="PST51" s="177"/>
      <c r="PSV51" s="146"/>
      <c r="PSW51" s="147"/>
      <c r="PTC51" s="177"/>
      <c r="PTE51" s="146"/>
      <c r="PTF51" s="147"/>
      <c r="PTL51" s="177"/>
      <c r="PTN51" s="146"/>
      <c r="PTO51" s="147"/>
      <c r="PTU51" s="177"/>
      <c r="PTW51" s="146"/>
      <c r="PTX51" s="147"/>
      <c r="PUD51" s="177"/>
      <c r="PUF51" s="146"/>
      <c r="PUG51" s="147"/>
      <c r="PUM51" s="177"/>
      <c r="PUO51" s="146"/>
      <c r="PUP51" s="147"/>
      <c r="PUV51" s="177"/>
      <c r="PUX51" s="146"/>
      <c r="PUY51" s="147"/>
      <c r="PVE51" s="177"/>
      <c r="PVG51" s="146"/>
      <c r="PVH51" s="147"/>
      <c r="PVN51" s="177"/>
      <c r="PVP51" s="146"/>
      <c r="PVQ51" s="147"/>
      <c r="PVW51" s="177"/>
      <c r="PVY51" s="146"/>
      <c r="PVZ51" s="147"/>
      <c r="PWF51" s="177"/>
      <c r="PWH51" s="146"/>
      <c r="PWI51" s="147"/>
      <c r="PWO51" s="177"/>
      <c r="PWQ51" s="146"/>
      <c r="PWR51" s="147"/>
      <c r="PWX51" s="177"/>
      <c r="PWZ51" s="146"/>
      <c r="PXA51" s="147"/>
      <c r="PXG51" s="177"/>
      <c r="PXI51" s="146"/>
      <c r="PXJ51" s="147"/>
      <c r="PXP51" s="177"/>
      <c r="PXR51" s="146"/>
      <c r="PXS51" s="147"/>
      <c r="PXY51" s="177"/>
      <c r="PYA51" s="146"/>
      <c r="PYB51" s="147"/>
      <c r="PYH51" s="177"/>
      <c r="PYJ51" s="146"/>
      <c r="PYK51" s="147"/>
      <c r="PYQ51" s="177"/>
      <c r="PYS51" s="146"/>
      <c r="PYT51" s="147"/>
      <c r="PYZ51" s="177"/>
      <c r="PZB51" s="146"/>
      <c r="PZC51" s="147"/>
      <c r="PZI51" s="177"/>
      <c r="PZK51" s="146"/>
      <c r="PZL51" s="147"/>
      <c r="PZR51" s="177"/>
      <c r="PZT51" s="146"/>
      <c r="PZU51" s="147"/>
      <c r="QAA51" s="177"/>
      <c r="QAC51" s="146"/>
      <c r="QAD51" s="147"/>
      <c r="QAJ51" s="177"/>
      <c r="QAL51" s="146"/>
      <c r="QAM51" s="147"/>
      <c r="QAS51" s="177"/>
      <c r="QAU51" s="146"/>
      <c r="QAV51" s="147"/>
      <c r="QBB51" s="177"/>
      <c r="QBD51" s="146"/>
      <c r="QBE51" s="147"/>
      <c r="QBK51" s="177"/>
      <c r="QBM51" s="146"/>
      <c r="QBN51" s="147"/>
      <c r="QBT51" s="177"/>
      <c r="QBV51" s="146"/>
      <c r="QBW51" s="147"/>
      <c r="QCC51" s="177"/>
      <c r="QCE51" s="146"/>
      <c r="QCF51" s="147"/>
      <c r="QCL51" s="177"/>
      <c r="QCN51" s="146"/>
      <c r="QCO51" s="147"/>
      <c r="QCU51" s="177"/>
      <c r="QCW51" s="146"/>
      <c r="QCX51" s="147"/>
      <c r="QDD51" s="177"/>
      <c r="QDF51" s="146"/>
      <c r="QDG51" s="147"/>
      <c r="QDM51" s="177"/>
      <c r="QDO51" s="146"/>
      <c r="QDP51" s="147"/>
      <c r="QDV51" s="177"/>
      <c r="QDX51" s="146"/>
      <c r="QDY51" s="147"/>
      <c r="QEE51" s="177"/>
      <c r="QEG51" s="146"/>
      <c r="QEH51" s="147"/>
      <c r="QEN51" s="177"/>
      <c r="QEP51" s="146"/>
      <c r="QEQ51" s="147"/>
      <c r="QEW51" s="177"/>
      <c r="QEY51" s="146"/>
      <c r="QEZ51" s="147"/>
      <c r="QFF51" s="177"/>
      <c r="QFH51" s="146"/>
      <c r="QFI51" s="147"/>
      <c r="QFO51" s="177"/>
      <c r="QFQ51" s="146"/>
      <c r="QFR51" s="147"/>
      <c r="QFX51" s="177"/>
      <c r="QFZ51" s="146"/>
      <c r="QGA51" s="147"/>
      <c r="QGG51" s="177"/>
      <c r="QGI51" s="146"/>
      <c r="QGJ51" s="147"/>
      <c r="QGP51" s="177"/>
      <c r="QGR51" s="146"/>
      <c r="QGS51" s="147"/>
      <c r="QGY51" s="177"/>
      <c r="QHA51" s="146"/>
      <c r="QHB51" s="147"/>
      <c r="QHH51" s="177"/>
      <c r="QHJ51" s="146"/>
      <c r="QHK51" s="147"/>
      <c r="QHQ51" s="177"/>
      <c r="QHS51" s="146"/>
      <c r="QHT51" s="147"/>
      <c r="QHZ51" s="177"/>
      <c r="QIB51" s="146"/>
      <c r="QIC51" s="147"/>
      <c r="QII51" s="177"/>
      <c r="QIK51" s="146"/>
      <c r="QIL51" s="147"/>
      <c r="QIR51" s="177"/>
      <c r="QIT51" s="146"/>
      <c r="QIU51" s="147"/>
      <c r="QJA51" s="177"/>
      <c r="QJC51" s="146"/>
      <c r="QJD51" s="147"/>
      <c r="QJJ51" s="177"/>
      <c r="QJL51" s="146"/>
      <c r="QJM51" s="147"/>
      <c r="QJS51" s="177"/>
      <c r="QJU51" s="146"/>
      <c r="QJV51" s="147"/>
      <c r="QKB51" s="177"/>
      <c r="QKD51" s="146"/>
      <c r="QKE51" s="147"/>
      <c r="QKK51" s="177"/>
      <c r="QKM51" s="146"/>
      <c r="QKN51" s="147"/>
      <c r="QKT51" s="177"/>
      <c r="QKV51" s="146"/>
      <c r="QKW51" s="147"/>
      <c r="QLC51" s="177"/>
      <c r="QLE51" s="146"/>
      <c r="QLF51" s="147"/>
      <c r="QLL51" s="177"/>
      <c r="QLN51" s="146"/>
      <c r="QLO51" s="147"/>
      <c r="QLU51" s="177"/>
      <c r="QLW51" s="146"/>
      <c r="QLX51" s="147"/>
      <c r="QMD51" s="177"/>
      <c r="QMF51" s="146"/>
      <c r="QMG51" s="147"/>
      <c r="QMM51" s="177"/>
      <c r="QMO51" s="146"/>
      <c r="QMP51" s="147"/>
      <c r="QMV51" s="177"/>
      <c r="QMX51" s="146"/>
      <c r="QMY51" s="147"/>
      <c r="QNE51" s="177"/>
      <c r="QNG51" s="146"/>
      <c r="QNH51" s="147"/>
      <c r="QNN51" s="177"/>
      <c r="QNP51" s="146"/>
      <c r="QNQ51" s="147"/>
      <c r="QNW51" s="177"/>
      <c r="QNY51" s="146"/>
      <c r="QNZ51" s="147"/>
      <c r="QOF51" s="177"/>
      <c r="QOH51" s="146"/>
      <c r="QOI51" s="147"/>
      <c r="QOO51" s="177"/>
      <c r="QOQ51" s="146"/>
      <c r="QOR51" s="147"/>
      <c r="QOX51" s="177"/>
      <c r="QOZ51" s="146"/>
      <c r="QPA51" s="147"/>
      <c r="QPG51" s="177"/>
      <c r="QPI51" s="146"/>
      <c r="QPJ51" s="147"/>
      <c r="QPP51" s="177"/>
      <c r="QPR51" s="146"/>
      <c r="QPS51" s="147"/>
      <c r="QPY51" s="177"/>
      <c r="QQA51" s="146"/>
      <c r="QQB51" s="147"/>
      <c r="QQH51" s="177"/>
      <c r="QQJ51" s="146"/>
      <c r="QQK51" s="147"/>
      <c r="QQQ51" s="177"/>
      <c r="QQS51" s="146"/>
      <c r="QQT51" s="147"/>
      <c r="QQZ51" s="177"/>
      <c r="QRB51" s="146"/>
      <c r="QRC51" s="147"/>
      <c r="QRI51" s="177"/>
      <c r="QRK51" s="146"/>
      <c r="QRL51" s="147"/>
      <c r="QRR51" s="177"/>
      <c r="QRT51" s="146"/>
      <c r="QRU51" s="147"/>
      <c r="QSA51" s="177"/>
      <c r="QSC51" s="146"/>
      <c r="QSD51" s="147"/>
      <c r="QSJ51" s="177"/>
      <c r="QSL51" s="146"/>
      <c r="QSM51" s="147"/>
      <c r="QSS51" s="177"/>
      <c r="QSU51" s="146"/>
      <c r="QSV51" s="147"/>
      <c r="QTB51" s="177"/>
      <c r="QTD51" s="146"/>
      <c r="QTE51" s="147"/>
      <c r="QTK51" s="177"/>
      <c r="QTM51" s="146"/>
      <c r="QTN51" s="147"/>
      <c r="QTT51" s="177"/>
      <c r="QTV51" s="146"/>
      <c r="QTW51" s="147"/>
      <c r="QUC51" s="177"/>
      <c r="QUE51" s="146"/>
      <c r="QUF51" s="147"/>
      <c r="QUL51" s="177"/>
      <c r="QUN51" s="146"/>
      <c r="QUO51" s="147"/>
      <c r="QUU51" s="177"/>
      <c r="QUW51" s="146"/>
      <c r="QUX51" s="147"/>
      <c r="QVD51" s="177"/>
      <c r="QVF51" s="146"/>
      <c r="QVG51" s="147"/>
      <c r="QVM51" s="177"/>
      <c r="QVO51" s="146"/>
      <c r="QVP51" s="147"/>
      <c r="QVV51" s="177"/>
      <c r="QVX51" s="146"/>
      <c r="QVY51" s="147"/>
      <c r="QWE51" s="177"/>
      <c r="QWG51" s="146"/>
      <c r="QWH51" s="147"/>
      <c r="QWN51" s="177"/>
      <c r="QWP51" s="146"/>
      <c r="QWQ51" s="147"/>
      <c r="QWW51" s="177"/>
      <c r="QWY51" s="146"/>
      <c r="QWZ51" s="147"/>
      <c r="QXF51" s="177"/>
      <c r="QXH51" s="146"/>
      <c r="QXI51" s="147"/>
      <c r="QXO51" s="177"/>
      <c r="QXQ51" s="146"/>
      <c r="QXR51" s="147"/>
      <c r="QXX51" s="177"/>
      <c r="QXZ51" s="146"/>
      <c r="QYA51" s="147"/>
      <c r="QYG51" s="177"/>
      <c r="QYI51" s="146"/>
      <c r="QYJ51" s="147"/>
      <c r="QYP51" s="177"/>
      <c r="QYR51" s="146"/>
      <c r="QYS51" s="147"/>
      <c r="QYY51" s="177"/>
      <c r="QZA51" s="146"/>
      <c r="QZB51" s="147"/>
      <c r="QZH51" s="177"/>
      <c r="QZJ51" s="146"/>
      <c r="QZK51" s="147"/>
      <c r="QZQ51" s="177"/>
      <c r="QZS51" s="146"/>
      <c r="QZT51" s="147"/>
      <c r="QZZ51" s="177"/>
      <c r="RAB51" s="146"/>
      <c r="RAC51" s="147"/>
      <c r="RAI51" s="177"/>
      <c r="RAK51" s="146"/>
      <c r="RAL51" s="147"/>
      <c r="RAR51" s="177"/>
      <c r="RAT51" s="146"/>
      <c r="RAU51" s="147"/>
      <c r="RBA51" s="177"/>
      <c r="RBC51" s="146"/>
      <c r="RBD51" s="147"/>
      <c r="RBJ51" s="177"/>
      <c r="RBL51" s="146"/>
      <c r="RBM51" s="147"/>
      <c r="RBS51" s="177"/>
      <c r="RBU51" s="146"/>
      <c r="RBV51" s="147"/>
      <c r="RCB51" s="177"/>
      <c r="RCD51" s="146"/>
      <c r="RCE51" s="147"/>
      <c r="RCK51" s="177"/>
      <c r="RCM51" s="146"/>
      <c r="RCN51" s="147"/>
      <c r="RCT51" s="177"/>
      <c r="RCV51" s="146"/>
      <c r="RCW51" s="147"/>
      <c r="RDC51" s="177"/>
      <c r="RDE51" s="146"/>
      <c r="RDF51" s="147"/>
      <c r="RDL51" s="177"/>
      <c r="RDN51" s="146"/>
      <c r="RDO51" s="147"/>
      <c r="RDU51" s="177"/>
      <c r="RDW51" s="146"/>
      <c r="RDX51" s="147"/>
      <c r="RED51" s="177"/>
      <c r="REF51" s="146"/>
      <c r="REG51" s="147"/>
      <c r="REM51" s="177"/>
      <c r="REO51" s="146"/>
      <c r="REP51" s="147"/>
      <c r="REV51" s="177"/>
      <c r="REX51" s="146"/>
      <c r="REY51" s="147"/>
      <c r="RFE51" s="177"/>
      <c r="RFG51" s="146"/>
      <c r="RFH51" s="147"/>
      <c r="RFN51" s="177"/>
      <c r="RFP51" s="146"/>
      <c r="RFQ51" s="147"/>
      <c r="RFW51" s="177"/>
      <c r="RFY51" s="146"/>
      <c r="RFZ51" s="147"/>
      <c r="RGF51" s="177"/>
      <c r="RGH51" s="146"/>
      <c r="RGI51" s="147"/>
      <c r="RGO51" s="177"/>
      <c r="RGQ51" s="146"/>
      <c r="RGR51" s="147"/>
      <c r="RGX51" s="177"/>
      <c r="RGZ51" s="146"/>
      <c r="RHA51" s="147"/>
      <c r="RHG51" s="177"/>
      <c r="RHI51" s="146"/>
      <c r="RHJ51" s="147"/>
      <c r="RHP51" s="177"/>
      <c r="RHR51" s="146"/>
      <c r="RHS51" s="147"/>
      <c r="RHY51" s="177"/>
      <c r="RIA51" s="146"/>
      <c r="RIB51" s="147"/>
      <c r="RIH51" s="177"/>
      <c r="RIJ51" s="146"/>
      <c r="RIK51" s="147"/>
      <c r="RIQ51" s="177"/>
      <c r="RIS51" s="146"/>
      <c r="RIT51" s="147"/>
      <c r="RIZ51" s="177"/>
      <c r="RJB51" s="146"/>
      <c r="RJC51" s="147"/>
      <c r="RJI51" s="177"/>
      <c r="RJK51" s="146"/>
      <c r="RJL51" s="147"/>
      <c r="RJR51" s="177"/>
      <c r="RJT51" s="146"/>
      <c r="RJU51" s="147"/>
      <c r="RKA51" s="177"/>
      <c r="RKC51" s="146"/>
      <c r="RKD51" s="147"/>
      <c r="RKJ51" s="177"/>
      <c r="RKL51" s="146"/>
      <c r="RKM51" s="147"/>
      <c r="RKS51" s="177"/>
      <c r="RKU51" s="146"/>
      <c r="RKV51" s="147"/>
      <c r="RLB51" s="177"/>
      <c r="RLD51" s="146"/>
      <c r="RLE51" s="147"/>
      <c r="RLK51" s="177"/>
      <c r="RLM51" s="146"/>
      <c r="RLN51" s="147"/>
      <c r="RLT51" s="177"/>
      <c r="RLV51" s="146"/>
      <c r="RLW51" s="147"/>
      <c r="RMC51" s="177"/>
      <c r="RME51" s="146"/>
      <c r="RMF51" s="147"/>
      <c r="RML51" s="177"/>
      <c r="RMN51" s="146"/>
      <c r="RMO51" s="147"/>
      <c r="RMU51" s="177"/>
      <c r="RMW51" s="146"/>
      <c r="RMX51" s="147"/>
      <c r="RND51" s="177"/>
      <c r="RNF51" s="146"/>
      <c r="RNG51" s="147"/>
      <c r="RNM51" s="177"/>
      <c r="RNO51" s="146"/>
      <c r="RNP51" s="147"/>
      <c r="RNV51" s="177"/>
      <c r="RNX51" s="146"/>
      <c r="RNY51" s="147"/>
      <c r="ROE51" s="177"/>
      <c r="ROG51" s="146"/>
      <c r="ROH51" s="147"/>
      <c r="RON51" s="177"/>
      <c r="ROP51" s="146"/>
      <c r="ROQ51" s="147"/>
      <c r="ROW51" s="177"/>
      <c r="ROY51" s="146"/>
      <c r="ROZ51" s="147"/>
      <c r="RPF51" s="177"/>
      <c r="RPH51" s="146"/>
      <c r="RPI51" s="147"/>
      <c r="RPO51" s="177"/>
      <c r="RPQ51" s="146"/>
      <c r="RPR51" s="147"/>
      <c r="RPX51" s="177"/>
      <c r="RPZ51" s="146"/>
      <c r="RQA51" s="147"/>
      <c r="RQG51" s="177"/>
      <c r="RQI51" s="146"/>
      <c r="RQJ51" s="147"/>
      <c r="RQP51" s="177"/>
      <c r="RQR51" s="146"/>
      <c r="RQS51" s="147"/>
      <c r="RQY51" s="177"/>
      <c r="RRA51" s="146"/>
      <c r="RRB51" s="147"/>
      <c r="RRH51" s="177"/>
      <c r="RRJ51" s="146"/>
      <c r="RRK51" s="147"/>
      <c r="RRQ51" s="177"/>
      <c r="RRS51" s="146"/>
      <c r="RRT51" s="147"/>
      <c r="RRZ51" s="177"/>
      <c r="RSB51" s="146"/>
      <c r="RSC51" s="147"/>
      <c r="RSI51" s="177"/>
      <c r="RSK51" s="146"/>
      <c r="RSL51" s="147"/>
      <c r="RSR51" s="177"/>
      <c r="RST51" s="146"/>
      <c r="RSU51" s="147"/>
      <c r="RTA51" s="177"/>
      <c r="RTC51" s="146"/>
      <c r="RTD51" s="147"/>
      <c r="RTJ51" s="177"/>
      <c r="RTL51" s="146"/>
      <c r="RTM51" s="147"/>
      <c r="RTS51" s="177"/>
      <c r="RTU51" s="146"/>
      <c r="RTV51" s="147"/>
      <c r="RUB51" s="177"/>
      <c r="RUD51" s="146"/>
      <c r="RUE51" s="147"/>
      <c r="RUK51" s="177"/>
      <c r="RUM51" s="146"/>
      <c r="RUN51" s="147"/>
      <c r="RUT51" s="177"/>
      <c r="RUV51" s="146"/>
      <c r="RUW51" s="147"/>
      <c r="RVC51" s="177"/>
      <c r="RVE51" s="146"/>
      <c r="RVF51" s="147"/>
      <c r="RVL51" s="177"/>
      <c r="RVN51" s="146"/>
      <c r="RVO51" s="147"/>
      <c r="RVU51" s="177"/>
      <c r="RVW51" s="146"/>
      <c r="RVX51" s="147"/>
      <c r="RWD51" s="177"/>
      <c r="RWF51" s="146"/>
      <c r="RWG51" s="147"/>
      <c r="RWM51" s="177"/>
      <c r="RWO51" s="146"/>
      <c r="RWP51" s="147"/>
      <c r="RWV51" s="177"/>
      <c r="RWX51" s="146"/>
      <c r="RWY51" s="147"/>
      <c r="RXE51" s="177"/>
      <c r="RXG51" s="146"/>
      <c r="RXH51" s="147"/>
      <c r="RXN51" s="177"/>
      <c r="RXP51" s="146"/>
      <c r="RXQ51" s="147"/>
      <c r="RXW51" s="177"/>
      <c r="RXY51" s="146"/>
      <c r="RXZ51" s="147"/>
      <c r="RYF51" s="177"/>
      <c r="RYH51" s="146"/>
      <c r="RYI51" s="147"/>
      <c r="RYO51" s="177"/>
      <c r="RYQ51" s="146"/>
      <c r="RYR51" s="147"/>
      <c r="RYX51" s="177"/>
      <c r="RYZ51" s="146"/>
      <c r="RZA51" s="147"/>
      <c r="RZG51" s="177"/>
      <c r="RZI51" s="146"/>
      <c r="RZJ51" s="147"/>
      <c r="RZP51" s="177"/>
      <c r="RZR51" s="146"/>
      <c r="RZS51" s="147"/>
      <c r="RZY51" s="177"/>
      <c r="SAA51" s="146"/>
      <c r="SAB51" s="147"/>
      <c r="SAH51" s="177"/>
      <c r="SAJ51" s="146"/>
      <c r="SAK51" s="147"/>
      <c r="SAQ51" s="177"/>
      <c r="SAS51" s="146"/>
      <c r="SAT51" s="147"/>
      <c r="SAZ51" s="177"/>
      <c r="SBB51" s="146"/>
      <c r="SBC51" s="147"/>
      <c r="SBI51" s="177"/>
      <c r="SBK51" s="146"/>
      <c r="SBL51" s="147"/>
      <c r="SBR51" s="177"/>
      <c r="SBT51" s="146"/>
      <c r="SBU51" s="147"/>
      <c r="SCA51" s="177"/>
      <c r="SCC51" s="146"/>
      <c r="SCD51" s="147"/>
      <c r="SCJ51" s="177"/>
      <c r="SCL51" s="146"/>
      <c r="SCM51" s="147"/>
      <c r="SCS51" s="177"/>
      <c r="SCU51" s="146"/>
      <c r="SCV51" s="147"/>
      <c r="SDB51" s="177"/>
      <c r="SDD51" s="146"/>
      <c r="SDE51" s="147"/>
      <c r="SDK51" s="177"/>
      <c r="SDM51" s="146"/>
      <c r="SDN51" s="147"/>
      <c r="SDT51" s="177"/>
      <c r="SDV51" s="146"/>
      <c r="SDW51" s="147"/>
      <c r="SEC51" s="177"/>
      <c r="SEE51" s="146"/>
      <c r="SEF51" s="147"/>
      <c r="SEL51" s="177"/>
      <c r="SEN51" s="146"/>
      <c r="SEO51" s="147"/>
      <c r="SEU51" s="177"/>
      <c r="SEW51" s="146"/>
      <c r="SEX51" s="147"/>
      <c r="SFD51" s="177"/>
      <c r="SFF51" s="146"/>
      <c r="SFG51" s="147"/>
      <c r="SFM51" s="177"/>
      <c r="SFO51" s="146"/>
      <c r="SFP51" s="147"/>
      <c r="SFV51" s="177"/>
      <c r="SFX51" s="146"/>
      <c r="SFY51" s="147"/>
      <c r="SGE51" s="177"/>
      <c r="SGG51" s="146"/>
      <c r="SGH51" s="147"/>
      <c r="SGN51" s="177"/>
      <c r="SGP51" s="146"/>
      <c r="SGQ51" s="147"/>
      <c r="SGW51" s="177"/>
      <c r="SGY51" s="146"/>
      <c r="SGZ51" s="147"/>
      <c r="SHF51" s="177"/>
      <c r="SHH51" s="146"/>
      <c r="SHI51" s="147"/>
      <c r="SHO51" s="177"/>
      <c r="SHQ51" s="146"/>
      <c r="SHR51" s="147"/>
      <c r="SHX51" s="177"/>
      <c r="SHZ51" s="146"/>
      <c r="SIA51" s="147"/>
      <c r="SIG51" s="177"/>
      <c r="SII51" s="146"/>
      <c r="SIJ51" s="147"/>
      <c r="SIP51" s="177"/>
      <c r="SIR51" s="146"/>
      <c r="SIS51" s="147"/>
      <c r="SIY51" s="177"/>
      <c r="SJA51" s="146"/>
      <c r="SJB51" s="147"/>
      <c r="SJH51" s="177"/>
      <c r="SJJ51" s="146"/>
      <c r="SJK51" s="147"/>
      <c r="SJQ51" s="177"/>
      <c r="SJS51" s="146"/>
      <c r="SJT51" s="147"/>
      <c r="SJZ51" s="177"/>
      <c r="SKB51" s="146"/>
      <c r="SKC51" s="147"/>
      <c r="SKI51" s="177"/>
      <c r="SKK51" s="146"/>
      <c r="SKL51" s="147"/>
      <c r="SKR51" s="177"/>
      <c r="SKT51" s="146"/>
      <c r="SKU51" s="147"/>
      <c r="SLA51" s="177"/>
      <c r="SLC51" s="146"/>
      <c r="SLD51" s="147"/>
      <c r="SLJ51" s="177"/>
      <c r="SLL51" s="146"/>
      <c r="SLM51" s="147"/>
      <c r="SLS51" s="177"/>
      <c r="SLU51" s="146"/>
      <c r="SLV51" s="147"/>
      <c r="SMB51" s="177"/>
      <c r="SMD51" s="146"/>
      <c r="SME51" s="147"/>
      <c r="SMK51" s="177"/>
      <c r="SMM51" s="146"/>
      <c r="SMN51" s="147"/>
      <c r="SMT51" s="177"/>
      <c r="SMV51" s="146"/>
      <c r="SMW51" s="147"/>
      <c r="SNC51" s="177"/>
      <c r="SNE51" s="146"/>
      <c r="SNF51" s="147"/>
      <c r="SNL51" s="177"/>
      <c r="SNN51" s="146"/>
      <c r="SNO51" s="147"/>
      <c r="SNU51" s="177"/>
      <c r="SNW51" s="146"/>
      <c r="SNX51" s="147"/>
      <c r="SOD51" s="177"/>
      <c r="SOF51" s="146"/>
      <c r="SOG51" s="147"/>
      <c r="SOM51" s="177"/>
      <c r="SOO51" s="146"/>
      <c r="SOP51" s="147"/>
      <c r="SOV51" s="177"/>
      <c r="SOX51" s="146"/>
      <c r="SOY51" s="147"/>
      <c r="SPE51" s="177"/>
      <c r="SPG51" s="146"/>
      <c r="SPH51" s="147"/>
      <c r="SPN51" s="177"/>
      <c r="SPP51" s="146"/>
      <c r="SPQ51" s="147"/>
      <c r="SPW51" s="177"/>
      <c r="SPY51" s="146"/>
      <c r="SPZ51" s="147"/>
      <c r="SQF51" s="177"/>
      <c r="SQH51" s="146"/>
      <c r="SQI51" s="147"/>
      <c r="SQO51" s="177"/>
      <c r="SQQ51" s="146"/>
      <c r="SQR51" s="147"/>
      <c r="SQX51" s="177"/>
      <c r="SQZ51" s="146"/>
      <c r="SRA51" s="147"/>
      <c r="SRG51" s="177"/>
      <c r="SRI51" s="146"/>
      <c r="SRJ51" s="147"/>
      <c r="SRP51" s="177"/>
      <c r="SRR51" s="146"/>
      <c r="SRS51" s="147"/>
      <c r="SRY51" s="177"/>
      <c r="SSA51" s="146"/>
      <c r="SSB51" s="147"/>
      <c r="SSH51" s="177"/>
      <c r="SSJ51" s="146"/>
      <c r="SSK51" s="147"/>
      <c r="SSQ51" s="177"/>
      <c r="SSS51" s="146"/>
      <c r="SST51" s="147"/>
      <c r="SSZ51" s="177"/>
      <c r="STB51" s="146"/>
      <c r="STC51" s="147"/>
      <c r="STI51" s="177"/>
      <c r="STK51" s="146"/>
      <c r="STL51" s="147"/>
      <c r="STR51" s="177"/>
      <c r="STT51" s="146"/>
      <c r="STU51" s="147"/>
      <c r="SUA51" s="177"/>
      <c r="SUC51" s="146"/>
      <c r="SUD51" s="147"/>
      <c r="SUJ51" s="177"/>
      <c r="SUL51" s="146"/>
      <c r="SUM51" s="147"/>
      <c r="SUS51" s="177"/>
      <c r="SUU51" s="146"/>
      <c r="SUV51" s="147"/>
      <c r="SVB51" s="177"/>
      <c r="SVD51" s="146"/>
      <c r="SVE51" s="147"/>
      <c r="SVK51" s="177"/>
      <c r="SVM51" s="146"/>
      <c r="SVN51" s="147"/>
      <c r="SVT51" s="177"/>
      <c r="SVV51" s="146"/>
      <c r="SVW51" s="147"/>
      <c r="SWC51" s="177"/>
      <c r="SWE51" s="146"/>
      <c r="SWF51" s="147"/>
      <c r="SWL51" s="177"/>
      <c r="SWN51" s="146"/>
      <c r="SWO51" s="147"/>
      <c r="SWU51" s="177"/>
      <c r="SWW51" s="146"/>
      <c r="SWX51" s="147"/>
      <c r="SXD51" s="177"/>
      <c r="SXF51" s="146"/>
      <c r="SXG51" s="147"/>
      <c r="SXM51" s="177"/>
      <c r="SXO51" s="146"/>
      <c r="SXP51" s="147"/>
      <c r="SXV51" s="177"/>
      <c r="SXX51" s="146"/>
      <c r="SXY51" s="147"/>
      <c r="SYE51" s="177"/>
      <c r="SYG51" s="146"/>
      <c r="SYH51" s="147"/>
      <c r="SYN51" s="177"/>
      <c r="SYP51" s="146"/>
      <c r="SYQ51" s="147"/>
      <c r="SYW51" s="177"/>
      <c r="SYY51" s="146"/>
      <c r="SYZ51" s="147"/>
      <c r="SZF51" s="177"/>
      <c r="SZH51" s="146"/>
      <c r="SZI51" s="147"/>
      <c r="SZO51" s="177"/>
      <c r="SZQ51" s="146"/>
      <c r="SZR51" s="147"/>
      <c r="SZX51" s="177"/>
      <c r="SZZ51" s="146"/>
      <c r="TAA51" s="147"/>
      <c r="TAG51" s="177"/>
      <c r="TAI51" s="146"/>
      <c r="TAJ51" s="147"/>
      <c r="TAP51" s="177"/>
      <c r="TAR51" s="146"/>
      <c r="TAS51" s="147"/>
      <c r="TAY51" s="177"/>
      <c r="TBA51" s="146"/>
      <c r="TBB51" s="147"/>
      <c r="TBH51" s="177"/>
      <c r="TBJ51" s="146"/>
      <c r="TBK51" s="147"/>
      <c r="TBQ51" s="177"/>
      <c r="TBS51" s="146"/>
      <c r="TBT51" s="147"/>
      <c r="TBZ51" s="177"/>
      <c r="TCB51" s="146"/>
      <c r="TCC51" s="147"/>
      <c r="TCI51" s="177"/>
      <c r="TCK51" s="146"/>
      <c r="TCL51" s="147"/>
      <c r="TCR51" s="177"/>
      <c r="TCT51" s="146"/>
      <c r="TCU51" s="147"/>
      <c r="TDA51" s="177"/>
      <c r="TDC51" s="146"/>
      <c r="TDD51" s="147"/>
      <c r="TDJ51" s="177"/>
      <c r="TDL51" s="146"/>
      <c r="TDM51" s="147"/>
      <c r="TDS51" s="177"/>
      <c r="TDU51" s="146"/>
      <c r="TDV51" s="147"/>
      <c r="TEB51" s="177"/>
      <c r="TED51" s="146"/>
      <c r="TEE51" s="147"/>
      <c r="TEK51" s="177"/>
      <c r="TEM51" s="146"/>
      <c r="TEN51" s="147"/>
      <c r="TET51" s="177"/>
      <c r="TEV51" s="146"/>
      <c r="TEW51" s="147"/>
      <c r="TFC51" s="177"/>
      <c r="TFE51" s="146"/>
      <c r="TFF51" s="147"/>
      <c r="TFL51" s="177"/>
      <c r="TFN51" s="146"/>
      <c r="TFO51" s="147"/>
      <c r="TFU51" s="177"/>
      <c r="TFW51" s="146"/>
      <c r="TFX51" s="147"/>
      <c r="TGD51" s="177"/>
      <c r="TGF51" s="146"/>
      <c r="TGG51" s="147"/>
      <c r="TGM51" s="177"/>
      <c r="TGO51" s="146"/>
      <c r="TGP51" s="147"/>
      <c r="TGV51" s="177"/>
      <c r="TGX51" s="146"/>
      <c r="TGY51" s="147"/>
      <c r="THE51" s="177"/>
      <c r="THG51" s="146"/>
      <c r="THH51" s="147"/>
      <c r="THN51" s="177"/>
      <c r="THP51" s="146"/>
      <c r="THQ51" s="147"/>
      <c r="THW51" s="177"/>
      <c r="THY51" s="146"/>
      <c r="THZ51" s="147"/>
      <c r="TIF51" s="177"/>
      <c r="TIH51" s="146"/>
      <c r="TII51" s="147"/>
      <c r="TIO51" s="177"/>
      <c r="TIQ51" s="146"/>
      <c r="TIR51" s="147"/>
      <c r="TIX51" s="177"/>
      <c r="TIZ51" s="146"/>
      <c r="TJA51" s="147"/>
      <c r="TJG51" s="177"/>
      <c r="TJI51" s="146"/>
      <c r="TJJ51" s="147"/>
      <c r="TJP51" s="177"/>
      <c r="TJR51" s="146"/>
      <c r="TJS51" s="147"/>
      <c r="TJY51" s="177"/>
      <c r="TKA51" s="146"/>
      <c r="TKB51" s="147"/>
      <c r="TKH51" s="177"/>
      <c r="TKJ51" s="146"/>
      <c r="TKK51" s="147"/>
      <c r="TKQ51" s="177"/>
      <c r="TKS51" s="146"/>
      <c r="TKT51" s="147"/>
      <c r="TKZ51" s="177"/>
      <c r="TLB51" s="146"/>
      <c r="TLC51" s="147"/>
      <c r="TLI51" s="177"/>
      <c r="TLK51" s="146"/>
      <c r="TLL51" s="147"/>
      <c r="TLR51" s="177"/>
      <c r="TLT51" s="146"/>
      <c r="TLU51" s="147"/>
      <c r="TMA51" s="177"/>
      <c r="TMC51" s="146"/>
      <c r="TMD51" s="147"/>
      <c r="TMJ51" s="177"/>
      <c r="TML51" s="146"/>
      <c r="TMM51" s="147"/>
      <c r="TMS51" s="177"/>
      <c r="TMU51" s="146"/>
      <c r="TMV51" s="147"/>
      <c r="TNB51" s="177"/>
      <c r="TND51" s="146"/>
      <c r="TNE51" s="147"/>
      <c r="TNK51" s="177"/>
      <c r="TNM51" s="146"/>
      <c r="TNN51" s="147"/>
      <c r="TNT51" s="177"/>
      <c r="TNV51" s="146"/>
      <c r="TNW51" s="147"/>
      <c r="TOC51" s="177"/>
      <c r="TOE51" s="146"/>
      <c r="TOF51" s="147"/>
      <c r="TOL51" s="177"/>
      <c r="TON51" s="146"/>
      <c r="TOO51" s="147"/>
      <c r="TOU51" s="177"/>
      <c r="TOW51" s="146"/>
      <c r="TOX51" s="147"/>
      <c r="TPD51" s="177"/>
      <c r="TPF51" s="146"/>
      <c r="TPG51" s="147"/>
      <c r="TPM51" s="177"/>
      <c r="TPO51" s="146"/>
      <c r="TPP51" s="147"/>
      <c r="TPV51" s="177"/>
      <c r="TPX51" s="146"/>
      <c r="TPY51" s="147"/>
      <c r="TQE51" s="177"/>
      <c r="TQG51" s="146"/>
      <c r="TQH51" s="147"/>
      <c r="TQN51" s="177"/>
      <c r="TQP51" s="146"/>
      <c r="TQQ51" s="147"/>
      <c r="TQW51" s="177"/>
      <c r="TQY51" s="146"/>
      <c r="TQZ51" s="147"/>
      <c r="TRF51" s="177"/>
      <c r="TRH51" s="146"/>
      <c r="TRI51" s="147"/>
      <c r="TRO51" s="177"/>
      <c r="TRQ51" s="146"/>
      <c r="TRR51" s="147"/>
      <c r="TRX51" s="177"/>
      <c r="TRZ51" s="146"/>
      <c r="TSA51" s="147"/>
      <c r="TSG51" s="177"/>
      <c r="TSI51" s="146"/>
      <c r="TSJ51" s="147"/>
      <c r="TSP51" s="177"/>
      <c r="TSR51" s="146"/>
      <c r="TSS51" s="147"/>
      <c r="TSY51" s="177"/>
      <c r="TTA51" s="146"/>
      <c r="TTB51" s="147"/>
      <c r="TTH51" s="177"/>
      <c r="TTJ51" s="146"/>
      <c r="TTK51" s="147"/>
      <c r="TTQ51" s="177"/>
      <c r="TTS51" s="146"/>
      <c r="TTT51" s="147"/>
      <c r="TTZ51" s="177"/>
      <c r="TUB51" s="146"/>
      <c r="TUC51" s="147"/>
      <c r="TUI51" s="177"/>
      <c r="TUK51" s="146"/>
      <c r="TUL51" s="147"/>
      <c r="TUR51" s="177"/>
      <c r="TUT51" s="146"/>
      <c r="TUU51" s="147"/>
      <c r="TVA51" s="177"/>
      <c r="TVC51" s="146"/>
      <c r="TVD51" s="147"/>
      <c r="TVJ51" s="177"/>
      <c r="TVL51" s="146"/>
      <c r="TVM51" s="147"/>
      <c r="TVS51" s="177"/>
      <c r="TVU51" s="146"/>
      <c r="TVV51" s="147"/>
      <c r="TWB51" s="177"/>
      <c r="TWD51" s="146"/>
      <c r="TWE51" s="147"/>
      <c r="TWK51" s="177"/>
      <c r="TWM51" s="146"/>
      <c r="TWN51" s="147"/>
      <c r="TWT51" s="177"/>
      <c r="TWV51" s="146"/>
      <c r="TWW51" s="147"/>
      <c r="TXC51" s="177"/>
      <c r="TXE51" s="146"/>
      <c r="TXF51" s="147"/>
      <c r="TXL51" s="177"/>
      <c r="TXN51" s="146"/>
      <c r="TXO51" s="147"/>
      <c r="TXU51" s="177"/>
      <c r="TXW51" s="146"/>
      <c r="TXX51" s="147"/>
      <c r="TYD51" s="177"/>
      <c r="TYF51" s="146"/>
      <c r="TYG51" s="147"/>
      <c r="TYM51" s="177"/>
      <c r="TYO51" s="146"/>
      <c r="TYP51" s="147"/>
      <c r="TYV51" s="177"/>
      <c r="TYX51" s="146"/>
      <c r="TYY51" s="147"/>
      <c r="TZE51" s="177"/>
      <c r="TZG51" s="146"/>
      <c r="TZH51" s="147"/>
      <c r="TZN51" s="177"/>
      <c r="TZP51" s="146"/>
      <c r="TZQ51" s="147"/>
      <c r="TZW51" s="177"/>
      <c r="TZY51" s="146"/>
      <c r="TZZ51" s="147"/>
      <c r="UAF51" s="177"/>
      <c r="UAH51" s="146"/>
      <c r="UAI51" s="147"/>
      <c r="UAO51" s="177"/>
      <c r="UAQ51" s="146"/>
      <c r="UAR51" s="147"/>
      <c r="UAX51" s="177"/>
      <c r="UAZ51" s="146"/>
      <c r="UBA51" s="147"/>
      <c r="UBG51" s="177"/>
      <c r="UBI51" s="146"/>
      <c r="UBJ51" s="147"/>
      <c r="UBP51" s="177"/>
      <c r="UBR51" s="146"/>
      <c r="UBS51" s="147"/>
      <c r="UBY51" s="177"/>
      <c r="UCA51" s="146"/>
      <c r="UCB51" s="147"/>
      <c r="UCH51" s="177"/>
      <c r="UCJ51" s="146"/>
      <c r="UCK51" s="147"/>
      <c r="UCQ51" s="177"/>
      <c r="UCS51" s="146"/>
      <c r="UCT51" s="147"/>
      <c r="UCZ51" s="177"/>
      <c r="UDB51" s="146"/>
      <c r="UDC51" s="147"/>
      <c r="UDI51" s="177"/>
      <c r="UDK51" s="146"/>
      <c r="UDL51" s="147"/>
      <c r="UDR51" s="177"/>
      <c r="UDT51" s="146"/>
      <c r="UDU51" s="147"/>
      <c r="UEA51" s="177"/>
      <c r="UEC51" s="146"/>
      <c r="UED51" s="147"/>
      <c r="UEJ51" s="177"/>
      <c r="UEL51" s="146"/>
      <c r="UEM51" s="147"/>
      <c r="UES51" s="177"/>
      <c r="UEU51" s="146"/>
      <c r="UEV51" s="147"/>
      <c r="UFB51" s="177"/>
      <c r="UFD51" s="146"/>
      <c r="UFE51" s="147"/>
      <c r="UFK51" s="177"/>
      <c r="UFM51" s="146"/>
      <c r="UFN51" s="147"/>
      <c r="UFT51" s="177"/>
      <c r="UFV51" s="146"/>
      <c r="UFW51" s="147"/>
      <c r="UGC51" s="177"/>
      <c r="UGE51" s="146"/>
      <c r="UGF51" s="147"/>
      <c r="UGL51" s="177"/>
      <c r="UGN51" s="146"/>
      <c r="UGO51" s="147"/>
      <c r="UGU51" s="177"/>
      <c r="UGW51" s="146"/>
      <c r="UGX51" s="147"/>
      <c r="UHD51" s="177"/>
      <c r="UHF51" s="146"/>
      <c r="UHG51" s="147"/>
      <c r="UHM51" s="177"/>
      <c r="UHO51" s="146"/>
      <c r="UHP51" s="147"/>
      <c r="UHV51" s="177"/>
      <c r="UHX51" s="146"/>
      <c r="UHY51" s="147"/>
      <c r="UIE51" s="177"/>
      <c r="UIG51" s="146"/>
      <c r="UIH51" s="147"/>
      <c r="UIN51" s="177"/>
      <c r="UIP51" s="146"/>
      <c r="UIQ51" s="147"/>
      <c r="UIW51" s="177"/>
      <c r="UIY51" s="146"/>
      <c r="UIZ51" s="147"/>
      <c r="UJF51" s="177"/>
      <c r="UJH51" s="146"/>
      <c r="UJI51" s="147"/>
      <c r="UJO51" s="177"/>
      <c r="UJQ51" s="146"/>
      <c r="UJR51" s="147"/>
      <c r="UJX51" s="177"/>
      <c r="UJZ51" s="146"/>
      <c r="UKA51" s="147"/>
      <c r="UKG51" s="177"/>
      <c r="UKI51" s="146"/>
      <c r="UKJ51" s="147"/>
      <c r="UKP51" s="177"/>
      <c r="UKR51" s="146"/>
      <c r="UKS51" s="147"/>
      <c r="UKY51" s="177"/>
      <c r="ULA51" s="146"/>
      <c r="ULB51" s="147"/>
      <c r="ULH51" s="177"/>
      <c r="ULJ51" s="146"/>
      <c r="ULK51" s="147"/>
      <c r="ULQ51" s="177"/>
      <c r="ULS51" s="146"/>
      <c r="ULT51" s="147"/>
      <c r="ULZ51" s="177"/>
      <c r="UMB51" s="146"/>
      <c r="UMC51" s="147"/>
      <c r="UMI51" s="177"/>
      <c r="UMK51" s="146"/>
      <c r="UML51" s="147"/>
      <c r="UMR51" s="177"/>
      <c r="UMT51" s="146"/>
      <c r="UMU51" s="147"/>
      <c r="UNA51" s="177"/>
      <c r="UNC51" s="146"/>
      <c r="UND51" s="147"/>
      <c r="UNJ51" s="177"/>
      <c r="UNL51" s="146"/>
      <c r="UNM51" s="147"/>
      <c r="UNS51" s="177"/>
      <c r="UNU51" s="146"/>
      <c r="UNV51" s="147"/>
      <c r="UOB51" s="177"/>
      <c r="UOD51" s="146"/>
      <c r="UOE51" s="147"/>
      <c r="UOK51" s="177"/>
      <c r="UOM51" s="146"/>
      <c r="UON51" s="147"/>
      <c r="UOT51" s="177"/>
      <c r="UOV51" s="146"/>
      <c r="UOW51" s="147"/>
      <c r="UPC51" s="177"/>
      <c r="UPE51" s="146"/>
      <c r="UPF51" s="147"/>
      <c r="UPL51" s="177"/>
      <c r="UPN51" s="146"/>
      <c r="UPO51" s="147"/>
      <c r="UPU51" s="177"/>
      <c r="UPW51" s="146"/>
      <c r="UPX51" s="147"/>
      <c r="UQD51" s="177"/>
      <c r="UQF51" s="146"/>
      <c r="UQG51" s="147"/>
      <c r="UQM51" s="177"/>
      <c r="UQO51" s="146"/>
      <c r="UQP51" s="147"/>
      <c r="UQV51" s="177"/>
      <c r="UQX51" s="146"/>
      <c r="UQY51" s="147"/>
      <c r="URE51" s="177"/>
      <c r="URG51" s="146"/>
      <c r="URH51" s="147"/>
      <c r="URN51" s="177"/>
      <c r="URP51" s="146"/>
      <c r="URQ51" s="147"/>
      <c r="URW51" s="177"/>
      <c r="URY51" s="146"/>
      <c r="URZ51" s="147"/>
      <c r="USF51" s="177"/>
      <c r="USH51" s="146"/>
      <c r="USI51" s="147"/>
      <c r="USO51" s="177"/>
      <c r="USQ51" s="146"/>
      <c r="USR51" s="147"/>
      <c r="USX51" s="177"/>
      <c r="USZ51" s="146"/>
      <c r="UTA51" s="147"/>
      <c r="UTG51" s="177"/>
      <c r="UTI51" s="146"/>
      <c r="UTJ51" s="147"/>
      <c r="UTP51" s="177"/>
      <c r="UTR51" s="146"/>
      <c r="UTS51" s="147"/>
      <c r="UTY51" s="177"/>
      <c r="UUA51" s="146"/>
      <c r="UUB51" s="147"/>
      <c r="UUH51" s="177"/>
      <c r="UUJ51" s="146"/>
      <c r="UUK51" s="147"/>
      <c r="UUQ51" s="177"/>
      <c r="UUS51" s="146"/>
      <c r="UUT51" s="147"/>
      <c r="UUZ51" s="177"/>
      <c r="UVB51" s="146"/>
      <c r="UVC51" s="147"/>
      <c r="UVI51" s="177"/>
      <c r="UVK51" s="146"/>
      <c r="UVL51" s="147"/>
      <c r="UVR51" s="177"/>
      <c r="UVT51" s="146"/>
      <c r="UVU51" s="147"/>
      <c r="UWA51" s="177"/>
      <c r="UWC51" s="146"/>
      <c r="UWD51" s="147"/>
      <c r="UWJ51" s="177"/>
      <c r="UWL51" s="146"/>
      <c r="UWM51" s="147"/>
      <c r="UWS51" s="177"/>
      <c r="UWU51" s="146"/>
      <c r="UWV51" s="147"/>
      <c r="UXB51" s="177"/>
      <c r="UXD51" s="146"/>
      <c r="UXE51" s="147"/>
      <c r="UXK51" s="177"/>
      <c r="UXM51" s="146"/>
      <c r="UXN51" s="147"/>
      <c r="UXT51" s="177"/>
      <c r="UXV51" s="146"/>
      <c r="UXW51" s="147"/>
      <c r="UYC51" s="177"/>
      <c r="UYE51" s="146"/>
      <c r="UYF51" s="147"/>
      <c r="UYL51" s="177"/>
      <c r="UYN51" s="146"/>
      <c r="UYO51" s="147"/>
      <c r="UYU51" s="177"/>
      <c r="UYW51" s="146"/>
      <c r="UYX51" s="147"/>
      <c r="UZD51" s="177"/>
      <c r="UZF51" s="146"/>
      <c r="UZG51" s="147"/>
      <c r="UZM51" s="177"/>
      <c r="UZO51" s="146"/>
      <c r="UZP51" s="147"/>
      <c r="UZV51" s="177"/>
      <c r="UZX51" s="146"/>
      <c r="UZY51" s="147"/>
      <c r="VAE51" s="177"/>
      <c r="VAG51" s="146"/>
      <c r="VAH51" s="147"/>
      <c r="VAN51" s="177"/>
      <c r="VAP51" s="146"/>
      <c r="VAQ51" s="147"/>
      <c r="VAW51" s="177"/>
      <c r="VAY51" s="146"/>
      <c r="VAZ51" s="147"/>
      <c r="VBF51" s="177"/>
      <c r="VBH51" s="146"/>
      <c r="VBI51" s="147"/>
      <c r="VBO51" s="177"/>
      <c r="VBQ51" s="146"/>
      <c r="VBR51" s="147"/>
      <c r="VBX51" s="177"/>
      <c r="VBZ51" s="146"/>
      <c r="VCA51" s="147"/>
      <c r="VCG51" s="177"/>
      <c r="VCI51" s="146"/>
      <c r="VCJ51" s="147"/>
      <c r="VCP51" s="177"/>
      <c r="VCR51" s="146"/>
      <c r="VCS51" s="147"/>
      <c r="VCY51" s="177"/>
      <c r="VDA51" s="146"/>
      <c r="VDB51" s="147"/>
      <c r="VDH51" s="177"/>
      <c r="VDJ51" s="146"/>
      <c r="VDK51" s="147"/>
      <c r="VDQ51" s="177"/>
      <c r="VDS51" s="146"/>
      <c r="VDT51" s="147"/>
      <c r="VDZ51" s="177"/>
      <c r="VEB51" s="146"/>
      <c r="VEC51" s="147"/>
      <c r="VEI51" s="177"/>
      <c r="VEK51" s="146"/>
      <c r="VEL51" s="147"/>
      <c r="VER51" s="177"/>
      <c r="VET51" s="146"/>
      <c r="VEU51" s="147"/>
      <c r="VFA51" s="177"/>
      <c r="VFC51" s="146"/>
      <c r="VFD51" s="147"/>
      <c r="VFJ51" s="177"/>
      <c r="VFL51" s="146"/>
      <c r="VFM51" s="147"/>
      <c r="VFS51" s="177"/>
      <c r="VFU51" s="146"/>
      <c r="VFV51" s="147"/>
      <c r="VGB51" s="177"/>
      <c r="VGD51" s="146"/>
      <c r="VGE51" s="147"/>
      <c r="VGK51" s="177"/>
      <c r="VGM51" s="146"/>
      <c r="VGN51" s="147"/>
      <c r="VGT51" s="177"/>
      <c r="VGV51" s="146"/>
      <c r="VGW51" s="147"/>
      <c r="VHC51" s="177"/>
      <c r="VHE51" s="146"/>
      <c r="VHF51" s="147"/>
      <c r="VHL51" s="177"/>
      <c r="VHN51" s="146"/>
      <c r="VHO51" s="147"/>
      <c r="VHU51" s="177"/>
      <c r="VHW51" s="146"/>
      <c r="VHX51" s="147"/>
      <c r="VID51" s="177"/>
      <c r="VIF51" s="146"/>
      <c r="VIG51" s="147"/>
      <c r="VIM51" s="177"/>
      <c r="VIO51" s="146"/>
      <c r="VIP51" s="147"/>
      <c r="VIV51" s="177"/>
      <c r="VIX51" s="146"/>
      <c r="VIY51" s="147"/>
      <c r="VJE51" s="177"/>
      <c r="VJG51" s="146"/>
      <c r="VJH51" s="147"/>
      <c r="VJN51" s="177"/>
      <c r="VJP51" s="146"/>
      <c r="VJQ51" s="147"/>
      <c r="VJW51" s="177"/>
      <c r="VJY51" s="146"/>
      <c r="VJZ51" s="147"/>
      <c r="VKF51" s="177"/>
      <c r="VKH51" s="146"/>
      <c r="VKI51" s="147"/>
      <c r="VKO51" s="177"/>
      <c r="VKQ51" s="146"/>
      <c r="VKR51" s="147"/>
      <c r="VKX51" s="177"/>
      <c r="VKZ51" s="146"/>
      <c r="VLA51" s="147"/>
      <c r="VLG51" s="177"/>
      <c r="VLI51" s="146"/>
      <c r="VLJ51" s="147"/>
      <c r="VLP51" s="177"/>
      <c r="VLR51" s="146"/>
      <c r="VLS51" s="147"/>
      <c r="VLY51" s="177"/>
      <c r="VMA51" s="146"/>
      <c r="VMB51" s="147"/>
      <c r="VMH51" s="177"/>
      <c r="VMJ51" s="146"/>
      <c r="VMK51" s="147"/>
      <c r="VMQ51" s="177"/>
      <c r="VMS51" s="146"/>
      <c r="VMT51" s="147"/>
      <c r="VMZ51" s="177"/>
      <c r="VNB51" s="146"/>
      <c r="VNC51" s="147"/>
      <c r="VNI51" s="177"/>
      <c r="VNK51" s="146"/>
      <c r="VNL51" s="147"/>
      <c r="VNR51" s="177"/>
      <c r="VNT51" s="146"/>
      <c r="VNU51" s="147"/>
      <c r="VOA51" s="177"/>
      <c r="VOC51" s="146"/>
      <c r="VOD51" s="147"/>
      <c r="VOJ51" s="177"/>
      <c r="VOL51" s="146"/>
      <c r="VOM51" s="147"/>
      <c r="VOS51" s="177"/>
      <c r="VOU51" s="146"/>
      <c r="VOV51" s="147"/>
      <c r="VPB51" s="177"/>
      <c r="VPD51" s="146"/>
      <c r="VPE51" s="147"/>
      <c r="VPK51" s="177"/>
      <c r="VPM51" s="146"/>
      <c r="VPN51" s="147"/>
      <c r="VPT51" s="177"/>
      <c r="VPV51" s="146"/>
      <c r="VPW51" s="147"/>
      <c r="VQC51" s="177"/>
      <c r="VQE51" s="146"/>
      <c r="VQF51" s="147"/>
      <c r="VQL51" s="177"/>
      <c r="VQN51" s="146"/>
      <c r="VQO51" s="147"/>
      <c r="VQU51" s="177"/>
      <c r="VQW51" s="146"/>
      <c r="VQX51" s="147"/>
      <c r="VRD51" s="177"/>
      <c r="VRF51" s="146"/>
      <c r="VRG51" s="147"/>
      <c r="VRM51" s="177"/>
      <c r="VRO51" s="146"/>
      <c r="VRP51" s="147"/>
      <c r="VRV51" s="177"/>
      <c r="VRX51" s="146"/>
      <c r="VRY51" s="147"/>
      <c r="VSE51" s="177"/>
      <c r="VSG51" s="146"/>
      <c r="VSH51" s="147"/>
      <c r="VSN51" s="177"/>
      <c r="VSP51" s="146"/>
      <c r="VSQ51" s="147"/>
      <c r="VSW51" s="177"/>
      <c r="VSY51" s="146"/>
      <c r="VSZ51" s="147"/>
      <c r="VTF51" s="177"/>
      <c r="VTH51" s="146"/>
      <c r="VTI51" s="147"/>
      <c r="VTO51" s="177"/>
      <c r="VTQ51" s="146"/>
      <c r="VTR51" s="147"/>
      <c r="VTX51" s="177"/>
      <c r="VTZ51" s="146"/>
      <c r="VUA51" s="147"/>
      <c r="VUG51" s="177"/>
      <c r="VUI51" s="146"/>
      <c r="VUJ51" s="147"/>
      <c r="VUP51" s="177"/>
      <c r="VUR51" s="146"/>
      <c r="VUS51" s="147"/>
      <c r="VUY51" s="177"/>
      <c r="VVA51" s="146"/>
      <c r="VVB51" s="147"/>
      <c r="VVH51" s="177"/>
      <c r="VVJ51" s="146"/>
      <c r="VVK51" s="147"/>
      <c r="VVQ51" s="177"/>
      <c r="VVS51" s="146"/>
      <c r="VVT51" s="147"/>
      <c r="VVZ51" s="177"/>
      <c r="VWB51" s="146"/>
      <c r="VWC51" s="147"/>
      <c r="VWI51" s="177"/>
      <c r="VWK51" s="146"/>
      <c r="VWL51" s="147"/>
      <c r="VWR51" s="177"/>
      <c r="VWT51" s="146"/>
      <c r="VWU51" s="147"/>
      <c r="VXA51" s="177"/>
      <c r="VXC51" s="146"/>
      <c r="VXD51" s="147"/>
      <c r="VXJ51" s="177"/>
      <c r="VXL51" s="146"/>
      <c r="VXM51" s="147"/>
      <c r="VXS51" s="177"/>
      <c r="VXU51" s="146"/>
      <c r="VXV51" s="147"/>
      <c r="VYB51" s="177"/>
      <c r="VYD51" s="146"/>
      <c r="VYE51" s="147"/>
      <c r="VYK51" s="177"/>
      <c r="VYM51" s="146"/>
      <c r="VYN51" s="147"/>
      <c r="VYT51" s="177"/>
      <c r="VYV51" s="146"/>
      <c r="VYW51" s="147"/>
      <c r="VZC51" s="177"/>
      <c r="VZE51" s="146"/>
      <c r="VZF51" s="147"/>
      <c r="VZL51" s="177"/>
      <c r="VZN51" s="146"/>
      <c r="VZO51" s="147"/>
      <c r="VZU51" s="177"/>
      <c r="VZW51" s="146"/>
      <c r="VZX51" s="147"/>
      <c r="WAD51" s="177"/>
      <c r="WAF51" s="146"/>
      <c r="WAG51" s="147"/>
      <c r="WAM51" s="177"/>
      <c r="WAO51" s="146"/>
      <c r="WAP51" s="147"/>
      <c r="WAV51" s="177"/>
      <c r="WAX51" s="146"/>
      <c r="WAY51" s="147"/>
      <c r="WBE51" s="177"/>
      <c r="WBG51" s="146"/>
      <c r="WBH51" s="147"/>
      <c r="WBN51" s="177"/>
      <c r="WBP51" s="146"/>
      <c r="WBQ51" s="147"/>
      <c r="WBW51" s="177"/>
      <c r="WBY51" s="146"/>
      <c r="WBZ51" s="147"/>
      <c r="WCF51" s="177"/>
      <c r="WCH51" s="146"/>
      <c r="WCI51" s="147"/>
      <c r="WCO51" s="177"/>
      <c r="WCQ51" s="146"/>
      <c r="WCR51" s="147"/>
      <c r="WCX51" s="177"/>
      <c r="WCZ51" s="146"/>
      <c r="WDA51" s="147"/>
      <c r="WDG51" s="177"/>
      <c r="WDI51" s="146"/>
      <c r="WDJ51" s="147"/>
      <c r="WDP51" s="177"/>
      <c r="WDR51" s="146"/>
      <c r="WDS51" s="147"/>
      <c r="WDY51" s="177"/>
      <c r="WEA51" s="146"/>
      <c r="WEB51" s="147"/>
      <c r="WEH51" s="177"/>
      <c r="WEJ51" s="146"/>
      <c r="WEK51" s="147"/>
      <c r="WEQ51" s="177"/>
      <c r="WES51" s="146"/>
      <c r="WET51" s="147"/>
      <c r="WEZ51" s="177"/>
      <c r="WFB51" s="146"/>
      <c r="WFC51" s="147"/>
      <c r="WFI51" s="177"/>
      <c r="WFK51" s="146"/>
      <c r="WFL51" s="147"/>
      <c r="WFR51" s="177"/>
      <c r="WFT51" s="146"/>
      <c r="WFU51" s="147"/>
      <c r="WGA51" s="177"/>
      <c r="WGC51" s="146"/>
      <c r="WGD51" s="147"/>
      <c r="WGJ51" s="177"/>
      <c r="WGL51" s="146"/>
      <c r="WGM51" s="147"/>
      <c r="WGS51" s="177"/>
      <c r="WGU51" s="146"/>
      <c r="WGV51" s="147"/>
      <c r="WHB51" s="177"/>
      <c r="WHD51" s="146"/>
      <c r="WHE51" s="147"/>
      <c r="WHK51" s="177"/>
      <c r="WHM51" s="146"/>
      <c r="WHN51" s="147"/>
      <c r="WHT51" s="177"/>
      <c r="WHV51" s="146"/>
      <c r="WHW51" s="147"/>
      <c r="WIC51" s="177"/>
      <c r="WIE51" s="146"/>
      <c r="WIF51" s="147"/>
      <c r="WIL51" s="177"/>
      <c r="WIN51" s="146"/>
      <c r="WIO51" s="147"/>
      <c r="WIU51" s="177"/>
      <c r="WIW51" s="146"/>
      <c r="WIX51" s="147"/>
      <c r="WJD51" s="177"/>
      <c r="WJF51" s="146"/>
      <c r="WJG51" s="147"/>
      <c r="WJM51" s="177"/>
      <c r="WJO51" s="146"/>
      <c r="WJP51" s="147"/>
      <c r="WJV51" s="177"/>
      <c r="WJX51" s="146"/>
      <c r="WJY51" s="147"/>
      <c r="WKE51" s="177"/>
      <c r="WKG51" s="146"/>
      <c r="WKH51" s="147"/>
      <c r="WKN51" s="177"/>
      <c r="WKP51" s="146"/>
      <c r="WKQ51" s="147"/>
      <c r="WKW51" s="177"/>
      <c r="WKY51" s="146"/>
      <c r="WKZ51" s="147"/>
      <c r="WLF51" s="177"/>
      <c r="WLH51" s="146"/>
      <c r="WLI51" s="147"/>
      <c r="WLO51" s="177"/>
      <c r="WLQ51" s="146"/>
      <c r="WLR51" s="147"/>
      <c r="WLX51" s="177"/>
      <c r="WLZ51" s="146"/>
      <c r="WMA51" s="147"/>
      <c r="WMG51" s="177"/>
      <c r="WMI51" s="146"/>
      <c r="WMJ51" s="147"/>
      <c r="WMP51" s="177"/>
      <c r="WMR51" s="146"/>
      <c r="WMS51" s="147"/>
      <c r="WMY51" s="177"/>
      <c r="WNA51" s="146"/>
      <c r="WNB51" s="147"/>
      <c r="WNH51" s="177"/>
      <c r="WNJ51" s="146"/>
      <c r="WNK51" s="147"/>
      <c r="WNQ51" s="177"/>
      <c r="WNS51" s="146"/>
      <c r="WNT51" s="147"/>
      <c r="WNZ51" s="177"/>
      <c r="WOB51" s="146"/>
      <c r="WOC51" s="147"/>
      <c r="WOI51" s="177"/>
      <c r="WOK51" s="146"/>
      <c r="WOL51" s="147"/>
      <c r="WOR51" s="177"/>
      <c r="WOT51" s="146"/>
      <c r="WOU51" s="147"/>
      <c r="WPA51" s="177"/>
      <c r="WPC51" s="146"/>
      <c r="WPD51" s="147"/>
      <c r="WPJ51" s="177"/>
      <c r="WPL51" s="146"/>
      <c r="WPM51" s="147"/>
      <c r="WPS51" s="177"/>
      <c r="WPU51" s="146"/>
      <c r="WPV51" s="147"/>
      <c r="WQB51" s="177"/>
      <c r="WQD51" s="146"/>
      <c r="WQE51" s="147"/>
      <c r="WQK51" s="177"/>
      <c r="WQM51" s="146"/>
      <c r="WQN51" s="147"/>
      <c r="WQT51" s="177"/>
      <c r="WQV51" s="146"/>
      <c r="WQW51" s="147"/>
      <c r="WRC51" s="177"/>
      <c r="WRE51" s="146"/>
      <c r="WRF51" s="147"/>
      <c r="WRL51" s="177"/>
      <c r="WRN51" s="146"/>
      <c r="WRO51" s="147"/>
      <c r="WRU51" s="177"/>
      <c r="WRW51" s="146"/>
      <c r="WRX51" s="147"/>
      <c r="WSD51" s="177"/>
      <c r="WSF51" s="146"/>
      <c r="WSG51" s="147"/>
      <c r="WSM51" s="177"/>
      <c r="WSO51" s="146"/>
      <c r="WSP51" s="147"/>
      <c r="WSV51" s="177"/>
      <c r="WSX51" s="146"/>
      <c r="WSY51" s="147"/>
      <c r="WTE51" s="177"/>
      <c r="WTG51" s="146"/>
      <c r="WTH51" s="147"/>
      <c r="WTN51" s="177"/>
      <c r="WTP51" s="146"/>
      <c r="WTQ51" s="147"/>
      <c r="WTW51" s="177"/>
      <c r="WTY51" s="146"/>
      <c r="WTZ51" s="147"/>
      <c r="WUF51" s="177"/>
      <c r="WUH51" s="146"/>
      <c r="WUI51" s="147"/>
      <c r="WUO51" s="177"/>
      <c r="WUQ51" s="146"/>
      <c r="WUR51" s="147"/>
      <c r="WUX51" s="177"/>
      <c r="WUZ51" s="146"/>
      <c r="WVA51" s="147"/>
      <c r="WVG51" s="177"/>
      <c r="WVI51" s="146"/>
      <c r="WVJ51" s="147"/>
      <c r="WVP51" s="177"/>
      <c r="WVR51" s="146"/>
      <c r="WVS51" s="147"/>
      <c r="WVY51" s="177"/>
      <c r="WWA51" s="146"/>
      <c r="WWB51" s="147"/>
      <c r="WWH51" s="177"/>
      <c r="WWJ51" s="146"/>
      <c r="WWK51" s="147"/>
      <c r="WWQ51" s="177"/>
      <c r="WWS51" s="146"/>
      <c r="WWT51" s="147"/>
      <c r="WWZ51" s="177"/>
      <c r="WXB51" s="146"/>
      <c r="WXC51" s="147"/>
      <c r="WXI51" s="177"/>
      <c r="WXK51" s="146"/>
      <c r="WXL51" s="147"/>
      <c r="WXR51" s="177"/>
      <c r="WXT51" s="146"/>
      <c r="WXU51" s="147"/>
      <c r="WYA51" s="177"/>
      <c r="WYC51" s="146"/>
      <c r="WYD51" s="147"/>
      <c r="WYJ51" s="177"/>
      <c r="WYL51" s="146"/>
      <c r="WYM51" s="147"/>
      <c r="WYS51" s="177"/>
      <c r="WYU51" s="146"/>
      <c r="WYV51" s="147"/>
      <c r="WZB51" s="177"/>
      <c r="WZD51" s="146"/>
      <c r="WZE51" s="147"/>
      <c r="WZK51" s="177"/>
      <c r="WZM51" s="146"/>
      <c r="WZN51" s="147"/>
      <c r="WZT51" s="177"/>
      <c r="WZV51" s="146"/>
      <c r="WZW51" s="147"/>
      <c r="XAC51" s="177"/>
      <c r="XAE51" s="146"/>
      <c r="XAF51" s="147"/>
      <c r="XAL51" s="177"/>
      <c r="XAN51" s="146"/>
      <c r="XAO51" s="147"/>
      <c r="XAU51" s="177"/>
      <c r="XAW51" s="146"/>
      <c r="XAX51" s="147"/>
      <c r="XBD51" s="177"/>
      <c r="XBF51" s="146"/>
      <c r="XBG51" s="147"/>
      <c r="XBM51" s="177"/>
      <c r="XBO51" s="146"/>
      <c r="XBP51" s="147"/>
      <c r="XBV51" s="177"/>
      <c r="XBX51" s="146"/>
      <c r="XBY51" s="147"/>
      <c r="XCE51" s="177"/>
      <c r="XCG51" s="146"/>
      <c r="XCH51" s="147"/>
      <c r="XCN51" s="177"/>
      <c r="XCP51" s="146"/>
      <c r="XCQ51" s="147"/>
      <c r="XCW51" s="177"/>
      <c r="XCY51" s="146"/>
      <c r="XCZ51" s="147"/>
      <c r="XDF51" s="177"/>
      <c r="XDH51" s="146"/>
      <c r="XDI51" s="147"/>
      <c r="XDO51" s="177"/>
      <c r="XDQ51" s="146"/>
      <c r="XDR51" s="147"/>
      <c r="XDX51" s="177"/>
      <c r="XDZ51" s="146"/>
      <c r="XEA51" s="147"/>
      <c r="XEG51" s="177"/>
      <c r="XEI51" s="146"/>
      <c r="XEJ51" s="147"/>
      <c r="XEP51" s="177"/>
      <c r="XER51" s="146"/>
      <c r="XES51" s="147"/>
      <c r="XEY51" s="177"/>
      <c r="XFA51" s="146"/>
      <c r="XFB51" s="147"/>
    </row>
    <row r="52" spans="1:16384" s="175" customFormat="1" ht="24.95" customHeight="1">
      <c r="A52" s="134"/>
      <c r="B52" s="167"/>
      <c r="C52" s="167" t="s">
        <v>460</v>
      </c>
      <c r="D52" s="181">
        <v>212</v>
      </c>
      <c r="E52" s="181">
        <v>24</v>
      </c>
      <c r="F52" s="181">
        <v>38</v>
      </c>
      <c r="G52" s="181">
        <v>61</v>
      </c>
      <c r="H52" s="181">
        <v>24</v>
      </c>
      <c r="I52" s="181">
        <f t="shared" si="4"/>
        <v>-37</v>
      </c>
      <c r="J52" s="306">
        <f t="shared" si="5"/>
        <v>-60.655737704918032</v>
      </c>
      <c r="K52" s="134"/>
      <c r="Q52" s="177"/>
      <c r="S52" s="146"/>
      <c r="T52" s="147"/>
      <c r="Z52" s="177"/>
      <c r="AB52" s="146"/>
      <c r="AC52" s="147"/>
      <c r="AI52" s="177"/>
      <c r="AK52" s="146"/>
      <c r="AL52" s="147"/>
      <c r="AR52" s="177"/>
      <c r="AT52" s="146"/>
      <c r="AU52" s="147"/>
      <c r="BA52" s="177"/>
      <c r="BC52" s="146"/>
      <c r="BD52" s="147"/>
      <c r="BJ52" s="177"/>
      <c r="BL52" s="146"/>
      <c r="BM52" s="147"/>
      <c r="BS52" s="177"/>
      <c r="BU52" s="146"/>
      <c r="BV52" s="147"/>
      <c r="CB52" s="177"/>
      <c r="CD52" s="146"/>
      <c r="CE52" s="147"/>
      <c r="CK52" s="177"/>
      <c r="CM52" s="146"/>
      <c r="CN52" s="147"/>
      <c r="CT52" s="177"/>
      <c r="CV52" s="146"/>
      <c r="CW52" s="147"/>
      <c r="DC52" s="177"/>
      <c r="DE52" s="146"/>
      <c r="DF52" s="147"/>
      <c r="DL52" s="177"/>
      <c r="DN52" s="146"/>
      <c r="DO52" s="147"/>
      <c r="DU52" s="177"/>
      <c r="DW52" s="146"/>
      <c r="DX52" s="147"/>
      <c r="ED52" s="177"/>
      <c r="EF52" s="146"/>
      <c r="EG52" s="147"/>
      <c r="EM52" s="177"/>
      <c r="EO52" s="146"/>
      <c r="EP52" s="147"/>
      <c r="EV52" s="177"/>
      <c r="EX52" s="146"/>
      <c r="EY52" s="147"/>
      <c r="FE52" s="177"/>
      <c r="FG52" s="146"/>
      <c r="FH52" s="147"/>
      <c r="FN52" s="177"/>
      <c r="FP52" s="146"/>
      <c r="FQ52" s="147"/>
      <c r="FW52" s="177"/>
      <c r="FY52" s="146"/>
      <c r="FZ52" s="147"/>
      <c r="GF52" s="177"/>
      <c r="GH52" s="146"/>
      <c r="GI52" s="147"/>
      <c r="GO52" s="177"/>
      <c r="GQ52" s="146"/>
      <c r="GR52" s="147"/>
      <c r="GX52" s="177"/>
      <c r="GZ52" s="146"/>
      <c r="HA52" s="147"/>
      <c r="HG52" s="177"/>
      <c r="HI52" s="146"/>
      <c r="HJ52" s="147"/>
      <c r="HP52" s="177"/>
      <c r="HR52" s="146"/>
      <c r="HS52" s="147"/>
      <c r="HY52" s="177"/>
      <c r="IA52" s="146"/>
      <c r="IB52" s="147"/>
      <c r="IH52" s="177"/>
      <c r="IJ52" s="146"/>
      <c r="IK52" s="147"/>
      <c r="IQ52" s="177"/>
      <c r="IS52" s="146"/>
      <c r="IT52" s="147"/>
      <c r="IZ52" s="177"/>
      <c r="JB52" s="146"/>
      <c r="JC52" s="147"/>
      <c r="JI52" s="177"/>
      <c r="JK52" s="146"/>
      <c r="JL52" s="147"/>
      <c r="JR52" s="177"/>
      <c r="JT52" s="146"/>
      <c r="JU52" s="147"/>
      <c r="KA52" s="177"/>
      <c r="KC52" s="146"/>
      <c r="KD52" s="147"/>
      <c r="KJ52" s="177"/>
      <c r="KL52" s="146"/>
      <c r="KM52" s="147"/>
      <c r="KS52" s="177"/>
      <c r="KU52" s="146"/>
      <c r="KV52" s="147"/>
      <c r="LB52" s="177"/>
      <c r="LD52" s="146"/>
      <c r="LE52" s="147"/>
      <c r="LK52" s="177"/>
      <c r="LM52" s="146"/>
      <c r="LN52" s="147"/>
      <c r="LT52" s="177"/>
      <c r="LV52" s="146"/>
      <c r="LW52" s="147"/>
      <c r="MC52" s="177"/>
      <c r="ME52" s="146"/>
      <c r="MF52" s="147"/>
      <c r="ML52" s="177"/>
      <c r="MN52" s="146"/>
      <c r="MO52" s="147"/>
      <c r="MU52" s="177"/>
      <c r="MW52" s="146"/>
      <c r="MX52" s="147"/>
      <c r="ND52" s="177"/>
      <c r="NF52" s="146"/>
      <c r="NG52" s="147"/>
      <c r="NM52" s="177"/>
      <c r="NO52" s="146"/>
      <c r="NP52" s="147"/>
      <c r="NV52" s="177"/>
      <c r="NX52" s="146"/>
      <c r="NY52" s="147"/>
      <c r="OE52" s="177"/>
      <c r="OG52" s="146"/>
      <c r="OH52" s="147"/>
      <c r="ON52" s="177"/>
      <c r="OP52" s="146"/>
      <c r="OQ52" s="147"/>
      <c r="OW52" s="177"/>
      <c r="OY52" s="146"/>
      <c r="OZ52" s="147"/>
      <c r="PF52" s="177"/>
      <c r="PH52" s="146"/>
      <c r="PI52" s="147"/>
      <c r="PO52" s="177"/>
      <c r="PQ52" s="146"/>
      <c r="PR52" s="147"/>
      <c r="PX52" s="177"/>
      <c r="PZ52" s="146"/>
      <c r="QA52" s="147"/>
      <c r="QG52" s="177"/>
      <c r="QI52" s="146"/>
      <c r="QJ52" s="147"/>
      <c r="QP52" s="177"/>
      <c r="QR52" s="146"/>
      <c r="QS52" s="147"/>
      <c r="QY52" s="177"/>
      <c r="RA52" s="146"/>
      <c r="RB52" s="147"/>
      <c r="RH52" s="177"/>
      <c r="RJ52" s="146"/>
      <c r="RK52" s="147"/>
      <c r="RQ52" s="177"/>
      <c r="RS52" s="146"/>
      <c r="RT52" s="147"/>
      <c r="RZ52" s="177"/>
      <c r="SB52" s="146"/>
      <c r="SC52" s="147"/>
      <c r="SI52" s="177"/>
      <c r="SK52" s="146"/>
      <c r="SL52" s="147"/>
      <c r="SR52" s="177"/>
      <c r="ST52" s="146"/>
      <c r="SU52" s="147"/>
      <c r="TA52" s="177"/>
      <c r="TC52" s="146"/>
      <c r="TD52" s="147"/>
      <c r="TJ52" s="177"/>
      <c r="TL52" s="146"/>
      <c r="TM52" s="147"/>
      <c r="TS52" s="177"/>
      <c r="TU52" s="146"/>
      <c r="TV52" s="147"/>
      <c r="UB52" s="177"/>
      <c r="UD52" s="146"/>
      <c r="UE52" s="147"/>
      <c r="UK52" s="177"/>
      <c r="UM52" s="146"/>
      <c r="UN52" s="147"/>
      <c r="UT52" s="177"/>
      <c r="UV52" s="146"/>
      <c r="UW52" s="147"/>
      <c r="VC52" s="177"/>
      <c r="VE52" s="146"/>
      <c r="VF52" s="147"/>
      <c r="VL52" s="177"/>
      <c r="VN52" s="146"/>
      <c r="VO52" s="147"/>
      <c r="VU52" s="177"/>
      <c r="VW52" s="146"/>
      <c r="VX52" s="147"/>
      <c r="WD52" s="177"/>
      <c r="WF52" s="146"/>
      <c r="WG52" s="147"/>
      <c r="WM52" s="177"/>
      <c r="WO52" s="146"/>
      <c r="WP52" s="147"/>
      <c r="WV52" s="177"/>
      <c r="WX52" s="146"/>
      <c r="WY52" s="147"/>
      <c r="XE52" s="177"/>
      <c r="XG52" s="146"/>
      <c r="XH52" s="147"/>
      <c r="XN52" s="177"/>
      <c r="XP52" s="146"/>
      <c r="XQ52" s="147"/>
      <c r="XW52" s="177"/>
      <c r="XY52" s="146"/>
      <c r="XZ52" s="147"/>
      <c r="YF52" s="177"/>
      <c r="YH52" s="146"/>
      <c r="YI52" s="147"/>
      <c r="YO52" s="177"/>
      <c r="YQ52" s="146"/>
      <c r="YR52" s="147"/>
      <c r="YX52" s="177"/>
      <c r="YZ52" s="146"/>
      <c r="ZA52" s="147"/>
      <c r="ZG52" s="177"/>
      <c r="ZI52" s="146"/>
      <c r="ZJ52" s="147"/>
      <c r="ZP52" s="177"/>
      <c r="ZR52" s="146"/>
      <c r="ZS52" s="147"/>
      <c r="ZY52" s="177"/>
      <c r="AAA52" s="146"/>
      <c r="AAB52" s="147"/>
      <c r="AAH52" s="177"/>
      <c r="AAJ52" s="146"/>
      <c r="AAK52" s="147"/>
      <c r="AAQ52" s="177"/>
      <c r="AAS52" s="146"/>
      <c r="AAT52" s="147"/>
      <c r="AAZ52" s="177"/>
      <c r="ABB52" s="146"/>
      <c r="ABC52" s="147"/>
      <c r="ABI52" s="177"/>
      <c r="ABK52" s="146"/>
      <c r="ABL52" s="147"/>
      <c r="ABR52" s="177"/>
      <c r="ABT52" s="146"/>
      <c r="ABU52" s="147"/>
      <c r="ACA52" s="177"/>
      <c r="ACC52" s="146"/>
      <c r="ACD52" s="147"/>
      <c r="ACJ52" s="177"/>
      <c r="ACL52" s="146"/>
      <c r="ACM52" s="147"/>
      <c r="ACS52" s="177"/>
      <c r="ACU52" s="146"/>
      <c r="ACV52" s="147"/>
      <c r="ADB52" s="177"/>
      <c r="ADD52" s="146"/>
      <c r="ADE52" s="147"/>
      <c r="ADK52" s="177"/>
      <c r="ADM52" s="146"/>
      <c r="ADN52" s="147"/>
      <c r="ADT52" s="177"/>
      <c r="ADV52" s="146"/>
      <c r="ADW52" s="147"/>
      <c r="AEC52" s="177"/>
      <c r="AEE52" s="146"/>
      <c r="AEF52" s="147"/>
      <c r="AEL52" s="177"/>
      <c r="AEN52" s="146"/>
      <c r="AEO52" s="147"/>
      <c r="AEU52" s="177"/>
      <c r="AEW52" s="146"/>
      <c r="AEX52" s="147"/>
      <c r="AFD52" s="177"/>
      <c r="AFF52" s="146"/>
      <c r="AFG52" s="147"/>
      <c r="AFM52" s="177"/>
      <c r="AFO52" s="146"/>
      <c r="AFP52" s="147"/>
      <c r="AFV52" s="177"/>
      <c r="AFX52" s="146"/>
      <c r="AFY52" s="147"/>
      <c r="AGE52" s="177"/>
      <c r="AGG52" s="146"/>
      <c r="AGH52" s="147"/>
      <c r="AGN52" s="177"/>
      <c r="AGP52" s="146"/>
      <c r="AGQ52" s="147"/>
      <c r="AGW52" s="177"/>
      <c r="AGY52" s="146"/>
      <c r="AGZ52" s="147"/>
      <c r="AHF52" s="177"/>
      <c r="AHH52" s="146"/>
      <c r="AHI52" s="147"/>
      <c r="AHO52" s="177"/>
      <c r="AHQ52" s="146"/>
      <c r="AHR52" s="147"/>
      <c r="AHX52" s="177"/>
      <c r="AHZ52" s="146"/>
      <c r="AIA52" s="147"/>
      <c r="AIG52" s="177"/>
      <c r="AII52" s="146"/>
      <c r="AIJ52" s="147"/>
      <c r="AIP52" s="177"/>
      <c r="AIR52" s="146"/>
      <c r="AIS52" s="147"/>
      <c r="AIY52" s="177"/>
      <c r="AJA52" s="146"/>
      <c r="AJB52" s="147"/>
      <c r="AJH52" s="177"/>
      <c r="AJJ52" s="146"/>
      <c r="AJK52" s="147"/>
      <c r="AJQ52" s="177"/>
      <c r="AJS52" s="146"/>
      <c r="AJT52" s="147"/>
      <c r="AJZ52" s="177"/>
      <c r="AKB52" s="146"/>
      <c r="AKC52" s="147"/>
      <c r="AKI52" s="177"/>
      <c r="AKK52" s="146"/>
      <c r="AKL52" s="147"/>
      <c r="AKR52" s="177"/>
      <c r="AKT52" s="146"/>
      <c r="AKU52" s="147"/>
      <c r="ALA52" s="177"/>
      <c r="ALC52" s="146"/>
      <c r="ALD52" s="147"/>
      <c r="ALJ52" s="177"/>
      <c r="ALL52" s="146"/>
      <c r="ALM52" s="147"/>
      <c r="ALS52" s="177"/>
      <c r="ALU52" s="146"/>
      <c r="ALV52" s="147"/>
      <c r="AMB52" s="177"/>
      <c r="AMD52" s="146"/>
      <c r="AME52" s="147"/>
      <c r="AMK52" s="177"/>
      <c r="AMM52" s="146"/>
      <c r="AMN52" s="147"/>
      <c r="AMT52" s="177"/>
      <c r="AMV52" s="146"/>
      <c r="AMW52" s="147"/>
      <c r="ANC52" s="177"/>
      <c r="ANE52" s="146"/>
      <c r="ANF52" s="147"/>
      <c r="ANL52" s="177"/>
      <c r="ANN52" s="146"/>
      <c r="ANO52" s="147"/>
      <c r="ANU52" s="177"/>
      <c r="ANW52" s="146"/>
      <c r="ANX52" s="147"/>
      <c r="AOD52" s="177"/>
      <c r="AOF52" s="146"/>
      <c r="AOG52" s="147"/>
      <c r="AOM52" s="177"/>
      <c r="AOO52" s="146"/>
      <c r="AOP52" s="147"/>
      <c r="AOV52" s="177"/>
      <c r="AOX52" s="146"/>
      <c r="AOY52" s="147"/>
      <c r="APE52" s="177"/>
      <c r="APG52" s="146"/>
      <c r="APH52" s="147"/>
      <c r="APN52" s="177"/>
      <c r="APP52" s="146"/>
      <c r="APQ52" s="147"/>
      <c r="APW52" s="177"/>
      <c r="APY52" s="146"/>
      <c r="APZ52" s="147"/>
      <c r="AQF52" s="177"/>
      <c r="AQH52" s="146"/>
      <c r="AQI52" s="147"/>
      <c r="AQO52" s="177"/>
      <c r="AQQ52" s="146"/>
      <c r="AQR52" s="147"/>
      <c r="AQX52" s="177"/>
      <c r="AQZ52" s="146"/>
      <c r="ARA52" s="147"/>
      <c r="ARG52" s="177"/>
      <c r="ARI52" s="146"/>
      <c r="ARJ52" s="147"/>
      <c r="ARP52" s="177"/>
      <c r="ARR52" s="146"/>
      <c r="ARS52" s="147"/>
      <c r="ARY52" s="177"/>
      <c r="ASA52" s="146"/>
      <c r="ASB52" s="147"/>
      <c r="ASH52" s="177"/>
      <c r="ASJ52" s="146"/>
      <c r="ASK52" s="147"/>
      <c r="ASQ52" s="177"/>
      <c r="ASS52" s="146"/>
      <c r="AST52" s="147"/>
      <c r="ASZ52" s="177"/>
      <c r="ATB52" s="146"/>
      <c r="ATC52" s="147"/>
      <c r="ATI52" s="177"/>
      <c r="ATK52" s="146"/>
      <c r="ATL52" s="147"/>
      <c r="ATR52" s="177"/>
      <c r="ATT52" s="146"/>
      <c r="ATU52" s="147"/>
      <c r="AUA52" s="177"/>
      <c r="AUC52" s="146"/>
      <c r="AUD52" s="147"/>
      <c r="AUJ52" s="177"/>
      <c r="AUL52" s="146"/>
      <c r="AUM52" s="147"/>
      <c r="AUS52" s="177"/>
      <c r="AUU52" s="146"/>
      <c r="AUV52" s="147"/>
      <c r="AVB52" s="177"/>
      <c r="AVD52" s="146"/>
      <c r="AVE52" s="147"/>
      <c r="AVK52" s="177"/>
      <c r="AVM52" s="146"/>
      <c r="AVN52" s="147"/>
      <c r="AVT52" s="177"/>
      <c r="AVV52" s="146"/>
      <c r="AVW52" s="147"/>
      <c r="AWC52" s="177"/>
      <c r="AWE52" s="146"/>
      <c r="AWF52" s="147"/>
      <c r="AWL52" s="177"/>
      <c r="AWN52" s="146"/>
      <c r="AWO52" s="147"/>
      <c r="AWU52" s="177"/>
      <c r="AWW52" s="146"/>
      <c r="AWX52" s="147"/>
      <c r="AXD52" s="177"/>
      <c r="AXF52" s="146"/>
      <c r="AXG52" s="147"/>
      <c r="AXM52" s="177"/>
      <c r="AXO52" s="146"/>
      <c r="AXP52" s="147"/>
      <c r="AXV52" s="177"/>
      <c r="AXX52" s="146"/>
      <c r="AXY52" s="147"/>
      <c r="AYE52" s="177"/>
      <c r="AYG52" s="146"/>
      <c r="AYH52" s="147"/>
      <c r="AYN52" s="177"/>
      <c r="AYP52" s="146"/>
      <c r="AYQ52" s="147"/>
      <c r="AYW52" s="177"/>
      <c r="AYY52" s="146"/>
      <c r="AYZ52" s="147"/>
      <c r="AZF52" s="177"/>
      <c r="AZH52" s="146"/>
      <c r="AZI52" s="147"/>
      <c r="AZO52" s="177"/>
      <c r="AZQ52" s="146"/>
      <c r="AZR52" s="147"/>
      <c r="AZX52" s="177"/>
      <c r="AZZ52" s="146"/>
      <c r="BAA52" s="147"/>
      <c r="BAG52" s="177"/>
      <c r="BAI52" s="146"/>
      <c r="BAJ52" s="147"/>
      <c r="BAP52" s="177"/>
      <c r="BAR52" s="146"/>
      <c r="BAS52" s="147"/>
      <c r="BAY52" s="177"/>
      <c r="BBA52" s="146"/>
      <c r="BBB52" s="147"/>
      <c r="BBH52" s="177"/>
      <c r="BBJ52" s="146"/>
      <c r="BBK52" s="147"/>
      <c r="BBQ52" s="177"/>
      <c r="BBS52" s="146"/>
      <c r="BBT52" s="147"/>
      <c r="BBZ52" s="177"/>
      <c r="BCB52" s="146"/>
      <c r="BCC52" s="147"/>
      <c r="BCI52" s="177"/>
      <c r="BCK52" s="146"/>
      <c r="BCL52" s="147"/>
      <c r="BCR52" s="177"/>
      <c r="BCT52" s="146"/>
      <c r="BCU52" s="147"/>
      <c r="BDA52" s="177"/>
      <c r="BDC52" s="146"/>
      <c r="BDD52" s="147"/>
      <c r="BDJ52" s="177"/>
      <c r="BDL52" s="146"/>
      <c r="BDM52" s="147"/>
      <c r="BDS52" s="177"/>
      <c r="BDU52" s="146"/>
      <c r="BDV52" s="147"/>
      <c r="BEB52" s="177"/>
      <c r="BED52" s="146"/>
      <c r="BEE52" s="147"/>
      <c r="BEK52" s="177"/>
      <c r="BEM52" s="146"/>
      <c r="BEN52" s="147"/>
      <c r="BET52" s="177"/>
      <c r="BEV52" s="146"/>
      <c r="BEW52" s="147"/>
      <c r="BFC52" s="177"/>
      <c r="BFE52" s="146"/>
      <c r="BFF52" s="147"/>
      <c r="BFL52" s="177"/>
      <c r="BFN52" s="146"/>
      <c r="BFO52" s="147"/>
      <c r="BFU52" s="177"/>
      <c r="BFW52" s="146"/>
      <c r="BFX52" s="147"/>
      <c r="BGD52" s="177"/>
      <c r="BGF52" s="146"/>
      <c r="BGG52" s="147"/>
      <c r="BGM52" s="177"/>
      <c r="BGO52" s="146"/>
      <c r="BGP52" s="147"/>
      <c r="BGV52" s="177"/>
      <c r="BGX52" s="146"/>
      <c r="BGY52" s="147"/>
      <c r="BHE52" s="177"/>
      <c r="BHG52" s="146"/>
      <c r="BHH52" s="147"/>
      <c r="BHN52" s="177"/>
      <c r="BHP52" s="146"/>
      <c r="BHQ52" s="147"/>
      <c r="BHW52" s="177"/>
      <c r="BHY52" s="146"/>
      <c r="BHZ52" s="147"/>
      <c r="BIF52" s="177"/>
      <c r="BIH52" s="146"/>
      <c r="BII52" s="147"/>
      <c r="BIO52" s="177"/>
      <c r="BIQ52" s="146"/>
      <c r="BIR52" s="147"/>
      <c r="BIX52" s="177"/>
      <c r="BIZ52" s="146"/>
      <c r="BJA52" s="147"/>
      <c r="BJG52" s="177"/>
      <c r="BJI52" s="146"/>
      <c r="BJJ52" s="147"/>
      <c r="BJP52" s="177"/>
      <c r="BJR52" s="146"/>
      <c r="BJS52" s="147"/>
      <c r="BJY52" s="177"/>
      <c r="BKA52" s="146"/>
      <c r="BKB52" s="147"/>
      <c r="BKH52" s="177"/>
      <c r="BKJ52" s="146"/>
      <c r="BKK52" s="147"/>
      <c r="BKQ52" s="177"/>
      <c r="BKS52" s="146"/>
      <c r="BKT52" s="147"/>
      <c r="BKZ52" s="177"/>
      <c r="BLB52" s="146"/>
      <c r="BLC52" s="147"/>
      <c r="BLI52" s="177"/>
      <c r="BLK52" s="146"/>
      <c r="BLL52" s="147"/>
      <c r="BLR52" s="177"/>
      <c r="BLT52" s="146"/>
      <c r="BLU52" s="147"/>
      <c r="BMA52" s="177"/>
      <c r="BMC52" s="146"/>
      <c r="BMD52" s="147"/>
      <c r="BMJ52" s="177"/>
      <c r="BML52" s="146"/>
      <c r="BMM52" s="147"/>
      <c r="BMS52" s="177"/>
      <c r="BMU52" s="146"/>
      <c r="BMV52" s="147"/>
      <c r="BNB52" s="177"/>
      <c r="BND52" s="146"/>
      <c r="BNE52" s="147"/>
      <c r="BNK52" s="177"/>
      <c r="BNM52" s="146"/>
      <c r="BNN52" s="147"/>
      <c r="BNT52" s="177"/>
      <c r="BNV52" s="146"/>
      <c r="BNW52" s="147"/>
      <c r="BOC52" s="177"/>
      <c r="BOE52" s="146"/>
      <c r="BOF52" s="147"/>
      <c r="BOL52" s="177"/>
      <c r="BON52" s="146"/>
      <c r="BOO52" s="147"/>
      <c r="BOU52" s="177"/>
      <c r="BOW52" s="146"/>
      <c r="BOX52" s="147"/>
      <c r="BPD52" s="177"/>
      <c r="BPF52" s="146"/>
      <c r="BPG52" s="147"/>
      <c r="BPM52" s="177"/>
      <c r="BPO52" s="146"/>
      <c r="BPP52" s="147"/>
      <c r="BPV52" s="177"/>
      <c r="BPX52" s="146"/>
      <c r="BPY52" s="147"/>
      <c r="BQE52" s="177"/>
      <c r="BQG52" s="146"/>
      <c r="BQH52" s="147"/>
      <c r="BQN52" s="177"/>
      <c r="BQP52" s="146"/>
      <c r="BQQ52" s="147"/>
      <c r="BQW52" s="177"/>
      <c r="BQY52" s="146"/>
      <c r="BQZ52" s="147"/>
      <c r="BRF52" s="177"/>
      <c r="BRH52" s="146"/>
      <c r="BRI52" s="147"/>
      <c r="BRO52" s="177"/>
      <c r="BRQ52" s="146"/>
      <c r="BRR52" s="147"/>
      <c r="BRX52" s="177"/>
      <c r="BRZ52" s="146"/>
      <c r="BSA52" s="147"/>
      <c r="BSG52" s="177"/>
      <c r="BSI52" s="146"/>
      <c r="BSJ52" s="147"/>
      <c r="BSP52" s="177"/>
      <c r="BSR52" s="146"/>
      <c r="BSS52" s="147"/>
      <c r="BSY52" s="177"/>
      <c r="BTA52" s="146"/>
      <c r="BTB52" s="147"/>
      <c r="BTH52" s="177"/>
      <c r="BTJ52" s="146"/>
      <c r="BTK52" s="147"/>
      <c r="BTQ52" s="177"/>
      <c r="BTS52" s="146"/>
      <c r="BTT52" s="147"/>
      <c r="BTZ52" s="177"/>
      <c r="BUB52" s="146"/>
      <c r="BUC52" s="147"/>
      <c r="BUI52" s="177"/>
      <c r="BUK52" s="146"/>
      <c r="BUL52" s="147"/>
      <c r="BUR52" s="177"/>
      <c r="BUT52" s="146"/>
      <c r="BUU52" s="147"/>
      <c r="BVA52" s="177"/>
      <c r="BVC52" s="146"/>
      <c r="BVD52" s="147"/>
      <c r="BVJ52" s="177"/>
      <c r="BVL52" s="146"/>
      <c r="BVM52" s="147"/>
      <c r="BVS52" s="177"/>
      <c r="BVU52" s="146"/>
      <c r="BVV52" s="147"/>
      <c r="BWB52" s="177"/>
      <c r="BWD52" s="146"/>
      <c r="BWE52" s="147"/>
      <c r="BWK52" s="177"/>
      <c r="BWM52" s="146"/>
      <c r="BWN52" s="147"/>
      <c r="BWT52" s="177"/>
      <c r="BWV52" s="146"/>
      <c r="BWW52" s="147"/>
      <c r="BXC52" s="177"/>
      <c r="BXE52" s="146"/>
      <c r="BXF52" s="147"/>
      <c r="BXL52" s="177"/>
      <c r="BXN52" s="146"/>
      <c r="BXO52" s="147"/>
      <c r="BXU52" s="177"/>
      <c r="BXW52" s="146"/>
      <c r="BXX52" s="147"/>
      <c r="BYD52" s="177"/>
      <c r="BYF52" s="146"/>
      <c r="BYG52" s="147"/>
      <c r="BYM52" s="177"/>
      <c r="BYO52" s="146"/>
      <c r="BYP52" s="147"/>
      <c r="BYV52" s="177"/>
      <c r="BYX52" s="146"/>
      <c r="BYY52" s="147"/>
      <c r="BZE52" s="177"/>
      <c r="BZG52" s="146"/>
      <c r="BZH52" s="147"/>
      <c r="BZN52" s="177"/>
      <c r="BZP52" s="146"/>
      <c r="BZQ52" s="147"/>
      <c r="BZW52" s="177"/>
      <c r="BZY52" s="146"/>
      <c r="BZZ52" s="147"/>
      <c r="CAF52" s="177"/>
      <c r="CAH52" s="146"/>
      <c r="CAI52" s="147"/>
      <c r="CAO52" s="177"/>
      <c r="CAQ52" s="146"/>
      <c r="CAR52" s="147"/>
      <c r="CAX52" s="177"/>
      <c r="CAZ52" s="146"/>
      <c r="CBA52" s="147"/>
      <c r="CBG52" s="177"/>
      <c r="CBI52" s="146"/>
      <c r="CBJ52" s="147"/>
      <c r="CBP52" s="177"/>
      <c r="CBR52" s="146"/>
      <c r="CBS52" s="147"/>
      <c r="CBY52" s="177"/>
      <c r="CCA52" s="146"/>
      <c r="CCB52" s="147"/>
      <c r="CCH52" s="177"/>
      <c r="CCJ52" s="146"/>
      <c r="CCK52" s="147"/>
      <c r="CCQ52" s="177"/>
      <c r="CCS52" s="146"/>
      <c r="CCT52" s="147"/>
      <c r="CCZ52" s="177"/>
      <c r="CDB52" s="146"/>
      <c r="CDC52" s="147"/>
      <c r="CDI52" s="177"/>
      <c r="CDK52" s="146"/>
      <c r="CDL52" s="147"/>
      <c r="CDR52" s="177"/>
      <c r="CDT52" s="146"/>
      <c r="CDU52" s="147"/>
      <c r="CEA52" s="177"/>
      <c r="CEC52" s="146"/>
      <c r="CED52" s="147"/>
      <c r="CEJ52" s="177"/>
      <c r="CEL52" s="146"/>
      <c r="CEM52" s="147"/>
      <c r="CES52" s="177"/>
      <c r="CEU52" s="146"/>
      <c r="CEV52" s="147"/>
      <c r="CFB52" s="177"/>
      <c r="CFD52" s="146"/>
      <c r="CFE52" s="147"/>
      <c r="CFK52" s="177"/>
      <c r="CFM52" s="146"/>
      <c r="CFN52" s="147"/>
      <c r="CFT52" s="177"/>
      <c r="CFV52" s="146"/>
      <c r="CFW52" s="147"/>
      <c r="CGC52" s="177"/>
      <c r="CGE52" s="146"/>
      <c r="CGF52" s="147"/>
      <c r="CGL52" s="177"/>
      <c r="CGN52" s="146"/>
      <c r="CGO52" s="147"/>
      <c r="CGU52" s="177"/>
      <c r="CGW52" s="146"/>
      <c r="CGX52" s="147"/>
      <c r="CHD52" s="177"/>
      <c r="CHF52" s="146"/>
      <c r="CHG52" s="147"/>
      <c r="CHM52" s="177"/>
      <c r="CHO52" s="146"/>
      <c r="CHP52" s="147"/>
      <c r="CHV52" s="177"/>
      <c r="CHX52" s="146"/>
      <c r="CHY52" s="147"/>
      <c r="CIE52" s="177"/>
      <c r="CIG52" s="146"/>
      <c r="CIH52" s="147"/>
      <c r="CIN52" s="177"/>
      <c r="CIP52" s="146"/>
      <c r="CIQ52" s="147"/>
      <c r="CIW52" s="177"/>
      <c r="CIY52" s="146"/>
      <c r="CIZ52" s="147"/>
      <c r="CJF52" s="177"/>
      <c r="CJH52" s="146"/>
      <c r="CJI52" s="147"/>
      <c r="CJO52" s="177"/>
      <c r="CJQ52" s="146"/>
      <c r="CJR52" s="147"/>
      <c r="CJX52" s="177"/>
      <c r="CJZ52" s="146"/>
      <c r="CKA52" s="147"/>
      <c r="CKG52" s="177"/>
      <c r="CKI52" s="146"/>
      <c r="CKJ52" s="147"/>
      <c r="CKP52" s="177"/>
      <c r="CKR52" s="146"/>
      <c r="CKS52" s="147"/>
      <c r="CKY52" s="177"/>
      <c r="CLA52" s="146"/>
      <c r="CLB52" s="147"/>
      <c r="CLH52" s="177"/>
      <c r="CLJ52" s="146"/>
      <c r="CLK52" s="147"/>
      <c r="CLQ52" s="177"/>
      <c r="CLS52" s="146"/>
      <c r="CLT52" s="147"/>
      <c r="CLZ52" s="177"/>
      <c r="CMB52" s="146"/>
      <c r="CMC52" s="147"/>
      <c r="CMI52" s="177"/>
      <c r="CMK52" s="146"/>
      <c r="CML52" s="147"/>
      <c r="CMR52" s="177"/>
      <c r="CMT52" s="146"/>
      <c r="CMU52" s="147"/>
      <c r="CNA52" s="177"/>
      <c r="CNC52" s="146"/>
      <c r="CND52" s="147"/>
      <c r="CNJ52" s="177"/>
      <c r="CNL52" s="146"/>
      <c r="CNM52" s="147"/>
      <c r="CNS52" s="177"/>
      <c r="CNU52" s="146"/>
      <c r="CNV52" s="147"/>
      <c r="COB52" s="177"/>
      <c r="COD52" s="146"/>
      <c r="COE52" s="147"/>
      <c r="COK52" s="177"/>
      <c r="COM52" s="146"/>
      <c r="CON52" s="147"/>
      <c r="COT52" s="177"/>
      <c r="COV52" s="146"/>
      <c r="COW52" s="147"/>
      <c r="CPC52" s="177"/>
      <c r="CPE52" s="146"/>
      <c r="CPF52" s="147"/>
      <c r="CPL52" s="177"/>
      <c r="CPN52" s="146"/>
      <c r="CPO52" s="147"/>
      <c r="CPU52" s="177"/>
      <c r="CPW52" s="146"/>
      <c r="CPX52" s="147"/>
      <c r="CQD52" s="177"/>
      <c r="CQF52" s="146"/>
      <c r="CQG52" s="147"/>
      <c r="CQM52" s="177"/>
      <c r="CQO52" s="146"/>
      <c r="CQP52" s="147"/>
      <c r="CQV52" s="177"/>
      <c r="CQX52" s="146"/>
      <c r="CQY52" s="147"/>
      <c r="CRE52" s="177"/>
      <c r="CRG52" s="146"/>
      <c r="CRH52" s="147"/>
      <c r="CRN52" s="177"/>
      <c r="CRP52" s="146"/>
      <c r="CRQ52" s="147"/>
      <c r="CRW52" s="177"/>
      <c r="CRY52" s="146"/>
      <c r="CRZ52" s="147"/>
      <c r="CSF52" s="177"/>
      <c r="CSH52" s="146"/>
      <c r="CSI52" s="147"/>
      <c r="CSO52" s="177"/>
      <c r="CSQ52" s="146"/>
      <c r="CSR52" s="147"/>
      <c r="CSX52" s="177"/>
      <c r="CSZ52" s="146"/>
      <c r="CTA52" s="147"/>
      <c r="CTG52" s="177"/>
      <c r="CTI52" s="146"/>
      <c r="CTJ52" s="147"/>
      <c r="CTP52" s="177"/>
      <c r="CTR52" s="146"/>
      <c r="CTS52" s="147"/>
      <c r="CTY52" s="177"/>
      <c r="CUA52" s="146"/>
      <c r="CUB52" s="147"/>
      <c r="CUH52" s="177"/>
      <c r="CUJ52" s="146"/>
      <c r="CUK52" s="147"/>
      <c r="CUQ52" s="177"/>
      <c r="CUS52" s="146"/>
      <c r="CUT52" s="147"/>
      <c r="CUZ52" s="177"/>
      <c r="CVB52" s="146"/>
      <c r="CVC52" s="147"/>
      <c r="CVI52" s="177"/>
      <c r="CVK52" s="146"/>
      <c r="CVL52" s="147"/>
      <c r="CVR52" s="177"/>
      <c r="CVT52" s="146"/>
      <c r="CVU52" s="147"/>
      <c r="CWA52" s="177"/>
      <c r="CWC52" s="146"/>
      <c r="CWD52" s="147"/>
      <c r="CWJ52" s="177"/>
      <c r="CWL52" s="146"/>
      <c r="CWM52" s="147"/>
      <c r="CWS52" s="177"/>
      <c r="CWU52" s="146"/>
      <c r="CWV52" s="147"/>
      <c r="CXB52" s="177"/>
      <c r="CXD52" s="146"/>
      <c r="CXE52" s="147"/>
      <c r="CXK52" s="177"/>
      <c r="CXM52" s="146"/>
      <c r="CXN52" s="147"/>
      <c r="CXT52" s="177"/>
      <c r="CXV52" s="146"/>
      <c r="CXW52" s="147"/>
      <c r="CYC52" s="177"/>
      <c r="CYE52" s="146"/>
      <c r="CYF52" s="147"/>
      <c r="CYL52" s="177"/>
      <c r="CYN52" s="146"/>
      <c r="CYO52" s="147"/>
      <c r="CYU52" s="177"/>
      <c r="CYW52" s="146"/>
      <c r="CYX52" s="147"/>
      <c r="CZD52" s="177"/>
      <c r="CZF52" s="146"/>
      <c r="CZG52" s="147"/>
      <c r="CZM52" s="177"/>
      <c r="CZO52" s="146"/>
      <c r="CZP52" s="147"/>
      <c r="CZV52" s="177"/>
      <c r="CZX52" s="146"/>
      <c r="CZY52" s="147"/>
      <c r="DAE52" s="177"/>
      <c r="DAG52" s="146"/>
      <c r="DAH52" s="147"/>
      <c r="DAN52" s="177"/>
      <c r="DAP52" s="146"/>
      <c r="DAQ52" s="147"/>
      <c r="DAW52" s="177"/>
      <c r="DAY52" s="146"/>
      <c r="DAZ52" s="147"/>
      <c r="DBF52" s="177"/>
      <c r="DBH52" s="146"/>
      <c r="DBI52" s="147"/>
      <c r="DBO52" s="177"/>
      <c r="DBQ52" s="146"/>
      <c r="DBR52" s="147"/>
      <c r="DBX52" s="177"/>
      <c r="DBZ52" s="146"/>
      <c r="DCA52" s="147"/>
      <c r="DCG52" s="177"/>
      <c r="DCI52" s="146"/>
      <c r="DCJ52" s="147"/>
      <c r="DCP52" s="177"/>
      <c r="DCR52" s="146"/>
      <c r="DCS52" s="147"/>
      <c r="DCY52" s="177"/>
      <c r="DDA52" s="146"/>
      <c r="DDB52" s="147"/>
      <c r="DDH52" s="177"/>
      <c r="DDJ52" s="146"/>
      <c r="DDK52" s="147"/>
      <c r="DDQ52" s="177"/>
      <c r="DDS52" s="146"/>
      <c r="DDT52" s="147"/>
      <c r="DDZ52" s="177"/>
      <c r="DEB52" s="146"/>
      <c r="DEC52" s="147"/>
      <c r="DEI52" s="177"/>
      <c r="DEK52" s="146"/>
      <c r="DEL52" s="147"/>
      <c r="DER52" s="177"/>
      <c r="DET52" s="146"/>
      <c r="DEU52" s="147"/>
      <c r="DFA52" s="177"/>
      <c r="DFC52" s="146"/>
      <c r="DFD52" s="147"/>
      <c r="DFJ52" s="177"/>
      <c r="DFL52" s="146"/>
      <c r="DFM52" s="147"/>
      <c r="DFS52" s="177"/>
      <c r="DFU52" s="146"/>
      <c r="DFV52" s="147"/>
      <c r="DGB52" s="177"/>
      <c r="DGD52" s="146"/>
      <c r="DGE52" s="147"/>
      <c r="DGK52" s="177"/>
      <c r="DGM52" s="146"/>
      <c r="DGN52" s="147"/>
      <c r="DGT52" s="177"/>
      <c r="DGV52" s="146"/>
      <c r="DGW52" s="147"/>
      <c r="DHC52" s="177"/>
      <c r="DHE52" s="146"/>
      <c r="DHF52" s="147"/>
      <c r="DHL52" s="177"/>
      <c r="DHN52" s="146"/>
      <c r="DHO52" s="147"/>
      <c r="DHU52" s="177"/>
      <c r="DHW52" s="146"/>
      <c r="DHX52" s="147"/>
      <c r="DID52" s="177"/>
      <c r="DIF52" s="146"/>
      <c r="DIG52" s="147"/>
      <c r="DIM52" s="177"/>
      <c r="DIO52" s="146"/>
      <c r="DIP52" s="147"/>
      <c r="DIV52" s="177"/>
      <c r="DIX52" s="146"/>
      <c r="DIY52" s="147"/>
      <c r="DJE52" s="177"/>
      <c r="DJG52" s="146"/>
      <c r="DJH52" s="147"/>
      <c r="DJN52" s="177"/>
      <c r="DJP52" s="146"/>
      <c r="DJQ52" s="147"/>
      <c r="DJW52" s="177"/>
      <c r="DJY52" s="146"/>
      <c r="DJZ52" s="147"/>
      <c r="DKF52" s="177"/>
      <c r="DKH52" s="146"/>
      <c r="DKI52" s="147"/>
      <c r="DKO52" s="177"/>
      <c r="DKQ52" s="146"/>
      <c r="DKR52" s="147"/>
      <c r="DKX52" s="177"/>
      <c r="DKZ52" s="146"/>
      <c r="DLA52" s="147"/>
      <c r="DLG52" s="177"/>
      <c r="DLI52" s="146"/>
      <c r="DLJ52" s="147"/>
      <c r="DLP52" s="177"/>
      <c r="DLR52" s="146"/>
      <c r="DLS52" s="147"/>
      <c r="DLY52" s="177"/>
      <c r="DMA52" s="146"/>
      <c r="DMB52" s="147"/>
      <c r="DMH52" s="177"/>
      <c r="DMJ52" s="146"/>
      <c r="DMK52" s="147"/>
      <c r="DMQ52" s="177"/>
      <c r="DMS52" s="146"/>
      <c r="DMT52" s="147"/>
      <c r="DMZ52" s="177"/>
      <c r="DNB52" s="146"/>
      <c r="DNC52" s="147"/>
      <c r="DNI52" s="177"/>
      <c r="DNK52" s="146"/>
      <c r="DNL52" s="147"/>
      <c r="DNR52" s="177"/>
      <c r="DNT52" s="146"/>
      <c r="DNU52" s="147"/>
      <c r="DOA52" s="177"/>
      <c r="DOC52" s="146"/>
      <c r="DOD52" s="147"/>
      <c r="DOJ52" s="177"/>
      <c r="DOL52" s="146"/>
      <c r="DOM52" s="147"/>
      <c r="DOS52" s="177"/>
      <c r="DOU52" s="146"/>
      <c r="DOV52" s="147"/>
      <c r="DPB52" s="177"/>
      <c r="DPD52" s="146"/>
      <c r="DPE52" s="147"/>
      <c r="DPK52" s="177"/>
      <c r="DPM52" s="146"/>
      <c r="DPN52" s="147"/>
      <c r="DPT52" s="177"/>
      <c r="DPV52" s="146"/>
      <c r="DPW52" s="147"/>
      <c r="DQC52" s="177"/>
      <c r="DQE52" s="146"/>
      <c r="DQF52" s="147"/>
      <c r="DQL52" s="177"/>
      <c r="DQN52" s="146"/>
      <c r="DQO52" s="147"/>
      <c r="DQU52" s="177"/>
      <c r="DQW52" s="146"/>
      <c r="DQX52" s="147"/>
      <c r="DRD52" s="177"/>
      <c r="DRF52" s="146"/>
      <c r="DRG52" s="147"/>
      <c r="DRM52" s="177"/>
      <c r="DRO52" s="146"/>
      <c r="DRP52" s="147"/>
      <c r="DRV52" s="177"/>
      <c r="DRX52" s="146"/>
      <c r="DRY52" s="147"/>
      <c r="DSE52" s="177"/>
      <c r="DSG52" s="146"/>
      <c r="DSH52" s="147"/>
      <c r="DSN52" s="177"/>
      <c r="DSP52" s="146"/>
      <c r="DSQ52" s="147"/>
      <c r="DSW52" s="177"/>
      <c r="DSY52" s="146"/>
      <c r="DSZ52" s="147"/>
      <c r="DTF52" s="177"/>
      <c r="DTH52" s="146"/>
      <c r="DTI52" s="147"/>
      <c r="DTO52" s="177"/>
      <c r="DTQ52" s="146"/>
      <c r="DTR52" s="147"/>
      <c r="DTX52" s="177"/>
      <c r="DTZ52" s="146"/>
      <c r="DUA52" s="147"/>
      <c r="DUG52" s="177"/>
      <c r="DUI52" s="146"/>
      <c r="DUJ52" s="147"/>
      <c r="DUP52" s="177"/>
      <c r="DUR52" s="146"/>
      <c r="DUS52" s="147"/>
      <c r="DUY52" s="177"/>
      <c r="DVA52" s="146"/>
      <c r="DVB52" s="147"/>
      <c r="DVH52" s="177"/>
      <c r="DVJ52" s="146"/>
      <c r="DVK52" s="147"/>
      <c r="DVQ52" s="177"/>
      <c r="DVS52" s="146"/>
      <c r="DVT52" s="147"/>
      <c r="DVZ52" s="177"/>
      <c r="DWB52" s="146"/>
      <c r="DWC52" s="147"/>
      <c r="DWI52" s="177"/>
      <c r="DWK52" s="146"/>
      <c r="DWL52" s="147"/>
      <c r="DWR52" s="177"/>
      <c r="DWT52" s="146"/>
      <c r="DWU52" s="147"/>
      <c r="DXA52" s="177"/>
      <c r="DXC52" s="146"/>
      <c r="DXD52" s="147"/>
      <c r="DXJ52" s="177"/>
      <c r="DXL52" s="146"/>
      <c r="DXM52" s="147"/>
      <c r="DXS52" s="177"/>
      <c r="DXU52" s="146"/>
      <c r="DXV52" s="147"/>
      <c r="DYB52" s="177"/>
      <c r="DYD52" s="146"/>
      <c r="DYE52" s="147"/>
      <c r="DYK52" s="177"/>
      <c r="DYM52" s="146"/>
      <c r="DYN52" s="147"/>
      <c r="DYT52" s="177"/>
      <c r="DYV52" s="146"/>
      <c r="DYW52" s="147"/>
      <c r="DZC52" s="177"/>
      <c r="DZE52" s="146"/>
      <c r="DZF52" s="147"/>
      <c r="DZL52" s="177"/>
      <c r="DZN52" s="146"/>
      <c r="DZO52" s="147"/>
      <c r="DZU52" s="177"/>
      <c r="DZW52" s="146"/>
      <c r="DZX52" s="147"/>
      <c r="EAD52" s="177"/>
      <c r="EAF52" s="146"/>
      <c r="EAG52" s="147"/>
      <c r="EAM52" s="177"/>
      <c r="EAO52" s="146"/>
      <c r="EAP52" s="147"/>
      <c r="EAV52" s="177"/>
      <c r="EAX52" s="146"/>
      <c r="EAY52" s="147"/>
      <c r="EBE52" s="177"/>
      <c r="EBG52" s="146"/>
      <c r="EBH52" s="147"/>
      <c r="EBN52" s="177"/>
      <c r="EBP52" s="146"/>
      <c r="EBQ52" s="147"/>
      <c r="EBW52" s="177"/>
      <c r="EBY52" s="146"/>
      <c r="EBZ52" s="147"/>
      <c r="ECF52" s="177"/>
      <c r="ECH52" s="146"/>
      <c r="ECI52" s="147"/>
      <c r="ECO52" s="177"/>
      <c r="ECQ52" s="146"/>
      <c r="ECR52" s="147"/>
      <c r="ECX52" s="177"/>
      <c r="ECZ52" s="146"/>
      <c r="EDA52" s="147"/>
      <c r="EDG52" s="177"/>
      <c r="EDI52" s="146"/>
      <c r="EDJ52" s="147"/>
      <c r="EDP52" s="177"/>
      <c r="EDR52" s="146"/>
      <c r="EDS52" s="147"/>
      <c r="EDY52" s="177"/>
      <c r="EEA52" s="146"/>
      <c r="EEB52" s="147"/>
      <c r="EEH52" s="177"/>
      <c r="EEJ52" s="146"/>
      <c r="EEK52" s="147"/>
      <c r="EEQ52" s="177"/>
      <c r="EES52" s="146"/>
      <c r="EET52" s="147"/>
      <c r="EEZ52" s="177"/>
      <c r="EFB52" s="146"/>
      <c r="EFC52" s="147"/>
      <c r="EFI52" s="177"/>
      <c r="EFK52" s="146"/>
      <c r="EFL52" s="147"/>
      <c r="EFR52" s="177"/>
      <c r="EFT52" s="146"/>
      <c r="EFU52" s="147"/>
      <c r="EGA52" s="177"/>
      <c r="EGC52" s="146"/>
      <c r="EGD52" s="147"/>
      <c r="EGJ52" s="177"/>
      <c r="EGL52" s="146"/>
      <c r="EGM52" s="147"/>
      <c r="EGS52" s="177"/>
      <c r="EGU52" s="146"/>
      <c r="EGV52" s="147"/>
      <c r="EHB52" s="177"/>
      <c r="EHD52" s="146"/>
      <c r="EHE52" s="147"/>
      <c r="EHK52" s="177"/>
      <c r="EHM52" s="146"/>
      <c r="EHN52" s="147"/>
      <c r="EHT52" s="177"/>
      <c r="EHV52" s="146"/>
      <c r="EHW52" s="147"/>
      <c r="EIC52" s="177"/>
      <c r="EIE52" s="146"/>
      <c r="EIF52" s="147"/>
      <c r="EIL52" s="177"/>
      <c r="EIN52" s="146"/>
      <c r="EIO52" s="147"/>
      <c r="EIU52" s="177"/>
      <c r="EIW52" s="146"/>
      <c r="EIX52" s="147"/>
      <c r="EJD52" s="177"/>
      <c r="EJF52" s="146"/>
      <c r="EJG52" s="147"/>
      <c r="EJM52" s="177"/>
      <c r="EJO52" s="146"/>
      <c r="EJP52" s="147"/>
      <c r="EJV52" s="177"/>
      <c r="EJX52" s="146"/>
      <c r="EJY52" s="147"/>
      <c r="EKE52" s="177"/>
      <c r="EKG52" s="146"/>
      <c r="EKH52" s="147"/>
      <c r="EKN52" s="177"/>
      <c r="EKP52" s="146"/>
      <c r="EKQ52" s="147"/>
      <c r="EKW52" s="177"/>
      <c r="EKY52" s="146"/>
      <c r="EKZ52" s="147"/>
      <c r="ELF52" s="177"/>
      <c r="ELH52" s="146"/>
      <c r="ELI52" s="147"/>
      <c r="ELO52" s="177"/>
      <c r="ELQ52" s="146"/>
      <c r="ELR52" s="147"/>
      <c r="ELX52" s="177"/>
      <c r="ELZ52" s="146"/>
      <c r="EMA52" s="147"/>
      <c r="EMG52" s="177"/>
      <c r="EMI52" s="146"/>
      <c r="EMJ52" s="147"/>
      <c r="EMP52" s="177"/>
      <c r="EMR52" s="146"/>
      <c r="EMS52" s="147"/>
      <c r="EMY52" s="177"/>
      <c r="ENA52" s="146"/>
      <c r="ENB52" s="147"/>
      <c r="ENH52" s="177"/>
      <c r="ENJ52" s="146"/>
      <c r="ENK52" s="147"/>
      <c r="ENQ52" s="177"/>
      <c r="ENS52" s="146"/>
      <c r="ENT52" s="147"/>
      <c r="ENZ52" s="177"/>
      <c r="EOB52" s="146"/>
      <c r="EOC52" s="147"/>
      <c r="EOI52" s="177"/>
      <c r="EOK52" s="146"/>
      <c r="EOL52" s="147"/>
      <c r="EOR52" s="177"/>
      <c r="EOT52" s="146"/>
      <c r="EOU52" s="147"/>
      <c r="EPA52" s="177"/>
      <c r="EPC52" s="146"/>
      <c r="EPD52" s="147"/>
      <c r="EPJ52" s="177"/>
      <c r="EPL52" s="146"/>
      <c r="EPM52" s="147"/>
      <c r="EPS52" s="177"/>
      <c r="EPU52" s="146"/>
      <c r="EPV52" s="147"/>
      <c r="EQB52" s="177"/>
      <c r="EQD52" s="146"/>
      <c r="EQE52" s="147"/>
      <c r="EQK52" s="177"/>
      <c r="EQM52" s="146"/>
      <c r="EQN52" s="147"/>
      <c r="EQT52" s="177"/>
      <c r="EQV52" s="146"/>
      <c r="EQW52" s="147"/>
      <c r="ERC52" s="177"/>
      <c r="ERE52" s="146"/>
      <c r="ERF52" s="147"/>
      <c r="ERL52" s="177"/>
      <c r="ERN52" s="146"/>
      <c r="ERO52" s="147"/>
      <c r="ERU52" s="177"/>
      <c r="ERW52" s="146"/>
      <c r="ERX52" s="147"/>
      <c r="ESD52" s="177"/>
      <c r="ESF52" s="146"/>
      <c r="ESG52" s="147"/>
      <c r="ESM52" s="177"/>
      <c r="ESO52" s="146"/>
      <c r="ESP52" s="147"/>
      <c r="ESV52" s="177"/>
      <c r="ESX52" s="146"/>
      <c r="ESY52" s="147"/>
      <c r="ETE52" s="177"/>
      <c r="ETG52" s="146"/>
      <c r="ETH52" s="147"/>
      <c r="ETN52" s="177"/>
      <c r="ETP52" s="146"/>
      <c r="ETQ52" s="147"/>
      <c r="ETW52" s="177"/>
      <c r="ETY52" s="146"/>
      <c r="ETZ52" s="147"/>
      <c r="EUF52" s="177"/>
      <c r="EUH52" s="146"/>
      <c r="EUI52" s="147"/>
      <c r="EUO52" s="177"/>
      <c r="EUQ52" s="146"/>
      <c r="EUR52" s="147"/>
      <c r="EUX52" s="177"/>
      <c r="EUZ52" s="146"/>
      <c r="EVA52" s="147"/>
      <c r="EVG52" s="177"/>
      <c r="EVI52" s="146"/>
      <c r="EVJ52" s="147"/>
      <c r="EVP52" s="177"/>
      <c r="EVR52" s="146"/>
      <c r="EVS52" s="147"/>
      <c r="EVY52" s="177"/>
      <c r="EWA52" s="146"/>
      <c r="EWB52" s="147"/>
      <c r="EWH52" s="177"/>
      <c r="EWJ52" s="146"/>
      <c r="EWK52" s="147"/>
      <c r="EWQ52" s="177"/>
      <c r="EWS52" s="146"/>
      <c r="EWT52" s="147"/>
      <c r="EWZ52" s="177"/>
      <c r="EXB52" s="146"/>
      <c r="EXC52" s="147"/>
      <c r="EXI52" s="177"/>
      <c r="EXK52" s="146"/>
      <c r="EXL52" s="147"/>
      <c r="EXR52" s="177"/>
      <c r="EXT52" s="146"/>
      <c r="EXU52" s="147"/>
      <c r="EYA52" s="177"/>
      <c r="EYC52" s="146"/>
      <c r="EYD52" s="147"/>
      <c r="EYJ52" s="177"/>
      <c r="EYL52" s="146"/>
      <c r="EYM52" s="147"/>
      <c r="EYS52" s="177"/>
      <c r="EYU52" s="146"/>
      <c r="EYV52" s="147"/>
      <c r="EZB52" s="177"/>
      <c r="EZD52" s="146"/>
      <c r="EZE52" s="147"/>
      <c r="EZK52" s="177"/>
      <c r="EZM52" s="146"/>
      <c r="EZN52" s="147"/>
      <c r="EZT52" s="177"/>
      <c r="EZV52" s="146"/>
      <c r="EZW52" s="147"/>
      <c r="FAC52" s="177"/>
      <c r="FAE52" s="146"/>
      <c r="FAF52" s="147"/>
      <c r="FAL52" s="177"/>
      <c r="FAN52" s="146"/>
      <c r="FAO52" s="147"/>
      <c r="FAU52" s="177"/>
      <c r="FAW52" s="146"/>
      <c r="FAX52" s="147"/>
      <c r="FBD52" s="177"/>
      <c r="FBF52" s="146"/>
      <c r="FBG52" s="147"/>
      <c r="FBM52" s="177"/>
      <c r="FBO52" s="146"/>
      <c r="FBP52" s="147"/>
      <c r="FBV52" s="177"/>
      <c r="FBX52" s="146"/>
      <c r="FBY52" s="147"/>
      <c r="FCE52" s="177"/>
      <c r="FCG52" s="146"/>
      <c r="FCH52" s="147"/>
      <c r="FCN52" s="177"/>
      <c r="FCP52" s="146"/>
      <c r="FCQ52" s="147"/>
      <c r="FCW52" s="177"/>
      <c r="FCY52" s="146"/>
      <c r="FCZ52" s="147"/>
      <c r="FDF52" s="177"/>
      <c r="FDH52" s="146"/>
      <c r="FDI52" s="147"/>
      <c r="FDO52" s="177"/>
      <c r="FDQ52" s="146"/>
      <c r="FDR52" s="147"/>
      <c r="FDX52" s="177"/>
      <c r="FDZ52" s="146"/>
      <c r="FEA52" s="147"/>
      <c r="FEG52" s="177"/>
      <c r="FEI52" s="146"/>
      <c r="FEJ52" s="147"/>
      <c r="FEP52" s="177"/>
      <c r="FER52" s="146"/>
      <c r="FES52" s="147"/>
      <c r="FEY52" s="177"/>
      <c r="FFA52" s="146"/>
      <c r="FFB52" s="147"/>
      <c r="FFH52" s="177"/>
      <c r="FFJ52" s="146"/>
      <c r="FFK52" s="147"/>
      <c r="FFQ52" s="177"/>
      <c r="FFS52" s="146"/>
      <c r="FFT52" s="147"/>
      <c r="FFZ52" s="177"/>
      <c r="FGB52" s="146"/>
      <c r="FGC52" s="147"/>
      <c r="FGI52" s="177"/>
      <c r="FGK52" s="146"/>
      <c r="FGL52" s="147"/>
      <c r="FGR52" s="177"/>
      <c r="FGT52" s="146"/>
      <c r="FGU52" s="147"/>
      <c r="FHA52" s="177"/>
      <c r="FHC52" s="146"/>
      <c r="FHD52" s="147"/>
      <c r="FHJ52" s="177"/>
      <c r="FHL52" s="146"/>
      <c r="FHM52" s="147"/>
      <c r="FHS52" s="177"/>
      <c r="FHU52" s="146"/>
      <c r="FHV52" s="147"/>
      <c r="FIB52" s="177"/>
      <c r="FID52" s="146"/>
      <c r="FIE52" s="147"/>
      <c r="FIK52" s="177"/>
      <c r="FIM52" s="146"/>
      <c r="FIN52" s="147"/>
      <c r="FIT52" s="177"/>
      <c r="FIV52" s="146"/>
      <c r="FIW52" s="147"/>
      <c r="FJC52" s="177"/>
      <c r="FJE52" s="146"/>
      <c r="FJF52" s="147"/>
      <c r="FJL52" s="177"/>
      <c r="FJN52" s="146"/>
      <c r="FJO52" s="147"/>
      <c r="FJU52" s="177"/>
      <c r="FJW52" s="146"/>
      <c r="FJX52" s="147"/>
      <c r="FKD52" s="177"/>
      <c r="FKF52" s="146"/>
      <c r="FKG52" s="147"/>
      <c r="FKM52" s="177"/>
      <c r="FKO52" s="146"/>
      <c r="FKP52" s="147"/>
      <c r="FKV52" s="177"/>
      <c r="FKX52" s="146"/>
      <c r="FKY52" s="147"/>
      <c r="FLE52" s="177"/>
      <c r="FLG52" s="146"/>
      <c r="FLH52" s="147"/>
      <c r="FLN52" s="177"/>
      <c r="FLP52" s="146"/>
      <c r="FLQ52" s="147"/>
      <c r="FLW52" s="177"/>
      <c r="FLY52" s="146"/>
      <c r="FLZ52" s="147"/>
      <c r="FMF52" s="177"/>
      <c r="FMH52" s="146"/>
      <c r="FMI52" s="147"/>
      <c r="FMO52" s="177"/>
      <c r="FMQ52" s="146"/>
      <c r="FMR52" s="147"/>
      <c r="FMX52" s="177"/>
      <c r="FMZ52" s="146"/>
      <c r="FNA52" s="147"/>
      <c r="FNG52" s="177"/>
      <c r="FNI52" s="146"/>
      <c r="FNJ52" s="147"/>
      <c r="FNP52" s="177"/>
      <c r="FNR52" s="146"/>
      <c r="FNS52" s="147"/>
      <c r="FNY52" s="177"/>
      <c r="FOA52" s="146"/>
      <c r="FOB52" s="147"/>
      <c r="FOH52" s="177"/>
      <c r="FOJ52" s="146"/>
      <c r="FOK52" s="147"/>
      <c r="FOQ52" s="177"/>
      <c r="FOS52" s="146"/>
      <c r="FOT52" s="147"/>
      <c r="FOZ52" s="177"/>
      <c r="FPB52" s="146"/>
      <c r="FPC52" s="147"/>
      <c r="FPI52" s="177"/>
      <c r="FPK52" s="146"/>
      <c r="FPL52" s="147"/>
      <c r="FPR52" s="177"/>
      <c r="FPT52" s="146"/>
      <c r="FPU52" s="147"/>
      <c r="FQA52" s="177"/>
      <c r="FQC52" s="146"/>
      <c r="FQD52" s="147"/>
      <c r="FQJ52" s="177"/>
      <c r="FQL52" s="146"/>
      <c r="FQM52" s="147"/>
      <c r="FQS52" s="177"/>
      <c r="FQU52" s="146"/>
      <c r="FQV52" s="147"/>
      <c r="FRB52" s="177"/>
      <c r="FRD52" s="146"/>
      <c r="FRE52" s="147"/>
      <c r="FRK52" s="177"/>
      <c r="FRM52" s="146"/>
      <c r="FRN52" s="147"/>
      <c r="FRT52" s="177"/>
      <c r="FRV52" s="146"/>
      <c r="FRW52" s="147"/>
      <c r="FSC52" s="177"/>
      <c r="FSE52" s="146"/>
      <c r="FSF52" s="147"/>
      <c r="FSL52" s="177"/>
      <c r="FSN52" s="146"/>
      <c r="FSO52" s="147"/>
      <c r="FSU52" s="177"/>
      <c r="FSW52" s="146"/>
      <c r="FSX52" s="147"/>
      <c r="FTD52" s="177"/>
      <c r="FTF52" s="146"/>
      <c r="FTG52" s="147"/>
      <c r="FTM52" s="177"/>
      <c r="FTO52" s="146"/>
      <c r="FTP52" s="147"/>
      <c r="FTV52" s="177"/>
      <c r="FTX52" s="146"/>
      <c r="FTY52" s="147"/>
      <c r="FUE52" s="177"/>
      <c r="FUG52" s="146"/>
      <c r="FUH52" s="147"/>
      <c r="FUN52" s="177"/>
      <c r="FUP52" s="146"/>
      <c r="FUQ52" s="147"/>
      <c r="FUW52" s="177"/>
      <c r="FUY52" s="146"/>
      <c r="FUZ52" s="147"/>
      <c r="FVF52" s="177"/>
      <c r="FVH52" s="146"/>
      <c r="FVI52" s="147"/>
      <c r="FVO52" s="177"/>
      <c r="FVQ52" s="146"/>
      <c r="FVR52" s="147"/>
      <c r="FVX52" s="177"/>
      <c r="FVZ52" s="146"/>
      <c r="FWA52" s="147"/>
      <c r="FWG52" s="177"/>
      <c r="FWI52" s="146"/>
      <c r="FWJ52" s="147"/>
      <c r="FWP52" s="177"/>
      <c r="FWR52" s="146"/>
      <c r="FWS52" s="147"/>
      <c r="FWY52" s="177"/>
      <c r="FXA52" s="146"/>
      <c r="FXB52" s="147"/>
      <c r="FXH52" s="177"/>
      <c r="FXJ52" s="146"/>
      <c r="FXK52" s="147"/>
      <c r="FXQ52" s="177"/>
      <c r="FXS52" s="146"/>
      <c r="FXT52" s="147"/>
      <c r="FXZ52" s="177"/>
      <c r="FYB52" s="146"/>
      <c r="FYC52" s="147"/>
      <c r="FYI52" s="177"/>
      <c r="FYK52" s="146"/>
      <c r="FYL52" s="147"/>
      <c r="FYR52" s="177"/>
      <c r="FYT52" s="146"/>
      <c r="FYU52" s="147"/>
      <c r="FZA52" s="177"/>
      <c r="FZC52" s="146"/>
      <c r="FZD52" s="147"/>
      <c r="FZJ52" s="177"/>
      <c r="FZL52" s="146"/>
      <c r="FZM52" s="147"/>
      <c r="FZS52" s="177"/>
      <c r="FZU52" s="146"/>
      <c r="FZV52" s="147"/>
      <c r="GAB52" s="177"/>
      <c r="GAD52" s="146"/>
      <c r="GAE52" s="147"/>
      <c r="GAK52" s="177"/>
      <c r="GAM52" s="146"/>
      <c r="GAN52" s="147"/>
      <c r="GAT52" s="177"/>
      <c r="GAV52" s="146"/>
      <c r="GAW52" s="147"/>
      <c r="GBC52" s="177"/>
      <c r="GBE52" s="146"/>
      <c r="GBF52" s="147"/>
      <c r="GBL52" s="177"/>
      <c r="GBN52" s="146"/>
      <c r="GBO52" s="147"/>
      <c r="GBU52" s="177"/>
      <c r="GBW52" s="146"/>
      <c r="GBX52" s="147"/>
      <c r="GCD52" s="177"/>
      <c r="GCF52" s="146"/>
      <c r="GCG52" s="147"/>
      <c r="GCM52" s="177"/>
      <c r="GCO52" s="146"/>
      <c r="GCP52" s="147"/>
      <c r="GCV52" s="177"/>
      <c r="GCX52" s="146"/>
      <c r="GCY52" s="147"/>
      <c r="GDE52" s="177"/>
      <c r="GDG52" s="146"/>
      <c r="GDH52" s="147"/>
      <c r="GDN52" s="177"/>
      <c r="GDP52" s="146"/>
      <c r="GDQ52" s="147"/>
      <c r="GDW52" s="177"/>
      <c r="GDY52" s="146"/>
      <c r="GDZ52" s="147"/>
      <c r="GEF52" s="177"/>
      <c r="GEH52" s="146"/>
      <c r="GEI52" s="147"/>
      <c r="GEO52" s="177"/>
      <c r="GEQ52" s="146"/>
      <c r="GER52" s="147"/>
      <c r="GEX52" s="177"/>
      <c r="GEZ52" s="146"/>
      <c r="GFA52" s="147"/>
      <c r="GFG52" s="177"/>
      <c r="GFI52" s="146"/>
      <c r="GFJ52" s="147"/>
      <c r="GFP52" s="177"/>
      <c r="GFR52" s="146"/>
      <c r="GFS52" s="147"/>
      <c r="GFY52" s="177"/>
      <c r="GGA52" s="146"/>
      <c r="GGB52" s="147"/>
      <c r="GGH52" s="177"/>
      <c r="GGJ52" s="146"/>
      <c r="GGK52" s="147"/>
      <c r="GGQ52" s="177"/>
      <c r="GGS52" s="146"/>
      <c r="GGT52" s="147"/>
      <c r="GGZ52" s="177"/>
      <c r="GHB52" s="146"/>
      <c r="GHC52" s="147"/>
      <c r="GHI52" s="177"/>
      <c r="GHK52" s="146"/>
      <c r="GHL52" s="147"/>
      <c r="GHR52" s="177"/>
      <c r="GHT52" s="146"/>
      <c r="GHU52" s="147"/>
      <c r="GIA52" s="177"/>
      <c r="GIC52" s="146"/>
      <c r="GID52" s="147"/>
      <c r="GIJ52" s="177"/>
      <c r="GIL52" s="146"/>
      <c r="GIM52" s="147"/>
      <c r="GIS52" s="177"/>
      <c r="GIU52" s="146"/>
      <c r="GIV52" s="147"/>
      <c r="GJB52" s="177"/>
      <c r="GJD52" s="146"/>
      <c r="GJE52" s="147"/>
      <c r="GJK52" s="177"/>
      <c r="GJM52" s="146"/>
      <c r="GJN52" s="147"/>
      <c r="GJT52" s="177"/>
      <c r="GJV52" s="146"/>
      <c r="GJW52" s="147"/>
      <c r="GKC52" s="177"/>
      <c r="GKE52" s="146"/>
      <c r="GKF52" s="147"/>
      <c r="GKL52" s="177"/>
      <c r="GKN52" s="146"/>
      <c r="GKO52" s="147"/>
      <c r="GKU52" s="177"/>
      <c r="GKW52" s="146"/>
      <c r="GKX52" s="147"/>
      <c r="GLD52" s="177"/>
      <c r="GLF52" s="146"/>
      <c r="GLG52" s="147"/>
      <c r="GLM52" s="177"/>
      <c r="GLO52" s="146"/>
      <c r="GLP52" s="147"/>
      <c r="GLV52" s="177"/>
      <c r="GLX52" s="146"/>
      <c r="GLY52" s="147"/>
      <c r="GME52" s="177"/>
      <c r="GMG52" s="146"/>
      <c r="GMH52" s="147"/>
      <c r="GMN52" s="177"/>
      <c r="GMP52" s="146"/>
      <c r="GMQ52" s="147"/>
      <c r="GMW52" s="177"/>
      <c r="GMY52" s="146"/>
      <c r="GMZ52" s="147"/>
      <c r="GNF52" s="177"/>
      <c r="GNH52" s="146"/>
      <c r="GNI52" s="147"/>
      <c r="GNO52" s="177"/>
      <c r="GNQ52" s="146"/>
      <c r="GNR52" s="147"/>
      <c r="GNX52" s="177"/>
      <c r="GNZ52" s="146"/>
      <c r="GOA52" s="147"/>
      <c r="GOG52" s="177"/>
      <c r="GOI52" s="146"/>
      <c r="GOJ52" s="147"/>
      <c r="GOP52" s="177"/>
      <c r="GOR52" s="146"/>
      <c r="GOS52" s="147"/>
      <c r="GOY52" s="177"/>
      <c r="GPA52" s="146"/>
      <c r="GPB52" s="147"/>
      <c r="GPH52" s="177"/>
      <c r="GPJ52" s="146"/>
      <c r="GPK52" s="147"/>
      <c r="GPQ52" s="177"/>
      <c r="GPS52" s="146"/>
      <c r="GPT52" s="147"/>
      <c r="GPZ52" s="177"/>
      <c r="GQB52" s="146"/>
      <c r="GQC52" s="147"/>
      <c r="GQI52" s="177"/>
      <c r="GQK52" s="146"/>
      <c r="GQL52" s="147"/>
      <c r="GQR52" s="177"/>
      <c r="GQT52" s="146"/>
      <c r="GQU52" s="147"/>
      <c r="GRA52" s="177"/>
      <c r="GRC52" s="146"/>
      <c r="GRD52" s="147"/>
      <c r="GRJ52" s="177"/>
      <c r="GRL52" s="146"/>
      <c r="GRM52" s="147"/>
      <c r="GRS52" s="177"/>
      <c r="GRU52" s="146"/>
      <c r="GRV52" s="147"/>
      <c r="GSB52" s="177"/>
      <c r="GSD52" s="146"/>
      <c r="GSE52" s="147"/>
      <c r="GSK52" s="177"/>
      <c r="GSM52" s="146"/>
      <c r="GSN52" s="147"/>
      <c r="GST52" s="177"/>
      <c r="GSV52" s="146"/>
      <c r="GSW52" s="147"/>
      <c r="GTC52" s="177"/>
      <c r="GTE52" s="146"/>
      <c r="GTF52" s="147"/>
      <c r="GTL52" s="177"/>
      <c r="GTN52" s="146"/>
      <c r="GTO52" s="147"/>
      <c r="GTU52" s="177"/>
      <c r="GTW52" s="146"/>
      <c r="GTX52" s="147"/>
      <c r="GUD52" s="177"/>
      <c r="GUF52" s="146"/>
      <c r="GUG52" s="147"/>
      <c r="GUM52" s="177"/>
      <c r="GUO52" s="146"/>
      <c r="GUP52" s="147"/>
      <c r="GUV52" s="177"/>
      <c r="GUX52" s="146"/>
      <c r="GUY52" s="147"/>
      <c r="GVE52" s="177"/>
      <c r="GVG52" s="146"/>
      <c r="GVH52" s="147"/>
      <c r="GVN52" s="177"/>
      <c r="GVP52" s="146"/>
      <c r="GVQ52" s="147"/>
      <c r="GVW52" s="177"/>
      <c r="GVY52" s="146"/>
      <c r="GVZ52" s="147"/>
      <c r="GWF52" s="177"/>
      <c r="GWH52" s="146"/>
      <c r="GWI52" s="147"/>
      <c r="GWO52" s="177"/>
      <c r="GWQ52" s="146"/>
      <c r="GWR52" s="147"/>
      <c r="GWX52" s="177"/>
      <c r="GWZ52" s="146"/>
      <c r="GXA52" s="147"/>
      <c r="GXG52" s="177"/>
      <c r="GXI52" s="146"/>
      <c r="GXJ52" s="147"/>
      <c r="GXP52" s="177"/>
      <c r="GXR52" s="146"/>
      <c r="GXS52" s="147"/>
      <c r="GXY52" s="177"/>
      <c r="GYA52" s="146"/>
      <c r="GYB52" s="147"/>
      <c r="GYH52" s="177"/>
      <c r="GYJ52" s="146"/>
      <c r="GYK52" s="147"/>
      <c r="GYQ52" s="177"/>
      <c r="GYS52" s="146"/>
      <c r="GYT52" s="147"/>
      <c r="GYZ52" s="177"/>
      <c r="GZB52" s="146"/>
      <c r="GZC52" s="147"/>
      <c r="GZI52" s="177"/>
      <c r="GZK52" s="146"/>
      <c r="GZL52" s="147"/>
      <c r="GZR52" s="177"/>
      <c r="GZT52" s="146"/>
      <c r="GZU52" s="147"/>
      <c r="HAA52" s="177"/>
      <c r="HAC52" s="146"/>
      <c r="HAD52" s="147"/>
      <c r="HAJ52" s="177"/>
      <c r="HAL52" s="146"/>
      <c r="HAM52" s="147"/>
      <c r="HAS52" s="177"/>
      <c r="HAU52" s="146"/>
      <c r="HAV52" s="147"/>
      <c r="HBB52" s="177"/>
      <c r="HBD52" s="146"/>
      <c r="HBE52" s="147"/>
      <c r="HBK52" s="177"/>
      <c r="HBM52" s="146"/>
      <c r="HBN52" s="147"/>
      <c r="HBT52" s="177"/>
      <c r="HBV52" s="146"/>
      <c r="HBW52" s="147"/>
      <c r="HCC52" s="177"/>
      <c r="HCE52" s="146"/>
      <c r="HCF52" s="147"/>
      <c r="HCL52" s="177"/>
      <c r="HCN52" s="146"/>
      <c r="HCO52" s="147"/>
      <c r="HCU52" s="177"/>
      <c r="HCW52" s="146"/>
      <c r="HCX52" s="147"/>
      <c r="HDD52" s="177"/>
      <c r="HDF52" s="146"/>
      <c r="HDG52" s="147"/>
      <c r="HDM52" s="177"/>
      <c r="HDO52" s="146"/>
      <c r="HDP52" s="147"/>
      <c r="HDV52" s="177"/>
      <c r="HDX52" s="146"/>
      <c r="HDY52" s="147"/>
      <c r="HEE52" s="177"/>
      <c r="HEG52" s="146"/>
      <c r="HEH52" s="147"/>
      <c r="HEN52" s="177"/>
      <c r="HEP52" s="146"/>
      <c r="HEQ52" s="147"/>
      <c r="HEW52" s="177"/>
      <c r="HEY52" s="146"/>
      <c r="HEZ52" s="147"/>
      <c r="HFF52" s="177"/>
      <c r="HFH52" s="146"/>
      <c r="HFI52" s="147"/>
      <c r="HFO52" s="177"/>
      <c r="HFQ52" s="146"/>
      <c r="HFR52" s="147"/>
      <c r="HFX52" s="177"/>
      <c r="HFZ52" s="146"/>
      <c r="HGA52" s="147"/>
      <c r="HGG52" s="177"/>
      <c r="HGI52" s="146"/>
      <c r="HGJ52" s="147"/>
      <c r="HGP52" s="177"/>
      <c r="HGR52" s="146"/>
      <c r="HGS52" s="147"/>
      <c r="HGY52" s="177"/>
      <c r="HHA52" s="146"/>
      <c r="HHB52" s="147"/>
      <c r="HHH52" s="177"/>
      <c r="HHJ52" s="146"/>
      <c r="HHK52" s="147"/>
      <c r="HHQ52" s="177"/>
      <c r="HHS52" s="146"/>
      <c r="HHT52" s="147"/>
      <c r="HHZ52" s="177"/>
      <c r="HIB52" s="146"/>
      <c r="HIC52" s="147"/>
      <c r="HII52" s="177"/>
      <c r="HIK52" s="146"/>
      <c r="HIL52" s="147"/>
      <c r="HIR52" s="177"/>
      <c r="HIT52" s="146"/>
      <c r="HIU52" s="147"/>
      <c r="HJA52" s="177"/>
      <c r="HJC52" s="146"/>
      <c r="HJD52" s="147"/>
      <c r="HJJ52" s="177"/>
      <c r="HJL52" s="146"/>
      <c r="HJM52" s="147"/>
      <c r="HJS52" s="177"/>
      <c r="HJU52" s="146"/>
      <c r="HJV52" s="147"/>
      <c r="HKB52" s="177"/>
      <c r="HKD52" s="146"/>
      <c r="HKE52" s="147"/>
      <c r="HKK52" s="177"/>
      <c r="HKM52" s="146"/>
      <c r="HKN52" s="147"/>
      <c r="HKT52" s="177"/>
      <c r="HKV52" s="146"/>
      <c r="HKW52" s="147"/>
      <c r="HLC52" s="177"/>
      <c r="HLE52" s="146"/>
      <c r="HLF52" s="147"/>
      <c r="HLL52" s="177"/>
      <c r="HLN52" s="146"/>
      <c r="HLO52" s="147"/>
      <c r="HLU52" s="177"/>
      <c r="HLW52" s="146"/>
      <c r="HLX52" s="147"/>
      <c r="HMD52" s="177"/>
      <c r="HMF52" s="146"/>
      <c r="HMG52" s="147"/>
      <c r="HMM52" s="177"/>
      <c r="HMO52" s="146"/>
      <c r="HMP52" s="147"/>
      <c r="HMV52" s="177"/>
      <c r="HMX52" s="146"/>
      <c r="HMY52" s="147"/>
      <c r="HNE52" s="177"/>
      <c r="HNG52" s="146"/>
      <c r="HNH52" s="147"/>
      <c r="HNN52" s="177"/>
      <c r="HNP52" s="146"/>
      <c r="HNQ52" s="147"/>
      <c r="HNW52" s="177"/>
      <c r="HNY52" s="146"/>
      <c r="HNZ52" s="147"/>
      <c r="HOF52" s="177"/>
      <c r="HOH52" s="146"/>
      <c r="HOI52" s="147"/>
      <c r="HOO52" s="177"/>
      <c r="HOQ52" s="146"/>
      <c r="HOR52" s="147"/>
      <c r="HOX52" s="177"/>
      <c r="HOZ52" s="146"/>
      <c r="HPA52" s="147"/>
      <c r="HPG52" s="177"/>
      <c r="HPI52" s="146"/>
      <c r="HPJ52" s="147"/>
      <c r="HPP52" s="177"/>
      <c r="HPR52" s="146"/>
      <c r="HPS52" s="147"/>
      <c r="HPY52" s="177"/>
      <c r="HQA52" s="146"/>
      <c r="HQB52" s="147"/>
      <c r="HQH52" s="177"/>
      <c r="HQJ52" s="146"/>
      <c r="HQK52" s="147"/>
      <c r="HQQ52" s="177"/>
      <c r="HQS52" s="146"/>
      <c r="HQT52" s="147"/>
      <c r="HQZ52" s="177"/>
      <c r="HRB52" s="146"/>
      <c r="HRC52" s="147"/>
      <c r="HRI52" s="177"/>
      <c r="HRK52" s="146"/>
      <c r="HRL52" s="147"/>
      <c r="HRR52" s="177"/>
      <c r="HRT52" s="146"/>
      <c r="HRU52" s="147"/>
      <c r="HSA52" s="177"/>
      <c r="HSC52" s="146"/>
      <c r="HSD52" s="147"/>
      <c r="HSJ52" s="177"/>
      <c r="HSL52" s="146"/>
      <c r="HSM52" s="147"/>
      <c r="HSS52" s="177"/>
      <c r="HSU52" s="146"/>
      <c r="HSV52" s="147"/>
      <c r="HTB52" s="177"/>
      <c r="HTD52" s="146"/>
      <c r="HTE52" s="147"/>
      <c r="HTK52" s="177"/>
      <c r="HTM52" s="146"/>
      <c r="HTN52" s="147"/>
      <c r="HTT52" s="177"/>
      <c r="HTV52" s="146"/>
      <c r="HTW52" s="147"/>
      <c r="HUC52" s="177"/>
      <c r="HUE52" s="146"/>
      <c r="HUF52" s="147"/>
      <c r="HUL52" s="177"/>
      <c r="HUN52" s="146"/>
      <c r="HUO52" s="147"/>
      <c r="HUU52" s="177"/>
      <c r="HUW52" s="146"/>
      <c r="HUX52" s="147"/>
      <c r="HVD52" s="177"/>
      <c r="HVF52" s="146"/>
      <c r="HVG52" s="147"/>
      <c r="HVM52" s="177"/>
      <c r="HVO52" s="146"/>
      <c r="HVP52" s="147"/>
      <c r="HVV52" s="177"/>
      <c r="HVX52" s="146"/>
      <c r="HVY52" s="147"/>
      <c r="HWE52" s="177"/>
      <c r="HWG52" s="146"/>
      <c r="HWH52" s="147"/>
      <c r="HWN52" s="177"/>
      <c r="HWP52" s="146"/>
      <c r="HWQ52" s="147"/>
      <c r="HWW52" s="177"/>
      <c r="HWY52" s="146"/>
      <c r="HWZ52" s="147"/>
      <c r="HXF52" s="177"/>
      <c r="HXH52" s="146"/>
      <c r="HXI52" s="147"/>
      <c r="HXO52" s="177"/>
      <c r="HXQ52" s="146"/>
      <c r="HXR52" s="147"/>
      <c r="HXX52" s="177"/>
      <c r="HXZ52" s="146"/>
      <c r="HYA52" s="147"/>
      <c r="HYG52" s="177"/>
      <c r="HYI52" s="146"/>
      <c r="HYJ52" s="147"/>
      <c r="HYP52" s="177"/>
      <c r="HYR52" s="146"/>
      <c r="HYS52" s="147"/>
      <c r="HYY52" s="177"/>
      <c r="HZA52" s="146"/>
      <c r="HZB52" s="147"/>
      <c r="HZH52" s="177"/>
      <c r="HZJ52" s="146"/>
      <c r="HZK52" s="147"/>
      <c r="HZQ52" s="177"/>
      <c r="HZS52" s="146"/>
      <c r="HZT52" s="147"/>
      <c r="HZZ52" s="177"/>
      <c r="IAB52" s="146"/>
      <c r="IAC52" s="147"/>
      <c r="IAI52" s="177"/>
      <c r="IAK52" s="146"/>
      <c r="IAL52" s="147"/>
      <c r="IAR52" s="177"/>
      <c r="IAT52" s="146"/>
      <c r="IAU52" s="147"/>
      <c r="IBA52" s="177"/>
      <c r="IBC52" s="146"/>
      <c r="IBD52" s="147"/>
      <c r="IBJ52" s="177"/>
      <c r="IBL52" s="146"/>
      <c r="IBM52" s="147"/>
      <c r="IBS52" s="177"/>
      <c r="IBU52" s="146"/>
      <c r="IBV52" s="147"/>
      <c r="ICB52" s="177"/>
      <c r="ICD52" s="146"/>
      <c r="ICE52" s="147"/>
      <c r="ICK52" s="177"/>
      <c r="ICM52" s="146"/>
      <c r="ICN52" s="147"/>
      <c r="ICT52" s="177"/>
      <c r="ICV52" s="146"/>
      <c r="ICW52" s="147"/>
      <c r="IDC52" s="177"/>
      <c r="IDE52" s="146"/>
      <c r="IDF52" s="147"/>
      <c r="IDL52" s="177"/>
      <c r="IDN52" s="146"/>
      <c r="IDO52" s="147"/>
      <c r="IDU52" s="177"/>
      <c r="IDW52" s="146"/>
      <c r="IDX52" s="147"/>
      <c r="IED52" s="177"/>
      <c r="IEF52" s="146"/>
      <c r="IEG52" s="147"/>
      <c r="IEM52" s="177"/>
      <c r="IEO52" s="146"/>
      <c r="IEP52" s="147"/>
      <c r="IEV52" s="177"/>
      <c r="IEX52" s="146"/>
      <c r="IEY52" s="147"/>
      <c r="IFE52" s="177"/>
      <c r="IFG52" s="146"/>
      <c r="IFH52" s="147"/>
      <c r="IFN52" s="177"/>
      <c r="IFP52" s="146"/>
      <c r="IFQ52" s="147"/>
      <c r="IFW52" s="177"/>
      <c r="IFY52" s="146"/>
      <c r="IFZ52" s="147"/>
      <c r="IGF52" s="177"/>
      <c r="IGH52" s="146"/>
      <c r="IGI52" s="147"/>
      <c r="IGO52" s="177"/>
      <c r="IGQ52" s="146"/>
      <c r="IGR52" s="147"/>
      <c r="IGX52" s="177"/>
      <c r="IGZ52" s="146"/>
      <c r="IHA52" s="147"/>
      <c r="IHG52" s="177"/>
      <c r="IHI52" s="146"/>
      <c r="IHJ52" s="147"/>
      <c r="IHP52" s="177"/>
      <c r="IHR52" s="146"/>
      <c r="IHS52" s="147"/>
      <c r="IHY52" s="177"/>
      <c r="IIA52" s="146"/>
      <c r="IIB52" s="147"/>
      <c r="IIH52" s="177"/>
      <c r="IIJ52" s="146"/>
      <c r="IIK52" s="147"/>
      <c r="IIQ52" s="177"/>
      <c r="IIS52" s="146"/>
      <c r="IIT52" s="147"/>
      <c r="IIZ52" s="177"/>
      <c r="IJB52" s="146"/>
      <c r="IJC52" s="147"/>
      <c r="IJI52" s="177"/>
      <c r="IJK52" s="146"/>
      <c r="IJL52" s="147"/>
      <c r="IJR52" s="177"/>
      <c r="IJT52" s="146"/>
      <c r="IJU52" s="147"/>
      <c r="IKA52" s="177"/>
      <c r="IKC52" s="146"/>
      <c r="IKD52" s="147"/>
      <c r="IKJ52" s="177"/>
      <c r="IKL52" s="146"/>
      <c r="IKM52" s="147"/>
      <c r="IKS52" s="177"/>
      <c r="IKU52" s="146"/>
      <c r="IKV52" s="147"/>
      <c r="ILB52" s="177"/>
      <c r="ILD52" s="146"/>
      <c r="ILE52" s="147"/>
      <c r="ILK52" s="177"/>
      <c r="ILM52" s="146"/>
      <c r="ILN52" s="147"/>
      <c r="ILT52" s="177"/>
      <c r="ILV52" s="146"/>
      <c r="ILW52" s="147"/>
      <c r="IMC52" s="177"/>
      <c r="IME52" s="146"/>
      <c r="IMF52" s="147"/>
      <c r="IML52" s="177"/>
      <c r="IMN52" s="146"/>
      <c r="IMO52" s="147"/>
      <c r="IMU52" s="177"/>
      <c r="IMW52" s="146"/>
      <c r="IMX52" s="147"/>
      <c r="IND52" s="177"/>
      <c r="INF52" s="146"/>
      <c r="ING52" s="147"/>
      <c r="INM52" s="177"/>
      <c r="INO52" s="146"/>
      <c r="INP52" s="147"/>
      <c r="INV52" s="177"/>
      <c r="INX52" s="146"/>
      <c r="INY52" s="147"/>
      <c r="IOE52" s="177"/>
      <c r="IOG52" s="146"/>
      <c r="IOH52" s="147"/>
      <c r="ION52" s="177"/>
      <c r="IOP52" s="146"/>
      <c r="IOQ52" s="147"/>
      <c r="IOW52" s="177"/>
      <c r="IOY52" s="146"/>
      <c r="IOZ52" s="147"/>
      <c r="IPF52" s="177"/>
      <c r="IPH52" s="146"/>
      <c r="IPI52" s="147"/>
      <c r="IPO52" s="177"/>
      <c r="IPQ52" s="146"/>
      <c r="IPR52" s="147"/>
      <c r="IPX52" s="177"/>
      <c r="IPZ52" s="146"/>
      <c r="IQA52" s="147"/>
      <c r="IQG52" s="177"/>
      <c r="IQI52" s="146"/>
      <c r="IQJ52" s="147"/>
      <c r="IQP52" s="177"/>
      <c r="IQR52" s="146"/>
      <c r="IQS52" s="147"/>
      <c r="IQY52" s="177"/>
      <c r="IRA52" s="146"/>
      <c r="IRB52" s="147"/>
      <c r="IRH52" s="177"/>
      <c r="IRJ52" s="146"/>
      <c r="IRK52" s="147"/>
      <c r="IRQ52" s="177"/>
      <c r="IRS52" s="146"/>
      <c r="IRT52" s="147"/>
      <c r="IRZ52" s="177"/>
      <c r="ISB52" s="146"/>
      <c r="ISC52" s="147"/>
      <c r="ISI52" s="177"/>
      <c r="ISK52" s="146"/>
      <c r="ISL52" s="147"/>
      <c r="ISR52" s="177"/>
      <c r="IST52" s="146"/>
      <c r="ISU52" s="147"/>
      <c r="ITA52" s="177"/>
      <c r="ITC52" s="146"/>
      <c r="ITD52" s="147"/>
      <c r="ITJ52" s="177"/>
      <c r="ITL52" s="146"/>
      <c r="ITM52" s="147"/>
      <c r="ITS52" s="177"/>
      <c r="ITU52" s="146"/>
      <c r="ITV52" s="147"/>
      <c r="IUB52" s="177"/>
      <c r="IUD52" s="146"/>
      <c r="IUE52" s="147"/>
      <c r="IUK52" s="177"/>
      <c r="IUM52" s="146"/>
      <c r="IUN52" s="147"/>
      <c r="IUT52" s="177"/>
      <c r="IUV52" s="146"/>
      <c r="IUW52" s="147"/>
      <c r="IVC52" s="177"/>
      <c r="IVE52" s="146"/>
      <c r="IVF52" s="147"/>
      <c r="IVL52" s="177"/>
      <c r="IVN52" s="146"/>
      <c r="IVO52" s="147"/>
      <c r="IVU52" s="177"/>
      <c r="IVW52" s="146"/>
      <c r="IVX52" s="147"/>
      <c r="IWD52" s="177"/>
      <c r="IWF52" s="146"/>
      <c r="IWG52" s="147"/>
      <c r="IWM52" s="177"/>
      <c r="IWO52" s="146"/>
      <c r="IWP52" s="147"/>
      <c r="IWV52" s="177"/>
      <c r="IWX52" s="146"/>
      <c r="IWY52" s="147"/>
      <c r="IXE52" s="177"/>
      <c r="IXG52" s="146"/>
      <c r="IXH52" s="147"/>
      <c r="IXN52" s="177"/>
      <c r="IXP52" s="146"/>
      <c r="IXQ52" s="147"/>
      <c r="IXW52" s="177"/>
      <c r="IXY52" s="146"/>
      <c r="IXZ52" s="147"/>
      <c r="IYF52" s="177"/>
      <c r="IYH52" s="146"/>
      <c r="IYI52" s="147"/>
      <c r="IYO52" s="177"/>
      <c r="IYQ52" s="146"/>
      <c r="IYR52" s="147"/>
      <c r="IYX52" s="177"/>
      <c r="IYZ52" s="146"/>
      <c r="IZA52" s="147"/>
      <c r="IZG52" s="177"/>
      <c r="IZI52" s="146"/>
      <c r="IZJ52" s="147"/>
      <c r="IZP52" s="177"/>
      <c r="IZR52" s="146"/>
      <c r="IZS52" s="147"/>
      <c r="IZY52" s="177"/>
      <c r="JAA52" s="146"/>
      <c r="JAB52" s="147"/>
      <c r="JAH52" s="177"/>
      <c r="JAJ52" s="146"/>
      <c r="JAK52" s="147"/>
      <c r="JAQ52" s="177"/>
      <c r="JAS52" s="146"/>
      <c r="JAT52" s="147"/>
      <c r="JAZ52" s="177"/>
      <c r="JBB52" s="146"/>
      <c r="JBC52" s="147"/>
      <c r="JBI52" s="177"/>
      <c r="JBK52" s="146"/>
      <c r="JBL52" s="147"/>
      <c r="JBR52" s="177"/>
      <c r="JBT52" s="146"/>
      <c r="JBU52" s="147"/>
      <c r="JCA52" s="177"/>
      <c r="JCC52" s="146"/>
      <c r="JCD52" s="147"/>
      <c r="JCJ52" s="177"/>
      <c r="JCL52" s="146"/>
      <c r="JCM52" s="147"/>
      <c r="JCS52" s="177"/>
      <c r="JCU52" s="146"/>
      <c r="JCV52" s="147"/>
      <c r="JDB52" s="177"/>
      <c r="JDD52" s="146"/>
      <c r="JDE52" s="147"/>
      <c r="JDK52" s="177"/>
      <c r="JDM52" s="146"/>
      <c r="JDN52" s="147"/>
      <c r="JDT52" s="177"/>
      <c r="JDV52" s="146"/>
      <c r="JDW52" s="147"/>
      <c r="JEC52" s="177"/>
      <c r="JEE52" s="146"/>
      <c r="JEF52" s="147"/>
      <c r="JEL52" s="177"/>
      <c r="JEN52" s="146"/>
      <c r="JEO52" s="147"/>
      <c r="JEU52" s="177"/>
      <c r="JEW52" s="146"/>
      <c r="JEX52" s="147"/>
      <c r="JFD52" s="177"/>
      <c r="JFF52" s="146"/>
      <c r="JFG52" s="147"/>
      <c r="JFM52" s="177"/>
      <c r="JFO52" s="146"/>
      <c r="JFP52" s="147"/>
      <c r="JFV52" s="177"/>
      <c r="JFX52" s="146"/>
      <c r="JFY52" s="147"/>
      <c r="JGE52" s="177"/>
      <c r="JGG52" s="146"/>
      <c r="JGH52" s="147"/>
      <c r="JGN52" s="177"/>
      <c r="JGP52" s="146"/>
      <c r="JGQ52" s="147"/>
      <c r="JGW52" s="177"/>
      <c r="JGY52" s="146"/>
      <c r="JGZ52" s="147"/>
      <c r="JHF52" s="177"/>
      <c r="JHH52" s="146"/>
      <c r="JHI52" s="147"/>
      <c r="JHO52" s="177"/>
      <c r="JHQ52" s="146"/>
      <c r="JHR52" s="147"/>
      <c r="JHX52" s="177"/>
      <c r="JHZ52" s="146"/>
      <c r="JIA52" s="147"/>
      <c r="JIG52" s="177"/>
      <c r="JII52" s="146"/>
      <c r="JIJ52" s="147"/>
      <c r="JIP52" s="177"/>
      <c r="JIR52" s="146"/>
      <c r="JIS52" s="147"/>
      <c r="JIY52" s="177"/>
      <c r="JJA52" s="146"/>
      <c r="JJB52" s="147"/>
      <c r="JJH52" s="177"/>
      <c r="JJJ52" s="146"/>
      <c r="JJK52" s="147"/>
      <c r="JJQ52" s="177"/>
      <c r="JJS52" s="146"/>
      <c r="JJT52" s="147"/>
      <c r="JJZ52" s="177"/>
      <c r="JKB52" s="146"/>
      <c r="JKC52" s="147"/>
      <c r="JKI52" s="177"/>
      <c r="JKK52" s="146"/>
      <c r="JKL52" s="147"/>
      <c r="JKR52" s="177"/>
      <c r="JKT52" s="146"/>
      <c r="JKU52" s="147"/>
      <c r="JLA52" s="177"/>
      <c r="JLC52" s="146"/>
      <c r="JLD52" s="147"/>
      <c r="JLJ52" s="177"/>
      <c r="JLL52" s="146"/>
      <c r="JLM52" s="147"/>
      <c r="JLS52" s="177"/>
      <c r="JLU52" s="146"/>
      <c r="JLV52" s="147"/>
      <c r="JMB52" s="177"/>
      <c r="JMD52" s="146"/>
      <c r="JME52" s="147"/>
      <c r="JMK52" s="177"/>
      <c r="JMM52" s="146"/>
      <c r="JMN52" s="147"/>
      <c r="JMT52" s="177"/>
      <c r="JMV52" s="146"/>
      <c r="JMW52" s="147"/>
      <c r="JNC52" s="177"/>
      <c r="JNE52" s="146"/>
      <c r="JNF52" s="147"/>
      <c r="JNL52" s="177"/>
      <c r="JNN52" s="146"/>
      <c r="JNO52" s="147"/>
      <c r="JNU52" s="177"/>
      <c r="JNW52" s="146"/>
      <c r="JNX52" s="147"/>
      <c r="JOD52" s="177"/>
      <c r="JOF52" s="146"/>
      <c r="JOG52" s="147"/>
      <c r="JOM52" s="177"/>
      <c r="JOO52" s="146"/>
      <c r="JOP52" s="147"/>
      <c r="JOV52" s="177"/>
      <c r="JOX52" s="146"/>
      <c r="JOY52" s="147"/>
      <c r="JPE52" s="177"/>
      <c r="JPG52" s="146"/>
      <c r="JPH52" s="147"/>
      <c r="JPN52" s="177"/>
      <c r="JPP52" s="146"/>
      <c r="JPQ52" s="147"/>
      <c r="JPW52" s="177"/>
      <c r="JPY52" s="146"/>
      <c r="JPZ52" s="147"/>
      <c r="JQF52" s="177"/>
      <c r="JQH52" s="146"/>
      <c r="JQI52" s="147"/>
      <c r="JQO52" s="177"/>
      <c r="JQQ52" s="146"/>
      <c r="JQR52" s="147"/>
      <c r="JQX52" s="177"/>
      <c r="JQZ52" s="146"/>
      <c r="JRA52" s="147"/>
      <c r="JRG52" s="177"/>
      <c r="JRI52" s="146"/>
      <c r="JRJ52" s="147"/>
      <c r="JRP52" s="177"/>
      <c r="JRR52" s="146"/>
      <c r="JRS52" s="147"/>
      <c r="JRY52" s="177"/>
      <c r="JSA52" s="146"/>
      <c r="JSB52" s="147"/>
      <c r="JSH52" s="177"/>
      <c r="JSJ52" s="146"/>
      <c r="JSK52" s="147"/>
      <c r="JSQ52" s="177"/>
      <c r="JSS52" s="146"/>
      <c r="JST52" s="147"/>
      <c r="JSZ52" s="177"/>
      <c r="JTB52" s="146"/>
      <c r="JTC52" s="147"/>
      <c r="JTI52" s="177"/>
      <c r="JTK52" s="146"/>
      <c r="JTL52" s="147"/>
      <c r="JTR52" s="177"/>
      <c r="JTT52" s="146"/>
      <c r="JTU52" s="147"/>
      <c r="JUA52" s="177"/>
      <c r="JUC52" s="146"/>
      <c r="JUD52" s="147"/>
      <c r="JUJ52" s="177"/>
      <c r="JUL52" s="146"/>
      <c r="JUM52" s="147"/>
      <c r="JUS52" s="177"/>
      <c r="JUU52" s="146"/>
      <c r="JUV52" s="147"/>
      <c r="JVB52" s="177"/>
      <c r="JVD52" s="146"/>
      <c r="JVE52" s="147"/>
      <c r="JVK52" s="177"/>
      <c r="JVM52" s="146"/>
      <c r="JVN52" s="147"/>
      <c r="JVT52" s="177"/>
      <c r="JVV52" s="146"/>
      <c r="JVW52" s="147"/>
      <c r="JWC52" s="177"/>
      <c r="JWE52" s="146"/>
      <c r="JWF52" s="147"/>
      <c r="JWL52" s="177"/>
      <c r="JWN52" s="146"/>
      <c r="JWO52" s="147"/>
      <c r="JWU52" s="177"/>
      <c r="JWW52" s="146"/>
      <c r="JWX52" s="147"/>
      <c r="JXD52" s="177"/>
      <c r="JXF52" s="146"/>
      <c r="JXG52" s="147"/>
      <c r="JXM52" s="177"/>
      <c r="JXO52" s="146"/>
      <c r="JXP52" s="147"/>
      <c r="JXV52" s="177"/>
      <c r="JXX52" s="146"/>
      <c r="JXY52" s="147"/>
      <c r="JYE52" s="177"/>
      <c r="JYG52" s="146"/>
      <c r="JYH52" s="147"/>
      <c r="JYN52" s="177"/>
      <c r="JYP52" s="146"/>
      <c r="JYQ52" s="147"/>
      <c r="JYW52" s="177"/>
      <c r="JYY52" s="146"/>
      <c r="JYZ52" s="147"/>
      <c r="JZF52" s="177"/>
      <c r="JZH52" s="146"/>
      <c r="JZI52" s="147"/>
      <c r="JZO52" s="177"/>
      <c r="JZQ52" s="146"/>
      <c r="JZR52" s="147"/>
      <c r="JZX52" s="177"/>
      <c r="JZZ52" s="146"/>
      <c r="KAA52" s="147"/>
      <c r="KAG52" s="177"/>
      <c r="KAI52" s="146"/>
      <c r="KAJ52" s="147"/>
      <c r="KAP52" s="177"/>
      <c r="KAR52" s="146"/>
      <c r="KAS52" s="147"/>
      <c r="KAY52" s="177"/>
      <c r="KBA52" s="146"/>
      <c r="KBB52" s="147"/>
      <c r="KBH52" s="177"/>
      <c r="KBJ52" s="146"/>
      <c r="KBK52" s="147"/>
      <c r="KBQ52" s="177"/>
      <c r="KBS52" s="146"/>
      <c r="KBT52" s="147"/>
      <c r="KBZ52" s="177"/>
      <c r="KCB52" s="146"/>
      <c r="KCC52" s="147"/>
      <c r="KCI52" s="177"/>
      <c r="KCK52" s="146"/>
      <c r="KCL52" s="147"/>
      <c r="KCR52" s="177"/>
      <c r="KCT52" s="146"/>
      <c r="KCU52" s="147"/>
      <c r="KDA52" s="177"/>
      <c r="KDC52" s="146"/>
      <c r="KDD52" s="147"/>
      <c r="KDJ52" s="177"/>
      <c r="KDL52" s="146"/>
      <c r="KDM52" s="147"/>
      <c r="KDS52" s="177"/>
      <c r="KDU52" s="146"/>
      <c r="KDV52" s="147"/>
      <c r="KEB52" s="177"/>
      <c r="KED52" s="146"/>
      <c r="KEE52" s="147"/>
      <c r="KEK52" s="177"/>
      <c r="KEM52" s="146"/>
      <c r="KEN52" s="147"/>
      <c r="KET52" s="177"/>
      <c r="KEV52" s="146"/>
      <c r="KEW52" s="147"/>
      <c r="KFC52" s="177"/>
      <c r="KFE52" s="146"/>
      <c r="KFF52" s="147"/>
      <c r="KFL52" s="177"/>
      <c r="KFN52" s="146"/>
      <c r="KFO52" s="147"/>
      <c r="KFU52" s="177"/>
      <c r="KFW52" s="146"/>
      <c r="KFX52" s="147"/>
      <c r="KGD52" s="177"/>
      <c r="KGF52" s="146"/>
      <c r="KGG52" s="147"/>
      <c r="KGM52" s="177"/>
      <c r="KGO52" s="146"/>
      <c r="KGP52" s="147"/>
      <c r="KGV52" s="177"/>
      <c r="KGX52" s="146"/>
      <c r="KGY52" s="147"/>
      <c r="KHE52" s="177"/>
      <c r="KHG52" s="146"/>
      <c r="KHH52" s="147"/>
      <c r="KHN52" s="177"/>
      <c r="KHP52" s="146"/>
      <c r="KHQ52" s="147"/>
      <c r="KHW52" s="177"/>
      <c r="KHY52" s="146"/>
      <c r="KHZ52" s="147"/>
      <c r="KIF52" s="177"/>
      <c r="KIH52" s="146"/>
      <c r="KII52" s="147"/>
      <c r="KIO52" s="177"/>
      <c r="KIQ52" s="146"/>
      <c r="KIR52" s="147"/>
      <c r="KIX52" s="177"/>
      <c r="KIZ52" s="146"/>
      <c r="KJA52" s="147"/>
      <c r="KJG52" s="177"/>
      <c r="KJI52" s="146"/>
      <c r="KJJ52" s="147"/>
      <c r="KJP52" s="177"/>
      <c r="KJR52" s="146"/>
      <c r="KJS52" s="147"/>
      <c r="KJY52" s="177"/>
      <c r="KKA52" s="146"/>
      <c r="KKB52" s="147"/>
      <c r="KKH52" s="177"/>
      <c r="KKJ52" s="146"/>
      <c r="KKK52" s="147"/>
      <c r="KKQ52" s="177"/>
      <c r="KKS52" s="146"/>
      <c r="KKT52" s="147"/>
      <c r="KKZ52" s="177"/>
      <c r="KLB52" s="146"/>
      <c r="KLC52" s="147"/>
      <c r="KLI52" s="177"/>
      <c r="KLK52" s="146"/>
      <c r="KLL52" s="147"/>
      <c r="KLR52" s="177"/>
      <c r="KLT52" s="146"/>
      <c r="KLU52" s="147"/>
      <c r="KMA52" s="177"/>
      <c r="KMC52" s="146"/>
      <c r="KMD52" s="147"/>
      <c r="KMJ52" s="177"/>
      <c r="KML52" s="146"/>
      <c r="KMM52" s="147"/>
      <c r="KMS52" s="177"/>
      <c r="KMU52" s="146"/>
      <c r="KMV52" s="147"/>
      <c r="KNB52" s="177"/>
      <c r="KND52" s="146"/>
      <c r="KNE52" s="147"/>
      <c r="KNK52" s="177"/>
      <c r="KNM52" s="146"/>
      <c r="KNN52" s="147"/>
      <c r="KNT52" s="177"/>
      <c r="KNV52" s="146"/>
      <c r="KNW52" s="147"/>
      <c r="KOC52" s="177"/>
      <c r="KOE52" s="146"/>
      <c r="KOF52" s="147"/>
      <c r="KOL52" s="177"/>
      <c r="KON52" s="146"/>
      <c r="KOO52" s="147"/>
      <c r="KOU52" s="177"/>
      <c r="KOW52" s="146"/>
      <c r="KOX52" s="147"/>
      <c r="KPD52" s="177"/>
      <c r="KPF52" s="146"/>
      <c r="KPG52" s="147"/>
      <c r="KPM52" s="177"/>
      <c r="KPO52" s="146"/>
      <c r="KPP52" s="147"/>
      <c r="KPV52" s="177"/>
      <c r="KPX52" s="146"/>
      <c r="KPY52" s="147"/>
      <c r="KQE52" s="177"/>
      <c r="KQG52" s="146"/>
      <c r="KQH52" s="147"/>
      <c r="KQN52" s="177"/>
      <c r="KQP52" s="146"/>
      <c r="KQQ52" s="147"/>
      <c r="KQW52" s="177"/>
      <c r="KQY52" s="146"/>
      <c r="KQZ52" s="147"/>
      <c r="KRF52" s="177"/>
      <c r="KRH52" s="146"/>
      <c r="KRI52" s="147"/>
      <c r="KRO52" s="177"/>
      <c r="KRQ52" s="146"/>
      <c r="KRR52" s="147"/>
      <c r="KRX52" s="177"/>
      <c r="KRZ52" s="146"/>
      <c r="KSA52" s="147"/>
      <c r="KSG52" s="177"/>
      <c r="KSI52" s="146"/>
      <c r="KSJ52" s="147"/>
      <c r="KSP52" s="177"/>
      <c r="KSR52" s="146"/>
      <c r="KSS52" s="147"/>
      <c r="KSY52" s="177"/>
      <c r="KTA52" s="146"/>
      <c r="KTB52" s="147"/>
      <c r="KTH52" s="177"/>
      <c r="KTJ52" s="146"/>
      <c r="KTK52" s="147"/>
      <c r="KTQ52" s="177"/>
      <c r="KTS52" s="146"/>
      <c r="KTT52" s="147"/>
      <c r="KTZ52" s="177"/>
      <c r="KUB52" s="146"/>
      <c r="KUC52" s="147"/>
      <c r="KUI52" s="177"/>
      <c r="KUK52" s="146"/>
      <c r="KUL52" s="147"/>
      <c r="KUR52" s="177"/>
      <c r="KUT52" s="146"/>
      <c r="KUU52" s="147"/>
      <c r="KVA52" s="177"/>
      <c r="KVC52" s="146"/>
      <c r="KVD52" s="147"/>
      <c r="KVJ52" s="177"/>
      <c r="KVL52" s="146"/>
      <c r="KVM52" s="147"/>
      <c r="KVS52" s="177"/>
      <c r="KVU52" s="146"/>
      <c r="KVV52" s="147"/>
      <c r="KWB52" s="177"/>
      <c r="KWD52" s="146"/>
      <c r="KWE52" s="147"/>
      <c r="KWK52" s="177"/>
      <c r="KWM52" s="146"/>
      <c r="KWN52" s="147"/>
      <c r="KWT52" s="177"/>
      <c r="KWV52" s="146"/>
      <c r="KWW52" s="147"/>
      <c r="KXC52" s="177"/>
      <c r="KXE52" s="146"/>
      <c r="KXF52" s="147"/>
      <c r="KXL52" s="177"/>
      <c r="KXN52" s="146"/>
      <c r="KXO52" s="147"/>
      <c r="KXU52" s="177"/>
      <c r="KXW52" s="146"/>
      <c r="KXX52" s="147"/>
      <c r="KYD52" s="177"/>
      <c r="KYF52" s="146"/>
      <c r="KYG52" s="147"/>
      <c r="KYM52" s="177"/>
      <c r="KYO52" s="146"/>
      <c r="KYP52" s="147"/>
      <c r="KYV52" s="177"/>
      <c r="KYX52" s="146"/>
      <c r="KYY52" s="147"/>
      <c r="KZE52" s="177"/>
      <c r="KZG52" s="146"/>
      <c r="KZH52" s="147"/>
      <c r="KZN52" s="177"/>
      <c r="KZP52" s="146"/>
      <c r="KZQ52" s="147"/>
      <c r="KZW52" s="177"/>
      <c r="KZY52" s="146"/>
      <c r="KZZ52" s="147"/>
      <c r="LAF52" s="177"/>
      <c r="LAH52" s="146"/>
      <c r="LAI52" s="147"/>
      <c r="LAO52" s="177"/>
      <c r="LAQ52" s="146"/>
      <c r="LAR52" s="147"/>
      <c r="LAX52" s="177"/>
      <c r="LAZ52" s="146"/>
      <c r="LBA52" s="147"/>
      <c r="LBG52" s="177"/>
      <c r="LBI52" s="146"/>
      <c r="LBJ52" s="147"/>
      <c r="LBP52" s="177"/>
      <c r="LBR52" s="146"/>
      <c r="LBS52" s="147"/>
      <c r="LBY52" s="177"/>
      <c r="LCA52" s="146"/>
      <c r="LCB52" s="147"/>
      <c r="LCH52" s="177"/>
      <c r="LCJ52" s="146"/>
      <c r="LCK52" s="147"/>
      <c r="LCQ52" s="177"/>
      <c r="LCS52" s="146"/>
      <c r="LCT52" s="147"/>
      <c r="LCZ52" s="177"/>
      <c r="LDB52" s="146"/>
      <c r="LDC52" s="147"/>
      <c r="LDI52" s="177"/>
      <c r="LDK52" s="146"/>
      <c r="LDL52" s="147"/>
      <c r="LDR52" s="177"/>
      <c r="LDT52" s="146"/>
      <c r="LDU52" s="147"/>
      <c r="LEA52" s="177"/>
      <c r="LEC52" s="146"/>
      <c r="LED52" s="147"/>
      <c r="LEJ52" s="177"/>
      <c r="LEL52" s="146"/>
      <c r="LEM52" s="147"/>
      <c r="LES52" s="177"/>
      <c r="LEU52" s="146"/>
      <c r="LEV52" s="147"/>
      <c r="LFB52" s="177"/>
      <c r="LFD52" s="146"/>
      <c r="LFE52" s="147"/>
      <c r="LFK52" s="177"/>
      <c r="LFM52" s="146"/>
      <c r="LFN52" s="147"/>
      <c r="LFT52" s="177"/>
      <c r="LFV52" s="146"/>
      <c r="LFW52" s="147"/>
      <c r="LGC52" s="177"/>
      <c r="LGE52" s="146"/>
      <c r="LGF52" s="147"/>
      <c r="LGL52" s="177"/>
      <c r="LGN52" s="146"/>
      <c r="LGO52" s="147"/>
      <c r="LGU52" s="177"/>
      <c r="LGW52" s="146"/>
      <c r="LGX52" s="147"/>
      <c r="LHD52" s="177"/>
      <c r="LHF52" s="146"/>
      <c r="LHG52" s="147"/>
      <c r="LHM52" s="177"/>
      <c r="LHO52" s="146"/>
      <c r="LHP52" s="147"/>
      <c r="LHV52" s="177"/>
      <c r="LHX52" s="146"/>
      <c r="LHY52" s="147"/>
      <c r="LIE52" s="177"/>
      <c r="LIG52" s="146"/>
      <c r="LIH52" s="147"/>
      <c r="LIN52" s="177"/>
      <c r="LIP52" s="146"/>
      <c r="LIQ52" s="147"/>
      <c r="LIW52" s="177"/>
      <c r="LIY52" s="146"/>
      <c r="LIZ52" s="147"/>
      <c r="LJF52" s="177"/>
      <c r="LJH52" s="146"/>
      <c r="LJI52" s="147"/>
      <c r="LJO52" s="177"/>
      <c r="LJQ52" s="146"/>
      <c r="LJR52" s="147"/>
      <c r="LJX52" s="177"/>
      <c r="LJZ52" s="146"/>
      <c r="LKA52" s="147"/>
      <c r="LKG52" s="177"/>
      <c r="LKI52" s="146"/>
      <c r="LKJ52" s="147"/>
      <c r="LKP52" s="177"/>
      <c r="LKR52" s="146"/>
      <c r="LKS52" s="147"/>
      <c r="LKY52" s="177"/>
      <c r="LLA52" s="146"/>
      <c r="LLB52" s="147"/>
      <c r="LLH52" s="177"/>
      <c r="LLJ52" s="146"/>
      <c r="LLK52" s="147"/>
      <c r="LLQ52" s="177"/>
      <c r="LLS52" s="146"/>
      <c r="LLT52" s="147"/>
      <c r="LLZ52" s="177"/>
      <c r="LMB52" s="146"/>
      <c r="LMC52" s="147"/>
      <c r="LMI52" s="177"/>
      <c r="LMK52" s="146"/>
      <c r="LML52" s="147"/>
      <c r="LMR52" s="177"/>
      <c r="LMT52" s="146"/>
      <c r="LMU52" s="147"/>
      <c r="LNA52" s="177"/>
      <c r="LNC52" s="146"/>
      <c r="LND52" s="147"/>
      <c r="LNJ52" s="177"/>
      <c r="LNL52" s="146"/>
      <c r="LNM52" s="147"/>
      <c r="LNS52" s="177"/>
      <c r="LNU52" s="146"/>
      <c r="LNV52" s="147"/>
      <c r="LOB52" s="177"/>
      <c r="LOD52" s="146"/>
      <c r="LOE52" s="147"/>
      <c r="LOK52" s="177"/>
      <c r="LOM52" s="146"/>
      <c r="LON52" s="147"/>
      <c r="LOT52" s="177"/>
      <c r="LOV52" s="146"/>
      <c r="LOW52" s="147"/>
      <c r="LPC52" s="177"/>
      <c r="LPE52" s="146"/>
      <c r="LPF52" s="147"/>
      <c r="LPL52" s="177"/>
      <c r="LPN52" s="146"/>
      <c r="LPO52" s="147"/>
      <c r="LPU52" s="177"/>
      <c r="LPW52" s="146"/>
      <c r="LPX52" s="147"/>
      <c r="LQD52" s="177"/>
      <c r="LQF52" s="146"/>
      <c r="LQG52" s="147"/>
      <c r="LQM52" s="177"/>
      <c r="LQO52" s="146"/>
      <c r="LQP52" s="147"/>
      <c r="LQV52" s="177"/>
      <c r="LQX52" s="146"/>
      <c r="LQY52" s="147"/>
      <c r="LRE52" s="177"/>
      <c r="LRG52" s="146"/>
      <c r="LRH52" s="147"/>
      <c r="LRN52" s="177"/>
      <c r="LRP52" s="146"/>
      <c r="LRQ52" s="147"/>
      <c r="LRW52" s="177"/>
      <c r="LRY52" s="146"/>
      <c r="LRZ52" s="147"/>
      <c r="LSF52" s="177"/>
      <c r="LSH52" s="146"/>
      <c r="LSI52" s="147"/>
      <c r="LSO52" s="177"/>
      <c r="LSQ52" s="146"/>
      <c r="LSR52" s="147"/>
      <c r="LSX52" s="177"/>
      <c r="LSZ52" s="146"/>
      <c r="LTA52" s="147"/>
      <c r="LTG52" s="177"/>
      <c r="LTI52" s="146"/>
      <c r="LTJ52" s="147"/>
      <c r="LTP52" s="177"/>
      <c r="LTR52" s="146"/>
      <c r="LTS52" s="147"/>
      <c r="LTY52" s="177"/>
      <c r="LUA52" s="146"/>
      <c r="LUB52" s="147"/>
      <c r="LUH52" s="177"/>
      <c r="LUJ52" s="146"/>
      <c r="LUK52" s="147"/>
      <c r="LUQ52" s="177"/>
      <c r="LUS52" s="146"/>
      <c r="LUT52" s="147"/>
      <c r="LUZ52" s="177"/>
      <c r="LVB52" s="146"/>
      <c r="LVC52" s="147"/>
      <c r="LVI52" s="177"/>
      <c r="LVK52" s="146"/>
      <c r="LVL52" s="147"/>
      <c r="LVR52" s="177"/>
      <c r="LVT52" s="146"/>
      <c r="LVU52" s="147"/>
      <c r="LWA52" s="177"/>
      <c r="LWC52" s="146"/>
      <c r="LWD52" s="147"/>
      <c r="LWJ52" s="177"/>
      <c r="LWL52" s="146"/>
      <c r="LWM52" s="147"/>
      <c r="LWS52" s="177"/>
      <c r="LWU52" s="146"/>
      <c r="LWV52" s="147"/>
      <c r="LXB52" s="177"/>
      <c r="LXD52" s="146"/>
      <c r="LXE52" s="147"/>
      <c r="LXK52" s="177"/>
      <c r="LXM52" s="146"/>
      <c r="LXN52" s="147"/>
      <c r="LXT52" s="177"/>
      <c r="LXV52" s="146"/>
      <c r="LXW52" s="147"/>
      <c r="LYC52" s="177"/>
      <c r="LYE52" s="146"/>
      <c r="LYF52" s="147"/>
      <c r="LYL52" s="177"/>
      <c r="LYN52" s="146"/>
      <c r="LYO52" s="147"/>
      <c r="LYU52" s="177"/>
      <c r="LYW52" s="146"/>
      <c r="LYX52" s="147"/>
      <c r="LZD52" s="177"/>
      <c r="LZF52" s="146"/>
      <c r="LZG52" s="147"/>
      <c r="LZM52" s="177"/>
      <c r="LZO52" s="146"/>
      <c r="LZP52" s="147"/>
      <c r="LZV52" s="177"/>
      <c r="LZX52" s="146"/>
      <c r="LZY52" s="147"/>
      <c r="MAE52" s="177"/>
      <c r="MAG52" s="146"/>
      <c r="MAH52" s="147"/>
      <c r="MAN52" s="177"/>
      <c r="MAP52" s="146"/>
      <c r="MAQ52" s="147"/>
      <c r="MAW52" s="177"/>
      <c r="MAY52" s="146"/>
      <c r="MAZ52" s="147"/>
      <c r="MBF52" s="177"/>
      <c r="MBH52" s="146"/>
      <c r="MBI52" s="147"/>
      <c r="MBO52" s="177"/>
      <c r="MBQ52" s="146"/>
      <c r="MBR52" s="147"/>
      <c r="MBX52" s="177"/>
      <c r="MBZ52" s="146"/>
      <c r="MCA52" s="147"/>
      <c r="MCG52" s="177"/>
      <c r="MCI52" s="146"/>
      <c r="MCJ52" s="147"/>
      <c r="MCP52" s="177"/>
      <c r="MCR52" s="146"/>
      <c r="MCS52" s="147"/>
      <c r="MCY52" s="177"/>
      <c r="MDA52" s="146"/>
      <c r="MDB52" s="147"/>
      <c r="MDH52" s="177"/>
      <c r="MDJ52" s="146"/>
      <c r="MDK52" s="147"/>
      <c r="MDQ52" s="177"/>
      <c r="MDS52" s="146"/>
      <c r="MDT52" s="147"/>
      <c r="MDZ52" s="177"/>
      <c r="MEB52" s="146"/>
      <c r="MEC52" s="147"/>
      <c r="MEI52" s="177"/>
      <c r="MEK52" s="146"/>
      <c r="MEL52" s="147"/>
      <c r="MER52" s="177"/>
      <c r="MET52" s="146"/>
      <c r="MEU52" s="147"/>
      <c r="MFA52" s="177"/>
      <c r="MFC52" s="146"/>
      <c r="MFD52" s="147"/>
      <c r="MFJ52" s="177"/>
      <c r="MFL52" s="146"/>
      <c r="MFM52" s="147"/>
      <c r="MFS52" s="177"/>
      <c r="MFU52" s="146"/>
      <c r="MFV52" s="147"/>
      <c r="MGB52" s="177"/>
      <c r="MGD52" s="146"/>
      <c r="MGE52" s="147"/>
      <c r="MGK52" s="177"/>
      <c r="MGM52" s="146"/>
      <c r="MGN52" s="147"/>
      <c r="MGT52" s="177"/>
      <c r="MGV52" s="146"/>
      <c r="MGW52" s="147"/>
      <c r="MHC52" s="177"/>
      <c r="MHE52" s="146"/>
      <c r="MHF52" s="147"/>
      <c r="MHL52" s="177"/>
      <c r="MHN52" s="146"/>
      <c r="MHO52" s="147"/>
      <c r="MHU52" s="177"/>
      <c r="MHW52" s="146"/>
      <c r="MHX52" s="147"/>
      <c r="MID52" s="177"/>
      <c r="MIF52" s="146"/>
      <c r="MIG52" s="147"/>
      <c r="MIM52" s="177"/>
      <c r="MIO52" s="146"/>
      <c r="MIP52" s="147"/>
      <c r="MIV52" s="177"/>
      <c r="MIX52" s="146"/>
      <c r="MIY52" s="147"/>
      <c r="MJE52" s="177"/>
      <c r="MJG52" s="146"/>
      <c r="MJH52" s="147"/>
      <c r="MJN52" s="177"/>
      <c r="MJP52" s="146"/>
      <c r="MJQ52" s="147"/>
      <c r="MJW52" s="177"/>
      <c r="MJY52" s="146"/>
      <c r="MJZ52" s="147"/>
      <c r="MKF52" s="177"/>
      <c r="MKH52" s="146"/>
      <c r="MKI52" s="147"/>
      <c r="MKO52" s="177"/>
      <c r="MKQ52" s="146"/>
      <c r="MKR52" s="147"/>
      <c r="MKX52" s="177"/>
      <c r="MKZ52" s="146"/>
      <c r="MLA52" s="147"/>
      <c r="MLG52" s="177"/>
      <c r="MLI52" s="146"/>
      <c r="MLJ52" s="147"/>
      <c r="MLP52" s="177"/>
      <c r="MLR52" s="146"/>
      <c r="MLS52" s="147"/>
      <c r="MLY52" s="177"/>
      <c r="MMA52" s="146"/>
      <c r="MMB52" s="147"/>
      <c r="MMH52" s="177"/>
      <c r="MMJ52" s="146"/>
      <c r="MMK52" s="147"/>
      <c r="MMQ52" s="177"/>
      <c r="MMS52" s="146"/>
      <c r="MMT52" s="147"/>
      <c r="MMZ52" s="177"/>
      <c r="MNB52" s="146"/>
      <c r="MNC52" s="147"/>
      <c r="MNI52" s="177"/>
      <c r="MNK52" s="146"/>
      <c r="MNL52" s="147"/>
      <c r="MNR52" s="177"/>
      <c r="MNT52" s="146"/>
      <c r="MNU52" s="147"/>
      <c r="MOA52" s="177"/>
      <c r="MOC52" s="146"/>
      <c r="MOD52" s="147"/>
      <c r="MOJ52" s="177"/>
      <c r="MOL52" s="146"/>
      <c r="MOM52" s="147"/>
      <c r="MOS52" s="177"/>
      <c r="MOU52" s="146"/>
      <c r="MOV52" s="147"/>
      <c r="MPB52" s="177"/>
      <c r="MPD52" s="146"/>
      <c r="MPE52" s="147"/>
      <c r="MPK52" s="177"/>
      <c r="MPM52" s="146"/>
      <c r="MPN52" s="147"/>
      <c r="MPT52" s="177"/>
      <c r="MPV52" s="146"/>
      <c r="MPW52" s="147"/>
      <c r="MQC52" s="177"/>
      <c r="MQE52" s="146"/>
      <c r="MQF52" s="147"/>
      <c r="MQL52" s="177"/>
      <c r="MQN52" s="146"/>
      <c r="MQO52" s="147"/>
      <c r="MQU52" s="177"/>
      <c r="MQW52" s="146"/>
      <c r="MQX52" s="147"/>
      <c r="MRD52" s="177"/>
      <c r="MRF52" s="146"/>
      <c r="MRG52" s="147"/>
      <c r="MRM52" s="177"/>
      <c r="MRO52" s="146"/>
      <c r="MRP52" s="147"/>
      <c r="MRV52" s="177"/>
      <c r="MRX52" s="146"/>
      <c r="MRY52" s="147"/>
      <c r="MSE52" s="177"/>
      <c r="MSG52" s="146"/>
      <c r="MSH52" s="147"/>
      <c r="MSN52" s="177"/>
      <c r="MSP52" s="146"/>
      <c r="MSQ52" s="147"/>
      <c r="MSW52" s="177"/>
      <c r="MSY52" s="146"/>
      <c r="MSZ52" s="147"/>
      <c r="MTF52" s="177"/>
      <c r="MTH52" s="146"/>
      <c r="MTI52" s="147"/>
      <c r="MTO52" s="177"/>
      <c r="MTQ52" s="146"/>
      <c r="MTR52" s="147"/>
      <c r="MTX52" s="177"/>
      <c r="MTZ52" s="146"/>
      <c r="MUA52" s="147"/>
      <c r="MUG52" s="177"/>
      <c r="MUI52" s="146"/>
      <c r="MUJ52" s="147"/>
      <c r="MUP52" s="177"/>
      <c r="MUR52" s="146"/>
      <c r="MUS52" s="147"/>
      <c r="MUY52" s="177"/>
      <c r="MVA52" s="146"/>
      <c r="MVB52" s="147"/>
      <c r="MVH52" s="177"/>
      <c r="MVJ52" s="146"/>
      <c r="MVK52" s="147"/>
      <c r="MVQ52" s="177"/>
      <c r="MVS52" s="146"/>
      <c r="MVT52" s="147"/>
      <c r="MVZ52" s="177"/>
      <c r="MWB52" s="146"/>
      <c r="MWC52" s="147"/>
      <c r="MWI52" s="177"/>
      <c r="MWK52" s="146"/>
      <c r="MWL52" s="147"/>
      <c r="MWR52" s="177"/>
      <c r="MWT52" s="146"/>
      <c r="MWU52" s="147"/>
      <c r="MXA52" s="177"/>
      <c r="MXC52" s="146"/>
      <c r="MXD52" s="147"/>
      <c r="MXJ52" s="177"/>
      <c r="MXL52" s="146"/>
      <c r="MXM52" s="147"/>
      <c r="MXS52" s="177"/>
      <c r="MXU52" s="146"/>
      <c r="MXV52" s="147"/>
      <c r="MYB52" s="177"/>
      <c r="MYD52" s="146"/>
      <c r="MYE52" s="147"/>
      <c r="MYK52" s="177"/>
      <c r="MYM52" s="146"/>
      <c r="MYN52" s="147"/>
      <c r="MYT52" s="177"/>
      <c r="MYV52" s="146"/>
      <c r="MYW52" s="147"/>
      <c r="MZC52" s="177"/>
      <c r="MZE52" s="146"/>
      <c r="MZF52" s="147"/>
      <c r="MZL52" s="177"/>
      <c r="MZN52" s="146"/>
      <c r="MZO52" s="147"/>
      <c r="MZU52" s="177"/>
      <c r="MZW52" s="146"/>
      <c r="MZX52" s="147"/>
      <c r="NAD52" s="177"/>
      <c r="NAF52" s="146"/>
      <c r="NAG52" s="147"/>
      <c r="NAM52" s="177"/>
      <c r="NAO52" s="146"/>
      <c r="NAP52" s="147"/>
      <c r="NAV52" s="177"/>
      <c r="NAX52" s="146"/>
      <c r="NAY52" s="147"/>
      <c r="NBE52" s="177"/>
      <c r="NBG52" s="146"/>
      <c r="NBH52" s="147"/>
      <c r="NBN52" s="177"/>
      <c r="NBP52" s="146"/>
      <c r="NBQ52" s="147"/>
      <c r="NBW52" s="177"/>
      <c r="NBY52" s="146"/>
      <c r="NBZ52" s="147"/>
      <c r="NCF52" s="177"/>
      <c r="NCH52" s="146"/>
      <c r="NCI52" s="147"/>
      <c r="NCO52" s="177"/>
      <c r="NCQ52" s="146"/>
      <c r="NCR52" s="147"/>
      <c r="NCX52" s="177"/>
      <c r="NCZ52" s="146"/>
      <c r="NDA52" s="147"/>
      <c r="NDG52" s="177"/>
      <c r="NDI52" s="146"/>
      <c r="NDJ52" s="147"/>
      <c r="NDP52" s="177"/>
      <c r="NDR52" s="146"/>
      <c r="NDS52" s="147"/>
      <c r="NDY52" s="177"/>
      <c r="NEA52" s="146"/>
      <c r="NEB52" s="147"/>
      <c r="NEH52" s="177"/>
      <c r="NEJ52" s="146"/>
      <c r="NEK52" s="147"/>
      <c r="NEQ52" s="177"/>
      <c r="NES52" s="146"/>
      <c r="NET52" s="147"/>
      <c r="NEZ52" s="177"/>
      <c r="NFB52" s="146"/>
      <c r="NFC52" s="147"/>
      <c r="NFI52" s="177"/>
      <c r="NFK52" s="146"/>
      <c r="NFL52" s="147"/>
      <c r="NFR52" s="177"/>
      <c r="NFT52" s="146"/>
      <c r="NFU52" s="147"/>
      <c r="NGA52" s="177"/>
      <c r="NGC52" s="146"/>
      <c r="NGD52" s="147"/>
      <c r="NGJ52" s="177"/>
      <c r="NGL52" s="146"/>
      <c r="NGM52" s="147"/>
      <c r="NGS52" s="177"/>
      <c r="NGU52" s="146"/>
      <c r="NGV52" s="147"/>
      <c r="NHB52" s="177"/>
      <c r="NHD52" s="146"/>
      <c r="NHE52" s="147"/>
      <c r="NHK52" s="177"/>
      <c r="NHM52" s="146"/>
      <c r="NHN52" s="147"/>
      <c r="NHT52" s="177"/>
      <c r="NHV52" s="146"/>
      <c r="NHW52" s="147"/>
      <c r="NIC52" s="177"/>
      <c r="NIE52" s="146"/>
      <c r="NIF52" s="147"/>
      <c r="NIL52" s="177"/>
      <c r="NIN52" s="146"/>
      <c r="NIO52" s="147"/>
      <c r="NIU52" s="177"/>
      <c r="NIW52" s="146"/>
      <c r="NIX52" s="147"/>
      <c r="NJD52" s="177"/>
      <c r="NJF52" s="146"/>
      <c r="NJG52" s="147"/>
      <c r="NJM52" s="177"/>
      <c r="NJO52" s="146"/>
      <c r="NJP52" s="147"/>
      <c r="NJV52" s="177"/>
      <c r="NJX52" s="146"/>
      <c r="NJY52" s="147"/>
      <c r="NKE52" s="177"/>
      <c r="NKG52" s="146"/>
      <c r="NKH52" s="147"/>
      <c r="NKN52" s="177"/>
      <c r="NKP52" s="146"/>
      <c r="NKQ52" s="147"/>
      <c r="NKW52" s="177"/>
      <c r="NKY52" s="146"/>
      <c r="NKZ52" s="147"/>
      <c r="NLF52" s="177"/>
      <c r="NLH52" s="146"/>
      <c r="NLI52" s="147"/>
      <c r="NLO52" s="177"/>
      <c r="NLQ52" s="146"/>
      <c r="NLR52" s="147"/>
      <c r="NLX52" s="177"/>
      <c r="NLZ52" s="146"/>
      <c r="NMA52" s="147"/>
      <c r="NMG52" s="177"/>
      <c r="NMI52" s="146"/>
      <c r="NMJ52" s="147"/>
      <c r="NMP52" s="177"/>
      <c r="NMR52" s="146"/>
      <c r="NMS52" s="147"/>
      <c r="NMY52" s="177"/>
      <c r="NNA52" s="146"/>
      <c r="NNB52" s="147"/>
      <c r="NNH52" s="177"/>
      <c r="NNJ52" s="146"/>
      <c r="NNK52" s="147"/>
      <c r="NNQ52" s="177"/>
      <c r="NNS52" s="146"/>
      <c r="NNT52" s="147"/>
      <c r="NNZ52" s="177"/>
      <c r="NOB52" s="146"/>
      <c r="NOC52" s="147"/>
      <c r="NOI52" s="177"/>
      <c r="NOK52" s="146"/>
      <c r="NOL52" s="147"/>
      <c r="NOR52" s="177"/>
      <c r="NOT52" s="146"/>
      <c r="NOU52" s="147"/>
      <c r="NPA52" s="177"/>
      <c r="NPC52" s="146"/>
      <c r="NPD52" s="147"/>
      <c r="NPJ52" s="177"/>
      <c r="NPL52" s="146"/>
      <c r="NPM52" s="147"/>
      <c r="NPS52" s="177"/>
      <c r="NPU52" s="146"/>
      <c r="NPV52" s="147"/>
      <c r="NQB52" s="177"/>
      <c r="NQD52" s="146"/>
      <c r="NQE52" s="147"/>
      <c r="NQK52" s="177"/>
      <c r="NQM52" s="146"/>
      <c r="NQN52" s="147"/>
      <c r="NQT52" s="177"/>
      <c r="NQV52" s="146"/>
      <c r="NQW52" s="147"/>
      <c r="NRC52" s="177"/>
      <c r="NRE52" s="146"/>
      <c r="NRF52" s="147"/>
      <c r="NRL52" s="177"/>
      <c r="NRN52" s="146"/>
      <c r="NRO52" s="147"/>
      <c r="NRU52" s="177"/>
      <c r="NRW52" s="146"/>
      <c r="NRX52" s="147"/>
      <c r="NSD52" s="177"/>
      <c r="NSF52" s="146"/>
      <c r="NSG52" s="147"/>
      <c r="NSM52" s="177"/>
      <c r="NSO52" s="146"/>
      <c r="NSP52" s="147"/>
      <c r="NSV52" s="177"/>
      <c r="NSX52" s="146"/>
      <c r="NSY52" s="147"/>
      <c r="NTE52" s="177"/>
      <c r="NTG52" s="146"/>
      <c r="NTH52" s="147"/>
      <c r="NTN52" s="177"/>
      <c r="NTP52" s="146"/>
      <c r="NTQ52" s="147"/>
      <c r="NTW52" s="177"/>
      <c r="NTY52" s="146"/>
      <c r="NTZ52" s="147"/>
      <c r="NUF52" s="177"/>
      <c r="NUH52" s="146"/>
      <c r="NUI52" s="147"/>
      <c r="NUO52" s="177"/>
      <c r="NUQ52" s="146"/>
      <c r="NUR52" s="147"/>
      <c r="NUX52" s="177"/>
      <c r="NUZ52" s="146"/>
      <c r="NVA52" s="147"/>
      <c r="NVG52" s="177"/>
      <c r="NVI52" s="146"/>
      <c r="NVJ52" s="147"/>
      <c r="NVP52" s="177"/>
      <c r="NVR52" s="146"/>
      <c r="NVS52" s="147"/>
      <c r="NVY52" s="177"/>
      <c r="NWA52" s="146"/>
      <c r="NWB52" s="147"/>
      <c r="NWH52" s="177"/>
      <c r="NWJ52" s="146"/>
      <c r="NWK52" s="147"/>
      <c r="NWQ52" s="177"/>
      <c r="NWS52" s="146"/>
      <c r="NWT52" s="147"/>
      <c r="NWZ52" s="177"/>
      <c r="NXB52" s="146"/>
      <c r="NXC52" s="147"/>
      <c r="NXI52" s="177"/>
      <c r="NXK52" s="146"/>
      <c r="NXL52" s="147"/>
      <c r="NXR52" s="177"/>
      <c r="NXT52" s="146"/>
      <c r="NXU52" s="147"/>
      <c r="NYA52" s="177"/>
      <c r="NYC52" s="146"/>
      <c r="NYD52" s="147"/>
      <c r="NYJ52" s="177"/>
      <c r="NYL52" s="146"/>
      <c r="NYM52" s="147"/>
      <c r="NYS52" s="177"/>
      <c r="NYU52" s="146"/>
      <c r="NYV52" s="147"/>
      <c r="NZB52" s="177"/>
      <c r="NZD52" s="146"/>
      <c r="NZE52" s="147"/>
      <c r="NZK52" s="177"/>
      <c r="NZM52" s="146"/>
      <c r="NZN52" s="147"/>
      <c r="NZT52" s="177"/>
      <c r="NZV52" s="146"/>
      <c r="NZW52" s="147"/>
      <c r="OAC52" s="177"/>
      <c r="OAE52" s="146"/>
      <c r="OAF52" s="147"/>
      <c r="OAL52" s="177"/>
      <c r="OAN52" s="146"/>
      <c r="OAO52" s="147"/>
      <c r="OAU52" s="177"/>
      <c r="OAW52" s="146"/>
      <c r="OAX52" s="147"/>
      <c r="OBD52" s="177"/>
      <c r="OBF52" s="146"/>
      <c r="OBG52" s="147"/>
      <c r="OBM52" s="177"/>
      <c r="OBO52" s="146"/>
      <c r="OBP52" s="147"/>
      <c r="OBV52" s="177"/>
      <c r="OBX52" s="146"/>
      <c r="OBY52" s="147"/>
      <c r="OCE52" s="177"/>
      <c r="OCG52" s="146"/>
      <c r="OCH52" s="147"/>
      <c r="OCN52" s="177"/>
      <c r="OCP52" s="146"/>
      <c r="OCQ52" s="147"/>
      <c r="OCW52" s="177"/>
      <c r="OCY52" s="146"/>
      <c r="OCZ52" s="147"/>
      <c r="ODF52" s="177"/>
      <c r="ODH52" s="146"/>
      <c r="ODI52" s="147"/>
      <c r="ODO52" s="177"/>
      <c r="ODQ52" s="146"/>
      <c r="ODR52" s="147"/>
      <c r="ODX52" s="177"/>
      <c r="ODZ52" s="146"/>
      <c r="OEA52" s="147"/>
      <c r="OEG52" s="177"/>
      <c r="OEI52" s="146"/>
      <c r="OEJ52" s="147"/>
      <c r="OEP52" s="177"/>
      <c r="OER52" s="146"/>
      <c r="OES52" s="147"/>
      <c r="OEY52" s="177"/>
      <c r="OFA52" s="146"/>
      <c r="OFB52" s="147"/>
      <c r="OFH52" s="177"/>
      <c r="OFJ52" s="146"/>
      <c r="OFK52" s="147"/>
      <c r="OFQ52" s="177"/>
      <c r="OFS52" s="146"/>
      <c r="OFT52" s="147"/>
      <c r="OFZ52" s="177"/>
      <c r="OGB52" s="146"/>
      <c r="OGC52" s="147"/>
      <c r="OGI52" s="177"/>
      <c r="OGK52" s="146"/>
      <c r="OGL52" s="147"/>
      <c r="OGR52" s="177"/>
      <c r="OGT52" s="146"/>
      <c r="OGU52" s="147"/>
      <c r="OHA52" s="177"/>
      <c r="OHC52" s="146"/>
      <c r="OHD52" s="147"/>
      <c r="OHJ52" s="177"/>
      <c r="OHL52" s="146"/>
      <c r="OHM52" s="147"/>
      <c r="OHS52" s="177"/>
      <c r="OHU52" s="146"/>
      <c r="OHV52" s="147"/>
      <c r="OIB52" s="177"/>
      <c r="OID52" s="146"/>
      <c r="OIE52" s="147"/>
      <c r="OIK52" s="177"/>
      <c r="OIM52" s="146"/>
      <c r="OIN52" s="147"/>
      <c r="OIT52" s="177"/>
      <c r="OIV52" s="146"/>
      <c r="OIW52" s="147"/>
      <c r="OJC52" s="177"/>
      <c r="OJE52" s="146"/>
      <c r="OJF52" s="147"/>
      <c r="OJL52" s="177"/>
      <c r="OJN52" s="146"/>
      <c r="OJO52" s="147"/>
      <c r="OJU52" s="177"/>
      <c r="OJW52" s="146"/>
      <c r="OJX52" s="147"/>
      <c r="OKD52" s="177"/>
      <c r="OKF52" s="146"/>
      <c r="OKG52" s="147"/>
      <c r="OKM52" s="177"/>
      <c r="OKO52" s="146"/>
      <c r="OKP52" s="147"/>
      <c r="OKV52" s="177"/>
      <c r="OKX52" s="146"/>
      <c r="OKY52" s="147"/>
      <c r="OLE52" s="177"/>
      <c r="OLG52" s="146"/>
      <c r="OLH52" s="147"/>
      <c r="OLN52" s="177"/>
      <c r="OLP52" s="146"/>
      <c r="OLQ52" s="147"/>
      <c r="OLW52" s="177"/>
      <c r="OLY52" s="146"/>
      <c r="OLZ52" s="147"/>
      <c r="OMF52" s="177"/>
      <c r="OMH52" s="146"/>
      <c r="OMI52" s="147"/>
      <c r="OMO52" s="177"/>
      <c r="OMQ52" s="146"/>
      <c r="OMR52" s="147"/>
      <c r="OMX52" s="177"/>
      <c r="OMZ52" s="146"/>
      <c r="ONA52" s="147"/>
      <c r="ONG52" s="177"/>
      <c r="ONI52" s="146"/>
      <c r="ONJ52" s="147"/>
      <c r="ONP52" s="177"/>
      <c r="ONR52" s="146"/>
      <c r="ONS52" s="147"/>
      <c r="ONY52" s="177"/>
      <c r="OOA52" s="146"/>
      <c r="OOB52" s="147"/>
      <c r="OOH52" s="177"/>
      <c r="OOJ52" s="146"/>
      <c r="OOK52" s="147"/>
      <c r="OOQ52" s="177"/>
      <c r="OOS52" s="146"/>
      <c r="OOT52" s="147"/>
      <c r="OOZ52" s="177"/>
      <c r="OPB52" s="146"/>
      <c r="OPC52" s="147"/>
      <c r="OPI52" s="177"/>
      <c r="OPK52" s="146"/>
      <c r="OPL52" s="147"/>
      <c r="OPR52" s="177"/>
      <c r="OPT52" s="146"/>
      <c r="OPU52" s="147"/>
      <c r="OQA52" s="177"/>
      <c r="OQC52" s="146"/>
      <c r="OQD52" s="147"/>
      <c r="OQJ52" s="177"/>
      <c r="OQL52" s="146"/>
      <c r="OQM52" s="147"/>
      <c r="OQS52" s="177"/>
      <c r="OQU52" s="146"/>
      <c r="OQV52" s="147"/>
      <c r="ORB52" s="177"/>
      <c r="ORD52" s="146"/>
      <c r="ORE52" s="147"/>
      <c r="ORK52" s="177"/>
      <c r="ORM52" s="146"/>
      <c r="ORN52" s="147"/>
      <c r="ORT52" s="177"/>
      <c r="ORV52" s="146"/>
      <c r="ORW52" s="147"/>
      <c r="OSC52" s="177"/>
      <c r="OSE52" s="146"/>
      <c r="OSF52" s="147"/>
      <c r="OSL52" s="177"/>
      <c r="OSN52" s="146"/>
      <c r="OSO52" s="147"/>
      <c r="OSU52" s="177"/>
      <c r="OSW52" s="146"/>
      <c r="OSX52" s="147"/>
      <c r="OTD52" s="177"/>
      <c r="OTF52" s="146"/>
      <c r="OTG52" s="147"/>
      <c r="OTM52" s="177"/>
      <c r="OTO52" s="146"/>
      <c r="OTP52" s="147"/>
      <c r="OTV52" s="177"/>
      <c r="OTX52" s="146"/>
      <c r="OTY52" s="147"/>
      <c r="OUE52" s="177"/>
      <c r="OUG52" s="146"/>
      <c r="OUH52" s="147"/>
      <c r="OUN52" s="177"/>
      <c r="OUP52" s="146"/>
      <c r="OUQ52" s="147"/>
      <c r="OUW52" s="177"/>
      <c r="OUY52" s="146"/>
      <c r="OUZ52" s="147"/>
      <c r="OVF52" s="177"/>
      <c r="OVH52" s="146"/>
      <c r="OVI52" s="147"/>
      <c r="OVO52" s="177"/>
      <c r="OVQ52" s="146"/>
      <c r="OVR52" s="147"/>
      <c r="OVX52" s="177"/>
      <c r="OVZ52" s="146"/>
      <c r="OWA52" s="147"/>
      <c r="OWG52" s="177"/>
      <c r="OWI52" s="146"/>
      <c r="OWJ52" s="147"/>
      <c r="OWP52" s="177"/>
      <c r="OWR52" s="146"/>
      <c r="OWS52" s="147"/>
      <c r="OWY52" s="177"/>
      <c r="OXA52" s="146"/>
      <c r="OXB52" s="147"/>
      <c r="OXH52" s="177"/>
      <c r="OXJ52" s="146"/>
      <c r="OXK52" s="147"/>
      <c r="OXQ52" s="177"/>
      <c r="OXS52" s="146"/>
      <c r="OXT52" s="147"/>
      <c r="OXZ52" s="177"/>
      <c r="OYB52" s="146"/>
      <c r="OYC52" s="147"/>
      <c r="OYI52" s="177"/>
      <c r="OYK52" s="146"/>
      <c r="OYL52" s="147"/>
      <c r="OYR52" s="177"/>
      <c r="OYT52" s="146"/>
      <c r="OYU52" s="147"/>
      <c r="OZA52" s="177"/>
      <c r="OZC52" s="146"/>
      <c r="OZD52" s="147"/>
      <c r="OZJ52" s="177"/>
      <c r="OZL52" s="146"/>
      <c r="OZM52" s="147"/>
      <c r="OZS52" s="177"/>
      <c r="OZU52" s="146"/>
      <c r="OZV52" s="147"/>
      <c r="PAB52" s="177"/>
      <c r="PAD52" s="146"/>
      <c r="PAE52" s="147"/>
      <c r="PAK52" s="177"/>
      <c r="PAM52" s="146"/>
      <c r="PAN52" s="147"/>
      <c r="PAT52" s="177"/>
      <c r="PAV52" s="146"/>
      <c r="PAW52" s="147"/>
      <c r="PBC52" s="177"/>
      <c r="PBE52" s="146"/>
      <c r="PBF52" s="147"/>
      <c r="PBL52" s="177"/>
      <c r="PBN52" s="146"/>
      <c r="PBO52" s="147"/>
      <c r="PBU52" s="177"/>
      <c r="PBW52" s="146"/>
      <c r="PBX52" s="147"/>
      <c r="PCD52" s="177"/>
      <c r="PCF52" s="146"/>
      <c r="PCG52" s="147"/>
      <c r="PCM52" s="177"/>
      <c r="PCO52" s="146"/>
      <c r="PCP52" s="147"/>
      <c r="PCV52" s="177"/>
      <c r="PCX52" s="146"/>
      <c r="PCY52" s="147"/>
      <c r="PDE52" s="177"/>
      <c r="PDG52" s="146"/>
      <c r="PDH52" s="147"/>
      <c r="PDN52" s="177"/>
      <c r="PDP52" s="146"/>
      <c r="PDQ52" s="147"/>
      <c r="PDW52" s="177"/>
      <c r="PDY52" s="146"/>
      <c r="PDZ52" s="147"/>
      <c r="PEF52" s="177"/>
      <c r="PEH52" s="146"/>
      <c r="PEI52" s="147"/>
      <c r="PEO52" s="177"/>
      <c r="PEQ52" s="146"/>
      <c r="PER52" s="147"/>
      <c r="PEX52" s="177"/>
      <c r="PEZ52" s="146"/>
      <c r="PFA52" s="147"/>
      <c r="PFG52" s="177"/>
      <c r="PFI52" s="146"/>
      <c r="PFJ52" s="147"/>
      <c r="PFP52" s="177"/>
      <c r="PFR52" s="146"/>
      <c r="PFS52" s="147"/>
      <c r="PFY52" s="177"/>
      <c r="PGA52" s="146"/>
      <c r="PGB52" s="147"/>
      <c r="PGH52" s="177"/>
      <c r="PGJ52" s="146"/>
      <c r="PGK52" s="147"/>
      <c r="PGQ52" s="177"/>
      <c r="PGS52" s="146"/>
      <c r="PGT52" s="147"/>
      <c r="PGZ52" s="177"/>
      <c r="PHB52" s="146"/>
      <c r="PHC52" s="147"/>
      <c r="PHI52" s="177"/>
      <c r="PHK52" s="146"/>
      <c r="PHL52" s="147"/>
      <c r="PHR52" s="177"/>
      <c r="PHT52" s="146"/>
      <c r="PHU52" s="147"/>
      <c r="PIA52" s="177"/>
      <c r="PIC52" s="146"/>
      <c r="PID52" s="147"/>
      <c r="PIJ52" s="177"/>
      <c r="PIL52" s="146"/>
      <c r="PIM52" s="147"/>
      <c r="PIS52" s="177"/>
      <c r="PIU52" s="146"/>
      <c r="PIV52" s="147"/>
      <c r="PJB52" s="177"/>
      <c r="PJD52" s="146"/>
      <c r="PJE52" s="147"/>
      <c r="PJK52" s="177"/>
      <c r="PJM52" s="146"/>
      <c r="PJN52" s="147"/>
      <c r="PJT52" s="177"/>
      <c r="PJV52" s="146"/>
      <c r="PJW52" s="147"/>
      <c r="PKC52" s="177"/>
      <c r="PKE52" s="146"/>
      <c r="PKF52" s="147"/>
      <c r="PKL52" s="177"/>
      <c r="PKN52" s="146"/>
      <c r="PKO52" s="147"/>
      <c r="PKU52" s="177"/>
      <c r="PKW52" s="146"/>
      <c r="PKX52" s="147"/>
      <c r="PLD52" s="177"/>
      <c r="PLF52" s="146"/>
      <c r="PLG52" s="147"/>
      <c r="PLM52" s="177"/>
      <c r="PLO52" s="146"/>
      <c r="PLP52" s="147"/>
      <c r="PLV52" s="177"/>
      <c r="PLX52" s="146"/>
      <c r="PLY52" s="147"/>
      <c r="PME52" s="177"/>
      <c r="PMG52" s="146"/>
      <c r="PMH52" s="147"/>
      <c r="PMN52" s="177"/>
      <c r="PMP52" s="146"/>
      <c r="PMQ52" s="147"/>
      <c r="PMW52" s="177"/>
      <c r="PMY52" s="146"/>
      <c r="PMZ52" s="147"/>
      <c r="PNF52" s="177"/>
      <c r="PNH52" s="146"/>
      <c r="PNI52" s="147"/>
      <c r="PNO52" s="177"/>
      <c r="PNQ52" s="146"/>
      <c r="PNR52" s="147"/>
      <c r="PNX52" s="177"/>
      <c r="PNZ52" s="146"/>
      <c r="POA52" s="147"/>
      <c r="POG52" s="177"/>
      <c r="POI52" s="146"/>
      <c r="POJ52" s="147"/>
      <c r="POP52" s="177"/>
      <c r="POR52" s="146"/>
      <c r="POS52" s="147"/>
      <c r="POY52" s="177"/>
      <c r="PPA52" s="146"/>
      <c r="PPB52" s="147"/>
      <c r="PPH52" s="177"/>
      <c r="PPJ52" s="146"/>
      <c r="PPK52" s="147"/>
      <c r="PPQ52" s="177"/>
      <c r="PPS52" s="146"/>
      <c r="PPT52" s="147"/>
      <c r="PPZ52" s="177"/>
      <c r="PQB52" s="146"/>
      <c r="PQC52" s="147"/>
      <c r="PQI52" s="177"/>
      <c r="PQK52" s="146"/>
      <c r="PQL52" s="147"/>
      <c r="PQR52" s="177"/>
      <c r="PQT52" s="146"/>
      <c r="PQU52" s="147"/>
      <c r="PRA52" s="177"/>
      <c r="PRC52" s="146"/>
      <c r="PRD52" s="147"/>
      <c r="PRJ52" s="177"/>
      <c r="PRL52" s="146"/>
      <c r="PRM52" s="147"/>
      <c r="PRS52" s="177"/>
      <c r="PRU52" s="146"/>
      <c r="PRV52" s="147"/>
      <c r="PSB52" s="177"/>
      <c r="PSD52" s="146"/>
      <c r="PSE52" s="147"/>
      <c r="PSK52" s="177"/>
      <c r="PSM52" s="146"/>
      <c r="PSN52" s="147"/>
      <c r="PST52" s="177"/>
      <c r="PSV52" s="146"/>
      <c r="PSW52" s="147"/>
      <c r="PTC52" s="177"/>
      <c r="PTE52" s="146"/>
      <c r="PTF52" s="147"/>
      <c r="PTL52" s="177"/>
      <c r="PTN52" s="146"/>
      <c r="PTO52" s="147"/>
      <c r="PTU52" s="177"/>
      <c r="PTW52" s="146"/>
      <c r="PTX52" s="147"/>
      <c r="PUD52" s="177"/>
      <c r="PUF52" s="146"/>
      <c r="PUG52" s="147"/>
      <c r="PUM52" s="177"/>
      <c r="PUO52" s="146"/>
      <c r="PUP52" s="147"/>
      <c r="PUV52" s="177"/>
      <c r="PUX52" s="146"/>
      <c r="PUY52" s="147"/>
      <c r="PVE52" s="177"/>
      <c r="PVG52" s="146"/>
      <c r="PVH52" s="147"/>
      <c r="PVN52" s="177"/>
      <c r="PVP52" s="146"/>
      <c r="PVQ52" s="147"/>
      <c r="PVW52" s="177"/>
      <c r="PVY52" s="146"/>
      <c r="PVZ52" s="147"/>
      <c r="PWF52" s="177"/>
      <c r="PWH52" s="146"/>
      <c r="PWI52" s="147"/>
      <c r="PWO52" s="177"/>
      <c r="PWQ52" s="146"/>
      <c r="PWR52" s="147"/>
      <c r="PWX52" s="177"/>
      <c r="PWZ52" s="146"/>
      <c r="PXA52" s="147"/>
      <c r="PXG52" s="177"/>
      <c r="PXI52" s="146"/>
      <c r="PXJ52" s="147"/>
      <c r="PXP52" s="177"/>
      <c r="PXR52" s="146"/>
      <c r="PXS52" s="147"/>
      <c r="PXY52" s="177"/>
      <c r="PYA52" s="146"/>
      <c r="PYB52" s="147"/>
      <c r="PYH52" s="177"/>
      <c r="PYJ52" s="146"/>
      <c r="PYK52" s="147"/>
      <c r="PYQ52" s="177"/>
      <c r="PYS52" s="146"/>
      <c r="PYT52" s="147"/>
      <c r="PYZ52" s="177"/>
      <c r="PZB52" s="146"/>
      <c r="PZC52" s="147"/>
      <c r="PZI52" s="177"/>
      <c r="PZK52" s="146"/>
      <c r="PZL52" s="147"/>
      <c r="PZR52" s="177"/>
      <c r="PZT52" s="146"/>
      <c r="PZU52" s="147"/>
      <c r="QAA52" s="177"/>
      <c r="QAC52" s="146"/>
      <c r="QAD52" s="147"/>
      <c r="QAJ52" s="177"/>
      <c r="QAL52" s="146"/>
      <c r="QAM52" s="147"/>
      <c r="QAS52" s="177"/>
      <c r="QAU52" s="146"/>
      <c r="QAV52" s="147"/>
      <c r="QBB52" s="177"/>
      <c r="QBD52" s="146"/>
      <c r="QBE52" s="147"/>
      <c r="QBK52" s="177"/>
      <c r="QBM52" s="146"/>
      <c r="QBN52" s="147"/>
      <c r="QBT52" s="177"/>
      <c r="QBV52" s="146"/>
      <c r="QBW52" s="147"/>
      <c r="QCC52" s="177"/>
      <c r="QCE52" s="146"/>
      <c r="QCF52" s="147"/>
      <c r="QCL52" s="177"/>
      <c r="QCN52" s="146"/>
      <c r="QCO52" s="147"/>
      <c r="QCU52" s="177"/>
      <c r="QCW52" s="146"/>
      <c r="QCX52" s="147"/>
      <c r="QDD52" s="177"/>
      <c r="QDF52" s="146"/>
      <c r="QDG52" s="147"/>
      <c r="QDM52" s="177"/>
      <c r="QDO52" s="146"/>
      <c r="QDP52" s="147"/>
      <c r="QDV52" s="177"/>
      <c r="QDX52" s="146"/>
      <c r="QDY52" s="147"/>
      <c r="QEE52" s="177"/>
      <c r="QEG52" s="146"/>
      <c r="QEH52" s="147"/>
      <c r="QEN52" s="177"/>
      <c r="QEP52" s="146"/>
      <c r="QEQ52" s="147"/>
      <c r="QEW52" s="177"/>
      <c r="QEY52" s="146"/>
      <c r="QEZ52" s="147"/>
      <c r="QFF52" s="177"/>
      <c r="QFH52" s="146"/>
      <c r="QFI52" s="147"/>
      <c r="QFO52" s="177"/>
      <c r="QFQ52" s="146"/>
      <c r="QFR52" s="147"/>
      <c r="QFX52" s="177"/>
      <c r="QFZ52" s="146"/>
      <c r="QGA52" s="147"/>
      <c r="QGG52" s="177"/>
      <c r="QGI52" s="146"/>
      <c r="QGJ52" s="147"/>
      <c r="QGP52" s="177"/>
      <c r="QGR52" s="146"/>
      <c r="QGS52" s="147"/>
      <c r="QGY52" s="177"/>
      <c r="QHA52" s="146"/>
      <c r="QHB52" s="147"/>
      <c r="QHH52" s="177"/>
      <c r="QHJ52" s="146"/>
      <c r="QHK52" s="147"/>
      <c r="QHQ52" s="177"/>
      <c r="QHS52" s="146"/>
      <c r="QHT52" s="147"/>
      <c r="QHZ52" s="177"/>
      <c r="QIB52" s="146"/>
      <c r="QIC52" s="147"/>
      <c r="QII52" s="177"/>
      <c r="QIK52" s="146"/>
      <c r="QIL52" s="147"/>
      <c r="QIR52" s="177"/>
      <c r="QIT52" s="146"/>
      <c r="QIU52" s="147"/>
      <c r="QJA52" s="177"/>
      <c r="QJC52" s="146"/>
      <c r="QJD52" s="147"/>
      <c r="QJJ52" s="177"/>
      <c r="QJL52" s="146"/>
      <c r="QJM52" s="147"/>
      <c r="QJS52" s="177"/>
      <c r="QJU52" s="146"/>
      <c r="QJV52" s="147"/>
      <c r="QKB52" s="177"/>
      <c r="QKD52" s="146"/>
      <c r="QKE52" s="147"/>
      <c r="QKK52" s="177"/>
      <c r="QKM52" s="146"/>
      <c r="QKN52" s="147"/>
      <c r="QKT52" s="177"/>
      <c r="QKV52" s="146"/>
      <c r="QKW52" s="147"/>
      <c r="QLC52" s="177"/>
      <c r="QLE52" s="146"/>
      <c r="QLF52" s="147"/>
      <c r="QLL52" s="177"/>
      <c r="QLN52" s="146"/>
      <c r="QLO52" s="147"/>
      <c r="QLU52" s="177"/>
      <c r="QLW52" s="146"/>
      <c r="QLX52" s="147"/>
      <c r="QMD52" s="177"/>
      <c r="QMF52" s="146"/>
      <c r="QMG52" s="147"/>
      <c r="QMM52" s="177"/>
      <c r="QMO52" s="146"/>
      <c r="QMP52" s="147"/>
      <c r="QMV52" s="177"/>
      <c r="QMX52" s="146"/>
      <c r="QMY52" s="147"/>
      <c r="QNE52" s="177"/>
      <c r="QNG52" s="146"/>
      <c r="QNH52" s="147"/>
      <c r="QNN52" s="177"/>
      <c r="QNP52" s="146"/>
      <c r="QNQ52" s="147"/>
      <c r="QNW52" s="177"/>
      <c r="QNY52" s="146"/>
      <c r="QNZ52" s="147"/>
      <c r="QOF52" s="177"/>
      <c r="QOH52" s="146"/>
      <c r="QOI52" s="147"/>
      <c r="QOO52" s="177"/>
      <c r="QOQ52" s="146"/>
      <c r="QOR52" s="147"/>
      <c r="QOX52" s="177"/>
      <c r="QOZ52" s="146"/>
      <c r="QPA52" s="147"/>
      <c r="QPG52" s="177"/>
      <c r="QPI52" s="146"/>
      <c r="QPJ52" s="147"/>
      <c r="QPP52" s="177"/>
      <c r="QPR52" s="146"/>
      <c r="QPS52" s="147"/>
      <c r="QPY52" s="177"/>
      <c r="QQA52" s="146"/>
      <c r="QQB52" s="147"/>
      <c r="QQH52" s="177"/>
      <c r="QQJ52" s="146"/>
      <c r="QQK52" s="147"/>
      <c r="QQQ52" s="177"/>
      <c r="QQS52" s="146"/>
      <c r="QQT52" s="147"/>
      <c r="QQZ52" s="177"/>
      <c r="QRB52" s="146"/>
      <c r="QRC52" s="147"/>
      <c r="QRI52" s="177"/>
      <c r="QRK52" s="146"/>
      <c r="QRL52" s="147"/>
      <c r="QRR52" s="177"/>
      <c r="QRT52" s="146"/>
      <c r="QRU52" s="147"/>
      <c r="QSA52" s="177"/>
      <c r="QSC52" s="146"/>
      <c r="QSD52" s="147"/>
      <c r="QSJ52" s="177"/>
      <c r="QSL52" s="146"/>
      <c r="QSM52" s="147"/>
      <c r="QSS52" s="177"/>
      <c r="QSU52" s="146"/>
      <c r="QSV52" s="147"/>
      <c r="QTB52" s="177"/>
      <c r="QTD52" s="146"/>
      <c r="QTE52" s="147"/>
      <c r="QTK52" s="177"/>
      <c r="QTM52" s="146"/>
      <c r="QTN52" s="147"/>
      <c r="QTT52" s="177"/>
      <c r="QTV52" s="146"/>
      <c r="QTW52" s="147"/>
      <c r="QUC52" s="177"/>
      <c r="QUE52" s="146"/>
      <c r="QUF52" s="147"/>
      <c r="QUL52" s="177"/>
      <c r="QUN52" s="146"/>
      <c r="QUO52" s="147"/>
      <c r="QUU52" s="177"/>
      <c r="QUW52" s="146"/>
      <c r="QUX52" s="147"/>
      <c r="QVD52" s="177"/>
      <c r="QVF52" s="146"/>
      <c r="QVG52" s="147"/>
      <c r="QVM52" s="177"/>
      <c r="QVO52" s="146"/>
      <c r="QVP52" s="147"/>
      <c r="QVV52" s="177"/>
      <c r="QVX52" s="146"/>
      <c r="QVY52" s="147"/>
      <c r="QWE52" s="177"/>
      <c r="QWG52" s="146"/>
      <c r="QWH52" s="147"/>
      <c r="QWN52" s="177"/>
      <c r="QWP52" s="146"/>
      <c r="QWQ52" s="147"/>
      <c r="QWW52" s="177"/>
      <c r="QWY52" s="146"/>
      <c r="QWZ52" s="147"/>
      <c r="QXF52" s="177"/>
      <c r="QXH52" s="146"/>
      <c r="QXI52" s="147"/>
      <c r="QXO52" s="177"/>
      <c r="QXQ52" s="146"/>
      <c r="QXR52" s="147"/>
      <c r="QXX52" s="177"/>
      <c r="QXZ52" s="146"/>
      <c r="QYA52" s="147"/>
      <c r="QYG52" s="177"/>
      <c r="QYI52" s="146"/>
      <c r="QYJ52" s="147"/>
      <c r="QYP52" s="177"/>
      <c r="QYR52" s="146"/>
      <c r="QYS52" s="147"/>
      <c r="QYY52" s="177"/>
      <c r="QZA52" s="146"/>
      <c r="QZB52" s="147"/>
      <c r="QZH52" s="177"/>
      <c r="QZJ52" s="146"/>
      <c r="QZK52" s="147"/>
      <c r="QZQ52" s="177"/>
      <c r="QZS52" s="146"/>
      <c r="QZT52" s="147"/>
      <c r="QZZ52" s="177"/>
      <c r="RAB52" s="146"/>
      <c r="RAC52" s="147"/>
      <c r="RAI52" s="177"/>
      <c r="RAK52" s="146"/>
      <c r="RAL52" s="147"/>
      <c r="RAR52" s="177"/>
      <c r="RAT52" s="146"/>
      <c r="RAU52" s="147"/>
      <c r="RBA52" s="177"/>
      <c r="RBC52" s="146"/>
      <c r="RBD52" s="147"/>
      <c r="RBJ52" s="177"/>
      <c r="RBL52" s="146"/>
      <c r="RBM52" s="147"/>
      <c r="RBS52" s="177"/>
      <c r="RBU52" s="146"/>
      <c r="RBV52" s="147"/>
      <c r="RCB52" s="177"/>
      <c r="RCD52" s="146"/>
      <c r="RCE52" s="147"/>
      <c r="RCK52" s="177"/>
      <c r="RCM52" s="146"/>
      <c r="RCN52" s="147"/>
      <c r="RCT52" s="177"/>
      <c r="RCV52" s="146"/>
      <c r="RCW52" s="147"/>
      <c r="RDC52" s="177"/>
      <c r="RDE52" s="146"/>
      <c r="RDF52" s="147"/>
      <c r="RDL52" s="177"/>
      <c r="RDN52" s="146"/>
      <c r="RDO52" s="147"/>
      <c r="RDU52" s="177"/>
      <c r="RDW52" s="146"/>
      <c r="RDX52" s="147"/>
      <c r="RED52" s="177"/>
      <c r="REF52" s="146"/>
      <c r="REG52" s="147"/>
      <c r="REM52" s="177"/>
      <c r="REO52" s="146"/>
      <c r="REP52" s="147"/>
      <c r="REV52" s="177"/>
      <c r="REX52" s="146"/>
      <c r="REY52" s="147"/>
      <c r="RFE52" s="177"/>
      <c r="RFG52" s="146"/>
      <c r="RFH52" s="147"/>
      <c r="RFN52" s="177"/>
      <c r="RFP52" s="146"/>
      <c r="RFQ52" s="147"/>
      <c r="RFW52" s="177"/>
      <c r="RFY52" s="146"/>
      <c r="RFZ52" s="147"/>
      <c r="RGF52" s="177"/>
      <c r="RGH52" s="146"/>
      <c r="RGI52" s="147"/>
      <c r="RGO52" s="177"/>
      <c r="RGQ52" s="146"/>
      <c r="RGR52" s="147"/>
      <c r="RGX52" s="177"/>
      <c r="RGZ52" s="146"/>
      <c r="RHA52" s="147"/>
      <c r="RHG52" s="177"/>
      <c r="RHI52" s="146"/>
      <c r="RHJ52" s="147"/>
      <c r="RHP52" s="177"/>
      <c r="RHR52" s="146"/>
      <c r="RHS52" s="147"/>
      <c r="RHY52" s="177"/>
      <c r="RIA52" s="146"/>
      <c r="RIB52" s="147"/>
      <c r="RIH52" s="177"/>
      <c r="RIJ52" s="146"/>
      <c r="RIK52" s="147"/>
      <c r="RIQ52" s="177"/>
      <c r="RIS52" s="146"/>
      <c r="RIT52" s="147"/>
      <c r="RIZ52" s="177"/>
      <c r="RJB52" s="146"/>
      <c r="RJC52" s="147"/>
      <c r="RJI52" s="177"/>
      <c r="RJK52" s="146"/>
      <c r="RJL52" s="147"/>
      <c r="RJR52" s="177"/>
      <c r="RJT52" s="146"/>
      <c r="RJU52" s="147"/>
      <c r="RKA52" s="177"/>
      <c r="RKC52" s="146"/>
      <c r="RKD52" s="147"/>
      <c r="RKJ52" s="177"/>
      <c r="RKL52" s="146"/>
      <c r="RKM52" s="147"/>
      <c r="RKS52" s="177"/>
      <c r="RKU52" s="146"/>
      <c r="RKV52" s="147"/>
      <c r="RLB52" s="177"/>
      <c r="RLD52" s="146"/>
      <c r="RLE52" s="147"/>
      <c r="RLK52" s="177"/>
      <c r="RLM52" s="146"/>
      <c r="RLN52" s="147"/>
      <c r="RLT52" s="177"/>
      <c r="RLV52" s="146"/>
      <c r="RLW52" s="147"/>
      <c r="RMC52" s="177"/>
      <c r="RME52" s="146"/>
      <c r="RMF52" s="147"/>
      <c r="RML52" s="177"/>
      <c r="RMN52" s="146"/>
      <c r="RMO52" s="147"/>
      <c r="RMU52" s="177"/>
      <c r="RMW52" s="146"/>
      <c r="RMX52" s="147"/>
      <c r="RND52" s="177"/>
      <c r="RNF52" s="146"/>
      <c r="RNG52" s="147"/>
      <c r="RNM52" s="177"/>
      <c r="RNO52" s="146"/>
      <c r="RNP52" s="147"/>
      <c r="RNV52" s="177"/>
      <c r="RNX52" s="146"/>
      <c r="RNY52" s="147"/>
      <c r="ROE52" s="177"/>
      <c r="ROG52" s="146"/>
      <c r="ROH52" s="147"/>
      <c r="RON52" s="177"/>
      <c r="ROP52" s="146"/>
      <c r="ROQ52" s="147"/>
      <c r="ROW52" s="177"/>
      <c r="ROY52" s="146"/>
      <c r="ROZ52" s="147"/>
      <c r="RPF52" s="177"/>
      <c r="RPH52" s="146"/>
      <c r="RPI52" s="147"/>
      <c r="RPO52" s="177"/>
      <c r="RPQ52" s="146"/>
      <c r="RPR52" s="147"/>
      <c r="RPX52" s="177"/>
      <c r="RPZ52" s="146"/>
      <c r="RQA52" s="147"/>
      <c r="RQG52" s="177"/>
      <c r="RQI52" s="146"/>
      <c r="RQJ52" s="147"/>
      <c r="RQP52" s="177"/>
      <c r="RQR52" s="146"/>
      <c r="RQS52" s="147"/>
      <c r="RQY52" s="177"/>
      <c r="RRA52" s="146"/>
      <c r="RRB52" s="147"/>
      <c r="RRH52" s="177"/>
      <c r="RRJ52" s="146"/>
      <c r="RRK52" s="147"/>
      <c r="RRQ52" s="177"/>
      <c r="RRS52" s="146"/>
      <c r="RRT52" s="147"/>
      <c r="RRZ52" s="177"/>
      <c r="RSB52" s="146"/>
      <c r="RSC52" s="147"/>
      <c r="RSI52" s="177"/>
      <c r="RSK52" s="146"/>
      <c r="RSL52" s="147"/>
      <c r="RSR52" s="177"/>
      <c r="RST52" s="146"/>
      <c r="RSU52" s="147"/>
      <c r="RTA52" s="177"/>
      <c r="RTC52" s="146"/>
      <c r="RTD52" s="147"/>
      <c r="RTJ52" s="177"/>
      <c r="RTL52" s="146"/>
      <c r="RTM52" s="147"/>
      <c r="RTS52" s="177"/>
      <c r="RTU52" s="146"/>
      <c r="RTV52" s="147"/>
      <c r="RUB52" s="177"/>
      <c r="RUD52" s="146"/>
      <c r="RUE52" s="147"/>
      <c r="RUK52" s="177"/>
      <c r="RUM52" s="146"/>
      <c r="RUN52" s="147"/>
      <c r="RUT52" s="177"/>
      <c r="RUV52" s="146"/>
      <c r="RUW52" s="147"/>
      <c r="RVC52" s="177"/>
      <c r="RVE52" s="146"/>
      <c r="RVF52" s="147"/>
      <c r="RVL52" s="177"/>
      <c r="RVN52" s="146"/>
      <c r="RVO52" s="147"/>
      <c r="RVU52" s="177"/>
      <c r="RVW52" s="146"/>
      <c r="RVX52" s="147"/>
      <c r="RWD52" s="177"/>
      <c r="RWF52" s="146"/>
      <c r="RWG52" s="147"/>
      <c r="RWM52" s="177"/>
      <c r="RWO52" s="146"/>
      <c r="RWP52" s="147"/>
      <c r="RWV52" s="177"/>
      <c r="RWX52" s="146"/>
      <c r="RWY52" s="147"/>
      <c r="RXE52" s="177"/>
      <c r="RXG52" s="146"/>
      <c r="RXH52" s="147"/>
      <c r="RXN52" s="177"/>
      <c r="RXP52" s="146"/>
      <c r="RXQ52" s="147"/>
      <c r="RXW52" s="177"/>
      <c r="RXY52" s="146"/>
      <c r="RXZ52" s="147"/>
      <c r="RYF52" s="177"/>
      <c r="RYH52" s="146"/>
      <c r="RYI52" s="147"/>
      <c r="RYO52" s="177"/>
      <c r="RYQ52" s="146"/>
      <c r="RYR52" s="147"/>
      <c r="RYX52" s="177"/>
      <c r="RYZ52" s="146"/>
      <c r="RZA52" s="147"/>
      <c r="RZG52" s="177"/>
      <c r="RZI52" s="146"/>
      <c r="RZJ52" s="147"/>
      <c r="RZP52" s="177"/>
      <c r="RZR52" s="146"/>
      <c r="RZS52" s="147"/>
      <c r="RZY52" s="177"/>
      <c r="SAA52" s="146"/>
      <c r="SAB52" s="147"/>
      <c r="SAH52" s="177"/>
      <c r="SAJ52" s="146"/>
      <c r="SAK52" s="147"/>
      <c r="SAQ52" s="177"/>
      <c r="SAS52" s="146"/>
      <c r="SAT52" s="147"/>
      <c r="SAZ52" s="177"/>
      <c r="SBB52" s="146"/>
      <c r="SBC52" s="147"/>
      <c r="SBI52" s="177"/>
      <c r="SBK52" s="146"/>
      <c r="SBL52" s="147"/>
      <c r="SBR52" s="177"/>
      <c r="SBT52" s="146"/>
      <c r="SBU52" s="147"/>
      <c r="SCA52" s="177"/>
      <c r="SCC52" s="146"/>
      <c r="SCD52" s="147"/>
      <c r="SCJ52" s="177"/>
      <c r="SCL52" s="146"/>
      <c r="SCM52" s="147"/>
      <c r="SCS52" s="177"/>
      <c r="SCU52" s="146"/>
      <c r="SCV52" s="147"/>
      <c r="SDB52" s="177"/>
      <c r="SDD52" s="146"/>
      <c r="SDE52" s="147"/>
      <c r="SDK52" s="177"/>
      <c r="SDM52" s="146"/>
      <c r="SDN52" s="147"/>
      <c r="SDT52" s="177"/>
      <c r="SDV52" s="146"/>
      <c r="SDW52" s="147"/>
      <c r="SEC52" s="177"/>
      <c r="SEE52" s="146"/>
      <c r="SEF52" s="147"/>
      <c r="SEL52" s="177"/>
      <c r="SEN52" s="146"/>
      <c r="SEO52" s="147"/>
      <c r="SEU52" s="177"/>
      <c r="SEW52" s="146"/>
      <c r="SEX52" s="147"/>
      <c r="SFD52" s="177"/>
      <c r="SFF52" s="146"/>
      <c r="SFG52" s="147"/>
      <c r="SFM52" s="177"/>
      <c r="SFO52" s="146"/>
      <c r="SFP52" s="147"/>
      <c r="SFV52" s="177"/>
      <c r="SFX52" s="146"/>
      <c r="SFY52" s="147"/>
      <c r="SGE52" s="177"/>
      <c r="SGG52" s="146"/>
      <c r="SGH52" s="147"/>
      <c r="SGN52" s="177"/>
      <c r="SGP52" s="146"/>
      <c r="SGQ52" s="147"/>
      <c r="SGW52" s="177"/>
      <c r="SGY52" s="146"/>
      <c r="SGZ52" s="147"/>
      <c r="SHF52" s="177"/>
      <c r="SHH52" s="146"/>
      <c r="SHI52" s="147"/>
      <c r="SHO52" s="177"/>
      <c r="SHQ52" s="146"/>
      <c r="SHR52" s="147"/>
      <c r="SHX52" s="177"/>
      <c r="SHZ52" s="146"/>
      <c r="SIA52" s="147"/>
      <c r="SIG52" s="177"/>
      <c r="SII52" s="146"/>
      <c r="SIJ52" s="147"/>
      <c r="SIP52" s="177"/>
      <c r="SIR52" s="146"/>
      <c r="SIS52" s="147"/>
      <c r="SIY52" s="177"/>
      <c r="SJA52" s="146"/>
      <c r="SJB52" s="147"/>
      <c r="SJH52" s="177"/>
      <c r="SJJ52" s="146"/>
      <c r="SJK52" s="147"/>
      <c r="SJQ52" s="177"/>
      <c r="SJS52" s="146"/>
      <c r="SJT52" s="147"/>
      <c r="SJZ52" s="177"/>
      <c r="SKB52" s="146"/>
      <c r="SKC52" s="147"/>
      <c r="SKI52" s="177"/>
      <c r="SKK52" s="146"/>
      <c r="SKL52" s="147"/>
      <c r="SKR52" s="177"/>
      <c r="SKT52" s="146"/>
      <c r="SKU52" s="147"/>
      <c r="SLA52" s="177"/>
      <c r="SLC52" s="146"/>
      <c r="SLD52" s="147"/>
      <c r="SLJ52" s="177"/>
      <c r="SLL52" s="146"/>
      <c r="SLM52" s="147"/>
      <c r="SLS52" s="177"/>
      <c r="SLU52" s="146"/>
      <c r="SLV52" s="147"/>
      <c r="SMB52" s="177"/>
      <c r="SMD52" s="146"/>
      <c r="SME52" s="147"/>
      <c r="SMK52" s="177"/>
      <c r="SMM52" s="146"/>
      <c r="SMN52" s="147"/>
      <c r="SMT52" s="177"/>
      <c r="SMV52" s="146"/>
      <c r="SMW52" s="147"/>
      <c r="SNC52" s="177"/>
      <c r="SNE52" s="146"/>
      <c r="SNF52" s="147"/>
      <c r="SNL52" s="177"/>
      <c r="SNN52" s="146"/>
      <c r="SNO52" s="147"/>
      <c r="SNU52" s="177"/>
      <c r="SNW52" s="146"/>
      <c r="SNX52" s="147"/>
      <c r="SOD52" s="177"/>
      <c r="SOF52" s="146"/>
      <c r="SOG52" s="147"/>
      <c r="SOM52" s="177"/>
      <c r="SOO52" s="146"/>
      <c r="SOP52" s="147"/>
      <c r="SOV52" s="177"/>
      <c r="SOX52" s="146"/>
      <c r="SOY52" s="147"/>
      <c r="SPE52" s="177"/>
      <c r="SPG52" s="146"/>
      <c r="SPH52" s="147"/>
      <c r="SPN52" s="177"/>
      <c r="SPP52" s="146"/>
      <c r="SPQ52" s="147"/>
      <c r="SPW52" s="177"/>
      <c r="SPY52" s="146"/>
      <c r="SPZ52" s="147"/>
      <c r="SQF52" s="177"/>
      <c r="SQH52" s="146"/>
      <c r="SQI52" s="147"/>
      <c r="SQO52" s="177"/>
      <c r="SQQ52" s="146"/>
      <c r="SQR52" s="147"/>
      <c r="SQX52" s="177"/>
      <c r="SQZ52" s="146"/>
      <c r="SRA52" s="147"/>
      <c r="SRG52" s="177"/>
      <c r="SRI52" s="146"/>
      <c r="SRJ52" s="147"/>
      <c r="SRP52" s="177"/>
      <c r="SRR52" s="146"/>
      <c r="SRS52" s="147"/>
      <c r="SRY52" s="177"/>
      <c r="SSA52" s="146"/>
      <c r="SSB52" s="147"/>
      <c r="SSH52" s="177"/>
      <c r="SSJ52" s="146"/>
      <c r="SSK52" s="147"/>
      <c r="SSQ52" s="177"/>
      <c r="SSS52" s="146"/>
      <c r="SST52" s="147"/>
      <c r="SSZ52" s="177"/>
      <c r="STB52" s="146"/>
      <c r="STC52" s="147"/>
      <c r="STI52" s="177"/>
      <c r="STK52" s="146"/>
      <c r="STL52" s="147"/>
      <c r="STR52" s="177"/>
      <c r="STT52" s="146"/>
      <c r="STU52" s="147"/>
      <c r="SUA52" s="177"/>
      <c r="SUC52" s="146"/>
      <c r="SUD52" s="147"/>
      <c r="SUJ52" s="177"/>
      <c r="SUL52" s="146"/>
      <c r="SUM52" s="147"/>
      <c r="SUS52" s="177"/>
      <c r="SUU52" s="146"/>
      <c r="SUV52" s="147"/>
      <c r="SVB52" s="177"/>
      <c r="SVD52" s="146"/>
      <c r="SVE52" s="147"/>
      <c r="SVK52" s="177"/>
      <c r="SVM52" s="146"/>
      <c r="SVN52" s="147"/>
      <c r="SVT52" s="177"/>
      <c r="SVV52" s="146"/>
      <c r="SVW52" s="147"/>
      <c r="SWC52" s="177"/>
      <c r="SWE52" s="146"/>
      <c r="SWF52" s="147"/>
      <c r="SWL52" s="177"/>
      <c r="SWN52" s="146"/>
      <c r="SWO52" s="147"/>
      <c r="SWU52" s="177"/>
      <c r="SWW52" s="146"/>
      <c r="SWX52" s="147"/>
      <c r="SXD52" s="177"/>
      <c r="SXF52" s="146"/>
      <c r="SXG52" s="147"/>
      <c r="SXM52" s="177"/>
      <c r="SXO52" s="146"/>
      <c r="SXP52" s="147"/>
      <c r="SXV52" s="177"/>
      <c r="SXX52" s="146"/>
      <c r="SXY52" s="147"/>
      <c r="SYE52" s="177"/>
      <c r="SYG52" s="146"/>
      <c r="SYH52" s="147"/>
      <c r="SYN52" s="177"/>
      <c r="SYP52" s="146"/>
      <c r="SYQ52" s="147"/>
      <c r="SYW52" s="177"/>
      <c r="SYY52" s="146"/>
      <c r="SYZ52" s="147"/>
      <c r="SZF52" s="177"/>
      <c r="SZH52" s="146"/>
      <c r="SZI52" s="147"/>
      <c r="SZO52" s="177"/>
      <c r="SZQ52" s="146"/>
      <c r="SZR52" s="147"/>
      <c r="SZX52" s="177"/>
      <c r="SZZ52" s="146"/>
      <c r="TAA52" s="147"/>
      <c r="TAG52" s="177"/>
      <c r="TAI52" s="146"/>
      <c r="TAJ52" s="147"/>
      <c r="TAP52" s="177"/>
      <c r="TAR52" s="146"/>
      <c r="TAS52" s="147"/>
      <c r="TAY52" s="177"/>
      <c r="TBA52" s="146"/>
      <c r="TBB52" s="147"/>
      <c r="TBH52" s="177"/>
      <c r="TBJ52" s="146"/>
      <c r="TBK52" s="147"/>
      <c r="TBQ52" s="177"/>
      <c r="TBS52" s="146"/>
      <c r="TBT52" s="147"/>
      <c r="TBZ52" s="177"/>
      <c r="TCB52" s="146"/>
      <c r="TCC52" s="147"/>
      <c r="TCI52" s="177"/>
      <c r="TCK52" s="146"/>
      <c r="TCL52" s="147"/>
      <c r="TCR52" s="177"/>
      <c r="TCT52" s="146"/>
      <c r="TCU52" s="147"/>
      <c r="TDA52" s="177"/>
      <c r="TDC52" s="146"/>
      <c r="TDD52" s="147"/>
      <c r="TDJ52" s="177"/>
      <c r="TDL52" s="146"/>
      <c r="TDM52" s="147"/>
      <c r="TDS52" s="177"/>
      <c r="TDU52" s="146"/>
      <c r="TDV52" s="147"/>
      <c r="TEB52" s="177"/>
      <c r="TED52" s="146"/>
      <c r="TEE52" s="147"/>
      <c r="TEK52" s="177"/>
      <c r="TEM52" s="146"/>
      <c r="TEN52" s="147"/>
      <c r="TET52" s="177"/>
      <c r="TEV52" s="146"/>
      <c r="TEW52" s="147"/>
      <c r="TFC52" s="177"/>
      <c r="TFE52" s="146"/>
      <c r="TFF52" s="147"/>
      <c r="TFL52" s="177"/>
      <c r="TFN52" s="146"/>
      <c r="TFO52" s="147"/>
      <c r="TFU52" s="177"/>
      <c r="TFW52" s="146"/>
      <c r="TFX52" s="147"/>
      <c r="TGD52" s="177"/>
      <c r="TGF52" s="146"/>
      <c r="TGG52" s="147"/>
      <c r="TGM52" s="177"/>
      <c r="TGO52" s="146"/>
      <c r="TGP52" s="147"/>
      <c r="TGV52" s="177"/>
      <c r="TGX52" s="146"/>
      <c r="TGY52" s="147"/>
      <c r="THE52" s="177"/>
      <c r="THG52" s="146"/>
      <c r="THH52" s="147"/>
      <c r="THN52" s="177"/>
      <c r="THP52" s="146"/>
      <c r="THQ52" s="147"/>
      <c r="THW52" s="177"/>
      <c r="THY52" s="146"/>
      <c r="THZ52" s="147"/>
      <c r="TIF52" s="177"/>
      <c r="TIH52" s="146"/>
      <c r="TII52" s="147"/>
      <c r="TIO52" s="177"/>
      <c r="TIQ52" s="146"/>
      <c r="TIR52" s="147"/>
      <c r="TIX52" s="177"/>
      <c r="TIZ52" s="146"/>
      <c r="TJA52" s="147"/>
      <c r="TJG52" s="177"/>
      <c r="TJI52" s="146"/>
      <c r="TJJ52" s="147"/>
      <c r="TJP52" s="177"/>
      <c r="TJR52" s="146"/>
      <c r="TJS52" s="147"/>
      <c r="TJY52" s="177"/>
      <c r="TKA52" s="146"/>
      <c r="TKB52" s="147"/>
      <c r="TKH52" s="177"/>
      <c r="TKJ52" s="146"/>
      <c r="TKK52" s="147"/>
      <c r="TKQ52" s="177"/>
      <c r="TKS52" s="146"/>
      <c r="TKT52" s="147"/>
      <c r="TKZ52" s="177"/>
      <c r="TLB52" s="146"/>
      <c r="TLC52" s="147"/>
      <c r="TLI52" s="177"/>
      <c r="TLK52" s="146"/>
      <c r="TLL52" s="147"/>
      <c r="TLR52" s="177"/>
      <c r="TLT52" s="146"/>
      <c r="TLU52" s="147"/>
      <c r="TMA52" s="177"/>
      <c r="TMC52" s="146"/>
      <c r="TMD52" s="147"/>
      <c r="TMJ52" s="177"/>
      <c r="TML52" s="146"/>
      <c r="TMM52" s="147"/>
      <c r="TMS52" s="177"/>
      <c r="TMU52" s="146"/>
      <c r="TMV52" s="147"/>
      <c r="TNB52" s="177"/>
      <c r="TND52" s="146"/>
      <c r="TNE52" s="147"/>
      <c r="TNK52" s="177"/>
      <c r="TNM52" s="146"/>
      <c r="TNN52" s="147"/>
      <c r="TNT52" s="177"/>
      <c r="TNV52" s="146"/>
      <c r="TNW52" s="147"/>
      <c r="TOC52" s="177"/>
      <c r="TOE52" s="146"/>
      <c r="TOF52" s="147"/>
      <c r="TOL52" s="177"/>
      <c r="TON52" s="146"/>
      <c r="TOO52" s="147"/>
      <c r="TOU52" s="177"/>
      <c r="TOW52" s="146"/>
      <c r="TOX52" s="147"/>
      <c r="TPD52" s="177"/>
      <c r="TPF52" s="146"/>
      <c r="TPG52" s="147"/>
      <c r="TPM52" s="177"/>
      <c r="TPO52" s="146"/>
      <c r="TPP52" s="147"/>
      <c r="TPV52" s="177"/>
      <c r="TPX52" s="146"/>
      <c r="TPY52" s="147"/>
      <c r="TQE52" s="177"/>
      <c r="TQG52" s="146"/>
      <c r="TQH52" s="147"/>
      <c r="TQN52" s="177"/>
      <c r="TQP52" s="146"/>
      <c r="TQQ52" s="147"/>
      <c r="TQW52" s="177"/>
      <c r="TQY52" s="146"/>
      <c r="TQZ52" s="147"/>
      <c r="TRF52" s="177"/>
      <c r="TRH52" s="146"/>
      <c r="TRI52" s="147"/>
      <c r="TRO52" s="177"/>
      <c r="TRQ52" s="146"/>
      <c r="TRR52" s="147"/>
      <c r="TRX52" s="177"/>
      <c r="TRZ52" s="146"/>
      <c r="TSA52" s="147"/>
      <c r="TSG52" s="177"/>
      <c r="TSI52" s="146"/>
      <c r="TSJ52" s="147"/>
      <c r="TSP52" s="177"/>
      <c r="TSR52" s="146"/>
      <c r="TSS52" s="147"/>
      <c r="TSY52" s="177"/>
      <c r="TTA52" s="146"/>
      <c r="TTB52" s="147"/>
      <c r="TTH52" s="177"/>
      <c r="TTJ52" s="146"/>
      <c r="TTK52" s="147"/>
      <c r="TTQ52" s="177"/>
      <c r="TTS52" s="146"/>
      <c r="TTT52" s="147"/>
      <c r="TTZ52" s="177"/>
      <c r="TUB52" s="146"/>
      <c r="TUC52" s="147"/>
      <c r="TUI52" s="177"/>
      <c r="TUK52" s="146"/>
      <c r="TUL52" s="147"/>
      <c r="TUR52" s="177"/>
      <c r="TUT52" s="146"/>
      <c r="TUU52" s="147"/>
      <c r="TVA52" s="177"/>
      <c r="TVC52" s="146"/>
      <c r="TVD52" s="147"/>
      <c r="TVJ52" s="177"/>
      <c r="TVL52" s="146"/>
      <c r="TVM52" s="147"/>
      <c r="TVS52" s="177"/>
      <c r="TVU52" s="146"/>
      <c r="TVV52" s="147"/>
      <c r="TWB52" s="177"/>
      <c r="TWD52" s="146"/>
      <c r="TWE52" s="147"/>
      <c r="TWK52" s="177"/>
      <c r="TWM52" s="146"/>
      <c r="TWN52" s="147"/>
      <c r="TWT52" s="177"/>
      <c r="TWV52" s="146"/>
      <c r="TWW52" s="147"/>
      <c r="TXC52" s="177"/>
      <c r="TXE52" s="146"/>
      <c r="TXF52" s="147"/>
      <c r="TXL52" s="177"/>
      <c r="TXN52" s="146"/>
      <c r="TXO52" s="147"/>
      <c r="TXU52" s="177"/>
      <c r="TXW52" s="146"/>
      <c r="TXX52" s="147"/>
      <c r="TYD52" s="177"/>
      <c r="TYF52" s="146"/>
      <c r="TYG52" s="147"/>
      <c r="TYM52" s="177"/>
      <c r="TYO52" s="146"/>
      <c r="TYP52" s="147"/>
      <c r="TYV52" s="177"/>
      <c r="TYX52" s="146"/>
      <c r="TYY52" s="147"/>
      <c r="TZE52" s="177"/>
      <c r="TZG52" s="146"/>
      <c r="TZH52" s="147"/>
      <c r="TZN52" s="177"/>
      <c r="TZP52" s="146"/>
      <c r="TZQ52" s="147"/>
      <c r="TZW52" s="177"/>
      <c r="TZY52" s="146"/>
      <c r="TZZ52" s="147"/>
      <c r="UAF52" s="177"/>
      <c r="UAH52" s="146"/>
      <c r="UAI52" s="147"/>
      <c r="UAO52" s="177"/>
      <c r="UAQ52" s="146"/>
      <c r="UAR52" s="147"/>
      <c r="UAX52" s="177"/>
      <c r="UAZ52" s="146"/>
      <c r="UBA52" s="147"/>
      <c r="UBG52" s="177"/>
      <c r="UBI52" s="146"/>
      <c r="UBJ52" s="147"/>
      <c r="UBP52" s="177"/>
      <c r="UBR52" s="146"/>
      <c r="UBS52" s="147"/>
      <c r="UBY52" s="177"/>
      <c r="UCA52" s="146"/>
      <c r="UCB52" s="147"/>
      <c r="UCH52" s="177"/>
      <c r="UCJ52" s="146"/>
      <c r="UCK52" s="147"/>
      <c r="UCQ52" s="177"/>
      <c r="UCS52" s="146"/>
      <c r="UCT52" s="147"/>
      <c r="UCZ52" s="177"/>
      <c r="UDB52" s="146"/>
      <c r="UDC52" s="147"/>
      <c r="UDI52" s="177"/>
      <c r="UDK52" s="146"/>
      <c r="UDL52" s="147"/>
      <c r="UDR52" s="177"/>
      <c r="UDT52" s="146"/>
      <c r="UDU52" s="147"/>
      <c r="UEA52" s="177"/>
      <c r="UEC52" s="146"/>
      <c r="UED52" s="147"/>
      <c r="UEJ52" s="177"/>
      <c r="UEL52" s="146"/>
      <c r="UEM52" s="147"/>
      <c r="UES52" s="177"/>
      <c r="UEU52" s="146"/>
      <c r="UEV52" s="147"/>
      <c r="UFB52" s="177"/>
      <c r="UFD52" s="146"/>
      <c r="UFE52" s="147"/>
      <c r="UFK52" s="177"/>
      <c r="UFM52" s="146"/>
      <c r="UFN52" s="147"/>
      <c r="UFT52" s="177"/>
      <c r="UFV52" s="146"/>
      <c r="UFW52" s="147"/>
      <c r="UGC52" s="177"/>
      <c r="UGE52" s="146"/>
      <c r="UGF52" s="147"/>
      <c r="UGL52" s="177"/>
      <c r="UGN52" s="146"/>
      <c r="UGO52" s="147"/>
      <c r="UGU52" s="177"/>
      <c r="UGW52" s="146"/>
      <c r="UGX52" s="147"/>
      <c r="UHD52" s="177"/>
      <c r="UHF52" s="146"/>
      <c r="UHG52" s="147"/>
      <c r="UHM52" s="177"/>
      <c r="UHO52" s="146"/>
      <c r="UHP52" s="147"/>
      <c r="UHV52" s="177"/>
      <c r="UHX52" s="146"/>
      <c r="UHY52" s="147"/>
      <c r="UIE52" s="177"/>
      <c r="UIG52" s="146"/>
      <c r="UIH52" s="147"/>
      <c r="UIN52" s="177"/>
      <c r="UIP52" s="146"/>
      <c r="UIQ52" s="147"/>
      <c r="UIW52" s="177"/>
      <c r="UIY52" s="146"/>
      <c r="UIZ52" s="147"/>
      <c r="UJF52" s="177"/>
      <c r="UJH52" s="146"/>
      <c r="UJI52" s="147"/>
      <c r="UJO52" s="177"/>
      <c r="UJQ52" s="146"/>
      <c r="UJR52" s="147"/>
      <c r="UJX52" s="177"/>
      <c r="UJZ52" s="146"/>
      <c r="UKA52" s="147"/>
      <c r="UKG52" s="177"/>
      <c r="UKI52" s="146"/>
      <c r="UKJ52" s="147"/>
      <c r="UKP52" s="177"/>
      <c r="UKR52" s="146"/>
      <c r="UKS52" s="147"/>
      <c r="UKY52" s="177"/>
      <c r="ULA52" s="146"/>
      <c r="ULB52" s="147"/>
      <c r="ULH52" s="177"/>
      <c r="ULJ52" s="146"/>
      <c r="ULK52" s="147"/>
      <c r="ULQ52" s="177"/>
      <c r="ULS52" s="146"/>
      <c r="ULT52" s="147"/>
      <c r="ULZ52" s="177"/>
      <c r="UMB52" s="146"/>
      <c r="UMC52" s="147"/>
      <c r="UMI52" s="177"/>
      <c r="UMK52" s="146"/>
      <c r="UML52" s="147"/>
      <c r="UMR52" s="177"/>
      <c r="UMT52" s="146"/>
      <c r="UMU52" s="147"/>
      <c r="UNA52" s="177"/>
      <c r="UNC52" s="146"/>
      <c r="UND52" s="147"/>
      <c r="UNJ52" s="177"/>
      <c r="UNL52" s="146"/>
      <c r="UNM52" s="147"/>
      <c r="UNS52" s="177"/>
      <c r="UNU52" s="146"/>
      <c r="UNV52" s="147"/>
      <c r="UOB52" s="177"/>
      <c r="UOD52" s="146"/>
      <c r="UOE52" s="147"/>
      <c r="UOK52" s="177"/>
      <c r="UOM52" s="146"/>
      <c r="UON52" s="147"/>
      <c r="UOT52" s="177"/>
      <c r="UOV52" s="146"/>
      <c r="UOW52" s="147"/>
      <c r="UPC52" s="177"/>
      <c r="UPE52" s="146"/>
      <c r="UPF52" s="147"/>
      <c r="UPL52" s="177"/>
      <c r="UPN52" s="146"/>
      <c r="UPO52" s="147"/>
      <c r="UPU52" s="177"/>
      <c r="UPW52" s="146"/>
      <c r="UPX52" s="147"/>
      <c r="UQD52" s="177"/>
      <c r="UQF52" s="146"/>
      <c r="UQG52" s="147"/>
      <c r="UQM52" s="177"/>
      <c r="UQO52" s="146"/>
      <c r="UQP52" s="147"/>
      <c r="UQV52" s="177"/>
      <c r="UQX52" s="146"/>
      <c r="UQY52" s="147"/>
      <c r="URE52" s="177"/>
      <c r="URG52" s="146"/>
      <c r="URH52" s="147"/>
      <c r="URN52" s="177"/>
      <c r="URP52" s="146"/>
      <c r="URQ52" s="147"/>
      <c r="URW52" s="177"/>
      <c r="URY52" s="146"/>
      <c r="URZ52" s="147"/>
      <c r="USF52" s="177"/>
      <c r="USH52" s="146"/>
      <c r="USI52" s="147"/>
      <c r="USO52" s="177"/>
      <c r="USQ52" s="146"/>
      <c r="USR52" s="147"/>
      <c r="USX52" s="177"/>
      <c r="USZ52" s="146"/>
      <c r="UTA52" s="147"/>
      <c r="UTG52" s="177"/>
      <c r="UTI52" s="146"/>
      <c r="UTJ52" s="147"/>
      <c r="UTP52" s="177"/>
      <c r="UTR52" s="146"/>
      <c r="UTS52" s="147"/>
      <c r="UTY52" s="177"/>
      <c r="UUA52" s="146"/>
      <c r="UUB52" s="147"/>
      <c r="UUH52" s="177"/>
      <c r="UUJ52" s="146"/>
      <c r="UUK52" s="147"/>
      <c r="UUQ52" s="177"/>
      <c r="UUS52" s="146"/>
      <c r="UUT52" s="147"/>
      <c r="UUZ52" s="177"/>
      <c r="UVB52" s="146"/>
      <c r="UVC52" s="147"/>
      <c r="UVI52" s="177"/>
      <c r="UVK52" s="146"/>
      <c r="UVL52" s="147"/>
      <c r="UVR52" s="177"/>
      <c r="UVT52" s="146"/>
      <c r="UVU52" s="147"/>
      <c r="UWA52" s="177"/>
      <c r="UWC52" s="146"/>
      <c r="UWD52" s="147"/>
      <c r="UWJ52" s="177"/>
      <c r="UWL52" s="146"/>
      <c r="UWM52" s="147"/>
      <c r="UWS52" s="177"/>
      <c r="UWU52" s="146"/>
      <c r="UWV52" s="147"/>
      <c r="UXB52" s="177"/>
      <c r="UXD52" s="146"/>
      <c r="UXE52" s="147"/>
      <c r="UXK52" s="177"/>
      <c r="UXM52" s="146"/>
      <c r="UXN52" s="147"/>
      <c r="UXT52" s="177"/>
      <c r="UXV52" s="146"/>
      <c r="UXW52" s="147"/>
      <c r="UYC52" s="177"/>
      <c r="UYE52" s="146"/>
      <c r="UYF52" s="147"/>
      <c r="UYL52" s="177"/>
      <c r="UYN52" s="146"/>
      <c r="UYO52" s="147"/>
      <c r="UYU52" s="177"/>
      <c r="UYW52" s="146"/>
      <c r="UYX52" s="147"/>
      <c r="UZD52" s="177"/>
      <c r="UZF52" s="146"/>
      <c r="UZG52" s="147"/>
      <c r="UZM52" s="177"/>
      <c r="UZO52" s="146"/>
      <c r="UZP52" s="147"/>
      <c r="UZV52" s="177"/>
      <c r="UZX52" s="146"/>
      <c r="UZY52" s="147"/>
      <c r="VAE52" s="177"/>
      <c r="VAG52" s="146"/>
      <c r="VAH52" s="147"/>
      <c r="VAN52" s="177"/>
      <c r="VAP52" s="146"/>
      <c r="VAQ52" s="147"/>
      <c r="VAW52" s="177"/>
      <c r="VAY52" s="146"/>
      <c r="VAZ52" s="147"/>
      <c r="VBF52" s="177"/>
      <c r="VBH52" s="146"/>
      <c r="VBI52" s="147"/>
      <c r="VBO52" s="177"/>
      <c r="VBQ52" s="146"/>
      <c r="VBR52" s="147"/>
      <c r="VBX52" s="177"/>
      <c r="VBZ52" s="146"/>
      <c r="VCA52" s="147"/>
      <c r="VCG52" s="177"/>
      <c r="VCI52" s="146"/>
      <c r="VCJ52" s="147"/>
      <c r="VCP52" s="177"/>
      <c r="VCR52" s="146"/>
      <c r="VCS52" s="147"/>
      <c r="VCY52" s="177"/>
      <c r="VDA52" s="146"/>
      <c r="VDB52" s="147"/>
      <c r="VDH52" s="177"/>
      <c r="VDJ52" s="146"/>
      <c r="VDK52" s="147"/>
      <c r="VDQ52" s="177"/>
      <c r="VDS52" s="146"/>
      <c r="VDT52" s="147"/>
      <c r="VDZ52" s="177"/>
      <c r="VEB52" s="146"/>
      <c r="VEC52" s="147"/>
      <c r="VEI52" s="177"/>
      <c r="VEK52" s="146"/>
      <c r="VEL52" s="147"/>
      <c r="VER52" s="177"/>
      <c r="VET52" s="146"/>
      <c r="VEU52" s="147"/>
      <c r="VFA52" s="177"/>
      <c r="VFC52" s="146"/>
      <c r="VFD52" s="147"/>
      <c r="VFJ52" s="177"/>
      <c r="VFL52" s="146"/>
      <c r="VFM52" s="147"/>
      <c r="VFS52" s="177"/>
      <c r="VFU52" s="146"/>
      <c r="VFV52" s="147"/>
      <c r="VGB52" s="177"/>
      <c r="VGD52" s="146"/>
      <c r="VGE52" s="147"/>
      <c r="VGK52" s="177"/>
      <c r="VGM52" s="146"/>
      <c r="VGN52" s="147"/>
      <c r="VGT52" s="177"/>
      <c r="VGV52" s="146"/>
      <c r="VGW52" s="147"/>
      <c r="VHC52" s="177"/>
      <c r="VHE52" s="146"/>
      <c r="VHF52" s="147"/>
      <c r="VHL52" s="177"/>
      <c r="VHN52" s="146"/>
      <c r="VHO52" s="147"/>
      <c r="VHU52" s="177"/>
      <c r="VHW52" s="146"/>
      <c r="VHX52" s="147"/>
      <c r="VID52" s="177"/>
      <c r="VIF52" s="146"/>
      <c r="VIG52" s="147"/>
      <c r="VIM52" s="177"/>
      <c r="VIO52" s="146"/>
      <c r="VIP52" s="147"/>
      <c r="VIV52" s="177"/>
      <c r="VIX52" s="146"/>
      <c r="VIY52" s="147"/>
      <c r="VJE52" s="177"/>
      <c r="VJG52" s="146"/>
      <c r="VJH52" s="147"/>
      <c r="VJN52" s="177"/>
      <c r="VJP52" s="146"/>
      <c r="VJQ52" s="147"/>
      <c r="VJW52" s="177"/>
      <c r="VJY52" s="146"/>
      <c r="VJZ52" s="147"/>
      <c r="VKF52" s="177"/>
      <c r="VKH52" s="146"/>
      <c r="VKI52" s="147"/>
      <c r="VKO52" s="177"/>
      <c r="VKQ52" s="146"/>
      <c r="VKR52" s="147"/>
      <c r="VKX52" s="177"/>
      <c r="VKZ52" s="146"/>
      <c r="VLA52" s="147"/>
      <c r="VLG52" s="177"/>
      <c r="VLI52" s="146"/>
      <c r="VLJ52" s="147"/>
      <c r="VLP52" s="177"/>
      <c r="VLR52" s="146"/>
      <c r="VLS52" s="147"/>
      <c r="VLY52" s="177"/>
      <c r="VMA52" s="146"/>
      <c r="VMB52" s="147"/>
      <c r="VMH52" s="177"/>
      <c r="VMJ52" s="146"/>
      <c r="VMK52" s="147"/>
      <c r="VMQ52" s="177"/>
      <c r="VMS52" s="146"/>
      <c r="VMT52" s="147"/>
      <c r="VMZ52" s="177"/>
      <c r="VNB52" s="146"/>
      <c r="VNC52" s="147"/>
      <c r="VNI52" s="177"/>
      <c r="VNK52" s="146"/>
      <c r="VNL52" s="147"/>
      <c r="VNR52" s="177"/>
      <c r="VNT52" s="146"/>
      <c r="VNU52" s="147"/>
      <c r="VOA52" s="177"/>
      <c r="VOC52" s="146"/>
      <c r="VOD52" s="147"/>
      <c r="VOJ52" s="177"/>
      <c r="VOL52" s="146"/>
      <c r="VOM52" s="147"/>
      <c r="VOS52" s="177"/>
      <c r="VOU52" s="146"/>
      <c r="VOV52" s="147"/>
      <c r="VPB52" s="177"/>
      <c r="VPD52" s="146"/>
      <c r="VPE52" s="147"/>
      <c r="VPK52" s="177"/>
      <c r="VPM52" s="146"/>
      <c r="VPN52" s="147"/>
      <c r="VPT52" s="177"/>
      <c r="VPV52" s="146"/>
      <c r="VPW52" s="147"/>
      <c r="VQC52" s="177"/>
      <c r="VQE52" s="146"/>
      <c r="VQF52" s="147"/>
      <c r="VQL52" s="177"/>
      <c r="VQN52" s="146"/>
      <c r="VQO52" s="147"/>
      <c r="VQU52" s="177"/>
      <c r="VQW52" s="146"/>
      <c r="VQX52" s="147"/>
      <c r="VRD52" s="177"/>
      <c r="VRF52" s="146"/>
      <c r="VRG52" s="147"/>
      <c r="VRM52" s="177"/>
      <c r="VRO52" s="146"/>
      <c r="VRP52" s="147"/>
      <c r="VRV52" s="177"/>
      <c r="VRX52" s="146"/>
      <c r="VRY52" s="147"/>
      <c r="VSE52" s="177"/>
      <c r="VSG52" s="146"/>
      <c r="VSH52" s="147"/>
      <c r="VSN52" s="177"/>
      <c r="VSP52" s="146"/>
      <c r="VSQ52" s="147"/>
      <c r="VSW52" s="177"/>
      <c r="VSY52" s="146"/>
      <c r="VSZ52" s="147"/>
      <c r="VTF52" s="177"/>
      <c r="VTH52" s="146"/>
      <c r="VTI52" s="147"/>
      <c r="VTO52" s="177"/>
      <c r="VTQ52" s="146"/>
      <c r="VTR52" s="147"/>
      <c r="VTX52" s="177"/>
      <c r="VTZ52" s="146"/>
      <c r="VUA52" s="147"/>
      <c r="VUG52" s="177"/>
      <c r="VUI52" s="146"/>
      <c r="VUJ52" s="147"/>
      <c r="VUP52" s="177"/>
      <c r="VUR52" s="146"/>
      <c r="VUS52" s="147"/>
      <c r="VUY52" s="177"/>
      <c r="VVA52" s="146"/>
      <c r="VVB52" s="147"/>
      <c r="VVH52" s="177"/>
      <c r="VVJ52" s="146"/>
      <c r="VVK52" s="147"/>
      <c r="VVQ52" s="177"/>
      <c r="VVS52" s="146"/>
      <c r="VVT52" s="147"/>
      <c r="VVZ52" s="177"/>
      <c r="VWB52" s="146"/>
      <c r="VWC52" s="147"/>
      <c r="VWI52" s="177"/>
      <c r="VWK52" s="146"/>
      <c r="VWL52" s="147"/>
      <c r="VWR52" s="177"/>
      <c r="VWT52" s="146"/>
      <c r="VWU52" s="147"/>
      <c r="VXA52" s="177"/>
      <c r="VXC52" s="146"/>
      <c r="VXD52" s="147"/>
      <c r="VXJ52" s="177"/>
      <c r="VXL52" s="146"/>
      <c r="VXM52" s="147"/>
      <c r="VXS52" s="177"/>
      <c r="VXU52" s="146"/>
      <c r="VXV52" s="147"/>
      <c r="VYB52" s="177"/>
      <c r="VYD52" s="146"/>
      <c r="VYE52" s="147"/>
      <c r="VYK52" s="177"/>
      <c r="VYM52" s="146"/>
      <c r="VYN52" s="147"/>
      <c r="VYT52" s="177"/>
      <c r="VYV52" s="146"/>
      <c r="VYW52" s="147"/>
      <c r="VZC52" s="177"/>
      <c r="VZE52" s="146"/>
      <c r="VZF52" s="147"/>
      <c r="VZL52" s="177"/>
      <c r="VZN52" s="146"/>
      <c r="VZO52" s="147"/>
      <c r="VZU52" s="177"/>
      <c r="VZW52" s="146"/>
      <c r="VZX52" s="147"/>
      <c r="WAD52" s="177"/>
      <c r="WAF52" s="146"/>
      <c r="WAG52" s="147"/>
      <c r="WAM52" s="177"/>
      <c r="WAO52" s="146"/>
      <c r="WAP52" s="147"/>
      <c r="WAV52" s="177"/>
      <c r="WAX52" s="146"/>
      <c r="WAY52" s="147"/>
      <c r="WBE52" s="177"/>
      <c r="WBG52" s="146"/>
      <c r="WBH52" s="147"/>
      <c r="WBN52" s="177"/>
      <c r="WBP52" s="146"/>
      <c r="WBQ52" s="147"/>
      <c r="WBW52" s="177"/>
      <c r="WBY52" s="146"/>
      <c r="WBZ52" s="147"/>
      <c r="WCF52" s="177"/>
      <c r="WCH52" s="146"/>
      <c r="WCI52" s="147"/>
      <c r="WCO52" s="177"/>
      <c r="WCQ52" s="146"/>
      <c r="WCR52" s="147"/>
      <c r="WCX52" s="177"/>
      <c r="WCZ52" s="146"/>
      <c r="WDA52" s="147"/>
      <c r="WDG52" s="177"/>
      <c r="WDI52" s="146"/>
      <c r="WDJ52" s="147"/>
      <c r="WDP52" s="177"/>
      <c r="WDR52" s="146"/>
      <c r="WDS52" s="147"/>
      <c r="WDY52" s="177"/>
      <c r="WEA52" s="146"/>
      <c r="WEB52" s="147"/>
      <c r="WEH52" s="177"/>
      <c r="WEJ52" s="146"/>
      <c r="WEK52" s="147"/>
      <c r="WEQ52" s="177"/>
      <c r="WES52" s="146"/>
      <c r="WET52" s="147"/>
      <c r="WEZ52" s="177"/>
      <c r="WFB52" s="146"/>
      <c r="WFC52" s="147"/>
      <c r="WFI52" s="177"/>
      <c r="WFK52" s="146"/>
      <c r="WFL52" s="147"/>
      <c r="WFR52" s="177"/>
      <c r="WFT52" s="146"/>
      <c r="WFU52" s="147"/>
      <c r="WGA52" s="177"/>
      <c r="WGC52" s="146"/>
      <c r="WGD52" s="147"/>
      <c r="WGJ52" s="177"/>
      <c r="WGL52" s="146"/>
      <c r="WGM52" s="147"/>
      <c r="WGS52" s="177"/>
      <c r="WGU52" s="146"/>
      <c r="WGV52" s="147"/>
      <c r="WHB52" s="177"/>
      <c r="WHD52" s="146"/>
      <c r="WHE52" s="147"/>
      <c r="WHK52" s="177"/>
      <c r="WHM52" s="146"/>
      <c r="WHN52" s="147"/>
      <c r="WHT52" s="177"/>
      <c r="WHV52" s="146"/>
      <c r="WHW52" s="147"/>
      <c r="WIC52" s="177"/>
      <c r="WIE52" s="146"/>
      <c r="WIF52" s="147"/>
      <c r="WIL52" s="177"/>
      <c r="WIN52" s="146"/>
      <c r="WIO52" s="147"/>
      <c r="WIU52" s="177"/>
      <c r="WIW52" s="146"/>
      <c r="WIX52" s="147"/>
      <c r="WJD52" s="177"/>
      <c r="WJF52" s="146"/>
      <c r="WJG52" s="147"/>
      <c r="WJM52" s="177"/>
      <c r="WJO52" s="146"/>
      <c r="WJP52" s="147"/>
      <c r="WJV52" s="177"/>
      <c r="WJX52" s="146"/>
      <c r="WJY52" s="147"/>
      <c r="WKE52" s="177"/>
      <c r="WKG52" s="146"/>
      <c r="WKH52" s="147"/>
      <c r="WKN52" s="177"/>
      <c r="WKP52" s="146"/>
      <c r="WKQ52" s="147"/>
      <c r="WKW52" s="177"/>
      <c r="WKY52" s="146"/>
      <c r="WKZ52" s="147"/>
      <c r="WLF52" s="177"/>
      <c r="WLH52" s="146"/>
      <c r="WLI52" s="147"/>
      <c r="WLO52" s="177"/>
      <c r="WLQ52" s="146"/>
      <c r="WLR52" s="147"/>
      <c r="WLX52" s="177"/>
      <c r="WLZ52" s="146"/>
      <c r="WMA52" s="147"/>
      <c r="WMG52" s="177"/>
      <c r="WMI52" s="146"/>
      <c r="WMJ52" s="147"/>
      <c r="WMP52" s="177"/>
      <c r="WMR52" s="146"/>
      <c r="WMS52" s="147"/>
      <c r="WMY52" s="177"/>
      <c r="WNA52" s="146"/>
      <c r="WNB52" s="147"/>
      <c r="WNH52" s="177"/>
      <c r="WNJ52" s="146"/>
      <c r="WNK52" s="147"/>
      <c r="WNQ52" s="177"/>
      <c r="WNS52" s="146"/>
      <c r="WNT52" s="147"/>
      <c r="WNZ52" s="177"/>
      <c r="WOB52" s="146"/>
      <c r="WOC52" s="147"/>
      <c r="WOI52" s="177"/>
      <c r="WOK52" s="146"/>
      <c r="WOL52" s="147"/>
      <c r="WOR52" s="177"/>
      <c r="WOT52" s="146"/>
      <c r="WOU52" s="147"/>
      <c r="WPA52" s="177"/>
      <c r="WPC52" s="146"/>
      <c r="WPD52" s="147"/>
      <c r="WPJ52" s="177"/>
      <c r="WPL52" s="146"/>
      <c r="WPM52" s="147"/>
      <c r="WPS52" s="177"/>
      <c r="WPU52" s="146"/>
      <c r="WPV52" s="147"/>
      <c r="WQB52" s="177"/>
      <c r="WQD52" s="146"/>
      <c r="WQE52" s="147"/>
      <c r="WQK52" s="177"/>
      <c r="WQM52" s="146"/>
      <c r="WQN52" s="147"/>
      <c r="WQT52" s="177"/>
      <c r="WQV52" s="146"/>
      <c r="WQW52" s="147"/>
      <c r="WRC52" s="177"/>
      <c r="WRE52" s="146"/>
      <c r="WRF52" s="147"/>
      <c r="WRL52" s="177"/>
      <c r="WRN52" s="146"/>
      <c r="WRO52" s="147"/>
      <c r="WRU52" s="177"/>
      <c r="WRW52" s="146"/>
      <c r="WRX52" s="147"/>
      <c r="WSD52" s="177"/>
      <c r="WSF52" s="146"/>
      <c r="WSG52" s="147"/>
      <c r="WSM52" s="177"/>
      <c r="WSO52" s="146"/>
      <c r="WSP52" s="147"/>
      <c r="WSV52" s="177"/>
      <c r="WSX52" s="146"/>
      <c r="WSY52" s="147"/>
      <c r="WTE52" s="177"/>
      <c r="WTG52" s="146"/>
      <c r="WTH52" s="147"/>
      <c r="WTN52" s="177"/>
      <c r="WTP52" s="146"/>
      <c r="WTQ52" s="147"/>
      <c r="WTW52" s="177"/>
      <c r="WTY52" s="146"/>
      <c r="WTZ52" s="147"/>
      <c r="WUF52" s="177"/>
      <c r="WUH52" s="146"/>
      <c r="WUI52" s="147"/>
      <c r="WUO52" s="177"/>
      <c r="WUQ52" s="146"/>
      <c r="WUR52" s="147"/>
      <c r="WUX52" s="177"/>
      <c r="WUZ52" s="146"/>
      <c r="WVA52" s="147"/>
      <c r="WVG52" s="177"/>
      <c r="WVI52" s="146"/>
      <c r="WVJ52" s="147"/>
      <c r="WVP52" s="177"/>
      <c r="WVR52" s="146"/>
      <c r="WVS52" s="147"/>
      <c r="WVY52" s="177"/>
      <c r="WWA52" s="146"/>
      <c r="WWB52" s="147"/>
      <c r="WWH52" s="177"/>
      <c r="WWJ52" s="146"/>
      <c r="WWK52" s="147"/>
      <c r="WWQ52" s="177"/>
      <c r="WWS52" s="146"/>
      <c r="WWT52" s="147"/>
      <c r="WWZ52" s="177"/>
      <c r="WXB52" s="146"/>
      <c r="WXC52" s="147"/>
      <c r="WXI52" s="177"/>
      <c r="WXK52" s="146"/>
      <c r="WXL52" s="147"/>
      <c r="WXR52" s="177"/>
      <c r="WXT52" s="146"/>
      <c r="WXU52" s="147"/>
      <c r="WYA52" s="177"/>
      <c r="WYC52" s="146"/>
      <c r="WYD52" s="147"/>
      <c r="WYJ52" s="177"/>
      <c r="WYL52" s="146"/>
      <c r="WYM52" s="147"/>
      <c r="WYS52" s="177"/>
      <c r="WYU52" s="146"/>
      <c r="WYV52" s="147"/>
      <c r="WZB52" s="177"/>
      <c r="WZD52" s="146"/>
      <c r="WZE52" s="147"/>
      <c r="WZK52" s="177"/>
      <c r="WZM52" s="146"/>
      <c r="WZN52" s="147"/>
      <c r="WZT52" s="177"/>
      <c r="WZV52" s="146"/>
      <c r="WZW52" s="147"/>
      <c r="XAC52" s="177"/>
      <c r="XAE52" s="146"/>
      <c r="XAF52" s="147"/>
      <c r="XAL52" s="177"/>
      <c r="XAN52" s="146"/>
      <c r="XAO52" s="147"/>
      <c r="XAU52" s="177"/>
      <c r="XAW52" s="146"/>
      <c r="XAX52" s="147"/>
      <c r="XBD52" s="177"/>
      <c r="XBF52" s="146"/>
      <c r="XBG52" s="147"/>
      <c r="XBM52" s="177"/>
      <c r="XBO52" s="146"/>
      <c r="XBP52" s="147"/>
      <c r="XBV52" s="177"/>
      <c r="XBX52" s="146"/>
      <c r="XBY52" s="147"/>
      <c r="XCE52" s="177"/>
      <c r="XCG52" s="146"/>
      <c r="XCH52" s="147"/>
      <c r="XCN52" s="177"/>
      <c r="XCP52" s="146"/>
      <c r="XCQ52" s="147"/>
      <c r="XCW52" s="177"/>
      <c r="XCY52" s="146"/>
      <c r="XCZ52" s="147"/>
      <c r="XDF52" s="177"/>
      <c r="XDH52" s="146"/>
      <c r="XDI52" s="147"/>
      <c r="XDO52" s="177"/>
      <c r="XDQ52" s="146"/>
      <c r="XDR52" s="147"/>
      <c r="XDX52" s="177"/>
      <c r="XDZ52" s="146"/>
      <c r="XEA52" s="147"/>
      <c r="XEG52" s="177"/>
      <c r="XEI52" s="146"/>
      <c r="XEJ52" s="147"/>
      <c r="XEP52" s="177"/>
      <c r="XER52" s="146"/>
      <c r="XES52" s="147"/>
      <c r="XEY52" s="177"/>
      <c r="XFA52" s="146"/>
      <c r="XFB52" s="147"/>
    </row>
    <row r="53" spans="1:16384" ht="24.95" customHeight="1">
      <c r="B53" s="178"/>
      <c r="C53" s="179" t="s">
        <v>553</v>
      </c>
      <c r="D53" s="182">
        <f>D47+D50+D51+D52</f>
        <v>39011</v>
      </c>
      <c r="E53" s="182">
        <f t="shared" ref="E53:H53" si="6">E47+E50+E51+E52</f>
        <v>48990</v>
      </c>
      <c r="F53" s="182">
        <f t="shared" si="6"/>
        <v>47715</v>
      </c>
      <c r="G53" s="182">
        <f t="shared" si="6"/>
        <v>39929</v>
      </c>
      <c r="H53" s="182">
        <f t="shared" si="6"/>
        <v>27454</v>
      </c>
      <c r="I53" s="182">
        <f t="shared" si="0"/>
        <v>-12475</v>
      </c>
      <c r="J53" s="309">
        <f t="shared" si="1"/>
        <v>-31.242956247339027</v>
      </c>
      <c r="M53" s="176"/>
      <c r="N53" s="176"/>
      <c r="O53" s="176"/>
      <c r="P53" s="176"/>
      <c r="Q53" s="176"/>
      <c r="R53" s="176"/>
      <c r="S53" s="176"/>
      <c r="T53" s="176"/>
      <c r="U53" s="176"/>
      <c r="V53" s="176"/>
      <c r="W53" s="176"/>
      <c r="X53" s="176"/>
      <c r="Y53" s="176"/>
      <c r="Z53" s="176"/>
      <c r="AA53" s="176"/>
    </row>
    <row r="54" spans="1:16384" ht="14.25" customHeight="1">
      <c r="C54" s="338"/>
      <c r="D54" s="338"/>
      <c r="E54" s="338"/>
      <c r="F54" s="338"/>
      <c r="G54" s="338"/>
      <c r="H54" s="338"/>
      <c r="I54" s="338"/>
      <c r="J54" s="338"/>
      <c r="N54" s="176"/>
      <c r="O54" s="176"/>
      <c r="P54" s="176"/>
      <c r="Q54" s="176"/>
      <c r="R54" s="176"/>
      <c r="S54" s="176"/>
      <c r="T54" s="176"/>
      <c r="U54" s="176"/>
      <c r="V54" s="176"/>
      <c r="W54" s="176"/>
      <c r="X54" s="176"/>
      <c r="Y54" s="176"/>
      <c r="Z54" s="176"/>
      <c r="AA54" s="176"/>
    </row>
    <row r="55" spans="1:16384" ht="17.25">
      <c r="B55" s="194" t="s">
        <v>557</v>
      </c>
      <c r="C55" s="187"/>
      <c r="D55" s="186"/>
      <c r="E55" s="188"/>
      <c r="F55" s="189"/>
      <c r="G55" s="189"/>
      <c r="H55" s="187"/>
      <c r="I55" s="187"/>
      <c r="J55" s="187"/>
    </row>
    <row r="56" spans="1:16384" ht="17.25">
      <c r="B56" s="194" t="s">
        <v>580</v>
      </c>
      <c r="C56" s="187"/>
      <c r="D56" s="186"/>
      <c r="E56" s="190"/>
      <c r="F56" s="191"/>
      <c r="G56" s="191"/>
      <c r="H56" s="187"/>
      <c r="I56" s="187"/>
      <c r="J56" s="187"/>
    </row>
    <row r="57" spans="1:16384" ht="8.25" customHeight="1">
      <c r="B57" s="192"/>
      <c r="C57" s="186"/>
      <c r="D57" s="186"/>
      <c r="E57" s="190"/>
      <c r="F57" s="191"/>
      <c r="G57" s="191"/>
      <c r="H57" s="187"/>
      <c r="I57" s="187"/>
      <c r="J57" s="187"/>
    </row>
    <row r="58" spans="1:16384" ht="20.25" customHeight="1">
      <c r="B58" s="193" t="s">
        <v>544</v>
      </c>
      <c r="C58" s="187"/>
      <c r="D58" s="193"/>
      <c r="E58" s="191"/>
      <c r="F58" s="191"/>
      <c r="G58" s="191"/>
      <c r="H58" s="187"/>
      <c r="I58" s="187"/>
      <c r="J58" s="187"/>
    </row>
    <row r="59" spans="1:16384" ht="85.5" customHeight="1">
      <c r="B59" s="362" t="s">
        <v>588</v>
      </c>
      <c r="C59" s="363"/>
      <c r="D59" s="363"/>
      <c r="E59" s="363"/>
      <c r="F59" s="363"/>
      <c r="G59" s="363"/>
      <c r="H59" s="363"/>
      <c r="I59" s="363"/>
      <c r="J59" s="364"/>
    </row>
    <row r="60" spans="1:16384" ht="18" customHeight="1">
      <c r="B60" s="145"/>
    </row>
  </sheetData>
  <mergeCells count="5">
    <mergeCell ref="B5:J5"/>
    <mergeCell ref="B6:J6"/>
    <mergeCell ref="E15:G15"/>
    <mergeCell ref="C54:J54"/>
    <mergeCell ref="B59:J59"/>
  </mergeCells>
  <printOptions horizontalCentered="1"/>
  <pageMargins left="0.511811023622047" right="0.511811023622047" top="0.55118110236220508" bottom="0.55118110236220508" header="0.31496062992126012" footer="0.31496062992126012"/>
  <pageSetup scale="57" orientation="portrait" r:id="rId1"/>
  <ignoredErrors>
    <ignoredError sqref="D47:H47" formulaRange="1"/>
  </ignoredErrors>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117A-9040-424F-ADD7-E8FCEF737532}">
  <sheetPr>
    <tabColor rgb="FFB78129"/>
    <pageSetUpPr fitToPage="1"/>
  </sheetPr>
  <dimension ref="A1:XFD60"/>
  <sheetViews>
    <sheetView showGridLines="0" view="pageBreakPreview" topLeftCell="A5" zoomScale="101" zoomScaleNormal="100" zoomScaleSheetLayoutView="145" workbookViewId="0">
      <selection activeCell="H53" sqref="H53"/>
    </sheetView>
  </sheetViews>
  <sheetFormatPr baseColWidth="10" defaultColWidth="11.375" defaultRowHeight="15"/>
  <cols>
    <col min="1" max="1" width="2.625" style="145" customWidth="1"/>
    <col min="2" max="2" width="10.625" style="143" customWidth="1"/>
    <col min="3" max="3" width="23.375" style="145" customWidth="1"/>
    <col min="4" max="10" width="13.625" style="145" customWidth="1"/>
    <col min="11" max="11" width="2.625" style="145" customWidth="1"/>
    <col min="12" max="16384" width="11.375" style="145"/>
  </cols>
  <sheetData>
    <row r="1" spans="2:10" s="134" customFormat="1" ht="15" customHeight="1">
      <c r="B1" s="135"/>
      <c r="J1" s="136"/>
    </row>
    <row r="2" spans="2:10" s="134" customFormat="1" ht="15" customHeight="1">
      <c r="B2" s="135"/>
      <c r="J2" s="137"/>
    </row>
    <row r="3" spans="2:10" s="134" customFormat="1" ht="15" customHeight="1">
      <c r="B3" s="135"/>
      <c r="E3" s="135"/>
      <c r="F3" s="135"/>
      <c r="G3" s="135"/>
      <c r="H3" s="135"/>
      <c r="I3" s="135"/>
      <c r="J3" s="138"/>
    </row>
    <row r="4" spans="2:10" s="134" customFormat="1" ht="36.75" customHeight="1">
      <c r="B4" s="135"/>
      <c r="E4" s="135"/>
      <c r="F4" s="135"/>
      <c r="G4" s="135"/>
      <c r="H4" s="135"/>
      <c r="I4" s="135"/>
    </row>
    <row r="5" spans="2:10" s="134" customFormat="1" ht="20.100000000000001" customHeight="1">
      <c r="B5" s="348" t="s">
        <v>556</v>
      </c>
      <c r="C5" s="348"/>
      <c r="D5" s="348"/>
      <c r="E5" s="348"/>
      <c r="F5" s="348"/>
      <c r="G5" s="348"/>
      <c r="H5" s="348"/>
      <c r="I5" s="348"/>
      <c r="J5" s="348"/>
    </row>
    <row r="6" spans="2:10" s="134" customFormat="1" ht="20.100000000000001" customHeight="1">
      <c r="B6" s="348" t="s">
        <v>574</v>
      </c>
      <c r="C6" s="348"/>
      <c r="D6" s="348"/>
      <c r="E6" s="348"/>
      <c r="F6" s="348"/>
      <c r="G6" s="348"/>
      <c r="H6" s="348"/>
      <c r="I6" s="348"/>
      <c r="J6" s="348"/>
    </row>
    <row r="7" spans="2:10" s="134" customFormat="1" ht="12" customHeight="1">
      <c r="B7" s="139"/>
      <c r="C7" s="140"/>
      <c r="D7" s="140"/>
      <c r="E7" s="135"/>
      <c r="F7" s="141"/>
      <c r="G7" s="141"/>
      <c r="H7" s="141"/>
      <c r="I7" s="141"/>
      <c r="J7" s="142"/>
    </row>
    <row r="8" spans="2:10" s="134" customFormat="1" ht="24.95" customHeight="1">
      <c r="B8" s="183" t="s">
        <v>17</v>
      </c>
      <c r="C8" s="183" t="s">
        <v>18</v>
      </c>
      <c r="E8" s="135"/>
      <c r="F8" s="135"/>
      <c r="G8" s="135"/>
    </row>
    <row r="9" spans="2:10" s="134" customFormat="1" ht="20.100000000000001" customHeight="1">
      <c r="B9" s="184">
        <v>2022</v>
      </c>
      <c r="C9" s="185">
        <f>D53</f>
        <v>30755</v>
      </c>
      <c r="E9" s="135"/>
      <c r="F9" s="135"/>
      <c r="G9" s="135"/>
    </row>
    <row r="10" spans="2:10" s="134" customFormat="1" ht="20.100000000000001" customHeight="1">
      <c r="B10" s="184">
        <v>2023</v>
      </c>
      <c r="C10" s="185">
        <f>E53</f>
        <v>37058</v>
      </c>
      <c r="E10" s="135"/>
      <c r="F10" s="135"/>
      <c r="G10" s="135"/>
    </row>
    <row r="11" spans="2:10" s="134" customFormat="1" ht="20.100000000000001" customHeight="1">
      <c r="B11" s="184">
        <v>2024</v>
      </c>
      <c r="C11" s="185">
        <f>F53</f>
        <v>36110</v>
      </c>
      <c r="E11" s="135"/>
      <c r="F11" s="135"/>
      <c r="G11" s="135"/>
    </row>
    <row r="12" spans="2:10" s="134" customFormat="1" ht="20.100000000000001" customHeight="1">
      <c r="B12" s="184">
        <v>2025</v>
      </c>
      <c r="C12" s="185">
        <f>G53</f>
        <v>34447</v>
      </c>
      <c r="E12" s="135"/>
      <c r="F12" s="135"/>
      <c r="G12" s="135"/>
    </row>
    <row r="13" spans="2:10" s="134" customFormat="1" ht="20.100000000000001" customHeight="1">
      <c r="B13" s="184">
        <v>2026</v>
      </c>
      <c r="C13" s="185">
        <f>H53</f>
        <v>24940</v>
      </c>
      <c r="E13" s="135"/>
      <c r="F13" s="135"/>
      <c r="G13" s="135"/>
    </row>
    <row r="14" spans="2:10" s="134" customFormat="1" ht="20.100000000000001" customHeight="1">
      <c r="B14" s="183" t="s">
        <v>549</v>
      </c>
      <c r="C14" s="185">
        <f>C13-C12</f>
        <v>-9507</v>
      </c>
      <c r="E14" s="135"/>
      <c r="F14" s="135"/>
      <c r="G14" s="135"/>
    </row>
    <row r="15" spans="2:10" s="134" customFormat="1" ht="35.1" customHeight="1">
      <c r="B15" s="141"/>
      <c r="C15" s="141"/>
      <c r="D15" s="141"/>
      <c r="E15" s="338"/>
      <c r="F15" s="338"/>
      <c r="G15" s="338"/>
      <c r="H15" s="144"/>
      <c r="I15" s="144"/>
      <c r="J15" s="142"/>
    </row>
    <row r="16" spans="2:10" s="134" customFormat="1" ht="30" customHeight="1">
      <c r="B16" s="149" t="s">
        <v>2</v>
      </c>
      <c r="C16" s="150" t="s">
        <v>31</v>
      </c>
      <c r="D16" s="151">
        <v>2022</v>
      </c>
      <c r="E16" s="151">
        <v>2023</v>
      </c>
      <c r="F16" s="151">
        <v>2024</v>
      </c>
      <c r="G16" s="148">
        <v>2025</v>
      </c>
      <c r="H16" s="151">
        <v>2026</v>
      </c>
      <c r="I16" s="159" t="s">
        <v>550</v>
      </c>
      <c r="J16" s="159" t="s">
        <v>551</v>
      </c>
    </row>
    <row r="17" spans="2:10" s="134" customFormat="1" ht="20.100000000000001" customHeight="1">
      <c r="B17" s="152">
        <v>1</v>
      </c>
      <c r="C17" s="153" t="s">
        <v>45</v>
      </c>
      <c r="D17" s="155">
        <v>592</v>
      </c>
      <c r="E17" s="155">
        <v>1017</v>
      </c>
      <c r="F17" s="155">
        <v>1810</v>
      </c>
      <c r="G17" s="155">
        <v>58</v>
      </c>
      <c r="H17" s="155">
        <v>1431</v>
      </c>
      <c r="I17" s="155">
        <f>H17-G17</f>
        <v>1373</v>
      </c>
      <c r="J17" s="301">
        <f>IF(G17=0,0,(I17/G17)*100)</f>
        <v>2367.2413793103447</v>
      </c>
    </row>
    <row r="18" spans="2:10" s="134" customFormat="1" ht="20.100000000000001" customHeight="1">
      <c r="B18" s="156">
        <v>2</v>
      </c>
      <c r="C18" s="157" t="s">
        <v>19</v>
      </c>
      <c r="D18" s="158">
        <v>1140</v>
      </c>
      <c r="E18" s="158">
        <v>10</v>
      </c>
      <c r="F18" s="158">
        <v>560</v>
      </c>
      <c r="G18" s="158">
        <v>170</v>
      </c>
      <c r="H18" s="158">
        <v>92</v>
      </c>
      <c r="I18" s="158">
        <f t="shared" ref="I18:I53" si="0">H18-G18</f>
        <v>-78</v>
      </c>
      <c r="J18" s="302">
        <f t="shared" ref="J18:J53" si="1">IF(G18=0,0,(I18/G18)*100)</f>
        <v>-45.882352941176471</v>
      </c>
    </row>
    <row r="19" spans="2:10" s="134" customFormat="1" ht="20.100000000000001" customHeight="1">
      <c r="B19" s="152">
        <v>3</v>
      </c>
      <c r="C19" s="153" t="s">
        <v>60</v>
      </c>
      <c r="D19" s="155">
        <v>0</v>
      </c>
      <c r="E19" s="155">
        <v>0</v>
      </c>
      <c r="F19" s="155">
        <v>0</v>
      </c>
      <c r="G19" s="155">
        <v>3</v>
      </c>
      <c r="H19" s="155">
        <v>5</v>
      </c>
      <c r="I19" s="155">
        <f t="shared" si="0"/>
        <v>2</v>
      </c>
      <c r="J19" s="301">
        <f t="shared" si="1"/>
        <v>66.666666666666657</v>
      </c>
    </row>
    <row r="20" spans="2:10" s="134" customFormat="1" ht="20.100000000000001" customHeight="1">
      <c r="B20" s="156">
        <v>4</v>
      </c>
      <c r="C20" s="157" t="s">
        <v>63</v>
      </c>
      <c r="D20" s="158">
        <v>192</v>
      </c>
      <c r="E20" s="158">
        <v>165</v>
      </c>
      <c r="F20" s="158">
        <v>69</v>
      </c>
      <c r="G20" s="158">
        <v>13</v>
      </c>
      <c r="H20" s="158">
        <v>83</v>
      </c>
      <c r="I20" s="158">
        <f t="shared" si="0"/>
        <v>70</v>
      </c>
      <c r="J20" s="302">
        <f t="shared" si="1"/>
        <v>538.46153846153845</v>
      </c>
    </row>
    <row r="21" spans="2:10" s="134" customFormat="1" ht="20.100000000000001" customHeight="1">
      <c r="B21" s="152">
        <v>5</v>
      </c>
      <c r="C21" s="153" t="s">
        <v>456</v>
      </c>
      <c r="D21" s="155">
        <v>52</v>
      </c>
      <c r="E21" s="155">
        <v>78</v>
      </c>
      <c r="F21" s="155">
        <v>63</v>
      </c>
      <c r="G21" s="155">
        <v>24</v>
      </c>
      <c r="H21" s="155">
        <v>6</v>
      </c>
      <c r="I21" s="155">
        <f t="shared" si="0"/>
        <v>-18</v>
      </c>
      <c r="J21" s="301">
        <f t="shared" si="1"/>
        <v>-75</v>
      </c>
    </row>
    <row r="22" spans="2:10" s="134" customFormat="1" ht="20.100000000000001" customHeight="1">
      <c r="B22" s="156">
        <v>6</v>
      </c>
      <c r="C22" s="157" t="s">
        <v>128</v>
      </c>
      <c r="D22" s="158">
        <v>0</v>
      </c>
      <c r="E22" s="158">
        <v>46</v>
      </c>
      <c r="F22" s="158">
        <v>0</v>
      </c>
      <c r="G22" s="158">
        <v>2</v>
      </c>
      <c r="H22" s="158">
        <v>0</v>
      </c>
      <c r="I22" s="158">
        <f t="shared" si="0"/>
        <v>-2</v>
      </c>
      <c r="J22" s="302">
        <f t="shared" si="1"/>
        <v>-100</v>
      </c>
    </row>
    <row r="23" spans="2:10" s="134" customFormat="1" ht="20.100000000000001" customHeight="1">
      <c r="B23" s="152">
        <v>7</v>
      </c>
      <c r="C23" s="153" t="s">
        <v>67</v>
      </c>
      <c r="D23" s="155">
        <v>293</v>
      </c>
      <c r="E23" s="155">
        <v>69</v>
      </c>
      <c r="F23" s="155">
        <v>276</v>
      </c>
      <c r="G23" s="155">
        <v>110</v>
      </c>
      <c r="H23" s="155">
        <v>184</v>
      </c>
      <c r="I23" s="155">
        <f t="shared" si="0"/>
        <v>74</v>
      </c>
      <c r="J23" s="301">
        <f t="shared" si="1"/>
        <v>67.272727272727266</v>
      </c>
    </row>
    <row r="24" spans="2:10" s="134" customFormat="1" ht="20.100000000000001" customHeight="1">
      <c r="B24" s="156">
        <v>8</v>
      </c>
      <c r="C24" s="157" t="s">
        <v>20</v>
      </c>
      <c r="D24" s="158">
        <v>1</v>
      </c>
      <c r="E24" s="158">
        <v>18</v>
      </c>
      <c r="F24" s="158">
        <v>30</v>
      </c>
      <c r="G24" s="158">
        <v>2</v>
      </c>
      <c r="H24" s="158">
        <v>4</v>
      </c>
      <c r="I24" s="158">
        <f t="shared" si="0"/>
        <v>2</v>
      </c>
      <c r="J24" s="302">
        <f t="shared" si="1"/>
        <v>100</v>
      </c>
    </row>
    <row r="25" spans="2:10" s="134" customFormat="1" ht="20.100000000000001" customHeight="1">
      <c r="B25" s="152">
        <v>10</v>
      </c>
      <c r="C25" s="153" t="s">
        <v>131</v>
      </c>
      <c r="D25" s="155">
        <v>36</v>
      </c>
      <c r="E25" s="155">
        <v>139</v>
      </c>
      <c r="F25" s="155">
        <v>6</v>
      </c>
      <c r="G25" s="155">
        <v>25</v>
      </c>
      <c r="H25" s="155">
        <v>114</v>
      </c>
      <c r="I25" s="155">
        <f t="shared" si="0"/>
        <v>89</v>
      </c>
      <c r="J25" s="301">
        <f t="shared" si="1"/>
        <v>356</v>
      </c>
    </row>
    <row r="26" spans="2:10" s="134" customFormat="1" ht="20.100000000000001" customHeight="1">
      <c r="B26" s="156">
        <v>11</v>
      </c>
      <c r="C26" s="157" t="s">
        <v>21</v>
      </c>
      <c r="D26" s="158">
        <v>3</v>
      </c>
      <c r="E26" s="158">
        <v>177</v>
      </c>
      <c r="F26" s="158">
        <v>502</v>
      </c>
      <c r="G26" s="158">
        <v>334</v>
      </c>
      <c r="H26" s="158">
        <v>573</v>
      </c>
      <c r="I26" s="158">
        <f t="shared" si="0"/>
        <v>239</v>
      </c>
      <c r="J26" s="302">
        <f t="shared" si="1"/>
        <v>71.556886227544908</v>
      </c>
    </row>
    <row r="27" spans="2:10" s="134" customFormat="1" ht="20.100000000000001" customHeight="1">
      <c r="B27" s="152">
        <v>12</v>
      </c>
      <c r="C27" s="153" t="s">
        <v>151</v>
      </c>
      <c r="D27" s="155">
        <v>0</v>
      </c>
      <c r="E27" s="155">
        <v>81</v>
      </c>
      <c r="F27" s="155">
        <v>223</v>
      </c>
      <c r="G27" s="155">
        <v>1186</v>
      </c>
      <c r="H27" s="155">
        <v>1311</v>
      </c>
      <c r="I27" s="155">
        <f t="shared" si="0"/>
        <v>125</v>
      </c>
      <c r="J27" s="301">
        <f t="shared" si="1"/>
        <v>10.539629005059021</v>
      </c>
    </row>
    <row r="28" spans="2:10" s="134" customFormat="1" ht="20.100000000000001" customHeight="1">
      <c r="B28" s="156">
        <v>13</v>
      </c>
      <c r="C28" s="157" t="s">
        <v>162</v>
      </c>
      <c r="D28" s="158">
        <v>5</v>
      </c>
      <c r="E28" s="158">
        <v>46</v>
      </c>
      <c r="F28" s="158">
        <v>9</v>
      </c>
      <c r="G28" s="158">
        <v>38</v>
      </c>
      <c r="H28" s="158">
        <v>14</v>
      </c>
      <c r="I28" s="158">
        <f t="shared" si="0"/>
        <v>-24</v>
      </c>
      <c r="J28" s="302">
        <f t="shared" si="1"/>
        <v>-63.157894736842103</v>
      </c>
    </row>
    <row r="29" spans="2:10" s="134" customFormat="1" ht="20.100000000000001" customHeight="1">
      <c r="B29" s="152">
        <v>14</v>
      </c>
      <c r="C29" s="153" t="s">
        <v>22</v>
      </c>
      <c r="D29" s="155">
        <v>185</v>
      </c>
      <c r="E29" s="155">
        <v>171</v>
      </c>
      <c r="F29" s="155">
        <v>232</v>
      </c>
      <c r="G29" s="155">
        <v>91</v>
      </c>
      <c r="H29" s="155">
        <v>8</v>
      </c>
      <c r="I29" s="155">
        <f t="shared" si="0"/>
        <v>-83</v>
      </c>
      <c r="J29" s="301">
        <f t="shared" si="1"/>
        <v>-91.208791208791212</v>
      </c>
    </row>
    <row r="30" spans="2:10" s="134" customFormat="1" ht="20.100000000000001" customHeight="1">
      <c r="B30" s="156">
        <v>15</v>
      </c>
      <c r="C30" s="157" t="s">
        <v>23</v>
      </c>
      <c r="D30" s="158">
        <v>15690</v>
      </c>
      <c r="E30" s="158">
        <v>14111</v>
      </c>
      <c r="F30" s="158">
        <v>16929</v>
      </c>
      <c r="G30" s="158">
        <v>27170</v>
      </c>
      <c r="H30" s="158">
        <v>17094</v>
      </c>
      <c r="I30" s="158">
        <f t="shared" si="0"/>
        <v>-10076</v>
      </c>
      <c r="J30" s="302">
        <f t="shared" si="1"/>
        <v>-37.085020242914979</v>
      </c>
    </row>
    <row r="31" spans="2:10" s="134" customFormat="1" ht="20.100000000000001" customHeight="1">
      <c r="B31" s="152">
        <v>16</v>
      </c>
      <c r="C31" s="153" t="s">
        <v>457</v>
      </c>
      <c r="D31" s="155">
        <v>2065</v>
      </c>
      <c r="E31" s="155">
        <v>2374</v>
      </c>
      <c r="F31" s="155">
        <v>51</v>
      </c>
      <c r="G31" s="155">
        <v>426</v>
      </c>
      <c r="H31" s="155">
        <v>434</v>
      </c>
      <c r="I31" s="155">
        <f t="shared" si="0"/>
        <v>8</v>
      </c>
      <c r="J31" s="301">
        <f t="shared" si="1"/>
        <v>1.8779342723004695</v>
      </c>
    </row>
    <row r="32" spans="2:10" s="134" customFormat="1" ht="20.100000000000001" customHeight="1">
      <c r="B32" s="156">
        <v>17</v>
      </c>
      <c r="C32" s="157" t="s">
        <v>244</v>
      </c>
      <c r="D32" s="158">
        <v>0</v>
      </c>
      <c r="E32" s="158">
        <v>4</v>
      </c>
      <c r="F32" s="158">
        <v>21</v>
      </c>
      <c r="G32" s="158">
        <v>19</v>
      </c>
      <c r="H32" s="158">
        <v>0</v>
      </c>
      <c r="I32" s="158">
        <f t="shared" si="0"/>
        <v>-19</v>
      </c>
      <c r="J32" s="302">
        <f t="shared" si="1"/>
        <v>-100</v>
      </c>
    </row>
    <row r="33" spans="2:27" s="134" customFormat="1" ht="20.100000000000001" customHeight="1">
      <c r="B33" s="152">
        <v>18</v>
      </c>
      <c r="C33" s="153" t="s">
        <v>250</v>
      </c>
      <c r="D33" s="155">
        <v>0</v>
      </c>
      <c r="E33" s="155">
        <v>10</v>
      </c>
      <c r="F33" s="155">
        <v>22</v>
      </c>
      <c r="G33" s="155">
        <v>85</v>
      </c>
      <c r="H33" s="155">
        <v>60</v>
      </c>
      <c r="I33" s="155">
        <f t="shared" si="0"/>
        <v>-25</v>
      </c>
      <c r="J33" s="301">
        <f t="shared" si="1"/>
        <v>-29.411764705882355</v>
      </c>
    </row>
    <row r="34" spans="2:27" s="134" customFormat="1" ht="20.100000000000001" customHeight="1">
      <c r="B34" s="156">
        <v>19</v>
      </c>
      <c r="C34" s="157" t="s">
        <v>24</v>
      </c>
      <c r="D34" s="158">
        <v>7314</v>
      </c>
      <c r="E34" s="158">
        <v>10372</v>
      </c>
      <c r="F34" s="158">
        <v>9443</v>
      </c>
      <c r="G34" s="158">
        <v>1233</v>
      </c>
      <c r="H34" s="158">
        <v>120</v>
      </c>
      <c r="I34" s="158">
        <f t="shared" si="0"/>
        <v>-1113</v>
      </c>
      <c r="J34" s="302">
        <f t="shared" si="1"/>
        <v>-90.267639902676393</v>
      </c>
    </row>
    <row r="35" spans="2:27" s="134" customFormat="1" ht="20.100000000000001" customHeight="1">
      <c r="B35" s="152">
        <v>21</v>
      </c>
      <c r="C35" s="153" t="s">
        <v>279</v>
      </c>
      <c r="D35" s="155">
        <v>442</v>
      </c>
      <c r="E35" s="155">
        <v>5413</v>
      </c>
      <c r="F35" s="155">
        <v>3379</v>
      </c>
      <c r="G35" s="155">
        <v>1725</v>
      </c>
      <c r="H35" s="155">
        <v>1730</v>
      </c>
      <c r="I35" s="155">
        <f t="shared" si="0"/>
        <v>5</v>
      </c>
      <c r="J35" s="301">
        <f t="shared" si="1"/>
        <v>0.28985507246376813</v>
      </c>
    </row>
    <row r="36" spans="2:27" s="134" customFormat="1" ht="20.100000000000001" customHeight="1">
      <c r="B36" s="156">
        <v>22</v>
      </c>
      <c r="C36" s="157" t="s">
        <v>293</v>
      </c>
      <c r="D36" s="158">
        <v>0</v>
      </c>
      <c r="E36" s="158">
        <v>0</v>
      </c>
      <c r="F36" s="158">
        <v>24</v>
      </c>
      <c r="G36" s="158">
        <v>31</v>
      </c>
      <c r="H36" s="158">
        <v>19</v>
      </c>
      <c r="I36" s="158">
        <f t="shared" si="0"/>
        <v>-12</v>
      </c>
      <c r="J36" s="302">
        <f t="shared" si="1"/>
        <v>-38.70967741935484</v>
      </c>
    </row>
    <row r="37" spans="2:27" s="134" customFormat="1" ht="20.100000000000001" customHeight="1">
      <c r="B37" s="152">
        <v>23</v>
      </c>
      <c r="C37" s="153" t="s">
        <v>296</v>
      </c>
      <c r="D37" s="155">
        <v>22</v>
      </c>
      <c r="E37" s="155">
        <v>104</v>
      </c>
      <c r="F37" s="155">
        <v>147</v>
      </c>
      <c r="G37" s="155">
        <v>343</v>
      </c>
      <c r="H37" s="155">
        <v>299</v>
      </c>
      <c r="I37" s="155">
        <f t="shared" si="0"/>
        <v>-44</v>
      </c>
      <c r="J37" s="301">
        <f t="shared" si="1"/>
        <v>-12.827988338192419</v>
      </c>
    </row>
    <row r="38" spans="2:27" s="134" customFormat="1" ht="20.100000000000001" customHeight="1">
      <c r="B38" s="156">
        <v>24</v>
      </c>
      <c r="C38" s="157" t="s">
        <v>305</v>
      </c>
      <c r="D38" s="158">
        <v>1</v>
      </c>
      <c r="E38" s="158">
        <v>0</v>
      </c>
      <c r="F38" s="158">
        <v>24</v>
      </c>
      <c r="G38" s="158">
        <v>54</v>
      </c>
      <c r="H38" s="158">
        <v>62</v>
      </c>
      <c r="I38" s="158">
        <f t="shared" si="0"/>
        <v>8</v>
      </c>
      <c r="J38" s="302">
        <f t="shared" si="1"/>
        <v>14.814814814814813</v>
      </c>
    </row>
    <row r="39" spans="2:27" s="134" customFormat="1" ht="20.100000000000001" customHeight="1">
      <c r="B39" s="152">
        <v>25</v>
      </c>
      <c r="C39" s="153" t="s">
        <v>310</v>
      </c>
      <c r="D39" s="155">
        <v>0</v>
      </c>
      <c r="E39" s="155">
        <v>27</v>
      </c>
      <c r="F39" s="155">
        <v>18</v>
      </c>
      <c r="G39" s="155">
        <v>280</v>
      </c>
      <c r="H39" s="155">
        <v>531</v>
      </c>
      <c r="I39" s="155">
        <f t="shared" si="0"/>
        <v>251</v>
      </c>
      <c r="J39" s="301">
        <f t="shared" si="1"/>
        <v>89.642857142857153</v>
      </c>
    </row>
    <row r="40" spans="2:27" s="134" customFormat="1" ht="20.100000000000001" customHeight="1">
      <c r="B40" s="156">
        <v>26</v>
      </c>
      <c r="C40" s="157" t="s">
        <v>327</v>
      </c>
      <c r="D40" s="158">
        <v>9</v>
      </c>
      <c r="E40" s="158">
        <v>75</v>
      </c>
      <c r="F40" s="158">
        <v>19</v>
      </c>
      <c r="G40" s="158">
        <v>40</v>
      </c>
      <c r="H40" s="158">
        <v>24</v>
      </c>
      <c r="I40" s="158">
        <f t="shared" si="0"/>
        <v>-16</v>
      </c>
      <c r="J40" s="302">
        <f t="shared" si="1"/>
        <v>-40</v>
      </c>
    </row>
    <row r="41" spans="2:27" s="134" customFormat="1" ht="20.100000000000001" customHeight="1">
      <c r="B41" s="152">
        <v>27</v>
      </c>
      <c r="C41" s="153" t="s">
        <v>342</v>
      </c>
      <c r="D41" s="155">
        <v>3</v>
      </c>
      <c r="E41" s="155">
        <v>4</v>
      </c>
      <c r="F41" s="155">
        <v>30</v>
      </c>
      <c r="G41" s="155">
        <v>94</v>
      </c>
      <c r="H41" s="155">
        <v>21</v>
      </c>
      <c r="I41" s="155">
        <f t="shared" si="0"/>
        <v>-73</v>
      </c>
      <c r="J41" s="301">
        <f t="shared" si="1"/>
        <v>-77.659574468085097</v>
      </c>
    </row>
    <row r="42" spans="2:27" s="134" customFormat="1" ht="20.100000000000001" customHeight="1">
      <c r="B42" s="156">
        <v>28</v>
      </c>
      <c r="C42" s="157" t="s">
        <v>25</v>
      </c>
      <c r="D42" s="158">
        <v>0</v>
      </c>
      <c r="E42" s="158">
        <v>0</v>
      </c>
      <c r="F42" s="158">
        <v>301</v>
      </c>
      <c r="G42" s="158">
        <v>139</v>
      </c>
      <c r="H42" s="158">
        <v>35</v>
      </c>
      <c r="I42" s="158">
        <f t="shared" si="0"/>
        <v>-104</v>
      </c>
      <c r="J42" s="302">
        <f t="shared" si="1"/>
        <v>-74.82014388489209</v>
      </c>
    </row>
    <row r="43" spans="2:27" s="134" customFormat="1" ht="20.100000000000001" customHeight="1">
      <c r="B43" s="152">
        <v>29</v>
      </c>
      <c r="C43" s="153" t="s">
        <v>359</v>
      </c>
      <c r="D43" s="155">
        <v>0</v>
      </c>
      <c r="E43" s="155">
        <v>0</v>
      </c>
      <c r="F43" s="155">
        <v>45</v>
      </c>
      <c r="G43" s="155">
        <v>12</v>
      </c>
      <c r="H43" s="155">
        <v>27</v>
      </c>
      <c r="I43" s="155">
        <f t="shared" si="0"/>
        <v>15</v>
      </c>
      <c r="J43" s="301">
        <f t="shared" si="1"/>
        <v>125</v>
      </c>
    </row>
    <row r="44" spans="2:27" s="134" customFormat="1" ht="20.100000000000001" customHeight="1">
      <c r="B44" s="156">
        <v>30</v>
      </c>
      <c r="C44" s="157" t="s">
        <v>26</v>
      </c>
      <c r="D44" s="158">
        <v>137</v>
      </c>
      <c r="E44" s="158">
        <v>560</v>
      </c>
      <c r="F44" s="158">
        <v>357</v>
      </c>
      <c r="G44" s="158">
        <v>141</v>
      </c>
      <c r="H44" s="158">
        <v>131</v>
      </c>
      <c r="I44" s="158">
        <f t="shared" si="0"/>
        <v>-10</v>
      </c>
      <c r="J44" s="302">
        <f t="shared" si="1"/>
        <v>-7.0921985815602842</v>
      </c>
    </row>
    <row r="45" spans="2:27" s="134" customFormat="1" ht="20.100000000000001" customHeight="1">
      <c r="B45" s="152">
        <v>31</v>
      </c>
      <c r="C45" s="153" t="s">
        <v>380</v>
      </c>
      <c r="D45" s="155">
        <v>95</v>
      </c>
      <c r="E45" s="155">
        <v>0</v>
      </c>
      <c r="F45" s="155">
        <v>0</v>
      </c>
      <c r="G45" s="155">
        <v>0</v>
      </c>
      <c r="H45" s="155">
        <v>0</v>
      </c>
      <c r="I45" s="155">
        <f t="shared" si="0"/>
        <v>0</v>
      </c>
      <c r="J45" s="301">
        <f t="shared" si="1"/>
        <v>0</v>
      </c>
    </row>
    <row r="46" spans="2:27" s="134" customFormat="1" ht="20.100000000000001" customHeight="1">
      <c r="B46" s="163">
        <v>32</v>
      </c>
      <c r="C46" s="154" t="s">
        <v>386</v>
      </c>
      <c r="D46" s="162">
        <v>0</v>
      </c>
      <c r="E46" s="170">
        <v>0</v>
      </c>
      <c r="F46" s="162">
        <v>0</v>
      </c>
      <c r="G46" s="162">
        <v>12</v>
      </c>
      <c r="H46" s="162">
        <v>144</v>
      </c>
      <c r="I46" s="162">
        <f t="shared" si="0"/>
        <v>132</v>
      </c>
      <c r="J46" s="303">
        <f t="shared" si="1"/>
        <v>1100</v>
      </c>
    </row>
    <row r="47" spans="2:27" s="134" customFormat="1" ht="24.95" customHeight="1">
      <c r="B47" s="164"/>
      <c r="C47" s="167" t="s">
        <v>552</v>
      </c>
      <c r="D47" s="180">
        <f>SUM(D17:D46)</f>
        <v>28277</v>
      </c>
      <c r="E47" s="181">
        <f t="shared" ref="E47:H47" si="2">SUM(E17:E46)</f>
        <v>35071</v>
      </c>
      <c r="F47" s="180">
        <f t="shared" si="2"/>
        <v>34590</v>
      </c>
      <c r="G47" s="180">
        <f t="shared" si="2"/>
        <v>33860</v>
      </c>
      <c r="H47" s="180">
        <f t="shared" si="2"/>
        <v>24556</v>
      </c>
      <c r="I47" s="173">
        <f t="shared" si="0"/>
        <v>-9304</v>
      </c>
      <c r="J47" s="310">
        <f t="shared" si="1"/>
        <v>-27.477849970466629</v>
      </c>
    </row>
    <row r="48" spans="2:27" s="134" customFormat="1" ht="20.100000000000001" customHeight="1">
      <c r="B48" s="165">
        <v>9</v>
      </c>
      <c r="C48" s="166" t="s">
        <v>89</v>
      </c>
      <c r="D48" s="169">
        <v>1205</v>
      </c>
      <c r="E48" s="171">
        <v>458</v>
      </c>
      <c r="F48" s="169">
        <v>551</v>
      </c>
      <c r="G48" s="169">
        <v>428</v>
      </c>
      <c r="H48" s="169">
        <v>360</v>
      </c>
      <c r="I48" s="171">
        <f t="shared" si="0"/>
        <v>-68</v>
      </c>
      <c r="J48" s="308">
        <f t="shared" si="1"/>
        <v>-15.887850467289718</v>
      </c>
      <c r="N48" s="174"/>
      <c r="O48" s="174"/>
      <c r="P48" s="174"/>
      <c r="Q48" s="174"/>
      <c r="R48" s="174"/>
      <c r="S48" s="174"/>
      <c r="T48" s="174"/>
      <c r="U48" s="174"/>
      <c r="V48" s="174"/>
      <c r="W48" s="174"/>
      <c r="X48" s="174"/>
      <c r="Y48" s="174"/>
      <c r="Z48" s="174"/>
      <c r="AA48" s="174"/>
    </row>
    <row r="49" spans="1:16384" s="134" customFormat="1" ht="20.100000000000001" customHeight="1">
      <c r="B49" s="152">
        <v>20</v>
      </c>
      <c r="C49" s="161" t="s">
        <v>273</v>
      </c>
      <c r="D49" s="155">
        <v>0</v>
      </c>
      <c r="E49" s="155">
        <v>24</v>
      </c>
      <c r="F49" s="155">
        <v>88</v>
      </c>
      <c r="G49" s="155">
        <v>104</v>
      </c>
      <c r="H49" s="155">
        <v>0</v>
      </c>
      <c r="I49" s="155">
        <f t="shared" si="0"/>
        <v>-104</v>
      </c>
      <c r="J49" s="301">
        <f t="shared" si="1"/>
        <v>-100</v>
      </c>
      <c r="L49" s="174"/>
      <c r="N49" s="174"/>
      <c r="O49" s="174"/>
      <c r="P49" s="174"/>
      <c r="Q49" s="174"/>
      <c r="R49" s="174"/>
      <c r="S49" s="174"/>
      <c r="T49" s="174"/>
      <c r="U49" s="174"/>
      <c r="V49" s="174"/>
      <c r="W49" s="174"/>
      <c r="X49" s="174"/>
      <c r="Y49" s="174"/>
      <c r="Z49" s="174"/>
      <c r="AA49" s="174"/>
    </row>
    <row r="50" spans="1:16384" s="134" customFormat="1" ht="24.95" customHeight="1">
      <c r="B50" s="167"/>
      <c r="C50" s="167" t="s">
        <v>458</v>
      </c>
      <c r="D50" s="181">
        <f>SUM(D48:D49)</f>
        <v>1205</v>
      </c>
      <c r="E50" s="181">
        <f t="shared" ref="E50:H50" si="3">SUM(E48:E49)</f>
        <v>482</v>
      </c>
      <c r="F50" s="181">
        <f t="shared" si="3"/>
        <v>639</v>
      </c>
      <c r="G50" s="181">
        <f t="shared" si="3"/>
        <v>532</v>
      </c>
      <c r="H50" s="181">
        <f t="shared" si="3"/>
        <v>360</v>
      </c>
      <c r="I50" s="181">
        <f t="shared" si="0"/>
        <v>-172</v>
      </c>
      <c r="J50" s="306">
        <f t="shared" si="1"/>
        <v>-32.330827067669169</v>
      </c>
      <c r="L50" s="175"/>
      <c r="M50" s="175"/>
      <c r="N50" s="175"/>
      <c r="O50" s="175"/>
      <c r="P50" s="175"/>
      <c r="Q50" s="177"/>
      <c r="R50" s="175"/>
      <c r="S50" s="146"/>
      <c r="T50" s="147"/>
      <c r="U50" s="175"/>
      <c r="V50" s="175"/>
      <c r="W50" s="175"/>
      <c r="X50" s="175"/>
      <c r="Y50" s="175"/>
      <c r="Z50" s="177"/>
      <c r="AA50" s="175"/>
      <c r="AB50" s="164"/>
      <c r="AC50" s="167"/>
      <c r="AD50" s="168"/>
      <c r="AE50" s="172"/>
      <c r="AF50" s="168"/>
      <c r="AG50" s="168"/>
      <c r="AH50" s="168"/>
      <c r="AI50" s="173"/>
      <c r="AJ50" s="168"/>
      <c r="AK50" s="164"/>
      <c r="AL50" s="167"/>
      <c r="AM50" s="168"/>
      <c r="AN50" s="172"/>
      <c r="AO50" s="168"/>
      <c r="AP50" s="168"/>
      <c r="AQ50" s="168"/>
      <c r="AR50" s="173"/>
      <c r="AS50" s="168"/>
      <c r="AT50" s="164"/>
      <c r="AU50" s="167"/>
      <c r="AV50" s="168"/>
      <c r="AW50" s="172"/>
      <c r="AX50" s="168"/>
      <c r="AY50" s="168"/>
      <c r="AZ50" s="168"/>
      <c r="BA50" s="173"/>
      <c r="BB50" s="168"/>
      <c r="BC50" s="164"/>
      <c r="BD50" s="167"/>
      <c r="BE50" s="168"/>
      <c r="BF50" s="172"/>
      <c r="BG50" s="168"/>
      <c r="BH50" s="168"/>
      <c r="BI50" s="168"/>
      <c r="BJ50" s="173"/>
      <c r="BK50" s="168"/>
      <c r="BL50" s="164"/>
      <c r="BM50" s="167"/>
      <c r="BN50" s="168"/>
      <c r="BO50" s="172"/>
      <c r="BP50" s="168"/>
      <c r="BQ50" s="168"/>
      <c r="BR50" s="168"/>
      <c r="BS50" s="173"/>
      <c r="BT50" s="168"/>
      <c r="BU50" s="164"/>
      <c r="BV50" s="167"/>
      <c r="BW50" s="168"/>
      <c r="BX50" s="172"/>
      <c r="BY50" s="168"/>
      <c r="BZ50" s="168"/>
      <c r="CA50" s="168"/>
      <c r="CB50" s="173"/>
      <c r="CC50" s="168"/>
      <c r="CD50" s="164"/>
      <c r="CE50" s="167"/>
      <c r="CF50" s="168"/>
      <c r="CG50" s="172"/>
      <c r="CH50" s="168"/>
      <c r="CI50" s="168"/>
      <c r="CJ50" s="168"/>
      <c r="CK50" s="173"/>
      <c r="CL50" s="168"/>
      <c r="CM50" s="164"/>
      <c r="CN50" s="167"/>
      <c r="CO50" s="168"/>
      <c r="CP50" s="172"/>
      <c r="CQ50" s="168"/>
      <c r="CR50" s="168"/>
      <c r="CS50" s="168"/>
      <c r="CT50" s="173"/>
      <c r="CU50" s="168"/>
      <c r="CV50" s="164"/>
      <c r="CW50" s="167"/>
      <c r="CX50" s="168"/>
      <c r="CY50" s="172"/>
      <c r="CZ50" s="168"/>
      <c r="DA50" s="168"/>
      <c r="DB50" s="168"/>
      <c r="DC50" s="173"/>
      <c r="DD50" s="168"/>
      <c r="DE50" s="164"/>
      <c r="DF50" s="167"/>
      <c r="DG50" s="168"/>
      <c r="DH50" s="172"/>
      <c r="DI50" s="168"/>
      <c r="DJ50" s="168"/>
      <c r="DK50" s="168"/>
      <c r="DL50" s="173"/>
      <c r="DM50" s="168"/>
      <c r="DN50" s="164"/>
      <c r="DO50" s="167"/>
      <c r="DP50" s="168"/>
      <c r="DQ50" s="172"/>
      <c r="DR50" s="168"/>
      <c r="DS50" s="168"/>
      <c r="DT50" s="168"/>
      <c r="DU50" s="173"/>
      <c r="DV50" s="168"/>
      <c r="DW50" s="164"/>
      <c r="DX50" s="167"/>
      <c r="DY50" s="168"/>
      <c r="DZ50" s="172"/>
      <c r="EA50" s="168"/>
      <c r="EB50" s="168"/>
      <c r="EC50" s="168"/>
      <c r="ED50" s="173"/>
      <c r="EE50" s="168"/>
      <c r="EF50" s="164"/>
      <c r="EG50" s="167"/>
      <c r="EH50" s="168"/>
      <c r="EI50" s="172"/>
      <c r="EJ50" s="168"/>
      <c r="EK50" s="168"/>
      <c r="EL50" s="168"/>
      <c r="EM50" s="173"/>
      <c r="EN50" s="168"/>
      <c r="EO50" s="164"/>
      <c r="EP50" s="167"/>
      <c r="EQ50" s="168"/>
      <c r="ER50" s="172"/>
      <c r="ES50" s="168"/>
      <c r="ET50" s="168"/>
      <c r="EU50" s="168"/>
      <c r="EV50" s="173"/>
      <c r="EW50" s="168"/>
      <c r="EX50" s="164"/>
      <c r="EY50" s="167"/>
      <c r="EZ50" s="168"/>
      <c r="FA50" s="172"/>
      <c r="FB50" s="168"/>
      <c r="FC50" s="168"/>
      <c r="FD50" s="168"/>
      <c r="FE50" s="173"/>
      <c r="FF50" s="168"/>
      <c r="FG50" s="164"/>
      <c r="FH50" s="167"/>
      <c r="FI50" s="168"/>
      <c r="FJ50" s="172"/>
      <c r="FK50" s="168"/>
      <c r="FL50" s="168"/>
      <c r="FM50" s="168"/>
      <c r="FN50" s="173"/>
      <c r="FO50" s="168"/>
      <c r="FP50" s="164"/>
      <c r="FQ50" s="167"/>
      <c r="FR50" s="168"/>
      <c r="FS50" s="172"/>
      <c r="FT50" s="168"/>
      <c r="FU50" s="168"/>
      <c r="FV50" s="168"/>
      <c r="FW50" s="173"/>
      <c r="FX50" s="168"/>
      <c r="FY50" s="164"/>
      <c r="FZ50" s="167"/>
      <c r="GA50" s="168"/>
      <c r="GB50" s="172"/>
      <c r="GC50" s="168"/>
      <c r="GD50" s="168"/>
      <c r="GE50" s="168"/>
      <c r="GF50" s="173"/>
      <c r="GG50" s="168"/>
      <c r="GH50" s="164"/>
      <c r="GI50" s="167"/>
      <c r="GJ50" s="168"/>
      <c r="GK50" s="172"/>
      <c r="GL50" s="168"/>
      <c r="GM50" s="168"/>
      <c r="GN50" s="168"/>
      <c r="GO50" s="173"/>
      <c r="GP50" s="168"/>
      <c r="GQ50" s="164"/>
      <c r="GR50" s="167"/>
      <c r="GS50" s="168"/>
      <c r="GT50" s="172"/>
      <c r="GU50" s="168"/>
      <c r="GV50" s="168"/>
      <c r="GW50" s="168"/>
      <c r="GX50" s="173"/>
      <c r="GY50" s="168"/>
      <c r="GZ50" s="164"/>
      <c r="HA50" s="167"/>
      <c r="HB50" s="168"/>
      <c r="HC50" s="172"/>
      <c r="HD50" s="168"/>
      <c r="HE50" s="168"/>
      <c r="HF50" s="168"/>
      <c r="HG50" s="173"/>
      <c r="HH50" s="168"/>
      <c r="HI50" s="164"/>
      <c r="HJ50" s="167"/>
      <c r="HK50" s="168"/>
      <c r="HL50" s="172"/>
      <c r="HM50" s="168"/>
      <c r="HN50" s="168"/>
      <c r="HO50" s="168"/>
      <c r="HP50" s="173"/>
      <c r="HQ50" s="168"/>
      <c r="HR50" s="164"/>
      <c r="HS50" s="167"/>
      <c r="HT50" s="168"/>
      <c r="HU50" s="172"/>
      <c r="HV50" s="168"/>
      <c r="HW50" s="168"/>
      <c r="HX50" s="168"/>
      <c r="HY50" s="173"/>
      <c r="HZ50" s="168"/>
      <c r="IA50" s="164"/>
      <c r="IB50" s="167"/>
      <c r="IC50" s="168"/>
      <c r="ID50" s="172"/>
      <c r="IE50" s="168"/>
      <c r="IF50" s="168"/>
      <c r="IG50" s="168"/>
      <c r="IH50" s="173"/>
      <c r="II50" s="168"/>
      <c r="IJ50" s="164"/>
      <c r="IK50" s="167"/>
      <c r="IL50" s="168"/>
      <c r="IM50" s="172"/>
      <c r="IN50" s="168"/>
      <c r="IO50" s="168"/>
      <c r="IP50" s="168"/>
      <c r="IQ50" s="173"/>
      <c r="IR50" s="168"/>
      <c r="IS50" s="164"/>
      <c r="IT50" s="167"/>
      <c r="IU50" s="168"/>
      <c r="IV50" s="172"/>
      <c r="IW50" s="168"/>
      <c r="IX50" s="168"/>
      <c r="IY50" s="168"/>
      <c r="IZ50" s="173"/>
      <c r="JA50" s="168"/>
      <c r="JB50" s="164"/>
      <c r="JC50" s="167"/>
      <c r="JD50" s="168"/>
      <c r="JE50" s="172"/>
      <c r="JF50" s="168"/>
      <c r="JG50" s="168"/>
      <c r="JH50" s="168"/>
      <c r="JI50" s="173"/>
      <c r="JJ50" s="168"/>
      <c r="JK50" s="164"/>
      <c r="JL50" s="167"/>
      <c r="JM50" s="168"/>
      <c r="JN50" s="172"/>
      <c r="JO50" s="168"/>
      <c r="JP50" s="168"/>
      <c r="JQ50" s="168"/>
      <c r="JR50" s="173"/>
      <c r="JS50" s="168"/>
      <c r="JT50" s="164"/>
      <c r="JU50" s="167"/>
      <c r="JV50" s="168"/>
      <c r="JW50" s="172"/>
      <c r="JX50" s="168"/>
      <c r="JY50" s="168"/>
      <c r="JZ50" s="168"/>
      <c r="KA50" s="173"/>
      <c r="KB50" s="168"/>
      <c r="KC50" s="164"/>
      <c r="KD50" s="167"/>
      <c r="KE50" s="168"/>
      <c r="KF50" s="172"/>
      <c r="KG50" s="168"/>
      <c r="KH50" s="168"/>
      <c r="KI50" s="168"/>
      <c r="KJ50" s="173"/>
      <c r="KK50" s="168"/>
      <c r="KL50" s="164"/>
      <c r="KM50" s="167"/>
      <c r="KN50" s="168"/>
      <c r="KO50" s="172"/>
      <c r="KP50" s="168"/>
      <c r="KQ50" s="168"/>
      <c r="KR50" s="168"/>
      <c r="KS50" s="173"/>
      <c r="KT50" s="168"/>
      <c r="KU50" s="164"/>
      <c r="KV50" s="167"/>
      <c r="KW50" s="168"/>
      <c r="KX50" s="172"/>
      <c r="KY50" s="168"/>
      <c r="KZ50" s="168"/>
      <c r="LA50" s="168"/>
      <c r="LB50" s="173"/>
      <c r="LC50" s="168"/>
      <c r="LD50" s="164"/>
      <c r="LE50" s="167"/>
      <c r="LF50" s="168"/>
      <c r="LG50" s="172"/>
      <c r="LH50" s="168"/>
      <c r="LI50" s="168"/>
      <c r="LJ50" s="168"/>
      <c r="LK50" s="173"/>
      <c r="LL50" s="168"/>
      <c r="LM50" s="164"/>
      <c r="LN50" s="167"/>
      <c r="LO50" s="168"/>
      <c r="LP50" s="172"/>
      <c r="LQ50" s="168"/>
      <c r="LR50" s="168"/>
      <c r="LS50" s="168"/>
      <c r="LT50" s="173"/>
      <c r="LU50" s="168"/>
      <c r="LV50" s="164"/>
      <c r="LW50" s="167"/>
      <c r="LX50" s="168"/>
      <c r="LY50" s="172"/>
      <c r="LZ50" s="168"/>
      <c r="MA50" s="168"/>
      <c r="MB50" s="168"/>
      <c r="MC50" s="173"/>
      <c r="MD50" s="168"/>
      <c r="ME50" s="164"/>
      <c r="MF50" s="167"/>
      <c r="MG50" s="168"/>
      <c r="MH50" s="172"/>
      <c r="MI50" s="168"/>
      <c r="MJ50" s="168"/>
      <c r="MK50" s="168"/>
      <c r="ML50" s="173"/>
      <c r="MM50" s="168"/>
      <c r="MN50" s="164"/>
      <c r="MO50" s="167"/>
      <c r="MP50" s="168"/>
      <c r="MQ50" s="172"/>
      <c r="MR50" s="168"/>
      <c r="MS50" s="168"/>
      <c r="MT50" s="168"/>
      <c r="MU50" s="173"/>
      <c r="MV50" s="168"/>
      <c r="MW50" s="164"/>
      <c r="MX50" s="167"/>
      <c r="MY50" s="168"/>
      <c r="MZ50" s="172"/>
      <c r="NA50" s="168"/>
      <c r="NB50" s="168"/>
      <c r="NC50" s="168"/>
      <c r="ND50" s="173"/>
      <c r="NE50" s="168"/>
      <c r="NF50" s="164"/>
      <c r="NG50" s="167"/>
      <c r="NH50" s="168"/>
      <c r="NI50" s="172"/>
      <c r="NJ50" s="168"/>
      <c r="NK50" s="168"/>
      <c r="NL50" s="168"/>
      <c r="NM50" s="173"/>
      <c r="NN50" s="168"/>
      <c r="NO50" s="164"/>
      <c r="NP50" s="167"/>
      <c r="NQ50" s="168"/>
      <c r="NR50" s="172"/>
      <c r="NS50" s="168"/>
      <c r="NT50" s="168"/>
      <c r="NU50" s="168"/>
      <c r="NV50" s="173"/>
      <c r="NW50" s="168"/>
      <c r="NX50" s="164"/>
      <c r="NY50" s="167"/>
      <c r="NZ50" s="168"/>
      <c r="OA50" s="172"/>
      <c r="OB50" s="168"/>
      <c r="OC50" s="168"/>
      <c r="OD50" s="168"/>
      <c r="OE50" s="173"/>
      <c r="OF50" s="168"/>
      <c r="OG50" s="164"/>
      <c r="OH50" s="167"/>
      <c r="OI50" s="168"/>
      <c r="OJ50" s="172"/>
      <c r="OK50" s="168"/>
      <c r="OL50" s="168"/>
      <c r="OM50" s="168"/>
      <c r="ON50" s="173"/>
      <c r="OO50" s="168"/>
      <c r="OP50" s="164"/>
      <c r="OQ50" s="167"/>
      <c r="OR50" s="168"/>
      <c r="OS50" s="172"/>
      <c r="OT50" s="168"/>
      <c r="OU50" s="168"/>
      <c r="OV50" s="168"/>
      <c r="OW50" s="173"/>
      <c r="OX50" s="168"/>
      <c r="OY50" s="164"/>
      <c r="OZ50" s="167"/>
      <c r="PA50" s="168"/>
      <c r="PB50" s="172"/>
      <c r="PC50" s="168"/>
      <c r="PD50" s="168"/>
      <c r="PE50" s="168"/>
      <c r="PF50" s="173"/>
      <c r="PG50" s="168"/>
      <c r="PH50" s="164"/>
      <c r="PI50" s="167"/>
      <c r="PJ50" s="168"/>
      <c r="PK50" s="172"/>
      <c r="PL50" s="168"/>
      <c r="PM50" s="168"/>
      <c r="PN50" s="168"/>
      <c r="PO50" s="173"/>
      <c r="PP50" s="168"/>
      <c r="PQ50" s="164"/>
      <c r="PR50" s="167"/>
      <c r="PS50" s="168"/>
      <c r="PT50" s="172"/>
      <c r="PU50" s="168"/>
      <c r="PV50" s="168"/>
      <c r="PW50" s="168"/>
      <c r="PX50" s="173"/>
      <c r="PY50" s="168"/>
      <c r="PZ50" s="164"/>
      <c r="QA50" s="167"/>
      <c r="QB50" s="168"/>
      <c r="QC50" s="172"/>
      <c r="QD50" s="168"/>
      <c r="QE50" s="168"/>
      <c r="QF50" s="168"/>
      <c r="QG50" s="173"/>
      <c r="QH50" s="168"/>
      <c r="QI50" s="164"/>
      <c r="QJ50" s="167"/>
      <c r="QK50" s="168"/>
      <c r="QL50" s="172"/>
      <c r="QM50" s="168"/>
      <c r="QN50" s="168"/>
      <c r="QO50" s="168"/>
      <c r="QP50" s="173"/>
      <c r="QQ50" s="168"/>
      <c r="QR50" s="164"/>
      <c r="QS50" s="167"/>
      <c r="QT50" s="168"/>
      <c r="QU50" s="172"/>
      <c r="QV50" s="168"/>
      <c r="QW50" s="168"/>
      <c r="QX50" s="168"/>
      <c r="QY50" s="173"/>
      <c r="QZ50" s="168"/>
      <c r="RA50" s="164"/>
      <c r="RB50" s="167"/>
      <c r="RC50" s="168"/>
      <c r="RD50" s="172"/>
      <c r="RE50" s="168"/>
      <c r="RF50" s="168"/>
      <c r="RG50" s="168"/>
      <c r="RH50" s="173"/>
      <c r="RI50" s="168"/>
      <c r="RJ50" s="164"/>
      <c r="RK50" s="167"/>
      <c r="RL50" s="168"/>
      <c r="RM50" s="172"/>
      <c r="RN50" s="168"/>
      <c r="RO50" s="168"/>
      <c r="RP50" s="168"/>
      <c r="RQ50" s="173"/>
      <c r="RR50" s="168"/>
      <c r="RS50" s="164"/>
      <c r="RT50" s="167"/>
      <c r="RU50" s="168"/>
      <c r="RV50" s="172"/>
      <c r="RW50" s="168"/>
      <c r="RX50" s="168"/>
      <c r="RY50" s="168"/>
      <c r="RZ50" s="173"/>
      <c r="SA50" s="168"/>
      <c r="SB50" s="164"/>
      <c r="SC50" s="167"/>
      <c r="SD50" s="168"/>
      <c r="SE50" s="172"/>
      <c r="SF50" s="168"/>
      <c r="SG50" s="168"/>
      <c r="SH50" s="168"/>
      <c r="SI50" s="173"/>
      <c r="SJ50" s="168"/>
      <c r="SK50" s="164"/>
      <c r="SL50" s="167"/>
      <c r="SM50" s="168"/>
      <c r="SN50" s="172"/>
      <c r="SO50" s="168"/>
      <c r="SP50" s="168"/>
      <c r="SQ50" s="168"/>
      <c r="SR50" s="173"/>
      <c r="SS50" s="168"/>
      <c r="ST50" s="164"/>
      <c r="SU50" s="167"/>
      <c r="SV50" s="168"/>
      <c r="SW50" s="172"/>
      <c r="SX50" s="168"/>
      <c r="SY50" s="168"/>
      <c r="SZ50" s="168"/>
      <c r="TA50" s="173"/>
      <c r="TB50" s="168"/>
      <c r="TC50" s="164"/>
      <c r="TD50" s="167"/>
      <c r="TE50" s="168"/>
      <c r="TF50" s="172"/>
      <c r="TG50" s="168"/>
      <c r="TH50" s="168"/>
      <c r="TI50" s="168"/>
      <c r="TJ50" s="173"/>
      <c r="TK50" s="168"/>
      <c r="TL50" s="164"/>
      <c r="TM50" s="167"/>
      <c r="TN50" s="168"/>
      <c r="TO50" s="172"/>
      <c r="TP50" s="168"/>
      <c r="TQ50" s="168"/>
      <c r="TR50" s="168"/>
      <c r="TS50" s="173"/>
      <c r="TT50" s="168"/>
      <c r="TU50" s="164"/>
      <c r="TV50" s="167"/>
      <c r="TW50" s="168"/>
      <c r="TX50" s="172"/>
      <c r="TY50" s="168"/>
      <c r="TZ50" s="168"/>
      <c r="UA50" s="168"/>
      <c r="UB50" s="173"/>
      <c r="UC50" s="168"/>
      <c r="UD50" s="164"/>
      <c r="UE50" s="167"/>
      <c r="UF50" s="168"/>
      <c r="UG50" s="172"/>
      <c r="UH50" s="168"/>
      <c r="UI50" s="168"/>
      <c r="UJ50" s="168"/>
      <c r="UK50" s="173"/>
      <c r="UL50" s="168"/>
      <c r="UM50" s="164"/>
      <c r="UN50" s="167"/>
      <c r="UO50" s="168"/>
      <c r="UP50" s="172"/>
      <c r="UQ50" s="168"/>
      <c r="UR50" s="168"/>
      <c r="US50" s="168"/>
      <c r="UT50" s="173"/>
      <c r="UU50" s="168"/>
      <c r="UV50" s="164"/>
      <c r="UW50" s="167"/>
      <c r="UX50" s="168"/>
      <c r="UY50" s="172"/>
      <c r="UZ50" s="168"/>
      <c r="VA50" s="168"/>
      <c r="VB50" s="168"/>
      <c r="VC50" s="173"/>
      <c r="VD50" s="168"/>
      <c r="VE50" s="164"/>
      <c r="VF50" s="167"/>
      <c r="VG50" s="168"/>
      <c r="VH50" s="172"/>
      <c r="VI50" s="168"/>
      <c r="VJ50" s="168"/>
      <c r="VK50" s="168"/>
      <c r="VL50" s="173"/>
      <c r="VM50" s="168"/>
      <c r="VN50" s="164"/>
      <c r="VO50" s="167"/>
      <c r="VP50" s="168"/>
      <c r="VQ50" s="172"/>
      <c r="VR50" s="168"/>
      <c r="VS50" s="168"/>
      <c r="VT50" s="168"/>
      <c r="VU50" s="173"/>
      <c r="VV50" s="168"/>
      <c r="VW50" s="164"/>
      <c r="VX50" s="167"/>
      <c r="VY50" s="168"/>
      <c r="VZ50" s="172"/>
      <c r="WA50" s="168"/>
      <c r="WB50" s="168"/>
      <c r="WC50" s="168"/>
      <c r="WD50" s="173"/>
      <c r="WE50" s="168"/>
      <c r="WF50" s="164"/>
      <c r="WG50" s="167"/>
      <c r="WH50" s="168"/>
      <c r="WI50" s="172"/>
      <c r="WJ50" s="168"/>
      <c r="WK50" s="168"/>
      <c r="WL50" s="168"/>
      <c r="WM50" s="173"/>
      <c r="WN50" s="168"/>
      <c r="WO50" s="164"/>
      <c r="WP50" s="167"/>
      <c r="WQ50" s="168"/>
      <c r="WR50" s="172"/>
      <c r="WS50" s="168"/>
      <c r="WT50" s="168"/>
      <c r="WU50" s="168"/>
      <c r="WV50" s="173"/>
      <c r="WW50" s="168"/>
      <c r="WX50" s="164"/>
      <c r="WY50" s="167"/>
      <c r="WZ50" s="168"/>
      <c r="XA50" s="172"/>
      <c r="XB50" s="168"/>
      <c r="XC50" s="168"/>
      <c r="XD50" s="168"/>
      <c r="XE50" s="173"/>
      <c r="XF50" s="168"/>
      <c r="XG50" s="164"/>
      <c r="XH50" s="167"/>
      <c r="XI50" s="168"/>
      <c r="XJ50" s="172"/>
      <c r="XK50" s="168"/>
      <c r="XL50" s="168"/>
      <c r="XM50" s="168"/>
      <c r="XN50" s="173"/>
      <c r="XO50" s="168"/>
      <c r="XP50" s="164"/>
      <c r="XQ50" s="167"/>
      <c r="XR50" s="168"/>
      <c r="XS50" s="172"/>
      <c r="XT50" s="168"/>
      <c r="XU50" s="168"/>
      <c r="XV50" s="168"/>
      <c r="XW50" s="173"/>
      <c r="XX50" s="168"/>
      <c r="XY50" s="164"/>
      <c r="XZ50" s="167"/>
      <c r="YA50" s="168"/>
      <c r="YB50" s="172"/>
      <c r="YC50" s="168"/>
      <c r="YD50" s="168"/>
      <c r="YE50" s="168"/>
      <c r="YF50" s="173"/>
      <c r="YG50" s="168"/>
      <c r="YH50" s="164"/>
      <c r="YI50" s="167"/>
      <c r="YJ50" s="168"/>
      <c r="YK50" s="172"/>
      <c r="YL50" s="168"/>
      <c r="YM50" s="168"/>
      <c r="YN50" s="168"/>
      <c r="YO50" s="173"/>
      <c r="YP50" s="168"/>
      <c r="YQ50" s="164"/>
      <c r="YR50" s="167"/>
      <c r="YS50" s="168"/>
      <c r="YT50" s="172"/>
      <c r="YU50" s="168"/>
      <c r="YV50" s="168"/>
      <c r="YW50" s="168"/>
      <c r="YX50" s="173"/>
      <c r="YY50" s="168"/>
      <c r="YZ50" s="164"/>
      <c r="ZA50" s="167"/>
      <c r="ZB50" s="168"/>
      <c r="ZC50" s="172"/>
      <c r="ZD50" s="168"/>
      <c r="ZE50" s="168"/>
      <c r="ZF50" s="168"/>
      <c r="ZG50" s="173"/>
      <c r="ZH50" s="168"/>
      <c r="ZI50" s="164"/>
      <c r="ZJ50" s="167"/>
      <c r="ZK50" s="168"/>
      <c r="ZL50" s="172"/>
      <c r="ZM50" s="168"/>
      <c r="ZN50" s="168"/>
      <c r="ZO50" s="168"/>
      <c r="ZP50" s="173"/>
      <c r="ZQ50" s="168"/>
      <c r="ZR50" s="164"/>
      <c r="ZS50" s="167"/>
      <c r="ZT50" s="168"/>
      <c r="ZU50" s="172"/>
      <c r="ZV50" s="168"/>
      <c r="ZW50" s="168"/>
      <c r="ZX50" s="168"/>
      <c r="ZY50" s="173"/>
      <c r="ZZ50" s="168"/>
      <c r="AAA50" s="164"/>
      <c r="AAB50" s="167"/>
      <c r="AAC50" s="168"/>
      <c r="AAD50" s="172"/>
      <c r="AAE50" s="168"/>
      <c r="AAF50" s="168"/>
      <c r="AAG50" s="168"/>
      <c r="AAH50" s="173"/>
      <c r="AAI50" s="168"/>
      <c r="AAJ50" s="164"/>
      <c r="AAK50" s="167"/>
      <c r="AAL50" s="168"/>
      <c r="AAM50" s="172"/>
      <c r="AAN50" s="168"/>
      <c r="AAO50" s="168"/>
      <c r="AAP50" s="168"/>
      <c r="AAQ50" s="173"/>
      <c r="AAR50" s="168"/>
      <c r="AAS50" s="164"/>
      <c r="AAT50" s="167"/>
      <c r="AAU50" s="168"/>
      <c r="AAV50" s="172"/>
      <c r="AAW50" s="168"/>
      <c r="AAX50" s="168"/>
      <c r="AAY50" s="168"/>
      <c r="AAZ50" s="173"/>
      <c r="ABA50" s="168"/>
      <c r="ABB50" s="164"/>
      <c r="ABC50" s="167"/>
      <c r="ABD50" s="168"/>
      <c r="ABE50" s="172"/>
      <c r="ABF50" s="168"/>
      <c r="ABG50" s="168"/>
      <c r="ABH50" s="168"/>
      <c r="ABI50" s="173"/>
      <c r="ABJ50" s="168"/>
      <c r="ABK50" s="164"/>
      <c r="ABL50" s="167"/>
      <c r="ABM50" s="168"/>
      <c r="ABN50" s="172"/>
      <c r="ABO50" s="168"/>
      <c r="ABP50" s="168"/>
      <c r="ABQ50" s="168"/>
      <c r="ABR50" s="173"/>
      <c r="ABS50" s="168"/>
      <c r="ABT50" s="164"/>
      <c r="ABU50" s="167"/>
      <c r="ABV50" s="168"/>
      <c r="ABW50" s="172"/>
      <c r="ABX50" s="168"/>
      <c r="ABY50" s="168"/>
      <c r="ABZ50" s="168"/>
      <c r="ACA50" s="173"/>
      <c r="ACB50" s="168"/>
      <c r="ACC50" s="164"/>
      <c r="ACD50" s="167"/>
      <c r="ACE50" s="168"/>
      <c r="ACF50" s="172"/>
      <c r="ACG50" s="168"/>
      <c r="ACH50" s="168"/>
      <c r="ACI50" s="168"/>
      <c r="ACJ50" s="173"/>
      <c r="ACK50" s="168"/>
      <c r="ACL50" s="164"/>
      <c r="ACM50" s="167"/>
      <c r="ACN50" s="168"/>
      <c r="ACO50" s="172"/>
      <c r="ACP50" s="168"/>
      <c r="ACQ50" s="168"/>
      <c r="ACR50" s="168"/>
      <c r="ACS50" s="173"/>
      <c r="ACT50" s="168"/>
      <c r="ACU50" s="164"/>
      <c r="ACV50" s="167"/>
      <c r="ACW50" s="168"/>
      <c r="ACX50" s="172"/>
      <c r="ACY50" s="168"/>
      <c r="ACZ50" s="168"/>
      <c r="ADA50" s="168"/>
      <c r="ADB50" s="173"/>
      <c r="ADC50" s="168"/>
      <c r="ADD50" s="164"/>
      <c r="ADE50" s="167"/>
      <c r="ADF50" s="168"/>
      <c r="ADG50" s="172"/>
      <c r="ADH50" s="168"/>
      <c r="ADI50" s="168"/>
      <c r="ADJ50" s="168"/>
      <c r="ADK50" s="173"/>
      <c r="ADL50" s="168"/>
      <c r="ADM50" s="164"/>
      <c r="ADN50" s="167"/>
      <c r="ADO50" s="168"/>
      <c r="ADP50" s="172"/>
      <c r="ADQ50" s="168"/>
      <c r="ADR50" s="168"/>
      <c r="ADS50" s="168"/>
      <c r="ADT50" s="173"/>
      <c r="ADU50" s="168"/>
      <c r="ADV50" s="164"/>
      <c r="ADW50" s="167"/>
      <c r="ADX50" s="168"/>
      <c r="ADY50" s="172"/>
      <c r="ADZ50" s="168"/>
      <c r="AEA50" s="168"/>
      <c r="AEB50" s="168"/>
      <c r="AEC50" s="173"/>
      <c r="AED50" s="168"/>
      <c r="AEE50" s="164"/>
      <c r="AEF50" s="167"/>
      <c r="AEG50" s="168"/>
      <c r="AEH50" s="172"/>
      <c r="AEI50" s="168"/>
      <c r="AEJ50" s="168"/>
      <c r="AEK50" s="168"/>
      <c r="AEL50" s="173"/>
      <c r="AEM50" s="168"/>
      <c r="AEN50" s="164"/>
      <c r="AEO50" s="167"/>
      <c r="AEP50" s="168"/>
      <c r="AEQ50" s="172"/>
      <c r="AER50" s="168"/>
      <c r="AES50" s="168"/>
      <c r="AET50" s="168"/>
      <c r="AEU50" s="173"/>
      <c r="AEV50" s="168"/>
      <c r="AEW50" s="164"/>
      <c r="AEX50" s="167"/>
      <c r="AEY50" s="168"/>
      <c r="AEZ50" s="172"/>
      <c r="AFA50" s="168"/>
      <c r="AFB50" s="168"/>
      <c r="AFC50" s="168"/>
      <c r="AFD50" s="173"/>
      <c r="AFE50" s="168"/>
      <c r="AFF50" s="164"/>
      <c r="AFG50" s="167"/>
      <c r="AFH50" s="168"/>
      <c r="AFI50" s="172"/>
      <c r="AFJ50" s="168"/>
      <c r="AFK50" s="168"/>
      <c r="AFL50" s="168"/>
      <c r="AFM50" s="173"/>
      <c r="AFN50" s="168"/>
      <c r="AFO50" s="164"/>
      <c r="AFP50" s="167"/>
      <c r="AFQ50" s="168"/>
      <c r="AFR50" s="172"/>
      <c r="AFS50" s="168"/>
      <c r="AFT50" s="168"/>
      <c r="AFU50" s="168"/>
      <c r="AFV50" s="173"/>
      <c r="AFW50" s="168"/>
      <c r="AFX50" s="164"/>
      <c r="AFY50" s="167"/>
      <c r="AFZ50" s="168"/>
      <c r="AGA50" s="172"/>
      <c r="AGB50" s="168"/>
      <c r="AGC50" s="168"/>
      <c r="AGD50" s="168"/>
      <c r="AGE50" s="173"/>
      <c r="AGF50" s="168"/>
      <c r="AGG50" s="164"/>
      <c r="AGH50" s="167"/>
      <c r="AGI50" s="168"/>
      <c r="AGJ50" s="172"/>
      <c r="AGK50" s="168"/>
      <c r="AGL50" s="168"/>
      <c r="AGM50" s="168"/>
      <c r="AGN50" s="173"/>
      <c r="AGO50" s="168"/>
      <c r="AGP50" s="164"/>
      <c r="AGQ50" s="167"/>
      <c r="AGR50" s="168"/>
      <c r="AGS50" s="172"/>
      <c r="AGT50" s="168"/>
      <c r="AGU50" s="168"/>
      <c r="AGV50" s="168"/>
      <c r="AGW50" s="173"/>
      <c r="AGX50" s="168"/>
      <c r="AGY50" s="164"/>
      <c r="AGZ50" s="167"/>
      <c r="AHA50" s="168"/>
      <c r="AHB50" s="172"/>
      <c r="AHC50" s="168"/>
      <c r="AHD50" s="168"/>
      <c r="AHE50" s="168"/>
      <c r="AHF50" s="173"/>
      <c r="AHG50" s="168"/>
      <c r="AHH50" s="164"/>
      <c r="AHI50" s="167"/>
      <c r="AHJ50" s="168"/>
      <c r="AHK50" s="172"/>
      <c r="AHL50" s="168"/>
      <c r="AHM50" s="168"/>
      <c r="AHN50" s="168"/>
      <c r="AHO50" s="173"/>
      <c r="AHP50" s="168"/>
      <c r="AHQ50" s="164"/>
      <c r="AHR50" s="167"/>
      <c r="AHS50" s="168"/>
      <c r="AHT50" s="172"/>
      <c r="AHU50" s="168"/>
      <c r="AHV50" s="168"/>
      <c r="AHW50" s="168"/>
      <c r="AHX50" s="173"/>
      <c r="AHY50" s="168"/>
      <c r="AHZ50" s="164"/>
      <c r="AIA50" s="167"/>
      <c r="AIB50" s="168"/>
      <c r="AIC50" s="172"/>
      <c r="AID50" s="168"/>
      <c r="AIE50" s="168"/>
      <c r="AIF50" s="168"/>
      <c r="AIG50" s="173"/>
      <c r="AIH50" s="168"/>
      <c r="AII50" s="164"/>
      <c r="AIJ50" s="167"/>
      <c r="AIK50" s="168"/>
      <c r="AIL50" s="172"/>
      <c r="AIM50" s="168"/>
      <c r="AIN50" s="168"/>
      <c r="AIO50" s="168"/>
      <c r="AIP50" s="173"/>
      <c r="AIQ50" s="168"/>
      <c r="AIR50" s="164"/>
      <c r="AIS50" s="167"/>
      <c r="AIT50" s="168"/>
      <c r="AIU50" s="172"/>
      <c r="AIV50" s="168"/>
      <c r="AIW50" s="168"/>
      <c r="AIX50" s="168"/>
      <c r="AIY50" s="173"/>
      <c r="AIZ50" s="168"/>
      <c r="AJA50" s="164"/>
      <c r="AJB50" s="167"/>
      <c r="AJC50" s="168"/>
      <c r="AJD50" s="172"/>
      <c r="AJE50" s="168"/>
      <c r="AJF50" s="168"/>
      <c r="AJG50" s="168"/>
      <c r="AJH50" s="173"/>
      <c r="AJI50" s="168"/>
      <c r="AJJ50" s="164"/>
      <c r="AJK50" s="167"/>
      <c r="AJL50" s="168"/>
      <c r="AJM50" s="172"/>
      <c r="AJN50" s="168"/>
      <c r="AJO50" s="168"/>
      <c r="AJP50" s="168"/>
      <c r="AJQ50" s="173"/>
      <c r="AJR50" s="168"/>
      <c r="AJS50" s="164"/>
      <c r="AJT50" s="167"/>
      <c r="AJU50" s="168"/>
      <c r="AJV50" s="172"/>
      <c r="AJW50" s="168"/>
      <c r="AJX50" s="168"/>
      <c r="AJY50" s="168"/>
      <c r="AJZ50" s="173"/>
      <c r="AKA50" s="168"/>
      <c r="AKB50" s="164"/>
      <c r="AKC50" s="167"/>
      <c r="AKD50" s="168"/>
      <c r="AKE50" s="172"/>
      <c r="AKF50" s="168"/>
      <c r="AKG50" s="168"/>
      <c r="AKH50" s="168"/>
      <c r="AKI50" s="173"/>
      <c r="AKJ50" s="168"/>
      <c r="AKK50" s="164"/>
      <c r="AKL50" s="167"/>
      <c r="AKM50" s="168"/>
      <c r="AKN50" s="172"/>
      <c r="AKO50" s="168"/>
      <c r="AKP50" s="168"/>
      <c r="AKQ50" s="168"/>
      <c r="AKR50" s="173"/>
      <c r="AKS50" s="168"/>
      <c r="AKT50" s="164"/>
      <c r="AKU50" s="167"/>
      <c r="AKV50" s="168"/>
      <c r="AKW50" s="172"/>
      <c r="AKX50" s="168"/>
      <c r="AKY50" s="168"/>
      <c r="AKZ50" s="168"/>
      <c r="ALA50" s="173"/>
      <c r="ALB50" s="168"/>
      <c r="ALC50" s="164"/>
      <c r="ALD50" s="167"/>
      <c r="ALE50" s="168"/>
      <c r="ALF50" s="172"/>
      <c r="ALG50" s="168"/>
      <c r="ALH50" s="168"/>
      <c r="ALI50" s="168"/>
      <c r="ALJ50" s="173"/>
      <c r="ALK50" s="168"/>
      <c r="ALL50" s="164"/>
      <c r="ALM50" s="167"/>
      <c r="ALN50" s="168"/>
      <c r="ALO50" s="172"/>
      <c r="ALP50" s="168"/>
      <c r="ALQ50" s="168"/>
      <c r="ALR50" s="168"/>
      <c r="ALS50" s="173"/>
      <c r="ALT50" s="168"/>
      <c r="ALU50" s="164"/>
      <c r="ALV50" s="167"/>
      <c r="ALW50" s="168"/>
      <c r="ALX50" s="172"/>
      <c r="ALY50" s="168"/>
      <c r="ALZ50" s="168"/>
      <c r="AMA50" s="168"/>
      <c r="AMB50" s="173"/>
      <c r="AMC50" s="168"/>
      <c r="AMD50" s="164"/>
      <c r="AME50" s="167"/>
      <c r="AMF50" s="168"/>
      <c r="AMG50" s="172"/>
      <c r="AMH50" s="168"/>
      <c r="AMI50" s="168"/>
      <c r="AMJ50" s="168"/>
      <c r="AMK50" s="173"/>
      <c r="AML50" s="168"/>
      <c r="AMM50" s="164"/>
      <c r="AMN50" s="167"/>
      <c r="AMO50" s="168"/>
      <c r="AMP50" s="172"/>
      <c r="AMQ50" s="168"/>
      <c r="AMR50" s="168"/>
      <c r="AMS50" s="168"/>
      <c r="AMT50" s="173"/>
      <c r="AMU50" s="168"/>
      <c r="AMV50" s="164"/>
      <c r="AMW50" s="167"/>
      <c r="AMX50" s="168"/>
      <c r="AMY50" s="172"/>
      <c r="AMZ50" s="168"/>
      <c r="ANA50" s="168"/>
      <c r="ANB50" s="168"/>
      <c r="ANC50" s="173"/>
      <c r="AND50" s="168"/>
      <c r="ANE50" s="164"/>
      <c r="ANF50" s="167"/>
      <c r="ANG50" s="168"/>
      <c r="ANH50" s="172"/>
      <c r="ANI50" s="168"/>
      <c r="ANJ50" s="168"/>
      <c r="ANK50" s="168"/>
      <c r="ANL50" s="173"/>
      <c r="ANM50" s="168"/>
      <c r="ANN50" s="164"/>
      <c r="ANO50" s="167"/>
      <c r="ANP50" s="168"/>
      <c r="ANQ50" s="172"/>
      <c r="ANR50" s="168"/>
      <c r="ANS50" s="168"/>
      <c r="ANT50" s="168"/>
      <c r="ANU50" s="173"/>
      <c r="ANV50" s="168"/>
      <c r="ANW50" s="164"/>
      <c r="ANX50" s="167"/>
      <c r="ANY50" s="168"/>
      <c r="ANZ50" s="172"/>
      <c r="AOA50" s="168"/>
      <c r="AOB50" s="168"/>
      <c r="AOC50" s="168"/>
      <c r="AOD50" s="173"/>
      <c r="AOE50" s="168"/>
      <c r="AOF50" s="164"/>
      <c r="AOG50" s="167"/>
      <c r="AOH50" s="168"/>
      <c r="AOI50" s="172"/>
      <c r="AOJ50" s="168"/>
      <c r="AOK50" s="168"/>
      <c r="AOL50" s="168"/>
      <c r="AOM50" s="173"/>
      <c r="AON50" s="168"/>
      <c r="AOO50" s="164"/>
      <c r="AOP50" s="167"/>
      <c r="AOQ50" s="168"/>
      <c r="AOR50" s="172"/>
      <c r="AOS50" s="168"/>
      <c r="AOT50" s="168"/>
      <c r="AOU50" s="168"/>
      <c r="AOV50" s="173"/>
      <c r="AOW50" s="168"/>
      <c r="AOX50" s="164"/>
      <c r="AOY50" s="167"/>
      <c r="AOZ50" s="168"/>
      <c r="APA50" s="172"/>
      <c r="APB50" s="168"/>
      <c r="APC50" s="168"/>
      <c r="APD50" s="168"/>
      <c r="APE50" s="173"/>
      <c r="APF50" s="168"/>
      <c r="APG50" s="164"/>
      <c r="APH50" s="167"/>
      <c r="API50" s="168"/>
      <c r="APJ50" s="172"/>
      <c r="APK50" s="168"/>
      <c r="APL50" s="168"/>
      <c r="APM50" s="168"/>
      <c r="APN50" s="173"/>
      <c r="APO50" s="168"/>
      <c r="APP50" s="164"/>
      <c r="APQ50" s="167"/>
      <c r="APR50" s="168"/>
      <c r="APS50" s="172"/>
      <c r="APT50" s="168"/>
      <c r="APU50" s="168"/>
      <c r="APV50" s="168"/>
      <c r="APW50" s="173"/>
      <c r="APX50" s="168"/>
      <c r="APY50" s="164"/>
      <c r="APZ50" s="167"/>
      <c r="AQA50" s="168"/>
      <c r="AQB50" s="172"/>
      <c r="AQC50" s="168"/>
      <c r="AQD50" s="168"/>
      <c r="AQE50" s="168"/>
      <c r="AQF50" s="173"/>
      <c r="AQG50" s="168"/>
      <c r="AQH50" s="164"/>
      <c r="AQI50" s="167"/>
      <c r="AQJ50" s="168"/>
      <c r="AQK50" s="172"/>
      <c r="AQL50" s="168"/>
      <c r="AQM50" s="168"/>
      <c r="AQN50" s="168"/>
      <c r="AQO50" s="173"/>
      <c r="AQP50" s="168"/>
      <c r="AQQ50" s="164"/>
      <c r="AQR50" s="167"/>
      <c r="AQS50" s="168"/>
      <c r="AQT50" s="172"/>
      <c r="AQU50" s="168"/>
      <c r="AQV50" s="168"/>
      <c r="AQW50" s="168"/>
      <c r="AQX50" s="173"/>
      <c r="AQY50" s="168"/>
      <c r="AQZ50" s="164"/>
      <c r="ARA50" s="167"/>
      <c r="ARB50" s="168"/>
      <c r="ARC50" s="172"/>
      <c r="ARD50" s="168"/>
      <c r="ARE50" s="168"/>
      <c r="ARF50" s="168"/>
      <c r="ARG50" s="173"/>
      <c r="ARH50" s="168"/>
      <c r="ARI50" s="164"/>
      <c r="ARJ50" s="167"/>
      <c r="ARK50" s="168"/>
      <c r="ARL50" s="172"/>
      <c r="ARM50" s="168"/>
      <c r="ARN50" s="168"/>
      <c r="ARO50" s="168"/>
      <c r="ARP50" s="173"/>
      <c r="ARQ50" s="168"/>
      <c r="ARR50" s="164"/>
      <c r="ARS50" s="167"/>
      <c r="ART50" s="168"/>
      <c r="ARU50" s="172"/>
      <c r="ARV50" s="168"/>
      <c r="ARW50" s="168"/>
      <c r="ARX50" s="168"/>
      <c r="ARY50" s="173"/>
      <c r="ARZ50" s="168"/>
      <c r="ASA50" s="164"/>
      <c r="ASB50" s="167"/>
      <c r="ASC50" s="168"/>
      <c r="ASD50" s="172"/>
      <c r="ASE50" s="168"/>
      <c r="ASF50" s="168"/>
      <c r="ASG50" s="168"/>
      <c r="ASH50" s="173"/>
      <c r="ASI50" s="168"/>
      <c r="ASJ50" s="164"/>
      <c r="ASK50" s="167"/>
      <c r="ASL50" s="168"/>
      <c r="ASM50" s="172"/>
      <c r="ASN50" s="168"/>
      <c r="ASO50" s="168"/>
      <c r="ASP50" s="168"/>
      <c r="ASQ50" s="173"/>
      <c r="ASR50" s="168"/>
      <c r="ASS50" s="164"/>
      <c r="AST50" s="167"/>
      <c r="ASU50" s="168"/>
      <c r="ASV50" s="172"/>
      <c r="ASW50" s="168"/>
      <c r="ASX50" s="168"/>
      <c r="ASY50" s="168"/>
      <c r="ASZ50" s="173"/>
      <c r="ATA50" s="168"/>
      <c r="ATB50" s="164"/>
      <c r="ATC50" s="167"/>
      <c r="ATD50" s="168"/>
      <c r="ATE50" s="172"/>
      <c r="ATF50" s="168"/>
      <c r="ATG50" s="168"/>
      <c r="ATH50" s="168"/>
      <c r="ATI50" s="173"/>
      <c r="ATJ50" s="168"/>
      <c r="ATK50" s="164"/>
      <c r="ATL50" s="167"/>
      <c r="ATM50" s="168"/>
      <c r="ATN50" s="172"/>
      <c r="ATO50" s="168"/>
      <c r="ATP50" s="168"/>
      <c r="ATQ50" s="168"/>
      <c r="ATR50" s="173"/>
      <c r="ATS50" s="168"/>
      <c r="ATT50" s="164"/>
      <c r="ATU50" s="167"/>
      <c r="ATV50" s="168"/>
      <c r="ATW50" s="172"/>
      <c r="ATX50" s="168"/>
      <c r="ATY50" s="168"/>
      <c r="ATZ50" s="168"/>
      <c r="AUA50" s="173"/>
      <c r="AUB50" s="168"/>
      <c r="AUC50" s="164"/>
      <c r="AUD50" s="167"/>
      <c r="AUE50" s="168"/>
      <c r="AUF50" s="172"/>
      <c r="AUG50" s="168"/>
      <c r="AUH50" s="168"/>
      <c r="AUI50" s="168"/>
      <c r="AUJ50" s="173"/>
      <c r="AUK50" s="168"/>
      <c r="AUL50" s="164"/>
      <c r="AUM50" s="167"/>
      <c r="AUN50" s="168"/>
      <c r="AUO50" s="172"/>
      <c r="AUP50" s="168"/>
      <c r="AUQ50" s="168"/>
      <c r="AUR50" s="168"/>
      <c r="AUS50" s="173"/>
      <c r="AUT50" s="168"/>
      <c r="AUU50" s="164"/>
      <c r="AUV50" s="167"/>
      <c r="AUW50" s="168"/>
      <c r="AUX50" s="172"/>
      <c r="AUY50" s="168"/>
      <c r="AUZ50" s="168"/>
      <c r="AVA50" s="168"/>
      <c r="AVB50" s="173"/>
      <c r="AVC50" s="168"/>
      <c r="AVD50" s="164"/>
      <c r="AVE50" s="167"/>
      <c r="AVF50" s="168"/>
      <c r="AVG50" s="172"/>
      <c r="AVH50" s="168"/>
      <c r="AVI50" s="168"/>
      <c r="AVJ50" s="168"/>
      <c r="AVK50" s="173"/>
      <c r="AVL50" s="168"/>
      <c r="AVM50" s="164"/>
      <c r="AVN50" s="167"/>
      <c r="AVO50" s="168"/>
      <c r="AVP50" s="172"/>
      <c r="AVQ50" s="168"/>
      <c r="AVR50" s="168"/>
      <c r="AVS50" s="168"/>
      <c r="AVT50" s="173"/>
      <c r="AVU50" s="168"/>
      <c r="AVV50" s="164"/>
      <c r="AVW50" s="167"/>
      <c r="AVX50" s="168"/>
      <c r="AVY50" s="172"/>
      <c r="AVZ50" s="168"/>
      <c r="AWA50" s="168"/>
      <c r="AWB50" s="168"/>
      <c r="AWC50" s="173"/>
      <c r="AWD50" s="168"/>
      <c r="AWE50" s="164"/>
      <c r="AWF50" s="167"/>
      <c r="AWG50" s="168"/>
      <c r="AWH50" s="172"/>
      <c r="AWI50" s="168"/>
      <c r="AWJ50" s="168"/>
      <c r="AWK50" s="168"/>
      <c r="AWL50" s="173"/>
      <c r="AWM50" s="168"/>
      <c r="AWN50" s="164"/>
      <c r="AWO50" s="167"/>
      <c r="AWP50" s="168"/>
      <c r="AWQ50" s="172"/>
      <c r="AWR50" s="168"/>
      <c r="AWS50" s="168"/>
      <c r="AWT50" s="168"/>
      <c r="AWU50" s="173"/>
      <c r="AWV50" s="168"/>
      <c r="AWW50" s="164"/>
      <c r="AWX50" s="167"/>
      <c r="AWY50" s="168"/>
      <c r="AWZ50" s="172"/>
      <c r="AXA50" s="168"/>
      <c r="AXB50" s="168"/>
      <c r="AXC50" s="168"/>
      <c r="AXD50" s="173"/>
      <c r="AXE50" s="168"/>
      <c r="AXF50" s="164"/>
      <c r="AXG50" s="167"/>
      <c r="AXH50" s="168"/>
      <c r="AXI50" s="172"/>
      <c r="AXJ50" s="168"/>
      <c r="AXK50" s="168"/>
      <c r="AXL50" s="168"/>
      <c r="AXM50" s="173"/>
      <c r="AXN50" s="168"/>
      <c r="AXO50" s="164"/>
      <c r="AXP50" s="167"/>
      <c r="AXQ50" s="168"/>
      <c r="AXR50" s="172"/>
      <c r="AXS50" s="168"/>
      <c r="AXT50" s="168"/>
      <c r="AXU50" s="168"/>
      <c r="AXV50" s="173"/>
      <c r="AXW50" s="168"/>
      <c r="AXX50" s="164"/>
      <c r="AXY50" s="167"/>
      <c r="AXZ50" s="168"/>
      <c r="AYA50" s="172"/>
      <c r="AYB50" s="168"/>
      <c r="AYC50" s="168"/>
      <c r="AYD50" s="168"/>
      <c r="AYE50" s="173"/>
      <c r="AYF50" s="168"/>
      <c r="AYG50" s="164"/>
      <c r="AYH50" s="167"/>
      <c r="AYI50" s="168"/>
      <c r="AYJ50" s="172"/>
      <c r="AYK50" s="168"/>
      <c r="AYL50" s="168"/>
      <c r="AYM50" s="168"/>
      <c r="AYN50" s="173"/>
      <c r="AYO50" s="168"/>
      <c r="AYP50" s="164"/>
      <c r="AYQ50" s="167"/>
      <c r="AYR50" s="168"/>
      <c r="AYS50" s="172"/>
      <c r="AYT50" s="168"/>
      <c r="AYU50" s="168"/>
      <c r="AYV50" s="168"/>
      <c r="AYW50" s="173"/>
      <c r="AYX50" s="168"/>
      <c r="AYY50" s="164"/>
      <c r="AYZ50" s="167"/>
      <c r="AZA50" s="168"/>
      <c r="AZB50" s="172"/>
      <c r="AZC50" s="168"/>
      <c r="AZD50" s="168"/>
      <c r="AZE50" s="168"/>
      <c r="AZF50" s="173"/>
      <c r="AZG50" s="168"/>
      <c r="AZH50" s="164"/>
      <c r="AZI50" s="167"/>
      <c r="AZJ50" s="168"/>
      <c r="AZK50" s="172"/>
      <c r="AZL50" s="168"/>
      <c r="AZM50" s="168"/>
      <c r="AZN50" s="168"/>
      <c r="AZO50" s="173"/>
      <c r="AZP50" s="168"/>
      <c r="AZQ50" s="164"/>
      <c r="AZR50" s="167"/>
      <c r="AZS50" s="168"/>
      <c r="AZT50" s="172"/>
      <c r="AZU50" s="168"/>
      <c r="AZV50" s="168"/>
      <c r="AZW50" s="168"/>
      <c r="AZX50" s="173"/>
      <c r="AZY50" s="168"/>
      <c r="AZZ50" s="164"/>
      <c r="BAA50" s="167"/>
      <c r="BAB50" s="168"/>
      <c r="BAC50" s="172"/>
      <c r="BAD50" s="168"/>
      <c r="BAE50" s="168"/>
      <c r="BAF50" s="168"/>
      <c r="BAG50" s="173"/>
      <c r="BAH50" s="168"/>
      <c r="BAI50" s="164"/>
      <c r="BAJ50" s="167"/>
      <c r="BAK50" s="168"/>
      <c r="BAL50" s="172"/>
      <c r="BAM50" s="168"/>
      <c r="BAN50" s="168"/>
      <c r="BAO50" s="168"/>
      <c r="BAP50" s="173"/>
      <c r="BAQ50" s="168"/>
      <c r="BAR50" s="164"/>
      <c r="BAS50" s="167"/>
      <c r="BAT50" s="168"/>
      <c r="BAU50" s="172"/>
      <c r="BAV50" s="168"/>
      <c r="BAW50" s="168"/>
      <c r="BAX50" s="168"/>
      <c r="BAY50" s="173"/>
      <c r="BAZ50" s="168"/>
      <c r="BBA50" s="164"/>
      <c r="BBB50" s="167"/>
      <c r="BBC50" s="168"/>
      <c r="BBD50" s="172"/>
      <c r="BBE50" s="168"/>
      <c r="BBF50" s="168"/>
      <c r="BBG50" s="168"/>
      <c r="BBH50" s="173"/>
      <c r="BBI50" s="168"/>
      <c r="BBJ50" s="164"/>
      <c r="BBK50" s="167"/>
      <c r="BBL50" s="168"/>
      <c r="BBM50" s="172"/>
      <c r="BBN50" s="168"/>
      <c r="BBO50" s="168"/>
      <c r="BBP50" s="168"/>
      <c r="BBQ50" s="173"/>
      <c r="BBR50" s="168"/>
      <c r="BBS50" s="164"/>
      <c r="BBT50" s="167"/>
      <c r="BBU50" s="168"/>
      <c r="BBV50" s="172"/>
      <c r="BBW50" s="168"/>
      <c r="BBX50" s="168"/>
      <c r="BBY50" s="168"/>
      <c r="BBZ50" s="173"/>
      <c r="BCA50" s="168"/>
      <c r="BCB50" s="164"/>
      <c r="BCC50" s="167"/>
      <c r="BCD50" s="168"/>
      <c r="BCE50" s="172"/>
      <c r="BCF50" s="168"/>
      <c r="BCG50" s="168"/>
      <c r="BCH50" s="168"/>
      <c r="BCI50" s="173"/>
      <c r="BCJ50" s="168"/>
      <c r="BCK50" s="164"/>
      <c r="BCL50" s="167"/>
      <c r="BCM50" s="168"/>
      <c r="BCN50" s="172"/>
      <c r="BCO50" s="168"/>
      <c r="BCP50" s="168"/>
      <c r="BCQ50" s="168"/>
      <c r="BCR50" s="173"/>
      <c r="BCS50" s="168"/>
      <c r="BCT50" s="164"/>
      <c r="BCU50" s="167"/>
      <c r="BCV50" s="168"/>
      <c r="BCW50" s="172"/>
      <c r="BCX50" s="168"/>
      <c r="BCY50" s="168"/>
      <c r="BCZ50" s="168"/>
      <c r="BDA50" s="173"/>
      <c r="BDB50" s="168"/>
      <c r="BDC50" s="164"/>
      <c r="BDD50" s="167"/>
      <c r="BDE50" s="168"/>
      <c r="BDF50" s="172"/>
      <c r="BDG50" s="168"/>
      <c r="BDH50" s="168"/>
      <c r="BDI50" s="168"/>
      <c r="BDJ50" s="173"/>
      <c r="BDK50" s="168"/>
      <c r="BDL50" s="164"/>
      <c r="BDM50" s="167"/>
      <c r="BDN50" s="168"/>
      <c r="BDO50" s="172"/>
      <c r="BDP50" s="168"/>
      <c r="BDQ50" s="168"/>
      <c r="BDR50" s="168"/>
      <c r="BDS50" s="173"/>
      <c r="BDT50" s="168"/>
      <c r="BDU50" s="164"/>
      <c r="BDV50" s="167"/>
      <c r="BDW50" s="168"/>
      <c r="BDX50" s="172"/>
      <c r="BDY50" s="168"/>
      <c r="BDZ50" s="168"/>
      <c r="BEA50" s="168"/>
      <c r="BEB50" s="173"/>
      <c r="BEC50" s="168"/>
      <c r="BED50" s="164"/>
      <c r="BEE50" s="167"/>
      <c r="BEF50" s="168"/>
      <c r="BEG50" s="172"/>
      <c r="BEH50" s="168"/>
      <c r="BEI50" s="168"/>
      <c r="BEJ50" s="168"/>
      <c r="BEK50" s="173"/>
      <c r="BEL50" s="168"/>
      <c r="BEM50" s="164"/>
      <c r="BEN50" s="167"/>
      <c r="BEO50" s="168"/>
      <c r="BEP50" s="172"/>
      <c r="BEQ50" s="168"/>
      <c r="BER50" s="168"/>
      <c r="BES50" s="168"/>
      <c r="BET50" s="173"/>
      <c r="BEU50" s="168"/>
      <c r="BEV50" s="164"/>
      <c r="BEW50" s="167"/>
      <c r="BEX50" s="168"/>
      <c r="BEY50" s="172"/>
      <c r="BEZ50" s="168"/>
      <c r="BFA50" s="168"/>
      <c r="BFB50" s="168"/>
      <c r="BFC50" s="173"/>
      <c r="BFD50" s="168"/>
      <c r="BFE50" s="164"/>
      <c r="BFF50" s="167"/>
      <c r="BFG50" s="168"/>
      <c r="BFH50" s="172"/>
      <c r="BFI50" s="168"/>
      <c r="BFJ50" s="168"/>
      <c r="BFK50" s="168"/>
      <c r="BFL50" s="173"/>
      <c r="BFM50" s="168"/>
      <c r="BFN50" s="164"/>
      <c r="BFO50" s="167"/>
      <c r="BFP50" s="168"/>
      <c r="BFQ50" s="172"/>
      <c r="BFR50" s="168"/>
      <c r="BFS50" s="168"/>
      <c r="BFT50" s="168"/>
      <c r="BFU50" s="173"/>
      <c r="BFV50" s="168"/>
      <c r="BFW50" s="164"/>
      <c r="BFX50" s="167"/>
      <c r="BFY50" s="168"/>
      <c r="BFZ50" s="172"/>
      <c r="BGA50" s="168"/>
      <c r="BGB50" s="168"/>
      <c r="BGC50" s="168"/>
      <c r="BGD50" s="173"/>
      <c r="BGE50" s="168"/>
      <c r="BGF50" s="164"/>
      <c r="BGG50" s="167"/>
      <c r="BGH50" s="168"/>
      <c r="BGI50" s="172"/>
      <c r="BGJ50" s="168"/>
      <c r="BGK50" s="168"/>
      <c r="BGL50" s="168"/>
      <c r="BGM50" s="173"/>
      <c r="BGN50" s="168"/>
      <c r="BGO50" s="164"/>
      <c r="BGP50" s="167"/>
      <c r="BGQ50" s="168"/>
      <c r="BGR50" s="172"/>
      <c r="BGS50" s="168"/>
      <c r="BGT50" s="168"/>
      <c r="BGU50" s="168"/>
      <c r="BGV50" s="173"/>
      <c r="BGW50" s="168"/>
      <c r="BGX50" s="164"/>
      <c r="BGY50" s="167"/>
      <c r="BGZ50" s="168"/>
      <c r="BHA50" s="172"/>
      <c r="BHB50" s="168"/>
      <c r="BHC50" s="168"/>
      <c r="BHD50" s="168"/>
      <c r="BHE50" s="173"/>
      <c r="BHF50" s="168"/>
      <c r="BHG50" s="164"/>
      <c r="BHH50" s="167"/>
      <c r="BHI50" s="168"/>
      <c r="BHJ50" s="172"/>
      <c r="BHK50" s="168"/>
      <c r="BHL50" s="168"/>
      <c r="BHM50" s="168"/>
      <c r="BHN50" s="173"/>
      <c r="BHO50" s="168"/>
      <c r="BHP50" s="164"/>
      <c r="BHQ50" s="167"/>
      <c r="BHR50" s="168"/>
      <c r="BHS50" s="172"/>
      <c r="BHT50" s="168"/>
      <c r="BHU50" s="168"/>
      <c r="BHV50" s="168"/>
      <c r="BHW50" s="173"/>
      <c r="BHX50" s="168"/>
      <c r="BHY50" s="164"/>
      <c r="BHZ50" s="167"/>
      <c r="BIA50" s="168"/>
      <c r="BIB50" s="172"/>
      <c r="BIC50" s="168"/>
      <c r="BID50" s="168"/>
      <c r="BIE50" s="168"/>
      <c r="BIF50" s="173"/>
      <c r="BIG50" s="168"/>
      <c r="BIH50" s="164"/>
      <c r="BII50" s="167"/>
      <c r="BIJ50" s="168"/>
      <c r="BIK50" s="172"/>
      <c r="BIL50" s="168"/>
      <c r="BIM50" s="168"/>
      <c r="BIN50" s="168"/>
      <c r="BIO50" s="173"/>
      <c r="BIP50" s="168"/>
      <c r="BIQ50" s="164"/>
      <c r="BIR50" s="167"/>
      <c r="BIS50" s="168"/>
      <c r="BIT50" s="172"/>
      <c r="BIU50" s="168"/>
      <c r="BIV50" s="168"/>
      <c r="BIW50" s="168"/>
      <c r="BIX50" s="173"/>
      <c r="BIY50" s="168"/>
      <c r="BIZ50" s="164"/>
      <c r="BJA50" s="167"/>
      <c r="BJB50" s="168"/>
      <c r="BJC50" s="172"/>
      <c r="BJD50" s="168"/>
      <c r="BJE50" s="168"/>
      <c r="BJF50" s="168"/>
      <c r="BJG50" s="173"/>
      <c r="BJH50" s="168"/>
      <c r="BJI50" s="164"/>
      <c r="BJJ50" s="167"/>
      <c r="BJK50" s="168"/>
      <c r="BJL50" s="172"/>
      <c r="BJM50" s="168"/>
      <c r="BJN50" s="168"/>
      <c r="BJO50" s="168"/>
      <c r="BJP50" s="173"/>
      <c r="BJQ50" s="168"/>
      <c r="BJR50" s="164"/>
      <c r="BJS50" s="167"/>
      <c r="BJT50" s="168"/>
      <c r="BJU50" s="172"/>
      <c r="BJV50" s="168"/>
      <c r="BJW50" s="168"/>
      <c r="BJX50" s="168"/>
      <c r="BJY50" s="173"/>
      <c r="BJZ50" s="168"/>
      <c r="BKA50" s="164"/>
      <c r="BKB50" s="167"/>
      <c r="BKC50" s="168"/>
      <c r="BKD50" s="172"/>
      <c r="BKE50" s="168"/>
      <c r="BKF50" s="168"/>
      <c r="BKG50" s="168"/>
      <c r="BKH50" s="173"/>
      <c r="BKI50" s="168"/>
      <c r="BKJ50" s="164"/>
      <c r="BKK50" s="167"/>
      <c r="BKL50" s="168"/>
      <c r="BKM50" s="172"/>
      <c r="BKN50" s="168"/>
      <c r="BKO50" s="168"/>
      <c r="BKP50" s="168"/>
      <c r="BKQ50" s="173"/>
      <c r="BKR50" s="168"/>
      <c r="BKS50" s="164"/>
      <c r="BKT50" s="167"/>
      <c r="BKU50" s="168"/>
      <c r="BKV50" s="172"/>
      <c r="BKW50" s="168"/>
      <c r="BKX50" s="168"/>
      <c r="BKY50" s="168"/>
      <c r="BKZ50" s="173"/>
      <c r="BLA50" s="168"/>
      <c r="BLB50" s="164"/>
      <c r="BLC50" s="167"/>
      <c r="BLD50" s="168"/>
      <c r="BLE50" s="172"/>
      <c r="BLF50" s="168"/>
      <c r="BLG50" s="168"/>
      <c r="BLH50" s="168"/>
      <c r="BLI50" s="173"/>
      <c r="BLJ50" s="168"/>
      <c r="BLK50" s="164"/>
      <c r="BLL50" s="167"/>
      <c r="BLM50" s="168"/>
      <c r="BLN50" s="172"/>
      <c r="BLO50" s="168"/>
      <c r="BLP50" s="168"/>
      <c r="BLQ50" s="168"/>
      <c r="BLR50" s="173"/>
      <c r="BLS50" s="168"/>
      <c r="BLT50" s="164"/>
      <c r="BLU50" s="167"/>
      <c r="BLV50" s="168"/>
      <c r="BLW50" s="172"/>
      <c r="BLX50" s="168"/>
      <c r="BLY50" s="168"/>
      <c r="BLZ50" s="168"/>
      <c r="BMA50" s="173"/>
      <c r="BMB50" s="168"/>
      <c r="BMC50" s="164"/>
      <c r="BMD50" s="167"/>
      <c r="BME50" s="168"/>
      <c r="BMF50" s="172"/>
      <c r="BMG50" s="168"/>
      <c r="BMH50" s="168"/>
      <c r="BMI50" s="168"/>
      <c r="BMJ50" s="173"/>
      <c r="BMK50" s="168"/>
      <c r="BML50" s="164"/>
      <c r="BMM50" s="167"/>
      <c r="BMN50" s="168"/>
      <c r="BMO50" s="172"/>
      <c r="BMP50" s="168"/>
      <c r="BMQ50" s="168"/>
      <c r="BMR50" s="168"/>
      <c r="BMS50" s="173"/>
      <c r="BMT50" s="168"/>
      <c r="BMU50" s="164"/>
      <c r="BMV50" s="167"/>
      <c r="BMW50" s="168"/>
      <c r="BMX50" s="172"/>
      <c r="BMY50" s="168"/>
      <c r="BMZ50" s="168"/>
      <c r="BNA50" s="168"/>
      <c r="BNB50" s="173"/>
      <c r="BNC50" s="168"/>
      <c r="BND50" s="164"/>
      <c r="BNE50" s="167"/>
      <c r="BNF50" s="168"/>
      <c r="BNG50" s="172"/>
      <c r="BNH50" s="168"/>
      <c r="BNI50" s="168"/>
      <c r="BNJ50" s="168"/>
      <c r="BNK50" s="173"/>
      <c r="BNL50" s="168"/>
      <c r="BNM50" s="164"/>
      <c r="BNN50" s="167"/>
      <c r="BNO50" s="168"/>
      <c r="BNP50" s="172"/>
      <c r="BNQ50" s="168"/>
      <c r="BNR50" s="168"/>
      <c r="BNS50" s="168"/>
      <c r="BNT50" s="173"/>
      <c r="BNU50" s="168"/>
      <c r="BNV50" s="164"/>
      <c r="BNW50" s="167"/>
      <c r="BNX50" s="168"/>
      <c r="BNY50" s="172"/>
      <c r="BNZ50" s="168"/>
      <c r="BOA50" s="168"/>
      <c r="BOB50" s="168"/>
      <c r="BOC50" s="173"/>
      <c r="BOD50" s="168"/>
      <c r="BOE50" s="164"/>
      <c r="BOF50" s="167"/>
      <c r="BOG50" s="168"/>
      <c r="BOH50" s="172"/>
      <c r="BOI50" s="168"/>
      <c r="BOJ50" s="168"/>
      <c r="BOK50" s="168"/>
      <c r="BOL50" s="173"/>
      <c r="BOM50" s="168"/>
      <c r="BON50" s="164"/>
      <c r="BOO50" s="167"/>
      <c r="BOP50" s="168"/>
      <c r="BOQ50" s="172"/>
      <c r="BOR50" s="168"/>
      <c r="BOS50" s="168"/>
      <c r="BOT50" s="168"/>
      <c r="BOU50" s="173"/>
      <c r="BOV50" s="168"/>
      <c r="BOW50" s="164"/>
      <c r="BOX50" s="167"/>
      <c r="BOY50" s="168"/>
      <c r="BOZ50" s="172"/>
      <c r="BPA50" s="168"/>
      <c r="BPB50" s="168"/>
      <c r="BPC50" s="168"/>
      <c r="BPD50" s="173"/>
      <c r="BPE50" s="168"/>
      <c r="BPF50" s="164"/>
      <c r="BPG50" s="167"/>
      <c r="BPH50" s="168"/>
      <c r="BPI50" s="172"/>
      <c r="BPJ50" s="168"/>
      <c r="BPK50" s="168"/>
      <c r="BPL50" s="168"/>
      <c r="BPM50" s="173"/>
      <c r="BPN50" s="168"/>
      <c r="BPO50" s="164"/>
      <c r="BPP50" s="167"/>
      <c r="BPQ50" s="168"/>
      <c r="BPR50" s="172"/>
      <c r="BPS50" s="168"/>
      <c r="BPT50" s="168"/>
      <c r="BPU50" s="168"/>
      <c r="BPV50" s="173"/>
      <c r="BPW50" s="168"/>
      <c r="BPX50" s="164"/>
      <c r="BPY50" s="167"/>
      <c r="BPZ50" s="168"/>
      <c r="BQA50" s="172"/>
      <c r="BQB50" s="168"/>
      <c r="BQC50" s="168"/>
      <c r="BQD50" s="168"/>
      <c r="BQE50" s="173"/>
      <c r="BQF50" s="168"/>
      <c r="BQG50" s="164"/>
      <c r="BQH50" s="167"/>
      <c r="BQI50" s="168"/>
      <c r="BQJ50" s="172"/>
      <c r="BQK50" s="168"/>
      <c r="BQL50" s="168"/>
      <c r="BQM50" s="168"/>
      <c r="BQN50" s="173"/>
      <c r="BQO50" s="168"/>
      <c r="BQP50" s="164"/>
      <c r="BQQ50" s="167"/>
      <c r="BQR50" s="168"/>
      <c r="BQS50" s="172"/>
      <c r="BQT50" s="168"/>
      <c r="BQU50" s="168"/>
      <c r="BQV50" s="168"/>
      <c r="BQW50" s="173"/>
      <c r="BQX50" s="168"/>
      <c r="BQY50" s="164"/>
      <c r="BQZ50" s="167"/>
      <c r="BRA50" s="168"/>
      <c r="BRB50" s="172"/>
      <c r="BRC50" s="168"/>
      <c r="BRD50" s="168"/>
      <c r="BRE50" s="168"/>
      <c r="BRF50" s="173"/>
      <c r="BRG50" s="168"/>
      <c r="BRH50" s="164"/>
      <c r="BRI50" s="167"/>
      <c r="BRJ50" s="168"/>
      <c r="BRK50" s="172"/>
      <c r="BRL50" s="168"/>
      <c r="BRM50" s="168"/>
      <c r="BRN50" s="168"/>
      <c r="BRO50" s="173"/>
      <c r="BRP50" s="168"/>
      <c r="BRQ50" s="164"/>
      <c r="BRR50" s="167"/>
      <c r="BRS50" s="168"/>
      <c r="BRT50" s="172"/>
      <c r="BRU50" s="168"/>
      <c r="BRV50" s="168"/>
      <c r="BRW50" s="168"/>
      <c r="BRX50" s="173"/>
      <c r="BRY50" s="168"/>
      <c r="BRZ50" s="164"/>
      <c r="BSA50" s="167"/>
      <c r="BSB50" s="168"/>
      <c r="BSC50" s="172"/>
      <c r="BSD50" s="168"/>
      <c r="BSE50" s="168"/>
      <c r="BSF50" s="168"/>
      <c r="BSG50" s="173"/>
      <c r="BSH50" s="168"/>
      <c r="BSI50" s="164"/>
      <c r="BSJ50" s="167"/>
      <c r="BSK50" s="168"/>
      <c r="BSL50" s="172"/>
      <c r="BSM50" s="168"/>
      <c r="BSN50" s="168"/>
      <c r="BSO50" s="168"/>
      <c r="BSP50" s="173"/>
      <c r="BSQ50" s="168"/>
      <c r="BSR50" s="164"/>
      <c r="BSS50" s="167"/>
      <c r="BST50" s="168"/>
      <c r="BSU50" s="172"/>
      <c r="BSV50" s="168"/>
      <c r="BSW50" s="168"/>
      <c r="BSX50" s="168"/>
      <c r="BSY50" s="173"/>
      <c r="BSZ50" s="168"/>
      <c r="BTA50" s="164"/>
      <c r="BTB50" s="167"/>
      <c r="BTC50" s="168"/>
      <c r="BTD50" s="172"/>
      <c r="BTE50" s="168"/>
      <c r="BTF50" s="168"/>
      <c r="BTG50" s="168"/>
      <c r="BTH50" s="173"/>
      <c r="BTI50" s="168"/>
      <c r="BTJ50" s="164"/>
      <c r="BTK50" s="167"/>
      <c r="BTL50" s="168"/>
      <c r="BTM50" s="172"/>
      <c r="BTN50" s="168"/>
      <c r="BTO50" s="168"/>
      <c r="BTP50" s="168"/>
      <c r="BTQ50" s="173"/>
      <c r="BTR50" s="168"/>
      <c r="BTS50" s="164"/>
      <c r="BTT50" s="167"/>
      <c r="BTU50" s="168"/>
      <c r="BTV50" s="172"/>
      <c r="BTW50" s="168"/>
      <c r="BTX50" s="168"/>
      <c r="BTY50" s="168"/>
      <c r="BTZ50" s="173"/>
      <c r="BUA50" s="168"/>
      <c r="BUB50" s="164"/>
      <c r="BUC50" s="167"/>
      <c r="BUD50" s="168"/>
      <c r="BUE50" s="172"/>
      <c r="BUF50" s="168"/>
      <c r="BUG50" s="168"/>
      <c r="BUH50" s="168"/>
      <c r="BUI50" s="173"/>
      <c r="BUJ50" s="168"/>
      <c r="BUK50" s="164"/>
      <c r="BUL50" s="167"/>
      <c r="BUM50" s="168"/>
      <c r="BUN50" s="172"/>
      <c r="BUO50" s="168"/>
      <c r="BUP50" s="168"/>
      <c r="BUQ50" s="168"/>
      <c r="BUR50" s="173"/>
      <c r="BUS50" s="168"/>
      <c r="BUT50" s="164"/>
      <c r="BUU50" s="167"/>
      <c r="BUV50" s="168"/>
      <c r="BUW50" s="172"/>
      <c r="BUX50" s="168"/>
      <c r="BUY50" s="168"/>
      <c r="BUZ50" s="168"/>
      <c r="BVA50" s="173"/>
      <c r="BVB50" s="168"/>
      <c r="BVC50" s="164"/>
      <c r="BVD50" s="167"/>
      <c r="BVE50" s="168"/>
      <c r="BVF50" s="172"/>
      <c r="BVG50" s="168"/>
      <c r="BVH50" s="168"/>
      <c r="BVI50" s="168"/>
      <c r="BVJ50" s="173"/>
      <c r="BVK50" s="168"/>
      <c r="BVL50" s="164"/>
      <c r="BVM50" s="167"/>
      <c r="BVN50" s="168"/>
      <c r="BVO50" s="172"/>
      <c r="BVP50" s="168"/>
      <c r="BVQ50" s="168"/>
      <c r="BVR50" s="168"/>
      <c r="BVS50" s="173"/>
      <c r="BVT50" s="168"/>
      <c r="BVU50" s="164"/>
      <c r="BVV50" s="167"/>
      <c r="BVW50" s="168"/>
      <c r="BVX50" s="172"/>
      <c r="BVY50" s="168"/>
      <c r="BVZ50" s="168"/>
      <c r="BWA50" s="168"/>
      <c r="BWB50" s="173"/>
      <c r="BWC50" s="168"/>
      <c r="BWD50" s="164"/>
      <c r="BWE50" s="167"/>
      <c r="BWF50" s="168"/>
      <c r="BWG50" s="172"/>
      <c r="BWH50" s="168"/>
      <c r="BWI50" s="168"/>
      <c r="BWJ50" s="168"/>
      <c r="BWK50" s="173"/>
      <c r="BWL50" s="168"/>
      <c r="BWM50" s="164"/>
      <c r="BWN50" s="167"/>
      <c r="BWO50" s="168"/>
      <c r="BWP50" s="172"/>
      <c r="BWQ50" s="168"/>
      <c r="BWR50" s="168"/>
      <c r="BWS50" s="168"/>
      <c r="BWT50" s="173"/>
      <c r="BWU50" s="168"/>
      <c r="BWV50" s="164"/>
      <c r="BWW50" s="167"/>
      <c r="BWX50" s="168"/>
      <c r="BWY50" s="172"/>
      <c r="BWZ50" s="168"/>
      <c r="BXA50" s="168"/>
      <c r="BXB50" s="168"/>
      <c r="BXC50" s="173"/>
      <c r="BXD50" s="168"/>
      <c r="BXE50" s="164"/>
      <c r="BXF50" s="167"/>
      <c r="BXG50" s="168"/>
      <c r="BXH50" s="172"/>
      <c r="BXI50" s="168"/>
      <c r="BXJ50" s="168"/>
      <c r="BXK50" s="168"/>
      <c r="BXL50" s="173"/>
      <c r="BXM50" s="168"/>
      <c r="BXN50" s="164"/>
      <c r="BXO50" s="167"/>
      <c r="BXP50" s="168"/>
      <c r="BXQ50" s="172"/>
      <c r="BXR50" s="168"/>
      <c r="BXS50" s="168"/>
      <c r="BXT50" s="168"/>
      <c r="BXU50" s="173"/>
      <c r="BXV50" s="168"/>
      <c r="BXW50" s="164"/>
      <c r="BXX50" s="167"/>
      <c r="BXY50" s="168"/>
      <c r="BXZ50" s="172"/>
      <c r="BYA50" s="168"/>
      <c r="BYB50" s="168"/>
      <c r="BYC50" s="168"/>
      <c r="BYD50" s="173"/>
      <c r="BYE50" s="168"/>
      <c r="BYF50" s="164"/>
      <c r="BYG50" s="167"/>
      <c r="BYH50" s="168"/>
      <c r="BYI50" s="172"/>
      <c r="BYJ50" s="168"/>
      <c r="BYK50" s="168"/>
      <c r="BYL50" s="168"/>
      <c r="BYM50" s="173"/>
      <c r="BYN50" s="168"/>
      <c r="BYO50" s="164"/>
      <c r="BYP50" s="167"/>
      <c r="BYQ50" s="168"/>
      <c r="BYR50" s="172"/>
      <c r="BYS50" s="168"/>
      <c r="BYT50" s="168"/>
      <c r="BYU50" s="168"/>
      <c r="BYV50" s="173"/>
      <c r="BYW50" s="168"/>
      <c r="BYX50" s="164"/>
      <c r="BYY50" s="167"/>
      <c r="BYZ50" s="168"/>
      <c r="BZA50" s="172"/>
      <c r="BZB50" s="168"/>
      <c r="BZC50" s="168"/>
      <c r="BZD50" s="168"/>
      <c r="BZE50" s="173"/>
      <c r="BZF50" s="168"/>
      <c r="BZG50" s="164"/>
      <c r="BZH50" s="167"/>
      <c r="BZI50" s="168"/>
      <c r="BZJ50" s="172"/>
      <c r="BZK50" s="168"/>
      <c r="BZL50" s="168"/>
      <c r="BZM50" s="168"/>
      <c r="BZN50" s="173"/>
      <c r="BZO50" s="168"/>
      <c r="BZP50" s="164"/>
      <c r="BZQ50" s="167"/>
      <c r="BZR50" s="168"/>
      <c r="BZS50" s="172"/>
      <c r="BZT50" s="168"/>
      <c r="BZU50" s="168"/>
      <c r="BZV50" s="168"/>
      <c r="BZW50" s="173"/>
      <c r="BZX50" s="168"/>
      <c r="BZY50" s="164"/>
      <c r="BZZ50" s="167"/>
      <c r="CAA50" s="168"/>
      <c r="CAB50" s="172"/>
      <c r="CAC50" s="168"/>
      <c r="CAD50" s="168"/>
      <c r="CAE50" s="168"/>
      <c r="CAF50" s="173"/>
      <c r="CAG50" s="168"/>
      <c r="CAH50" s="164"/>
      <c r="CAI50" s="167"/>
      <c r="CAJ50" s="168"/>
      <c r="CAK50" s="172"/>
      <c r="CAL50" s="168"/>
      <c r="CAM50" s="168"/>
      <c r="CAN50" s="168"/>
      <c r="CAO50" s="173"/>
      <c r="CAP50" s="168"/>
      <c r="CAQ50" s="164"/>
      <c r="CAR50" s="167"/>
      <c r="CAS50" s="168"/>
      <c r="CAT50" s="172"/>
      <c r="CAU50" s="168"/>
      <c r="CAV50" s="168"/>
      <c r="CAW50" s="168"/>
      <c r="CAX50" s="173"/>
      <c r="CAY50" s="168"/>
      <c r="CAZ50" s="164"/>
      <c r="CBA50" s="167"/>
      <c r="CBB50" s="168"/>
      <c r="CBC50" s="172"/>
      <c r="CBD50" s="168"/>
      <c r="CBE50" s="168"/>
      <c r="CBF50" s="168"/>
      <c r="CBG50" s="173"/>
      <c r="CBH50" s="168"/>
      <c r="CBI50" s="164"/>
      <c r="CBJ50" s="167"/>
      <c r="CBK50" s="168"/>
      <c r="CBL50" s="172"/>
      <c r="CBM50" s="168"/>
      <c r="CBN50" s="168"/>
      <c r="CBO50" s="168"/>
      <c r="CBP50" s="173"/>
      <c r="CBQ50" s="168"/>
      <c r="CBR50" s="164"/>
      <c r="CBS50" s="167"/>
      <c r="CBT50" s="168"/>
      <c r="CBU50" s="172"/>
      <c r="CBV50" s="168"/>
      <c r="CBW50" s="168"/>
      <c r="CBX50" s="168"/>
      <c r="CBY50" s="173"/>
      <c r="CBZ50" s="168"/>
      <c r="CCA50" s="164"/>
      <c r="CCB50" s="167"/>
      <c r="CCC50" s="168"/>
      <c r="CCD50" s="172"/>
      <c r="CCE50" s="168"/>
      <c r="CCF50" s="168"/>
      <c r="CCG50" s="168"/>
      <c r="CCH50" s="173"/>
      <c r="CCI50" s="168"/>
      <c r="CCJ50" s="164"/>
      <c r="CCK50" s="167"/>
      <c r="CCL50" s="168"/>
      <c r="CCM50" s="172"/>
      <c r="CCN50" s="168"/>
      <c r="CCO50" s="168"/>
      <c r="CCP50" s="168"/>
      <c r="CCQ50" s="173"/>
      <c r="CCR50" s="168"/>
      <c r="CCS50" s="164"/>
      <c r="CCT50" s="167"/>
      <c r="CCU50" s="168"/>
      <c r="CCV50" s="172"/>
      <c r="CCW50" s="168"/>
      <c r="CCX50" s="168"/>
      <c r="CCY50" s="168"/>
      <c r="CCZ50" s="173"/>
      <c r="CDA50" s="168"/>
      <c r="CDB50" s="164"/>
      <c r="CDC50" s="167"/>
      <c r="CDD50" s="168"/>
      <c r="CDE50" s="172"/>
      <c r="CDF50" s="168"/>
      <c r="CDG50" s="168"/>
      <c r="CDH50" s="168"/>
      <c r="CDI50" s="173"/>
      <c r="CDJ50" s="168"/>
      <c r="CDK50" s="164"/>
      <c r="CDL50" s="167"/>
      <c r="CDM50" s="168"/>
      <c r="CDN50" s="172"/>
      <c r="CDO50" s="168"/>
      <c r="CDP50" s="168"/>
      <c r="CDQ50" s="168"/>
      <c r="CDR50" s="173"/>
      <c r="CDS50" s="168"/>
      <c r="CDT50" s="164"/>
      <c r="CDU50" s="167"/>
      <c r="CDV50" s="168"/>
      <c r="CDW50" s="172"/>
      <c r="CDX50" s="168"/>
      <c r="CDY50" s="168"/>
      <c r="CDZ50" s="168"/>
      <c r="CEA50" s="173"/>
      <c r="CEB50" s="168"/>
      <c r="CEC50" s="164"/>
      <c r="CED50" s="167"/>
      <c r="CEE50" s="168"/>
      <c r="CEF50" s="172"/>
      <c r="CEG50" s="168"/>
      <c r="CEH50" s="168"/>
      <c r="CEI50" s="168"/>
      <c r="CEJ50" s="173"/>
      <c r="CEK50" s="168"/>
      <c r="CEL50" s="164"/>
      <c r="CEM50" s="167"/>
      <c r="CEN50" s="168"/>
      <c r="CEO50" s="172"/>
      <c r="CEP50" s="168"/>
      <c r="CEQ50" s="168"/>
      <c r="CER50" s="168"/>
      <c r="CES50" s="173"/>
      <c r="CET50" s="168"/>
      <c r="CEU50" s="164"/>
      <c r="CEV50" s="167"/>
      <c r="CEW50" s="168"/>
      <c r="CEX50" s="172"/>
      <c r="CEY50" s="168"/>
      <c r="CEZ50" s="168"/>
      <c r="CFA50" s="168"/>
      <c r="CFB50" s="173"/>
      <c r="CFC50" s="168"/>
      <c r="CFD50" s="164"/>
      <c r="CFE50" s="167"/>
      <c r="CFF50" s="168"/>
      <c r="CFG50" s="172"/>
      <c r="CFH50" s="168"/>
      <c r="CFI50" s="168"/>
      <c r="CFJ50" s="168"/>
      <c r="CFK50" s="173"/>
      <c r="CFL50" s="168"/>
      <c r="CFM50" s="164"/>
      <c r="CFN50" s="167"/>
      <c r="CFO50" s="168"/>
      <c r="CFP50" s="172"/>
      <c r="CFQ50" s="168"/>
      <c r="CFR50" s="168"/>
      <c r="CFS50" s="168"/>
      <c r="CFT50" s="173"/>
      <c r="CFU50" s="168"/>
      <c r="CFV50" s="164"/>
      <c r="CFW50" s="167"/>
      <c r="CFX50" s="168"/>
      <c r="CFY50" s="172"/>
      <c r="CFZ50" s="168"/>
      <c r="CGA50" s="168"/>
      <c r="CGB50" s="168"/>
      <c r="CGC50" s="173"/>
      <c r="CGD50" s="168"/>
      <c r="CGE50" s="164"/>
      <c r="CGF50" s="167"/>
      <c r="CGG50" s="168"/>
      <c r="CGH50" s="172"/>
      <c r="CGI50" s="168"/>
      <c r="CGJ50" s="168"/>
      <c r="CGK50" s="168"/>
      <c r="CGL50" s="173"/>
      <c r="CGM50" s="168"/>
      <c r="CGN50" s="164"/>
      <c r="CGO50" s="167"/>
      <c r="CGP50" s="168"/>
      <c r="CGQ50" s="172"/>
      <c r="CGR50" s="168"/>
      <c r="CGS50" s="168"/>
      <c r="CGT50" s="168"/>
      <c r="CGU50" s="173"/>
      <c r="CGV50" s="168"/>
      <c r="CGW50" s="164"/>
      <c r="CGX50" s="167"/>
      <c r="CGY50" s="168"/>
      <c r="CGZ50" s="172"/>
      <c r="CHA50" s="168"/>
      <c r="CHB50" s="168"/>
      <c r="CHC50" s="168"/>
      <c r="CHD50" s="173"/>
      <c r="CHE50" s="168"/>
      <c r="CHF50" s="164"/>
      <c r="CHG50" s="167"/>
      <c r="CHH50" s="168"/>
      <c r="CHI50" s="172"/>
      <c r="CHJ50" s="168"/>
      <c r="CHK50" s="168"/>
      <c r="CHL50" s="168"/>
      <c r="CHM50" s="173"/>
      <c r="CHN50" s="168"/>
      <c r="CHO50" s="164"/>
      <c r="CHP50" s="167"/>
      <c r="CHQ50" s="168"/>
      <c r="CHR50" s="172"/>
      <c r="CHS50" s="168"/>
      <c r="CHT50" s="168"/>
      <c r="CHU50" s="168"/>
      <c r="CHV50" s="173"/>
      <c r="CHW50" s="168"/>
      <c r="CHX50" s="164"/>
      <c r="CHY50" s="167"/>
      <c r="CHZ50" s="168"/>
      <c r="CIA50" s="172"/>
      <c r="CIB50" s="168"/>
      <c r="CIC50" s="168"/>
      <c r="CID50" s="168"/>
      <c r="CIE50" s="173"/>
      <c r="CIF50" s="168"/>
      <c r="CIG50" s="164"/>
      <c r="CIH50" s="167"/>
      <c r="CII50" s="168"/>
      <c r="CIJ50" s="172"/>
      <c r="CIK50" s="168"/>
      <c r="CIL50" s="168"/>
      <c r="CIM50" s="168"/>
      <c r="CIN50" s="173"/>
      <c r="CIO50" s="168"/>
      <c r="CIP50" s="164"/>
      <c r="CIQ50" s="167"/>
      <c r="CIR50" s="168"/>
      <c r="CIS50" s="172"/>
      <c r="CIT50" s="168"/>
      <c r="CIU50" s="168"/>
      <c r="CIV50" s="168"/>
      <c r="CIW50" s="173"/>
      <c r="CIX50" s="168"/>
      <c r="CIY50" s="164"/>
      <c r="CIZ50" s="167"/>
      <c r="CJA50" s="168"/>
      <c r="CJB50" s="172"/>
      <c r="CJC50" s="168"/>
      <c r="CJD50" s="168"/>
      <c r="CJE50" s="168"/>
      <c r="CJF50" s="173"/>
      <c r="CJG50" s="168"/>
      <c r="CJH50" s="164"/>
      <c r="CJI50" s="167"/>
      <c r="CJJ50" s="168"/>
      <c r="CJK50" s="172"/>
      <c r="CJL50" s="168"/>
      <c r="CJM50" s="168"/>
      <c r="CJN50" s="168"/>
      <c r="CJO50" s="173"/>
      <c r="CJP50" s="168"/>
      <c r="CJQ50" s="164"/>
      <c r="CJR50" s="167"/>
      <c r="CJS50" s="168"/>
      <c r="CJT50" s="172"/>
      <c r="CJU50" s="168"/>
      <c r="CJV50" s="168"/>
      <c r="CJW50" s="168"/>
      <c r="CJX50" s="173"/>
      <c r="CJY50" s="168"/>
      <c r="CJZ50" s="164"/>
      <c r="CKA50" s="167"/>
      <c r="CKB50" s="168"/>
      <c r="CKC50" s="172"/>
      <c r="CKD50" s="168"/>
      <c r="CKE50" s="168"/>
      <c r="CKF50" s="168"/>
      <c r="CKG50" s="173"/>
      <c r="CKH50" s="168"/>
      <c r="CKI50" s="164"/>
      <c r="CKJ50" s="167"/>
      <c r="CKK50" s="168"/>
      <c r="CKL50" s="172"/>
      <c r="CKM50" s="168"/>
      <c r="CKN50" s="168"/>
      <c r="CKO50" s="168"/>
      <c r="CKP50" s="173"/>
      <c r="CKQ50" s="168"/>
      <c r="CKR50" s="164"/>
      <c r="CKS50" s="167"/>
      <c r="CKT50" s="168"/>
      <c r="CKU50" s="172"/>
      <c r="CKV50" s="168"/>
      <c r="CKW50" s="168"/>
      <c r="CKX50" s="168"/>
      <c r="CKY50" s="173"/>
      <c r="CKZ50" s="168"/>
      <c r="CLA50" s="164"/>
      <c r="CLB50" s="167"/>
      <c r="CLC50" s="168"/>
      <c r="CLD50" s="172"/>
      <c r="CLE50" s="168"/>
      <c r="CLF50" s="168"/>
      <c r="CLG50" s="168"/>
      <c r="CLH50" s="173"/>
      <c r="CLI50" s="168"/>
      <c r="CLJ50" s="164"/>
      <c r="CLK50" s="167"/>
      <c r="CLL50" s="168"/>
      <c r="CLM50" s="172"/>
      <c r="CLN50" s="168"/>
      <c r="CLO50" s="168"/>
      <c r="CLP50" s="168"/>
      <c r="CLQ50" s="173"/>
      <c r="CLR50" s="168"/>
      <c r="CLS50" s="164"/>
      <c r="CLT50" s="167"/>
      <c r="CLU50" s="168"/>
      <c r="CLV50" s="172"/>
      <c r="CLW50" s="168"/>
      <c r="CLX50" s="168"/>
      <c r="CLY50" s="168"/>
      <c r="CLZ50" s="173"/>
      <c r="CMA50" s="168"/>
      <c r="CMB50" s="164"/>
      <c r="CMC50" s="167"/>
      <c r="CMD50" s="168"/>
      <c r="CME50" s="172"/>
      <c r="CMF50" s="168"/>
      <c r="CMG50" s="168"/>
      <c r="CMH50" s="168"/>
      <c r="CMI50" s="173"/>
      <c r="CMJ50" s="168"/>
      <c r="CMK50" s="164"/>
      <c r="CML50" s="167"/>
      <c r="CMM50" s="168"/>
      <c r="CMN50" s="172"/>
      <c r="CMO50" s="168"/>
      <c r="CMP50" s="168"/>
      <c r="CMQ50" s="168"/>
      <c r="CMR50" s="173"/>
      <c r="CMS50" s="168"/>
      <c r="CMT50" s="164"/>
      <c r="CMU50" s="167"/>
      <c r="CMV50" s="168"/>
      <c r="CMW50" s="172"/>
      <c r="CMX50" s="168"/>
      <c r="CMY50" s="168"/>
      <c r="CMZ50" s="168"/>
      <c r="CNA50" s="173"/>
      <c r="CNB50" s="168"/>
      <c r="CNC50" s="164"/>
      <c r="CND50" s="167"/>
      <c r="CNE50" s="168"/>
      <c r="CNF50" s="172"/>
      <c r="CNG50" s="168"/>
      <c r="CNH50" s="168"/>
      <c r="CNI50" s="168"/>
      <c r="CNJ50" s="173"/>
      <c r="CNK50" s="168"/>
      <c r="CNL50" s="164"/>
      <c r="CNM50" s="167"/>
      <c r="CNN50" s="168"/>
      <c r="CNO50" s="172"/>
      <c r="CNP50" s="168"/>
      <c r="CNQ50" s="168"/>
      <c r="CNR50" s="168"/>
      <c r="CNS50" s="173"/>
      <c r="CNT50" s="168"/>
      <c r="CNU50" s="164"/>
      <c r="CNV50" s="167"/>
      <c r="CNW50" s="168"/>
      <c r="CNX50" s="172"/>
      <c r="CNY50" s="168"/>
      <c r="CNZ50" s="168"/>
      <c r="COA50" s="168"/>
      <c r="COB50" s="173"/>
      <c r="COC50" s="168"/>
      <c r="COD50" s="164"/>
      <c r="COE50" s="167"/>
      <c r="COF50" s="168"/>
      <c r="COG50" s="172"/>
      <c r="COH50" s="168"/>
      <c r="COI50" s="168"/>
      <c r="COJ50" s="168"/>
      <c r="COK50" s="173"/>
      <c r="COL50" s="168"/>
      <c r="COM50" s="164"/>
      <c r="CON50" s="167"/>
      <c r="COO50" s="168"/>
      <c r="COP50" s="172"/>
      <c r="COQ50" s="168"/>
      <c r="COR50" s="168"/>
      <c r="COS50" s="168"/>
      <c r="COT50" s="173"/>
      <c r="COU50" s="168"/>
      <c r="COV50" s="164"/>
      <c r="COW50" s="167"/>
      <c r="COX50" s="168"/>
      <c r="COY50" s="172"/>
      <c r="COZ50" s="168"/>
      <c r="CPA50" s="168"/>
      <c r="CPB50" s="168"/>
      <c r="CPC50" s="173"/>
      <c r="CPD50" s="168"/>
      <c r="CPE50" s="164"/>
      <c r="CPF50" s="167"/>
      <c r="CPG50" s="168"/>
      <c r="CPH50" s="172"/>
      <c r="CPI50" s="168"/>
      <c r="CPJ50" s="168"/>
      <c r="CPK50" s="168"/>
      <c r="CPL50" s="173"/>
      <c r="CPM50" s="168"/>
      <c r="CPN50" s="164"/>
      <c r="CPO50" s="167"/>
      <c r="CPP50" s="168"/>
      <c r="CPQ50" s="172"/>
      <c r="CPR50" s="168"/>
      <c r="CPS50" s="168"/>
      <c r="CPT50" s="168"/>
      <c r="CPU50" s="173"/>
      <c r="CPV50" s="168"/>
      <c r="CPW50" s="164"/>
      <c r="CPX50" s="167"/>
      <c r="CPY50" s="168"/>
      <c r="CPZ50" s="172"/>
      <c r="CQA50" s="168"/>
      <c r="CQB50" s="168"/>
      <c r="CQC50" s="168"/>
      <c r="CQD50" s="173"/>
      <c r="CQE50" s="168"/>
      <c r="CQF50" s="164"/>
      <c r="CQG50" s="167"/>
      <c r="CQH50" s="168"/>
      <c r="CQI50" s="172"/>
      <c r="CQJ50" s="168"/>
      <c r="CQK50" s="168"/>
      <c r="CQL50" s="168"/>
      <c r="CQM50" s="173"/>
      <c r="CQN50" s="168"/>
      <c r="CQO50" s="164"/>
      <c r="CQP50" s="167"/>
      <c r="CQQ50" s="168"/>
      <c r="CQR50" s="172"/>
      <c r="CQS50" s="168"/>
      <c r="CQT50" s="168"/>
      <c r="CQU50" s="168"/>
      <c r="CQV50" s="173"/>
      <c r="CQW50" s="168"/>
      <c r="CQX50" s="164"/>
      <c r="CQY50" s="167"/>
      <c r="CQZ50" s="168"/>
      <c r="CRA50" s="172"/>
      <c r="CRB50" s="168"/>
      <c r="CRC50" s="168"/>
      <c r="CRD50" s="168"/>
      <c r="CRE50" s="173"/>
      <c r="CRF50" s="168"/>
      <c r="CRG50" s="164"/>
      <c r="CRH50" s="167"/>
      <c r="CRI50" s="168"/>
      <c r="CRJ50" s="172"/>
      <c r="CRK50" s="168"/>
      <c r="CRL50" s="168"/>
      <c r="CRM50" s="168"/>
      <c r="CRN50" s="173"/>
      <c r="CRO50" s="168"/>
      <c r="CRP50" s="164"/>
      <c r="CRQ50" s="167"/>
      <c r="CRR50" s="168"/>
      <c r="CRS50" s="172"/>
      <c r="CRT50" s="168"/>
      <c r="CRU50" s="168"/>
      <c r="CRV50" s="168"/>
      <c r="CRW50" s="173"/>
      <c r="CRX50" s="168"/>
      <c r="CRY50" s="164"/>
      <c r="CRZ50" s="167"/>
      <c r="CSA50" s="168"/>
      <c r="CSB50" s="172"/>
      <c r="CSC50" s="168"/>
      <c r="CSD50" s="168"/>
      <c r="CSE50" s="168"/>
      <c r="CSF50" s="173"/>
      <c r="CSG50" s="168"/>
      <c r="CSH50" s="164"/>
      <c r="CSI50" s="167"/>
      <c r="CSJ50" s="168"/>
      <c r="CSK50" s="172"/>
      <c r="CSL50" s="168"/>
      <c r="CSM50" s="168"/>
      <c r="CSN50" s="168"/>
      <c r="CSO50" s="173"/>
      <c r="CSP50" s="168"/>
      <c r="CSQ50" s="164"/>
      <c r="CSR50" s="167"/>
      <c r="CSS50" s="168"/>
      <c r="CST50" s="172"/>
      <c r="CSU50" s="168"/>
      <c r="CSV50" s="168"/>
      <c r="CSW50" s="168"/>
      <c r="CSX50" s="173"/>
      <c r="CSY50" s="168"/>
      <c r="CSZ50" s="164"/>
      <c r="CTA50" s="167"/>
      <c r="CTB50" s="168"/>
      <c r="CTC50" s="172"/>
      <c r="CTD50" s="168"/>
      <c r="CTE50" s="168"/>
      <c r="CTF50" s="168"/>
      <c r="CTG50" s="173"/>
      <c r="CTH50" s="168"/>
      <c r="CTI50" s="164"/>
      <c r="CTJ50" s="167"/>
      <c r="CTK50" s="168"/>
      <c r="CTL50" s="172"/>
      <c r="CTM50" s="168"/>
      <c r="CTN50" s="168"/>
      <c r="CTO50" s="168"/>
      <c r="CTP50" s="173"/>
      <c r="CTQ50" s="168"/>
      <c r="CTR50" s="164"/>
      <c r="CTS50" s="167"/>
      <c r="CTT50" s="168"/>
      <c r="CTU50" s="172"/>
      <c r="CTV50" s="168"/>
      <c r="CTW50" s="168"/>
      <c r="CTX50" s="168"/>
      <c r="CTY50" s="173"/>
      <c r="CTZ50" s="168"/>
      <c r="CUA50" s="164"/>
      <c r="CUB50" s="167"/>
      <c r="CUC50" s="168"/>
      <c r="CUD50" s="172"/>
      <c r="CUE50" s="168"/>
      <c r="CUF50" s="168"/>
      <c r="CUG50" s="168"/>
      <c r="CUH50" s="173"/>
      <c r="CUI50" s="168"/>
      <c r="CUJ50" s="164"/>
      <c r="CUK50" s="167"/>
      <c r="CUL50" s="168"/>
      <c r="CUM50" s="172"/>
      <c r="CUN50" s="168"/>
      <c r="CUO50" s="168"/>
      <c r="CUP50" s="168"/>
      <c r="CUQ50" s="173"/>
      <c r="CUR50" s="168"/>
      <c r="CUS50" s="164"/>
      <c r="CUT50" s="167"/>
      <c r="CUU50" s="168"/>
      <c r="CUV50" s="172"/>
      <c r="CUW50" s="168"/>
      <c r="CUX50" s="168"/>
      <c r="CUY50" s="168"/>
      <c r="CUZ50" s="173"/>
      <c r="CVA50" s="168"/>
      <c r="CVB50" s="164"/>
      <c r="CVC50" s="167"/>
      <c r="CVD50" s="168"/>
      <c r="CVE50" s="172"/>
      <c r="CVF50" s="168"/>
      <c r="CVG50" s="168"/>
      <c r="CVH50" s="168"/>
      <c r="CVI50" s="173"/>
      <c r="CVJ50" s="168"/>
      <c r="CVK50" s="164"/>
      <c r="CVL50" s="167"/>
      <c r="CVM50" s="168"/>
      <c r="CVN50" s="172"/>
      <c r="CVO50" s="168"/>
      <c r="CVP50" s="168"/>
      <c r="CVQ50" s="168"/>
      <c r="CVR50" s="173"/>
      <c r="CVS50" s="168"/>
      <c r="CVT50" s="164"/>
      <c r="CVU50" s="167"/>
      <c r="CVV50" s="168"/>
      <c r="CVW50" s="172"/>
      <c r="CVX50" s="168"/>
      <c r="CVY50" s="168"/>
      <c r="CVZ50" s="168"/>
      <c r="CWA50" s="173"/>
      <c r="CWB50" s="168"/>
      <c r="CWC50" s="164"/>
      <c r="CWD50" s="167"/>
      <c r="CWE50" s="168"/>
      <c r="CWF50" s="172"/>
      <c r="CWG50" s="168"/>
      <c r="CWH50" s="168"/>
      <c r="CWI50" s="168"/>
      <c r="CWJ50" s="173"/>
      <c r="CWK50" s="168"/>
      <c r="CWL50" s="164"/>
      <c r="CWM50" s="167"/>
      <c r="CWN50" s="168"/>
      <c r="CWO50" s="172"/>
      <c r="CWP50" s="168"/>
      <c r="CWQ50" s="168"/>
      <c r="CWR50" s="168"/>
      <c r="CWS50" s="173"/>
      <c r="CWT50" s="168"/>
      <c r="CWU50" s="164"/>
      <c r="CWV50" s="167"/>
      <c r="CWW50" s="168"/>
      <c r="CWX50" s="172"/>
      <c r="CWY50" s="168"/>
      <c r="CWZ50" s="168"/>
      <c r="CXA50" s="168"/>
      <c r="CXB50" s="173"/>
      <c r="CXC50" s="168"/>
      <c r="CXD50" s="164"/>
      <c r="CXE50" s="167"/>
      <c r="CXF50" s="168"/>
      <c r="CXG50" s="172"/>
      <c r="CXH50" s="168"/>
      <c r="CXI50" s="168"/>
      <c r="CXJ50" s="168"/>
      <c r="CXK50" s="173"/>
      <c r="CXL50" s="168"/>
      <c r="CXM50" s="164"/>
      <c r="CXN50" s="167"/>
      <c r="CXO50" s="168"/>
      <c r="CXP50" s="172"/>
      <c r="CXQ50" s="168"/>
      <c r="CXR50" s="168"/>
      <c r="CXS50" s="168"/>
      <c r="CXT50" s="173"/>
      <c r="CXU50" s="168"/>
      <c r="CXV50" s="164"/>
      <c r="CXW50" s="167"/>
      <c r="CXX50" s="168"/>
      <c r="CXY50" s="172"/>
      <c r="CXZ50" s="168"/>
      <c r="CYA50" s="168"/>
      <c r="CYB50" s="168"/>
      <c r="CYC50" s="173"/>
      <c r="CYD50" s="168"/>
      <c r="CYE50" s="164"/>
      <c r="CYF50" s="167"/>
      <c r="CYG50" s="168"/>
      <c r="CYH50" s="172"/>
      <c r="CYI50" s="168"/>
      <c r="CYJ50" s="168"/>
      <c r="CYK50" s="168"/>
      <c r="CYL50" s="173"/>
      <c r="CYM50" s="168"/>
      <c r="CYN50" s="164"/>
      <c r="CYO50" s="167"/>
      <c r="CYP50" s="168"/>
      <c r="CYQ50" s="172"/>
      <c r="CYR50" s="168"/>
      <c r="CYS50" s="168"/>
      <c r="CYT50" s="168"/>
      <c r="CYU50" s="173"/>
      <c r="CYV50" s="168"/>
      <c r="CYW50" s="164"/>
      <c r="CYX50" s="167"/>
      <c r="CYY50" s="168"/>
      <c r="CYZ50" s="172"/>
      <c r="CZA50" s="168"/>
      <c r="CZB50" s="168"/>
      <c r="CZC50" s="168"/>
      <c r="CZD50" s="173"/>
      <c r="CZE50" s="168"/>
      <c r="CZF50" s="164"/>
      <c r="CZG50" s="167"/>
      <c r="CZH50" s="168"/>
      <c r="CZI50" s="172"/>
      <c r="CZJ50" s="168"/>
      <c r="CZK50" s="168"/>
      <c r="CZL50" s="168"/>
      <c r="CZM50" s="173"/>
      <c r="CZN50" s="168"/>
      <c r="CZO50" s="164"/>
      <c r="CZP50" s="167"/>
      <c r="CZQ50" s="168"/>
      <c r="CZR50" s="172"/>
      <c r="CZS50" s="168"/>
      <c r="CZT50" s="168"/>
      <c r="CZU50" s="168"/>
      <c r="CZV50" s="173"/>
      <c r="CZW50" s="168"/>
      <c r="CZX50" s="164"/>
      <c r="CZY50" s="167"/>
      <c r="CZZ50" s="168"/>
      <c r="DAA50" s="172"/>
      <c r="DAB50" s="168"/>
      <c r="DAC50" s="168"/>
      <c r="DAD50" s="168"/>
      <c r="DAE50" s="173"/>
      <c r="DAF50" s="168"/>
      <c r="DAG50" s="164"/>
      <c r="DAH50" s="167"/>
      <c r="DAI50" s="168"/>
      <c r="DAJ50" s="172"/>
      <c r="DAK50" s="168"/>
      <c r="DAL50" s="168"/>
      <c r="DAM50" s="168"/>
      <c r="DAN50" s="173"/>
      <c r="DAO50" s="168"/>
      <c r="DAP50" s="164"/>
      <c r="DAQ50" s="167"/>
      <c r="DAR50" s="168"/>
      <c r="DAS50" s="172"/>
      <c r="DAT50" s="168"/>
      <c r="DAU50" s="168"/>
      <c r="DAV50" s="168"/>
      <c r="DAW50" s="173"/>
      <c r="DAX50" s="168"/>
      <c r="DAY50" s="164"/>
      <c r="DAZ50" s="167"/>
      <c r="DBA50" s="168"/>
      <c r="DBB50" s="172"/>
      <c r="DBC50" s="168"/>
      <c r="DBD50" s="168"/>
      <c r="DBE50" s="168"/>
      <c r="DBF50" s="173"/>
      <c r="DBG50" s="168"/>
      <c r="DBH50" s="164"/>
      <c r="DBI50" s="167"/>
      <c r="DBJ50" s="168"/>
      <c r="DBK50" s="172"/>
      <c r="DBL50" s="168"/>
      <c r="DBM50" s="168"/>
      <c r="DBN50" s="168"/>
      <c r="DBO50" s="173"/>
      <c r="DBP50" s="168"/>
      <c r="DBQ50" s="164"/>
      <c r="DBR50" s="167"/>
      <c r="DBS50" s="168"/>
      <c r="DBT50" s="172"/>
      <c r="DBU50" s="168"/>
      <c r="DBV50" s="168"/>
      <c r="DBW50" s="168"/>
      <c r="DBX50" s="173"/>
      <c r="DBY50" s="168"/>
      <c r="DBZ50" s="164"/>
      <c r="DCA50" s="167"/>
      <c r="DCB50" s="168"/>
      <c r="DCC50" s="172"/>
      <c r="DCD50" s="168"/>
      <c r="DCE50" s="168"/>
      <c r="DCF50" s="168"/>
      <c r="DCG50" s="173"/>
      <c r="DCH50" s="168"/>
      <c r="DCI50" s="164"/>
      <c r="DCJ50" s="167"/>
      <c r="DCK50" s="168"/>
      <c r="DCL50" s="172"/>
      <c r="DCM50" s="168"/>
      <c r="DCN50" s="168"/>
      <c r="DCO50" s="168"/>
      <c r="DCP50" s="173"/>
      <c r="DCQ50" s="168"/>
      <c r="DCR50" s="164"/>
      <c r="DCS50" s="167"/>
      <c r="DCT50" s="168"/>
      <c r="DCU50" s="172"/>
      <c r="DCV50" s="168"/>
      <c r="DCW50" s="168"/>
      <c r="DCX50" s="168"/>
      <c r="DCY50" s="173"/>
      <c r="DCZ50" s="168"/>
      <c r="DDA50" s="164"/>
      <c r="DDB50" s="167"/>
      <c r="DDC50" s="168"/>
      <c r="DDD50" s="172"/>
      <c r="DDE50" s="168"/>
      <c r="DDF50" s="168"/>
      <c r="DDG50" s="168"/>
      <c r="DDH50" s="173"/>
      <c r="DDI50" s="168"/>
      <c r="DDJ50" s="164"/>
      <c r="DDK50" s="167"/>
      <c r="DDL50" s="168"/>
      <c r="DDM50" s="172"/>
      <c r="DDN50" s="168"/>
      <c r="DDO50" s="168"/>
      <c r="DDP50" s="168"/>
      <c r="DDQ50" s="173"/>
      <c r="DDR50" s="168"/>
      <c r="DDS50" s="164"/>
      <c r="DDT50" s="167"/>
      <c r="DDU50" s="168"/>
      <c r="DDV50" s="172"/>
      <c r="DDW50" s="168"/>
      <c r="DDX50" s="168"/>
      <c r="DDY50" s="168"/>
      <c r="DDZ50" s="173"/>
      <c r="DEA50" s="168"/>
      <c r="DEB50" s="164"/>
      <c r="DEC50" s="167"/>
      <c r="DED50" s="168"/>
      <c r="DEE50" s="172"/>
      <c r="DEF50" s="168"/>
      <c r="DEG50" s="168"/>
      <c r="DEH50" s="168"/>
      <c r="DEI50" s="173"/>
      <c r="DEJ50" s="168"/>
      <c r="DEK50" s="164"/>
      <c r="DEL50" s="167"/>
      <c r="DEM50" s="168"/>
      <c r="DEN50" s="172"/>
      <c r="DEO50" s="168"/>
      <c r="DEP50" s="168"/>
      <c r="DEQ50" s="168"/>
      <c r="DER50" s="173"/>
      <c r="DES50" s="168"/>
      <c r="DET50" s="164"/>
      <c r="DEU50" s="167"/>
      <c r="DEV50" s="168"/>
      <c r="DEW50" s="172"/>
      <c r="DEX50" s="168"/>
      <c r="DEY50" s="168"/>
      <c r="DEZ50" s="168"/>
      <c r="DFA50" s="173"/>
      <c r="DFB50" s="168"/>
      <c r="DFC50" s="164"/>
      <c r="DFD50" s="167"/>
      <c r="DFE50" s="168"/>
      <c r="DFF50" s="172"/>
      <c r="DFG50" s="168"/>
      <c r="DFH50" s="168"/>
      <c r="DFI50" s="168"/>
      <c r="DFJ50" s="173"/>
      <c r="DFK50" s="168"/>
      <c r="DFL50" s="164"/>
      <c r="DFM50" s="167"/>
      <c r="DFN50" s="168"/>
      <c r="DFO50" s="172"/>
      <c r="DFP50" s="168"/>
      <c r="DFQ50" s="168"/>
      <c r="DFR50" s="168"/>
      <c r="DFS50" s="173"/>
      <c r="DFT50" s="168"/>
      <c r="DFU50" s="164"/>
      <c r="DFV50" s="167"/>
      <c r="DFW50" s="168"/>
      <c r="DFX50" s="172"/>
      <c r="DFY50" s="168"/>
      <c r="DFZ50" s="168"/>
      <c r="DGA50" s="168"/>
      <c r="DGB50" s="173"/>
      <c r="DGC50" s="168"/>
      <c r="DGD50" s="164"/>
      <c r="DGE50" s="167"/>
      <c r="DGF50" s="168"/>
      <c r="DGG50" s="172"/>
      <c r="DGH50" s="168"/>
      <c r="DGI50" s="168"/>
      <c r="DGJ50" s="168"/>
      <c r="DGK50" s="173"/>
      <c r="DGL50" s="168"/>
      <c r="DGM50" s="164"/>
      <c r="DGN50" s="167"/>
      <c r="DGO50" s="168"/>
      <c r="DGP50" s="172"/>
      <c r="DGQ50" s="168"/>
      <c r="DGR50" s="168"/>
      <c r="DGS50" s="168"/>
      <c r="DGT50" s="173"/>
      <c r="DGU50" s="168"/>
      <c r="DGV50" s="164"/>
      <c r="DGW50" s="167"/>
      <c r="DGX50" s="168"/>
      <c r="DGY50" s="172"/>
      <c r="DGZ50" s="168"/>
      <c r="DHA50" s="168"/>
      <c r="DHB50" s="168"/>
      <c r="DHC50" s="173"/>
      <c r="DHD50" s="168"/>
      <c r="DHE50" s="164"/>
      <c r="DHF50" s="167"/>
      <c r="DHG50" s="168"/>
      <c r="DHH50" s="172"/>
      <c r="DHI50" s="168"/>
      <c r="DHJ50" s="168"/>
      <c r="DHK50" s="168"/>
      <c r="DHL50" s="173"/>
      <c r="DHM50" s="168"/>
      <c r="DHN50" s="164"/>
      <c r="DHO50" s="167"/>
      <c r="DHP50" s="168"/>
      <c r="DHQ50" s="172"/>
      <c r="DHR50" s="168"/>
      <c r="DHS50" s="168"/>
      <c r="DHT50" s="168"/>
      <c r="DHU50" s="173"/>
      <c r="DHV50" s="168"/>
      <c r="DHW50" s="164"/>
      <c r="DHX50" s="167"/>
      <c r="DHY50" s="168"/>
      <c r="DHZ50" s="172"/>
      <c r="DIA50" s="168"/>
      <c r="DIB50" s="168"/>
      <c r="DIC50" s="168"/>
      <c r="DID50" s="173"/>
      <c r="DIE50" s="168"/>
      <c r="DIF50" s="164"/>
      <c r="DIG50" s="167"/>
      <c r="DIH50" s="168"/>
      <c r="DII50" s="172"/>
      <c r="DIJ50" s="168"/>
      <c r="DIK50" s="168"/>
      <c r="DIL50" s="168"/>
      <c r="DIM50" s="173"/>
      <c r="DIN50" s="168"/>
      <c r="DIO50" s="164"/>
      <c r="DIP50" s="167"/>
      <c r="DIQ50" s="168"/>
      <c r="DIR50" s="172"/>
      <c r="DIS50" s="168"/>
      <c r="DIT50" s="168"/>
      <c r="DIU50" s="168"/>
      <c r="DIV50" s="173"/>
      <c r="DIW50" s="168"/>
      <c r="DIX50" s="164"/>
      <c r="DIY50" s="167"/>
      <c r="DIZ50" s="168"/>
      <c r="DJA50" s="172"/>
      <c r="DJB50" s="168"/>
      <c r="DJC50" s="168"/>
      <c r="DJD50" s="168"/>
      <c r="DJE50" s="173"/>
      <c r="DJF50" s="168"/>
      <c r="DJG50" s="164"/>
      <c r="DJH50" s="167"/>
      <c r="DJI50" s="168"/>
      <c r="DJJ50" s="172"/>
      <c r="DJK50" s="168"/>
      <c r="DJL50" s="168"/>
      <c r="DJM50" s="168"/>
      <c r="DJN50" s="173"/>
      <c r="DJO50" s="168"/>
      <c r="DJP50" s="164"/>
      <c r="DJQ50" s="167"/>
      <c r="DJR50" s="168"/>
      <c r="DJS50" s="172"/>
      <c r="DJT50" s="168"/>
      <c r="DJU50" s="168"/>
      <c r="DJV50" s="168"/>
      <c r="DJW50" s="173"/>
      <c r="DJX50" s="168"/>
      <c r="DJY50" s="164"/>
      <c r="DJZ50" s="167"/>
      <c r="DKA50" s="168"/>
      <c r="DKB50" s="172"/>
      <c r="DKC50" s="168"/>
      <c r="DKD50" s="168"/>
      <c r="DKE50" s="168"/>
      <c r="DKF50" s="173"/>
      <c r="DKG50" s="168"/>
      <c r="DKH50" s="164"/>
      <c r="DKI50" s="167"/>
      <c r="DKJ50" s="168"/>
      <c r="DKK50" s="172"/>
      <c r="DKL50" s="168"/>
      <c r="DKM50" s="168"/>
      <c r="DKN50" s="168"/>
      <c r="DKO50" s="173"/>
      <c r="DKP50" s="168"/>
      <c r="DKQ50" s="164"/>
      <c r="DKR50" s="167"/>
      <c r="DKS50" s="168"/>
      <c r="DKT50" s="172"/>
      <c r="DKU50" s="168"/>
      <c r="DKV50" s="168"/>
      <c r="DKW50" s="168"/>
      <c r="DKX50" s="173"/>
      <c r="DKY50" s="168"/>
      <c r="DKZ50" s="164"/>
      <c r="DLA50" s="167"/>
      <c r="DLB50" s="168"/>
      <c r="DLC50" s="172"/>
      <c r="DLD50" s="168"/>
      <c r="DLE50" s="168"/>
      <c r="DLF50" s="168"/>
      <c r="DLG50" s="173"/>
      <c r="DLH50" s="168"/>
      <c r="DLI50" s="164"/>
      <c r="DLJ50" s="167"/>
      <c r="DLK50" s="168"/>
      <c r="DLL50" s="172"/>
      <c r="DLM50" s="168"/>
      <c r="DLN50" s="168"/>
      <c r="DLO50" s="168"/>
      <c r="DLP50" s="173"/>
      <c r="DLQ50" s="168"/>
      <c r="DLR50" s="164"/>
      <c r="DLS50" s="167"/>
      <c r="DLT50" s="168"/>
      <c r="DLU50" s="172"/>
      <c r="DLV50" s="168"/>
      <c r="DLW50" s="168"/>
      <c r="DLX50" s="168"/>
      <c r="DLY50" s="173"/>
      <c r="DLZ50" s="168"/>
      <c r="DMA50" s="164"/>
      <c r="DMB50" s="167"/>
      <c r="DMC50" s="168"/>
      <c r="DMD50" s="172"/>
      <c r="DME50" s="168"/>
      <c r="DMF50" s="168"/>
      <c r="DMG50" s="168"/>
      <c r="DMH50" s="173"/>
      <c r="DMI50" s="168"/>
      <c r="DMJ50" s="164"/>
      <c r="DMK50" s="167"/>
      <c r="DML50" s="168"/>
      <c r="DMM50" s="172"/>
      <c r="DMN50" s="168"/>
      <c r="DMO50" s="168"/>
      <c r="DMP50" s="168"/>
      <c r="DMQ50" s="173"/>
      <c r="DMR50" s="168"/>
      <c r="DMS50" s="164"/>
      <c r="DMT50" s="167"/>
      <c r="DMU50" s="168"/>
      <c r="DMV50" s="172"/>
      <c r="DMW50" s="168"/>
      <c r="DMX50" s="168"/>
      <c r="DMY50" s="168"/>
      <c r="DMZ50" s="173"/>
      <c r="DNA50" s="168"/>
      <c r="DNB50" s="164"/>
      <c r="DNC50" s="167"/>
      <c r="DND50" s="168"/>
      <c r="DNE50" s="172"/>
      <c r="DNF50" s="168"/>
      <c r="DNG50" s="168"/>
      <c r="DNH50" s="168"/>
      <c r="DNI50" s="173"/>
      <c r="DNJ50" s="168"/>
      <c r="DNK50" s="164"/>
      <c r="DNL50" s="167"/>
      <c r="DNM50" s="168"/>
      <c r="DNN50" s="172"/>
      <c r="DNO50" s="168"/>
      <c r="DNP50" s="168"/>
      <c r="DNQ50" s="168"/>
      <c r="DNR50" s="173"/>
      <c r="DNS50" s="168"/>
      <c r="DNT50" s="164"/>
      <c r="DNU50" s="167"/>
      <c r="DNV50" s="168"/>
      <c r="DNW50" s="172"/>
      <c r="DNX50" s="168"/>
      <c r="DNY50" s="168"/>
      <c r="DNZ50" s="168"/>
      <c r="DOA50" s="173"/>
      <c r="DOB50" s="168"/>
      <c r="DOC50" s="164"/>
      <c r="DOD50" s="167"/>
      <c r="DOE50" s="168"/>
      <c r="DOF50" s="172"/>
      <c r="DOG50" s="168"/>
      <c r="DOH50" s="168"/>
      <c r="DOI50" s="168"/>
      <c r="DOJ50" s="173"/>
      <c r="DOK50" s="168"/>
      <c r="DOL50" s="164"/>
      <c r="DOM50" s="167"/>
      <c r="DON50" s="168"/>
      <c r="DOO50" s="172"/>
      <c r="DOP50" s="168"/>
      <c r="DOQ50" s="168"/>
      <c r="DOR50" s="168"/>
      <c r="DOS50" s="173"/>
      <c r="DOT50" s="168"/>
      <c r="DOU50" s="164"/>
      <c r="DOV50" s="167"/>
      <c r="DOW50" s="168"/>
      <c r="DOX50" s="172"/>
      <c r="DOY50" s="168"/>
      <c r="DOZ50" s="168"/>
      <c r="DPA50" s="168"/>
      <c r="DPB50" s="173"/>
      <c r="DPC50" s="168"/>
      <c r="DPD50" s="164"/>
      <c r="DPE50" s="167"/>
      <c r="DPF50" s="168"/>
      <c r="DPG50" s="172"/>
      <c r="DPH50" s="168"/>
      <c r="DPI50" s="168"/>
      <c r="DPJ50" s="168"/>
      <c r="DPK50" s="173"/>
      <c r="DPL50" s="168"/>
      <c r="DPM50" s="164"/>
      <c r="DPN50" s="167"/>
      <c r="DPO50" s="168"/>
      <c r="DPP50" s="172"/>
      <c r="DPQ50" s="168"/>
      <c r="DPR50" s="168"/>
      <c r="DPS50" s="168"/>
      <c r="DPT50" s="173"/>
      <c r="DPU50" s="168"/>
      <c r="DPV50" s="164"/>
      <c r="DPW50" s="167"/>
      <c r="DPX50" s="168"/>
      <c r="DPY50" s="172"/>
      <c r="DPZ50" s="168"/>
      <c r="DQA50" s="168"/>
      <c r="DQB50" s="168"/>
      <c r="DQC50" s="173"/>
      <c r="DQD50" s="168"/>
      <c r="DQE50" s="164"/>
      <c r="DQF50" s="167"/>
      <c r="DQG50" s="168"/>
      <c r="DQH50" s="172"/>
      <c r="DQI50" s="168"/>
      <c r="DQJ50" s="168"/>
      <c r="DQK50" s="168"/>
      <c r="DQL50" s="173"/>
      <c r="DQM50" s="168"/>
      <c r="DQN50" s="164"/>
      <c r="DQO50" s="167"/>
      <c r="DQP50" s="168"/>
      <c r="DQQ50" s="172"/>
      <c r="DQR50" s="168"/>
      <c r="DQS50" s="168"/>
      <c r="DQT50" s="168"/>
      <c r="DQU50" s="173"/>
      <c r="DQV50" s="168"/>
      <c r="DQW50" s="164"/>
      <c r="DQX50" s="167"/>
      <c r="DQY50" s="168"/>
      <c r="DQZ50" s="172"/>
      <c r="DRA50" s="168"/>
      <c r="DRB50" s="168"/>
      <c r="DRC50" s="168"/>
      <c r="DRD50" s="173"/>
      <c r="DRE50" s="168"/>
      <c r="DRF50" s="164"/>
      <c r="DRG50" s="167"/>
      <c r="DRH50" s="168"/>
      <c r="DRI50" s="172"/>
      <c r="DRJ50" s="168"/>
      <c r="DRK50" s="168"/>
      <c r="DRL50" s="168"/>
      <c r="DRM50" s="173"/>
      <c r="DRN50" s="168"/>
      <c r="DRO50" s="164"/>
      <c r="DRP50" s="167"/>
      <c r="DRQ50" s="168"/>
      <c r="DRR50" s="172"/>
      <c r="DRS50" s="168"/>
      <c r="DRT50" s="168"/>
      <c r="DRU50" s="168"/>
      <c r="DRV50" s="173"/>
      <c r="DRW50" s="168"/>
      <c r="DRX50" s="164"/>
      <c r="DRY50" s="167"/>
      <c r="DRZ50" s="168"/>
      <c r="DSA50" s="172"/>
      <c r="DSB50" s="168"/>
      <c r="DSC50" s="168"/>
      <c r="DSD50" s="168"/>
      <c r="DSE50" s="173"/>
      <c r="DSF50" s="168"/>
      <c r="DSG50" s="164"/>
      <c r="DSH50" s="167"/>
      <c r="DSI50" s="168"/>
      <c r="DSJ50" s="172"/>
      <c r="DSK50" s="168"/>
      <c r="DSL50" s="168"/>
      <c r="DSM50" s="168"/>
      <c r="DSN50" s="173"/>
      <c r="DSO50" s="168"/>
      <c r="DSP50" s="164"/>
      <c r="DSQ50" s="167"/>
      <c r="DSR50" s="168"/>
      <c r="DSS50" s="172"/>
      <c r="DST50" s="168"/>
      <c r="DSU50" s="168"/>
      <c r="DSV50" s="168"/>
      <c r="DSW50" s="173"/>
      <c r="DSX50" s="168"/>
      <c r="DSY50" s="164"/>
      <c r="DSZ50" s="167"/>
      <c r="DTA50" s="168"/>
      <c r="DTB50" s="172"/>
      <c r="DTC50" s="168"/>
      <c r="DTD50" s="168"/>
      <c r="DTE50" s="168"/>
      <c r="DTF50" s="173"/>
      <c r="DTG50" s="168"/>
      <c r="DTH50" s="164"/>
      <c r="DTI50" s="167"/>
      <c r="DTJ50" s="168"/>
      <c r="DTK50" s="172"/>
      <c r="DTL50" s="168"/>
      <c r="DTM50" s="168"/>
      <c r="DTN50" s="168"/>
      <c r="DTO50" s="173"/>
      <c r="DTP50" s="168"/>
      <c r="DTQ50" s="164"/>
      <c r="DTR50" s="167"/>
      <c r="DTS50" s="168"/>
      <c r="DTT50" s="172"/>
      <c r="DTU50" s="168"/>
      <c r="DTV50" s="168"/>
      <c r="DTW50" s="168"/>
      <c r="DTX50" s="173"/>
      <c r="DTY50" s="168"/>
      <c r="DTZ50" s="164"/>
      <c r="DUA50" s="167"/>
      <c r="DUB50" s="168"/>
      <c r="DUC50" s="172"/>
      <c r="DUD50" s="168"/>
      <c r="DUE50" s="168"/>
      <c r="DUF50" s="168"/>
      <c r="DUG50" s="173"/>
      <c r="DUH50" s="168"/>
      <c r="DUI50" s="164"/>
      <c r="DUJ50" s="167"/>
      <c r="DUK50" s="168"/>
      <c r="DUL50" s="172"/>
      <c r="DUM50" s="168"/>
      <c r="DUN50" s="168"/>
      <c r="DUO50" s="168"/>
      <c r="DUP50" s="173"/>
      <c r="DUQ50" s="168"/>
      <c r="DUR50" s="164"/>
      <c r="DUS50" s="167"/>
      <c r="DUT50" s="168"/>
      <c r="DUU50" s="172"/>
      <c r="DUV50" s="168"/>
      <c r="DUW50" s="168"/>
      <c r="DUX50" s="168"/>
      <c r="DUY50" s="173"/>
      <c r="DUZ50" s="168"/>
      <c r="DVA50" s="164"/>
      <c r="DVB50" s="167"/>
      <c r="DVC50" s="168"/>
      <c r="DVD50" s="172"/>
      <c r="DVE50" s="168"/>
      <c r="DVF50" s="168"/>
      <c r="DVG50" s="168"/>
      <c r="DVH50" s="173"/>
      <c r="DVI50" s="168"/>
      <c r="DVJ50" s="164"/>
      <c r="DVK50" s="167"/>
      <c r="DVL50" s="168"/>
      <c r="DVM50" s="172"/>
      <c r="DVN50" s="168"/>
      <c r="DVO50" s="168"/>
      <c r="DVP50" s="168"/>
      <c r="DVQ50" s="173"/>
      <c r="DVR50" s="168"/>
      <c r="DVS50" s="164"/>
      <c r="DVT50" s="167"/>
      <c r="DVU50" s="168"/>
      <c r="DVV50" s="172"/>
      <c r="DVW50" s="168"/>
      <c r="DVX50" s="168"/>
      <c r="DVY50" s="168"/>
      <c r="DVZ50" s="173"/>
      <c r="DWA50" s="168"/>
      <c r="DWB50" s="164"/>
      <c r="DWC50" s="167"/>
      <c r="DWD50" s="168"/>
      <c r="DWE50" s="172"/>
      <c r="DWF50" s="168"/>
      <c r="DWG50" s="168"/>
      <c r="DWH50" s="168"/>
      <c r="DWI50" s="173"/>
      <c r="DWJ50" s="168"/>
      <c r="DWK50" s="164"/>
      <c r="DWL50" s="167"/>
      <c r="DWM50" s="168"/>
      <c r="DWN50" s="172"/>
      <c r="DWO50" s="168"/>
      <c r="DWP50" s="168"/>
      <c r="DWQ50" s="168"/>
      <c r="DWR50" s="173"/>
      <c r="DWS50" s="168"/>
      <c r="DWT50" s="164"/>
      <c r="DWU50" s="167"/>
      <c r="DWV50" s="168"/>
      <c r="DWW50" s="172"/>
      <c r="DWX50" s="168"/>
      <c r="DWY50" s="168"/>
      <c r="DWZ50" s="168"/>
      <c r="DXA50" s="173"/>
      <c r="DXB50" s="168"/>
      <c r="DXC50" s="164"/>
      <c r="DXD50" s="167"/>
      <c r="DXE50" s="168"/>
      <c r="DXF50" s="172"/>
      <c r="DXG50" s="168"/>
      <c r="DXH50" s="168"/>
      <c r="DXI50" s="168"/>
      <c r="DXJ50" s="173"/>
      <c r="DXK50" s="168"/>
      <c r="DXL50" s="164"/>
      <c r="DXM50" s="167"/>
      <c r="DXN50" s="168"/>
      <c r="DXO50" s="172"/>
      <c r="DXP50" s="168"/>
      <c r="DXQ50" s="168"/>
      <c r="DXR50" s="168"/>
      <c r="DXS50" s="173"/>
      <c r="DXT50" s="168"/>
      <c r="DXU50" s="164"/>
      <c r="DXV50" s="167"/>
      <c r="DXW50" s="168"/>
      <c r="DXX50" s="172"/>
      <c r="DXY50" s="168"/>
      <c r="DXZ50" s="168"/>
      <c r="DYA50" s="168"/>
      <c r="DYB50" s="173"/>
      <c r="DYC50" s="168"/>
      <c r="DYD50" s="164"/>
      <c r="DYE50" s="167"/>
      <c r="DYF50" s="168"/>
      <c r="DYG50" s="172"/>
      <c r="DYH50" s="168"/>
      <c r="DYI50" s="168"/>
      <c r="DYJ50" s="168"/>
      <c r="DYK50" s="173"/>
      <c r="DYL50" s="168"/>
      <c r="DYM50" s="164"/>
      <c r="DYN50" s="167"/>
      <c r="DYO50" s="168"/>
      <c r="DYP50" s="172"/>
      <c r="DYQ50" s="168"/>
      <c r="DYR50" s="168"/>
      <c r="DYS50" s="168"/>
      <c r="DYT50" s="173"/>
      <c r="DYU50" s="168"/>
      <c r="DYV50" s="164"/>
      <c r="DYW50" s="167"/>
      <c r="DYX50" s="168"/>
      <c r="DYY50" s="172"/>
      <c r="DYZ50" s="168"/>
      <c r="DZA50" s="168"/>
      <c r="DZB50" s="168"/>
      <c r="DZC50" s="173"/>
      <c r="DZD50" s="168"/>
      <c r="DZE50" s="164"/>
      <c r="DZF50" s="167"/>
      <c r="DZG50" s="168"/>
      <c r="DZH50" s="172"/>
      <c r="DZI50" s="168"/>
      <c r="DZJ50" s="168"/>
      <c r="DZK50" s="168"/>
      <c r="DZL50" s="173"/>
      <c r="DZM50" s="168"/>
      <c r="DZN50" s="164"/>
      <c r="DZO50" s="167"/>
      <c r="DZP50" s="168"/>
      <c r="DZQ50" s="172"/>
      <c r="DZR50" s="168"/>
      <c r="DZS50" s="168"/>
      <c r="DZT50" s="168"/>
      <c r="DZU50" s="173"/>
      <c r="DZV50" s="168"/>
      <c r="DZW50" s="164"/>
      <c r="DZX50" s="167"/>
      <c r="DZY50" s="168"/>
      <c r="DZZ50" s="172"/>
      <c r="EAA50" s="168"/>
      <c r="EAB50" s="168"/>
      <c r="EAC50" s="168"/>
      <c r="EAD50" s="173"/>
      <c r="EAE50" s="168"/>
      <c r="EAF50" s="164"/>
      <c r="EAG50" s="167"/>
      <c r="EAH50" s="168"/>
      <c r="EAI50" s="172"/>
      <c r="EAJ50" s="168"/>
      <c r="EAK50" s="168"/>
      <c r="EAL50" s="168"/>
      <c r="EAM50" s="173"/>
      <c r="EAN50" s="168"/>
      <c r="EAO50" s="164"/>
      <c r="EAP50" s="167"/>
      <c r="EAQ50" s="168"/>
      <c r="EAR50" s="172"/>
      <c r="EAS50" s="168"/>
      <c r="EAT50" s="168"/>
      <c r="EAU50" s="168"/>
      <c r="EAV50" s="173"/>
      <c r="EAW50" s="168"/>
      <c r="EAX50" s="164"/>
      <c r="EAY50" s="167"/>
      <c r="EAZ50" s="168"/>
      <c r="EBA50" s="172"/>
      <c r="EBB50" s="168"/>
      <c r="EBC50" s="168"/>
      <c r="EBD50" s="168"/>
      <c r="EBE50" s="173"/>
      <c r="EBF50" s="168"/>
      <c r="EBG50" s="164"/>
      <c r="EBH50" s="167"/>
      <c r="EBI50" s="168"/>
      <c r="EBJ50" s="172"/>
      <c r="EBK50" s="168"/>
      <c r="EBL50" s="168"/>
      <c r="EBM50" s="168"/>
      <c r="EBN50" s="173"/>
      <c r="EBO50" s="168"/>
      <c r="EBP50" s="164"/>
      <c r="EBQ50" s="167"/>
      <c r="EBR50" s="168"/>
      <c r="EBS50" s="172"/>
      <c r="EBT50" s="168"/>
      <c r="EBU50" s="168"/>
      <c r="EBV50" s="168"/>
      <c r="EBW50" s="173"/>
      <c r="EBX50" s="168"/>
      <c r="EBY50" s="164"/>
      <c r="EBZ50" s="167"/>
      <c r="ECA50" s="168"/>
      <c r="ECB50" s="172"/>
      <c r="ECC50" s="168"/>
      <c r="ECD50" s="168"/>
      <c r="ECE50" s="168"/>
      <c r="ECF50" s="173"/>
      <c r="ECG50" s="168"/>
      <c r="ECH50" s="164"/>
      <c r="ECI50" s="167"/>
      <c r="ECJ50" s="168"/>
      <c r="ECK50" s="172"/>
      <c r="ECL50" s="168"/>
      <c r="ECM50" s="168"/>
      <c r="ECN50" s="168"/>
      <c r="ECO50" s="173"/>
      <c r="ECP50" s="168"/>
      <c r="ECQ50" s="164"/>
      <c r="ECR50" s="167"/>
      <c r="ECS50" s="168"/>
      <c r="ECT50" s="172"/>
      <c r="ECU50" s="168"/>
      <c r="ECV50" s="168"/>
      <c r="ECW50" s="168"/>
      <c r="ECX50" s="173"/>
      <c r="ECY50" s="168"/>
      <c r="ECZ50" s="164"/>
      <c r="EDA50" s="167"/>
      <c r="EDB50" s="168"/>
      <c r="EDC50" s="172"/>
      <c r="EDD50" s="168"/>
      <c r="EDE50" s="168"/>
      <c r="EDF50" s="168"/>
      <c r="EDG50" s="173"/>
      <c r="EDH50" s="168"/>
      <c r="EDI50" s="164"/>
      <c r="EDJ50" s="167"/>
      <c r="EDK50" s="168"/>
      <c r="EDL50" s="172"/>
      <c r="EDM50" s="168"/>
      <c r="EDN50" s="168"/>
      <c r="EDO50" s="168"/>
      <c r="EDP50" s="173"/>
      <c r="EDQ50" s="168"/>
      <c r="EDR50" s="164"/>
      <c r="EDS50" s="167"/>
      <c r="EDT50" s="168"/>
      <c r="EDU50" s="172"/>
      <c r="EDV50" s="168"/>
      <c r="EDW50" s="168"/>
      <c r="EDX50" s="168"/>
      <c r="EDY50" s="173"/>
      <c r="EDZ50" s="168"/>
      <c r="EEA50" s="164"/>
      <c r="EEB50" s="167"/>
      <c r="EEC50" s="168"/>
      <c r="EED50" s="172"/>
      <c r="EEE50" s="168"/>
      <c r="EEF50" s="168"/>
      <c r="EEG50" s="168"/>
      <c r="EEH50" s="173"/>
      <c r="EEI50" s="168"/>
      <c r="EEJ50" s="164"/>
      <c r="EEK50" s="167"/>
      <c r="EEL50" s="168"/>
      <c r="EEM50" s="172"/>
      <c r="EEN50" s="168"/>
      <c r="EEO50" s="168"/>
      <c r="EEP50" s="168"/>
      <c r="EEQ50" s="173"/>
      <c r="EER50" s="168"/>
      <c r="EES50" s="164"/>
      <c r="EET50" s="167"/>
      <c r="EEU50" s="168"/>
      <c r="EEV50" s="172"/>
      <c r="EEW50" s="168"/>
      <c r="EEX50" s="168"/>
      <c r="EEY50" s="168"/>
      <c r="EEZ50" s="173"/>
      <c r="EFA50" s="168"/>
      <c r="EFB50" s="164"/>
      <c r="EFC50" s="167"/>
      <c r="EFD50" s="168"/>
      <c r="EFE50" s="172"/>
      <c r="EFF50" s="168"/>
      <c r="EFG50" s="168"/>
      <c r="EFH50" s="168"/>
      <c r="EFI50" s="173"/>
      <c r="EFJ50" s="168"/>
      <c r="EFK50" s="164"/>
      <c r="EFL50" s="167"/>
      <c r="EFM50" s="168"/>
      <c r="EFN50" s="172"/>
      <c r="EFO50" s="168"/>
      <c r="EFP50" s="168"/>
      <c r="EFQ50" s="168"/>
      <c r="EFR50" s="173"/>
      <c r="EFS50" s="168"/>
      <c r="EFT50" s="164"/>
      <c r="EFU50" s="167"/>
      <c r="EFV50" s="168"/>
      <c r="EFW50" s="172"/>
      <c r="EFX50" s="168"/>
      <c r="EFY50" s="168"/>
      <c r="EFZ50" s="168"/>
      <c r="EGA50" s="173"/>
      <c r="EGB50" s="168"/>
      <c r="EGC50" s="164"/>
      <c r="EGD50" s="167"/>
      <c r="EGE50" s="168"/>
      <c r="EGF50" s="172"/>
      <c r="EGG50" s="168"/>
      <c r="EGH50" s="168"/>
      <c r="EGI50" s="168"/>
      <c r="EGJ50" s="173"/>
      <c r="EGK50" s="168"/>
      <c r="EGL50" s="164"/>
      <c r="EGM50" s="167"/>
      <c r="EGN50" s="168"/>
      <c r="EGO50" s="172"/>
      <c r="EGP50" s="168"/>
      <c r="EGQ50" s="168"/>
      <c r="EGR50" s="168"/>
      <c r="EGS50" s="173"/>
      <c r="EGT50" s="168"/>
      <c r="EGU50" s="164"/>
      <c r="EGV50" s="167"/>
      <c r="EGW50" s="168"/>
      <c r="EGX50" s="172"/>
      <c r="EGY50" s="168"/>
      <c r="EGZ50" s="168"/>
      <c r="EHA50" s="168"/>
      <c r="EHB50" s="173"/>
      <c r="EHC50" s="168"/>
      <c r="EHD50" s="164"/>
      <c r="EHE50" s="167"/>
      <c r="EHF50" s="168"/>
      <c r="EHG50" s="172"/>
      <c r="EHH50" s="168"/>
      <c r="EHI50" s="168"/>
      <c r="EHJ50" s="168"/>
      <c r="EHK50" s="173"/>
      <c r="EHL50" s="168"/>
      <c r="EHM50" s="164"/>
      <c r="EHN50" s="167"/>
      <c r="EHO50" s="168"/>
      <c r="EHP50" s="172"/>
      <c r="EHQ50" s="168"/>
      <c r="EHR50" s="168"/>
      <c r="EHS50" s="168"/>
      <c r="EHT50" s="173"/>
      <c r="EHU50" s="168"/>
      <c r="EHV50" s="164"/>
      <c r="EHW50" s="167"/>
      <c r="EHX50" s="168"/>
      <c r="EHY50" s="172"/>
      <c r="EHZ50" s="168"/>
      <c r="EIA50" s="168"/>
      <c r="EIB50" s="168"/>
      <c r="EIC50" s="173"/>
      <c r="EID50" s="168"/>
      <c r="EIE50" s="164"/>
      <c r="EIF50" s="167"/>
      <c r="EIG50" s="168"/>
      <c r="EIH50" s="172"/>
      <c r="EII50" s="168"/>
      <c r="EIJ50" s="168"/>
      <c r="EIK50" s="168"/>
      <c r="EIL50" s="173"/>
      <c r="EIM50" s="168"/>
      <c r="EIN50" s="164"/>
      <c r="EIO50" s="167"/>
      <c r="EIP50" s="168"/>
      <c r="EIQ50" s="172"/>
      <c r="EIR50" s="168"/>
      <c r="EIS50" s="168"/>
      <c r="EIT50" s="168"/>
      <c r="EIU50" s="173"/>
      <c r="EIV50" s="168"/>
      <c r="EIW50" s="164"/>
      <c r="EIX50" s="167"/>
      <c r="EIY50" s="168"/>
      <c r="EIZ50" s="172"/>
      <c r="EJA50" s="168"/>
      <c r="EJB50" s="168"/>
      <c r="EJC50" s="168"/>
      <c r="EJD50" s="173"/>
      <c r="EJE50" s="168"/>
      <c r="EJF50" s="164"/>
      <c r="EJG50" s="167"/>
      <c r="EJH50" s="168"/>
      <c r="EJI50" s="172"/>
      <c r="EJJ50" s="168"/>
      <c r="EJK50" s="168"/>
      <c r="EJL50" s="168"/>
      <c r="EJM50" s="173"/>
      <c r="EJN50" s="168"/>
      <c r="EJO50" s="164"/>
      <c r="EJP50" s="167"/>
      <c r="EJQ50" s="168"/>
      <c r="EJR50" s="172"/>
      <c r="EJS50" s="168"/>
      <c r="EJT50" s="168"/>
      <c r="EJU50" s="168"/>
      <c r="EJV50" s="173"/>
      <c r="EJW50" s="168"/>
      <c r="EJX50" s="164"/>
      <c r="EJY50" s="167"/>
      <c r="EJZ50" s="168"/>
      <c r="EKA50" s="172"/>
      <c r="EKB50" s="168"/>
      <c r="EKC50" s="168"/>
      <c r="EKD50" s="168"/>
      <c r="EKE50" s="173"/>
      <c r="EKF50" s="168"/>
      <c r="EKG50" s="164"/>
      <c r="EKH50" s="167"/>
      <c r="EKI50" s="168"/>
      <c r="EKJ50" s="172"/>
      <c r="EKK50" s="168"/>
      <c r="EKL50" s="168"/>
      <c r="EKM50" s="168"/>
      <c r="EKN50" s="173"/>
      <c r="EKO50" s="168"/>
      <c r="EKP50" s="164"/>
      <c r="EKQ50" s="167"/>
      <c r="EKR50" s="168"/>
      <c r="EKS50" s="172"/>
      <c r="EKT50" s="168"/>
      <c r="EKU50" s="168"/>
      <c r="EKV50" s="168"/>
      <c r="EKW50" s="173"/>
      <c r="EKX50" s="168"/>
      <c r="EKY50" s="164"/>
      <c r="EKZ50" s="167"/>
      <c r="ELA50" s="168"/>
      <c r="ELB50" s="172"/>
      <c r="ELC50" s="168"/>
      <c r="ELD50" s="168"/>
      <c r="ELE50" s="168"/>
      <c r="ELF50" s="173"/>
      <c r="ELG50" s="168"/>
      <c r="ELH50" s="164"/>
      <c r="ELI50" s="167"/>
      <c r="ELJ50" s="168"/>
      <c r="ELK50" s="172"/>
      <c r="ELL50" s="168"/>
      <c r="ELM50" s="168"/>
      <c r="ELN50" s="168"/>
      <c r="ELO50" s="173"/>
      <c r="ELP50" s="168"/>
      <c r="ELQ50" s="164"/>
      <c r="ELR50" s="167"/>
      <c r="ELS50" s="168"/>
      <c r="ELT50" s="172"/>
      <c r="ELU50" s="168"/>
      <c r="ELV50" s="168"/>
      <c r="ELW50" s="168"/>
      <c r="ELX50" s="173"/>
      <c r="ELY50" s="168"/>
      <c r="ELZ50" s="164"/>
      <c r="EMA50" s="167"/>
      <c r="EMB50" s="168"/>
      <c r="EMC50" s="172"/>
      <c r="EMD50" s="168"/>
      <c r="EME50" s="168"/>
      <c r="EMF50" s="168"/>
      <c r="EMG50" s="173"/>
      <c r="EMH50" s="168"/>
      <c r="EMI50" s="164"/>
      <c r="EMJ50" s="167"/>
      <c r="EMK50" s="168"/>
      <c r="EML50" s="172"/>
      <c r="EMM50" s="168"/>
      <c r="EMN50" s="168"/>
      <c r="EMO50" s="168"/>
      <c r="EMP50" s="173"/>
      <c r="EMQ50" s="168"/>
      <c r="EMR50" s="164"/>
      <c r="EMS50" s="167"/>
      <c r="EMT50" s="168"/>
      <c r="EMU50" s="172"/>
      <c r="EMV50" s="168"/>
      <c r="EMW50" s="168"/>
      <c r="EMX50" s="168"/>
      <c r="EMY50" s="173"/>
      <c r="EMZ50" s="168"/>
      <c r="ENA50" s="164"/>
      <c r="ENB50" s="167"/>
      <c r="ENC50" s="168"/>
      <c r="END50" s="172"/>
      <c r="ENE50" s="168"/>
      <c r="ENF50" s="168"/>
      <c r="ENG50" s="168"/>
      <c r="ENH50" s="173"/>
      <c r="ENI50" s="168"/>
      <c r="ENJ50" s="164"/>
      <c r="ENK50" s="167"/>
      <c r="ENL50" s="168"/>
      <c r="ENM50" s="172"/>
      <c r="ENN50" s="168"/>
      <c r="ENO50" s="168"/>
      <c r="ENP50" s="168"/>
      <c r="ENQ50" s="173"/>
      <c r="ENR50" s="168"/>
      <c r="ENS50" s="164"/>
      <c r="ENT50" s="167"/>
      <c r="ENU50" s="168"/>
      <c r="ENV50" s="172"/>
      <c r="ENW50" s="168"/>
      <c r="ENX50" s="168"/>
      <c r="ENY50" s="168"/>
      <c r="ENZ50" s="173"/>
      <c r="EOA50" s="168"/>
      <c r="EOB50" s="164"/>
      <c r="EOC50" s="167"/>
      <c r="EOD50" s="168"/>
      <c r="EOE50" s="172"/>
      <c r="EOF50" s="168"/>
      <c r="EOG50" s="168"/>
      <c r="EOH50" s="168"/>
      <c r="EOI50" s="173"/>
      <c r="EOJ50" s="168"/>
      <c r="EOK50" s="164"/>
      <c r="EOL50" s="167"/>
      <c r="EOM50" s="168"/>
      <c r="EON50" s="172"/>
      <c r="EOO50" s="168"/>
      <c r="EOP50" s="168"/>
      <c r="EOQ50" s="168"/>
      <c r="EOR50" s="173"/>
      <c r="EOS50" s="168"/>
      <c r="EOT50" s="164"/>
      <c r="EOU50" s="167"/>
      <c r="EOV50" s="168"/>
      <c r="EOW50" s="172"/>
      <c r="EOX50" s="168"/>
      <c r="EOY50" s="168"/>
      <c r="EOZ50" s="168"/>
      <c r="EPA50" s="173"/>
      <c r="EPB50" s="168"/>
      <c r="EPC50" s="164"/>
      <c r="EPD50" s="167"/>
      <c r="EPE50" s="168"/>
      <c r="EPF50" s="172"/>
      <c r="EPG50" s="168"/>
      <c r="EPH50" s="168"/>
      <c r="EPI50" s="168"/>
      <c r="EPJ50" s="173"/>
      <c r="EPK50" s="168"/>
      <c r="EPL50" s="164"/>
      <c r="EPM50" s="167"/>
      <c r="EPN50" s="168"/>
      <c r="EPO50" s="172"/>
      <c r="EPP50" s="168"/>
      <c r="EPQ50" s="168"/>
      <c r="EPR50" s="168"/>
      <c r="EPS50" s="173"/>
      <c r="EPT50" s="168"/>
      <c r="EPU50" s="164"/>
      <c r="EPV50" s="167"/>
      <c r="EPW50" s="168"/>
      <c r="EPX50" s="172"/>
      <c r="EPY50" s="168"/>
      <c r="EPZ50" s="168"/>
      <c r="EQA50" s="168"/>
      <c r="EQB50" s="173"/>
      <c r="EQC50" s="168"/>
      <c r="EQD50" s="164"/>
      <c r="EQE50" s="167"/>
      <c r="EQF50" s="168"/>
      <c r="EQG50" s="172"/>
      <c r="EQH50" s="168"/>
      <c r="EQI50" s="168"/>
      <c r="EQJ50" s="168"/>
      <c r="EQK50" s="173"/>
      <c r="EQL50" s="168"/>
      <c r="EQM50" s="164"/>
      <c r="EQN50" s="167"/>
      <c r="EQO50" s="168"/>
      <c r="EQP50" s="172"/>
      <c r="EQQ50" s="168"/>
      <c r="EQR50" s="168"/>
      <c r="EQS50" s="168"/>
      <c r="EQT50" s="173"/>
      <c r="EQU50" s="168"/>
      <c r="EQV50" s="164"/>
      <c r="EQW50" s="167"/>
      <c r="EQX50" s="168"/>
      <c r="EQY50" s="172"/>
      <c r="EQZ50" s="168"/>
      <c r="ERA50" s="168"/>
      <c r="ERB50" s="168"/>
      <c r="ERC50" s="173"/>
      <c r="ERD50" s="168"/>
      <c r="ERE50" s="164"/>
      <c r="ERF50" s="167"/>
      <c r="ERG50" s="168"/>
      <c r="ERH50" s="172"/>
      <c r="ERI50" s="168"/>
      <c r="ERJ50" s="168"/>
      <c r="ERK50" s="168"/>
      <c r="ERL50" s="173"/>
      <c r="ERM50" s="168"/>
      <c r="ERN50" s="164"/>
      <c r="ERO50" s="167"/>
      <c r="ERP50" s="168"/>
      <c r="ERQ50" s="172"/>
      <c r="ERR50" s="168"/>
      <c r="ERS50" s="168"/>
      <c r="ERT50" s="168"/>
      <c r="ERU50" s="173"/>
      <c r="ERV50" s="168"/>
      <c r="ERW50" s="164"/>
      <c r="ERX50" s="167"/>
      <c r="ERY50" s="168"/>
      <c r="ERZ50" s="172"/>
      <c r="ESA50" s="168"/>
      <c r="ESB50" s="168"/>
      <c r="ESC50" s="168"/>
      <c r="ESD50" s="173"/>
      <c r="ESE50" s="168"/>
      <c r="ESF50" s="164"/>
      <c r="ESG50" s="167"/>
      <c r="ESH50" s="168"/>
      <c r="ESI50" s="172"/>
      <c r="ESJ50" s="168"/>
      <c r="ESK50" s="168"/>
      <c r="ESL50" s="168"/>
      <c r="ESM50" s="173"/>
      <c r="ESN50" s="168"/>
      <c r="ESO50" s="164"/>
      <c r="ESP50" s="167"/>
      <c r="ESQ50" s="168"/>
      <c r="ESR50" s="172"/>
      <c r="ESS50" s="168"/>
      <c r="EST50" s="168"/>
      <c r="ESU50" s="168"/>
      <c r="ESV50" s="173"/>
      <c r="ESW50" s="168"/>
      <c r="ESX50" s="164"/>
      <c r="ESY50" s="167"/>
      <c r="ESZ50" s="168"/>
      <c r="ETA50" s="172"/>
      <c r="ETB50" s="168"/>
      <c r="ETC50" s="168"/>
      <c r="ETD50" s="168"/>
      <c r="ETE50" s="173"/>
      <c r="ETF50" s="168"/>
      <c r="ETG50" s="164"/>
      <c r="ETH50" s="167"/>
      <c r="ETI50" s="168"/>
      <c r="ETJ50" s="172"/>
      <c r="ETK50" s="168"/>
      <c r="ETL50" s="168"/>
      <c r="ETM50" s="168"/>
      <c r="ETN50" s="173"/>
      <c r="ETO50" s="168"/>
      <c r="ETP50" s="164"/>
      <c r="ETQ50" s="167"/>
      <c r="ETR50" s="168"/>
      <c r="ETS50" s="172"/>
      <c r="ETT50" s="168"/>
      <c r="ETU50" s="168"/>
      <c r="ETV50" s="168"/>
      <c r="ETW50" s="173"/>
      <c r="ETX50" s="168"/>
      <c r="ETY50" s="164"/>
      <c r="ETZ50" s="167"/>
      <c r="EUA50" s="168"/>
      <c r="EUB50" s="172"/>
      <c r="EUC50" s="168"/>
      <c r="EUD50" s="168"/>
      <c r="EUE50" s="168"/>
      <c r="EUF50" s="173"/>
      <c r="EUG50" s="168"/>
      <c r="EUH50" s="164"/>
      <c r="EUI50" s="167"/>
      <c r="EUJ50" s="168"/>
      <c r="EUK50" s="172"/>
      <c r="EUL50" s="168"/>
      <c r="EUM50" s="168"/>
      <c r="EUN50" s="168"/>
      <c r="EUO50" s="173"/>
      <c r="EUP50" s="168"/>
      <c r="EUQ50" s="164"/>
      <c r="EUR50" s="167"/>
      <c r="EUS50" s="168"/>
      <c r="EUT50" s="172"/>
      <c r="EUU50" s="168"/>
      <c r="EUV50" s="168"/>
      <c r="EUW50" s="168"/>
      <c r="EUX50" s="173"/>
      <c r="EUY50" s="168"/>
      <c r="EUZ50" s="164"/>
      <c r="EVA50" s="167"/>
      <c r="EVB50" s="168"/>
      <c r="EVC50" s="172"/>
      <c r="EVD50" s="168"/>
      <c r="EVE50" s="168"/>
      <c r="EVF50" s="168"/>
      <c r="EVG50" s="173"/>
      <c r="EVH50" s="168"/>
      <c r="EVI50" s="164"/>
      <c r="EVJ50" s="167"/>
      <c r="EVK50" s="168"/>
      <c r="EVL50" s="172"/>
      <c r="EVM50" s="168"/>
      <c r="EVN50" s="168"/>
      <c r="EVO50" s="168"/>
      <c r="EVP50" s="173"/>
      <c r="EVQ50" s="168"/>
      <c r="EVR50" s="164"/>
      <c r="EVS50" s="167"/>
      <c r="EVT50" s="168"/>
      <c r="EVU50" s="172"/>
      <c r="EVV50" s="168"/>
      <c r="EVW50" s="168"/>
      <c r="EVX50" s="168"/>
      <c r="EVY50" s="173"/>
      <c r="EVZ50" s="168"/>
      <c r="EWA50" s="164"/>
      <c r="EWB50" s="167"/>
      <c r="EWC50" s="168"/>
      <c r="EWD50" s="172"/>
      <c r="EWE50" s="168"/>
      <c r="EWF50" s="168"/>
      <c r="EWG50" s="168"/>
      <c r="EWH50" s="173"/>
      <c r="EWI50" s="168"/>
      <c r="EWJ50" s="164"/>
      <c r="EWK50" s="167"/>
      <c r="EWL50" s="168"/>
      <c r="EWM50" s="172"/>
      <c r="EWN50" s="168"/>
      <c r="EWO50" s="168"/>
      <c r="EWP50" s="168"/>
      <c r="EWQ50" s="173"/>
      <c r="EWR50" s="168"/>
      <c r="EWS50" s="164"/>
      <c r="EWT50" s="167"/>
      <c r="EWU50" s="168"/>
      <c r="EWV50" s="172"/>
      <c r="EWW50" s="168"/>
      <c r="EWX50" s="168"/>
      <c r="EWY50" s="168"/>
      <c r="EWZ50" s="173"/>
      <c r="EXA50" s="168"/>
      <c r="EXB50" s="164"/>
      <c r="EXC50" s="167"/>
      <c r="EXD50" s="168"/>
      <c r="EXE50" s="172"/>
      <c r="EXF50" s="168"/>
      <c r="EXG50" s="168"/>
      <c r="EXH50" s="168"/>
      <c r="EXI50" s="173"/>
      <c r="EXJ50" s="168"/>
      <c r="EXK50" s="164"/>
      <c r="EXL50" s="167"/>
      <c r="EXM50" s="168"/>
      <c r="EXN50" s="172"/>
      <c r="EXO50" s="168"/>
      <c r="EXP50" s="168"/>
      <c r="EXQ50" s="168"/>
      <c r="EXR50" s="173"/>
      <c r="EXS50" s="168"/>
      <c r="EXT50" s="164"/>
      <c r="EXU50" s="167"/>
      <c r="EXV50" s="168"/>
      <c r="EXW50" s="172"/>
      <c r="EXX50" s="168"/>
      <c r="EXY50" s="168"/>
      <c r="EXZ50" s="168"/>
      <c r="EYA50" s="173"/>
      <c r="EYB50" s="168"/>
      <c r="EYC50" s="164"/>
      <c r="EYD50" s="167"/>
      <c r="EYE50" s="168"/>
      <c r="EYF50" s="172"/>
      <c r="EYG50" s="168"/>
      <c r="EYH50" s="168"/>
      <c r="EYI50" s="168"/>
      <c r="EYJ50" s="173"/>
      <c r="EYK50" s="168"/>
      <c r="EYL50" s="164"/>
      <c r="EYM50" s="167"/>
      <c r="EYN50" s="168"/>
      <c r="EYO50" s="172"/>
      <c r="EYP50" s="168"/>
      <c r="EYQ50" s="168"/>
      <c r="EYR50" s="168"/>
      <c r="EYS50" s="173"/>
      <c r="EYT50" s="168"/>
      <c r="EYU50" s="164"/>
      <c r="EYV50" s="167"/>
      <c r="EYW50" s="168"/>
      <c r="EYX50" s="172"/>
      <c r="EYY50" s="168"/>
      <c r="EYZ50" s="168"/>
      <c r="EZA50" s="168"/>
      <c r="EZB50" s="173"/>
      <c r="EZC50" s="168"/>
      <c r="EZD50" s="164"/>
      <c r="EZE50" s="167"/>
      <c r="EZF50" s="168"/>
      <c r="EZG50" s="172"/>
      <c r="EZH50" s="168"/>
      <c r="EZI50" s="168"/>
      <c r="EZJ50" s="168"/>
      <c r="EZK50" s="173"/>
      <c r="EZL50" s="168"/>
      <c r="EZM50" s="164"/>
      <c r="EZN50" s="167"/>
      <c r="EZO50" s="168"/>
      <c r="EZP50" s="172"/>
      <c r="EZQ50" s="168"/>
      <c r="EZR50" s="168"/>
      <c r="EZS50" s="168"/>
      <c r="EZT50" s="173"/>
      <c r="EZU50" s="168"/>
      <c r="EZV50" s="164"/>
      <c r="EZW50" s="167"/>
      <c r="EZX50" s="168"/>
      <c r="EZY50" s="172"/>
      <c r="EZZ50" s="168"/>
      <c r="FAA50" s="168"/>
      <c r="FAB50" s="168"/>
      <c r="FAC50" s="173"/>
      <c r="FAD50" s="168"/>
      <c r="FAE50" s="164"/>
      <c r="FAF50" s="167"/>
      <c r="FAG50" s="168"/>
      <c r="FAH50" s="172"/>
      <c r="FAI50" s="168"/>
      <c r="FAJ50" s="168"/>
      <c r="FAK50" s="168"/>
      <c r="FAL50" s="173"/>
      <c r="FAM50" s="168"/>
      <c r="FAN50" s="164"/>
      <c r="FAO50" s="167"/>
      <c r="FAP50" s="168"/>
      <c r="FAQ50" s="172"/>
      <c r="FAR50" s="168"/>
      <c r="FAS50" s="168"/>
      <c r="FAT50" s="168"/>
      <c r="FAU50" s="173"/>
      <c r="FAV50" s="168"/>
      <c r="FAW50" s="164"/>
      <c r="FAX50" s="167"/>
      <c r="FAY50" s="168"/>
      <c r="FAZ50" s="172"/>
      <c r="FBA50" s="168"/>
      <c r="FBB50" s="168"/>
      <c r="FBC50" s="168"/>
      <c r="FBD50" s="173"/>
      <c r="FBE50" s="168"/>
      <c r="FBF50" s="164"/>
      <c r="FBG50" s="167"/>
      <c r="FBH50" s="168"/>
      <c r="FBI50" s="172"/>
      <c r="FBJ50" s="168"/>
      <c r="FBK50" s="168"/>
      <c r="FBL50" s="168"/>
      <c r="FBM50" s="173"/>
      <c r="FBN50" s="168"/>
      <c r="FBO50" s="164"/>
      <c r="FBP50" s="167"/>
      <c r="FBQ50" s="168"/>
      <c r="FBR50" s="172"/>
      <c r="FBS50" s="168"/>
      <c r="FBT50" s="168"/>
      <c r="FBU50" s="168"/>
      <c r="FBV50" s="173"/>
      <c r="FBW50" s="168"/>
      <c r="FBX50" s="164"/>
      <c r="FBY50" s="167"/>
      <c r="FBZ50" s="168"/>
      <c r="FCA50" s="172"/>
      <c r="FCB50" s="168"/>
      <c r="FCC50" s="168"/>
      <c r="FCD50" s="168"/>
      <c r="FCE50" s="173"/>
      <c r="FCF50" s="168"/>
      <c r="FCG50" s="164"/>
      <c r="FCH50" s="167"/>
      <c r="FCI50" s="168"/>
      <c r="FCJ50" s="172"/>
      <c r="FCK50" s="168"/>
      <c r="FCL50" s="168"/>
      <c r="FCM50" s="168"/>
      <c r="FCN50" s="173"/>
      <c r="FCO50" s="168"/>
      <c r="FCP50" s="164"/>
      <c r="FCQ50" s="167"/>
      <c r="FCR50" s="168"/>
      <c r="FCS50" s="172"/>
      <c r="FCT50" s="168"/>
      <c r="FCU50" s="168"/>
      <c r="FCV50" s="168"/>
      <c r="FCW50" s="173"/>
      <c r="FCX50" s="168"/>
      <c r="FCY50" s="164"/>
      <c r="FCZ50" s="167"/>
      <c r="FDA50" s="168"/>
      <c r="FDB50" s="172"/>
      <c r="FDC50" s="168"/>
      <c r="FDD50" s="168"/>
      <c r="FDE50" s="168"/>
      <c r="FDF50" s="173"/>
      <c r="FDG50" s="168"/>
      <c r="FDH50" s="164"/>
      <c r="FDI50" s="167"/>
      <c r="FDJ50" s="168"/>
      <c r="FDK50" s="172"/>
      <c r="FDL50" s="168"/>
      <c r="FDM50" s="168"/>
      <c r="FDN50" s="168"/>
      <c r="FDO50" s="173"/>
      <c r="FDP50" s="168"/>
      <c r="FDQ50" s="164"/>
      <c r="FDR50" s="167"/>
      <c r="FDS50" s="168"/>
      <c r="FDT50" s="172"/>
      <c r="FDU50" s="168"/>
      <c r="FDV50" s="168"/>
      <c r="FDW50" s="168"/>
      <c r="FDX50" s="173"/>
      <c r="FDY50" s="168"/>
      <c r="FDZ50" s="164"/>
      <c r="FEA50" s="167"/>
      <c r="FEB50" s="168"/>
      <c r="FEC50" s="172"/>
      <c r="FED50" s="168"/>
      <c r="FEE50" s="168"/>
      <c r="FEF50" s="168"/>
      <c r="FEG50" s="173"/>
      <c r="FEH50" s="168"/>
      <c r="FEI50" s="164"/>
      <c r="FEJ50" s="167"/>
      <c r="FEK50" s="168"/>
      <c r="FEL50" s="172"/>
      <c r="FEM50" s="168"/>
      <c r="FEN50" s="168"/>
      <c r="FEO50" s="168"/>
      <c r="FEP50" s="173"/>
      <c r="FEQ50" s="168"/>
      <c r="FER50" s="164"/>
      <c r="FES50" s="167"/>
      <c r="FET50" s="168"/>
      <c r="FEU50" s="172"/>
      <c r="FEV50" s="168"/>
      <c r="FEW50" s="168"/>
      <c r="FEX50" s="168"/>
      <c r="FEY50" s="173"/>
      <c r="FEZ50" s="168"/>
      <c r="FFA50" s="164"/>
      <c r="FFB50" s="167"/>
      <c r="FFC50" s="168"/>
      <c r="FFD50" s="172"/>
      <c r="FFE50" s="168"/>
      <c r="FFF50" s="168"/>
      <c r="FFG50" s="168"/>
      <c r="FFH50" s="173"/>
      <c r="FFI50" s="168"/>
      <c r="FFJ50" s="164"/>
      <c r="FFK50" s="167"/>
      <c r="FFL50" s="168"/>
      <c r="FFM50" s="172"/>
      <c r="FFN50" s="168"/>
      <c r="FFO50" s="168"/>
      <c r="FFP50" s="168"/>
      <c r="FFQ50" s="173"/>
      <c r="FFR50" s="168"/>
      <c r="FFS50" s="164"/>
      <c r="FFT50" s="167"/>
      <c r="FFU50" s="168"/>
      <c r="FFV50" s="172"/>
      <c r="FFW50" s="168"/>
      <c r="FFX50" s="168"/>
      <c r="FFY50" s="168"/>
      <c r="FFZ50" s="173"/>
      <c r="FGA50" s="168"/>
      <c r="FGB50" s="164"/>
      <c r="FGC50" s="167"/>
      <c r="FGD50" s="168"/>
      <c r="FGE50" s="172"/>
      <c r="FGF50" s="168"/>
      <c r="FGG50" s="168"/>
      <c r="FGH50" s="168"/>
      <c r="FGI50" s="173"/>
      <c r="FGJ50" s="168"/>
      <c r="FGK50" s="164"/>
      <c r="FGL50" s="167"/>
      <c r="FGM50" s="168"/>
      <c r="FGN50" s="172"/>
      <c r="FGO50" s="168"/>
      <c r="FGP50" s="168"/>
      <c r="FGQ50" s="168"/>
      <c r="FGR50" s="173"/>
      <c r="FGS50" s="168"/>
      <c r="FGT50" s="164"/>
      <c r="FGU50" s="167"/>
      <c r="FGV50" s="168"/>
      <c r="FGW50" s="172"/>
      <c r="FGX50" s="168"/>
      <c r="FGY50" s="168"/>
      <c r="FGZ50" s="168"/>
      <c r="FHA50" s="173"/>
      <c r="FHB50" s="168"/>
      <c r="FHC50" s="164"/>
      <c r="FHD50" s="167"/>
      <c r="FHE50" s="168"/>
      <c r="FHF50" s="172"/>
      <c r="FHG50" s="168"/>
      <c r="FHH50" s="168"/>
      <c r="FHI50" s="168"/>
      <c r="FHJ50" s="173"/>
      <c r="FHK50" s="168"/>
      <c r="FHL50" s="164"/>
      <c r="FHM50" s="167"/>
      <c r="FHN50" s="168"/>
      <c r="FHO50" s="172"/>
      <c r="FHP50" s="168"/>
      <c r="FHQ50" s="168"/>
      <c r="FHR50" s="168"/>
      <c r="FHS50" s="173"/>
      <c r="FHT50" s="168"/>
      <c r="FHU50" s="164"/>
      <c r="FHV50" s="167"/>
      <c r="FHW50" s="168"/>
      <c r="FHX50" s="172"/>
      <c r="FHY50" s="168"/>
      <c r="FHZ50" s="168"/>
      <c r="FIA50" s="168"/>
      <c r="FIB50" s="173"/>
      <c r="FIC50" s="168"/>
      <c r="FID50" s="164"/>
      <c r="FIE50" s="167"/>
      <c r="FIF50" s="168"/>
      <c r="FIG50" s="172"/>
      <c r="FIH50" s="168"/>
      <c r="FII50" s="168"/>
      <c r="FIJ50" s="168"/>
      <c r="FIK50" s="173"/>
      <c r="FIL50" s="168"/>
      <c r="FIM50" s="164"/>
      <c r="FIN50" s="167"/>
      <c r="FIO50" s="168"/>
      <c r="FIP50" s="172"/>
      <c r="FIQ50" s="168"/>
      <c r="FIR50" s="168"/>
      <c r="FIS50" s="168"/>
      <c r="FIT50" s="173"/>
      <c r="FIU50" s="168"/>
      <c r="FIV50" s="164"/>
      <c r="FIW50" s="167"/>
      <c r="FIX50" s="168"/>
      <c r="FIY50" s="172"/>
      <c r="FIZ50" s="168"/>
      <c r="FJA50" s="168"/>
      <c r="FJB50" s="168"/>
      <c r="FJC50" s="173"/>
      <c r="FJD50" s="168"/>
      <c r="FJE50" s="164"/>
      <c r="FJF50" s="167"/>
      <c r="FJG50" s="168"/>
      <c r="FJH50" s="172"/>
      <c r="FJI50" s="168"/>
      <c r="FJJ50" s="168"/>
      <c r="FJK50" s="168"/>
      <c r="FJL50" s="173"/>
      <c r="FJM50" s="168"/>
      <c r="FJN50" s="164"/>
      <c r="FJO50" s="167"/>
      <c r="FJP50" s="168"/>
      <c r="FJQ50" s="172"/>
      <c r="FJR50" s="168"/>
      <c r="FJS50" s="168"/>
      <c r="FJT50" s="168"/>
      <c r="FJU50" s="173"/>
      <c r="FJV50" s="168"/>
      <c r="FJW50" s="164"/>
      <c r="FJX50" s="167"/>
      <c r="FJY50" s="168"/>
      <c r="FJZ50" s="172"/>
      <c r="FKA50" s="168"/>
      <c r="FKB50" s="168"/>
      <c r="FKC50" s="168"/>
      <c r="FKD50" s="173"/>
      <c r="FKE50" s="168"/>
      <c r="FKF50" s="164"/>
      <c r="FKG50" s="167"/>
      <c r="FKH50" s="168"/>
      <c r="FKI50" s="172"/>
      <c r="FKJ50" s="168"/>
      <c r="FKK50" s="168"/>
      <c r="FKL50" s="168"/>
      <c r="FKM50" s="173"/>
      <c r="FKN50" s="168"/>
      <c r="FKO50" s="164"/>
      <c r="FKP50" s="167"/>
      <c r="FKQ50" s="168"/>
      <c r="FKR50" s="172"/>
      <c r="FKS50" s="168"/>
      <c r="FKT50" s="168"/>
      <c r="FKU50" s="168"/>
      <c r="FKV50" s="173"/>
      <c r="FKW50" s="168"/>
      <c r="FKX50" s="164"/>
      <c r="FKY50" s="167"/>
      <c r="FKZ50" s="168"/>
      <c r="FLA50" s="172"/>
      <c r="FLB50" s="168"/>
      <c r="FLC50" s="168"/>
      <c r="FLD50" s="168"/>
      <c r="FLE50" s="173"/>
      <c r="FLF50" s="168"/>
      <c r="FLG50" s="164"/>
      <c r="FLH50" s="167"/>
      <c r="FLI50" s="168"/>
      <c r="FLJ50" s="172"/>
      <c r="FLK50" s="168"/>
      <c r="FLL50" s="168"/>
      <c r="FLM50" s="168"/>
      <c r="FLN50" s="173"/>
      <c r="FLO50" s="168"/>
      <c r="FLP50" s="164"/>
      <c r="FLQ50" s="167"/>
      <c r="FLR50" s="168"/>
      <c r="FLS50" s="172"/>
      <c r="FLT50" s="168"/>
      <c r="FLU50" s="168"/>
      <c r="FLV50" s="168"/>
      <c r="FLW50" s="173"/>
      <c r="FLX50" s="168"/>
      <c r="FLY50" s="164"/>
      <c r="FLZ50" s="167"/>
      <c r="FMA50" s="168"/>
      <c r="FMB50" s="172"/>
      <c r="FMC50" s="168"/>
      <c r="FMD50" s="168"/>
      <c r="FME50" s="168"/>
      <c r="FMF50" s="173"/>
      <c r="FMG50" s="168"/>
      <c r="FMH50" s="164"/>
      <c r="FMI50" s="167"/>
      <c r="FMJ50" s="168"/>
      <c r="FMK50" s="172"/>
      <c r="FML50" s="168"/>
      <c r="FMM50" s="168"/>
      <c r="FMN50" s="168"/>
      <c r="FMO50" s="173"/>
      <c r="FMP50" s="168"/>
      <c r="FMQ50" s="164"/>
      <c r="FMR50" s="167"/>
      <c r="FMS50" s="168"/>
      <c r="FMT50" s="172"/>
      <c r="FMU50" s="168"/>
      <c r="FMV50" s="168"/>
      <c r="FMW50" s="168"/>
      <c r="FMX50" s="173"/>
      <c r="FMY50" s="168"/>
      <c r="FMZ50" s="164"/>
      <c r="FNA50" s="167"/>
      <c r="FNB50" s="168"/>
      <c r="FNC50" s="172"/>
      <c r="FND50" s="168"/>
      <c r="FNE50" s="168"/>
      <c r="FNF50" s="168"/>
      <c r="FNG50" s="173"/>
      <c r="FNH50" s="168"/>
      <c r="FNI50" s="164"/>
      <c r="FNJ50" s="167"/>
      <c r="FNK50" s="168"/>
      <c r="FNL50" s="172"/>
      <c r="FNM50" s="168"/>
      <c r="FNN50" s="168"/>
      <c r="FNO50" s="168"/>
      <c r="FNP50" s="173"/>
      <c r="FNQ50" s="168"/>
      <c r="FNR50" s="164"/>
      <c r="FNS50" s="167"/>
      <c r="FNT50" s="168"/>
      <c r="FNU50" s="172"/>
      <c r="FNV50" s="168"/>
      <c r="FNW50" s="168"/>
      <c r="FNX50" s="168"/>
      <c r="FNY50" s="173"/>
      <c r="FNZ50" s="168"/>
      <c r="FOA50" s="164"/>
      <c r="FOB50" s="167"/>
      <c r="FOC50" s="168"/>
      <c r="FOD50" s="172"/>
      <c r="FOE50" s="168"/>
      <c r="FOF50" s="168"/>
      <c r="FOG50" s="168"/>
      <c r="FOH50" s="173"/>
      <c r="FOI50" s="168"/>
      <c r="FOJ50" s="164"/>
      <c r="FOK50" s="167"/>
      <c r="FOL50" s="168"/>
      <c r="FOM50" s="172"/>
      <c r="FON50" s="168"/>
      <c r="FOO50" s="168"/>
      <c r="FOP50" s="168"/>
      <c r="FOQ50" s="173"/>
      <c r="FOR50" s="168"/>
      <c r="FOS50" s="164"/>
      <c r="FOT50" s="167"/>
      <c r="FOU50" s="168"/>
      <c r="FOV50" s="172"/>
      <c r="FOW50" s="168"/>
      <c r="FOX50" s="168"/>
      <c r="FOY50" s="168"/>
      <c r="FOZ50" s="173"/>
      <c r="FPA50" s="168"/>
      <c r="FPB50" s="164"/>
      <c r="FPC50" s="167"/>
      <c r="FPD50" s="168"/>
      <c r="FPE50" s="172"/>
      <c r="FPF50" s="168"/>
      <c r="FPG50" s="168"/>
      <c r="FPH50" s="168"/>
      <c r="FPI50" s="173"/>
      <c r="FPJ50" s="168"/>
      <c r="FPK50" s="164"/>
      <c r="FPL50" s="167"/>
      <c r="FPM50" s="168"/>
      <c r="FPN50" s="172"/>
      <c r="FPO50" s="168"/>
      <c r="FPP50" s="168"/>
      <c r="FPQ50" s="168"/>
      <c r="FPR50" s="173"/>
      <c r="FPS50" s="168"/>
      <c r="FPT50" s="164"/>
      <c r="FPU50" s="167"/>
      <c r="FPV50" s="168"/>
      <c r="FPW50" s="172"/>
      <c r="FPX50" s="168"/>
      <c r="FPY50" s="168"/>
      <c r="FPZ50" s="168"/>
      <c r="FQA50" s="173"/>
      <c r="FQB50" s="168"/>
      <c r="FQC50" s="164"/>
      <c r="FQD50" s="167"/>
      <c r="FQE50" s="168"/>
      <c r="FQF50" s="172"/>
      <c r="FQG50" s="168"/>
      <c r="FQH50" s="168"/>
      <c r="FQI50" s="168"/>
      <c r="FQJ50" s="173"/>
      <c r="FQK50" s="168"/>
      <c r="FQL50" s="164"/>
      <c r="FQM50" s="167"/>
      <c r="FQN50" s="168"/>
      <c r="FQO50" s="172"/>
      <c r="FQP50" s="168"/>
      <c r="FQQ50" s="168"/>
      <c r="FQR50" s="168"/>
      <c r="FQS50" s="173"/>
      <c r="FQT50" s="168"/>
      <c r="FQU50" s="164"/>
      <c r="FQV50" s="167"/>
      <c r="FQW50" s="168"/>
      <c r="FQX50" s="172"/>
      <c r="FQY50" s="168"/>
      <c r="FQZ50" s="168"/>
      <c r="FRA50" s="168"/>
      <c r="FRB50" s="173"/>
      <c r="FRC50" s="168"/>
      <c r="FRD50" s="164"/>
      <c r="FRE50" s="167"/>
      <c r="FRF50" s="168"/>
      <c r="FRG50" s="172"/>
      <c r="FRH50" s="168"/>
      <c r="FRI50" s="168"/>
      <c r="FRJ50" s="168"/>
      <c r="FRK50" s="173"/>
      <c r="FRL50" s="168"/>
      <c r="FRM50" s="164"/>
      <c r="FRN50" s="167"/>
      <c r="FRO50" s="168"/>
      <c r="FRP50" s="172"/>
      <c r="FRQ50" s="168"/>
      <c r="FRR50" s="168"/>
      <c r="FRS50" s="168"/>
      <c r="FRT50" s="173"/>
      <c r="FRU50" s="168"/>
      <c r="FRV50" s="164"/>
      <c r="FRW50" s="167"/>
      <c r="FRX50" s="168"/>
      <c r="FRY50" s="172"/>
      <c r="FRZ50" s="168"/>
      <c r="FSA50" s="168"/>
      <c r="FSB50" s="168"/>
      <c r="FSC50" s="173"/>
      <c r="FSD50" s="168"/>
      <c r="FSE50" s="164"/>
      <c r="FSF50" s="167"/>
      <c r="FSG50" s="168"/>
      <c r="FSH50" s="172"/>
      <c r="FSI50" s="168"/>
      <c r="FSJ50" s="168"/>
      <c r="FSK50" s="168"/>
      <c r="FSL50" s="173"/>
      <c r="FSM50" s="168"/>
      <c r="FSN50" s="164"/>
      <c r="FSO50" s="167"/>
      <c r="FSP50" s="168"/>
      <c r="FSQ50" s="172"/>
      <c r="FSR50" s="168"/>
      <c r="FSS50" s="168"/>
      <c r="FST50" s="168"/>
      <c r="FSU50" s="173"/>
      <c r="FSV50" s="168"/>
      <c r="FSW50" s="164"/>
      <c r="FSX50" s="167"/>
      <c r="FSY50" s="168"/>
      <c r="FSZ50" s="172"/>
      <c r="FTA50" s="168"/>
      <c r="FTB50" s="168"/>
      <c r="FTC50" s="168"/>
      <c r="FTD50" s="173"/>
      <c r="FTE50" s="168"/>
      <c r="FTF50" s="164"/>
      <c r="FTG50" s="167"/>
      <c r="FTH50" s="168"/>
      <c r="FTI50" s="172"/>
      <c r="FTJ50" s="168"/>
      <c r="FTK50" s="168"/>
      <c r="FTL50" s="168"/>
      <c r="FTM50" s="173"/>
      <c r="FTN50" s="168"/>
      <c r="FTO50" s="164"/>
      <c r="FTP50" s="167"/>
      <c r="FTQ50" s="168"/>
      <c r="FTR50" s="172"/>
      <c r="FTS50" s="168"/>
      <c r="FTT50" s="168"/>
      <c r="FTU50" s="168"/>
      <c r="FTV50" s="173"/>
      <c r="FTW50" s="168"/>
      <c r="FTX50" s="164"/>
      <c r="FTY50" s="167"/>
      <c r="FTZ50" s="168"/>
      <c r="FUA50" s="172"/>
      <c r="FUB50" s="168"/>
      <c r="FUC50" s="168"/>
      <c r="FUD50" s="168"/>
      <c r="FUE50" s="173"/>
      <c r="FUF50" s="168"/>
      <c r="FUG50" s="164"/>
      <c r="FUH50" s="167"/>
      <c r="FUI50" s="168"/>
      <c r="FUJ50" s="172"/>
      <c r="FUK50" s="168"/>
      <c r="FUL50" s="168"/>
      <c r="FUM50" s="168"/>
      <c r="FUN50" s="173"/>
      <c r="FUO50" s="168"/>
      <c r="FUP50" s="164"/>
      <c r="FUQ50" s="167"/>
      <c r="FUR50" s="168"/>
      <c r="FUS50" s="172"/>
      <c r="FUT50" s="168"/>
      <c r="FUU50" s="168"/>
      <c r="FUV50" s="168"/>
      <c r="FUW50" s="173"/>
      <c r="FUX50" s="168"/>
      <c r="FUY50" s="164"/>
      <c r="FUZ50" s="167"/>
      <c r="FVA50" s="168"/>
      <c r="FVB50" s="172"/>
      <c r="FVC50" s="168"/>
      <c r="FVD50" s="168"/>
      <c r="FVE50" s="168"/>
      <c r="FVF50" s="173"/>
      <c r="FVG50" s="168"/>
      <c r="FVH50" s="164"/>
      <c r="FVI50" s="167"/>
      <c r="FVJ50" s="168"/>
      <c r="FVK50" s="172"/>
      <c r="FVL50" s="168"/>
      <c r="FVM50" s="168"/>
      <c r="FVN50" s="168"/>
      <c r="FVO50" s="173"/>
      <c r="FVP50" s="168"/>
      <c r="FVQ50" s="164"/>
      <c r="FVR50" s="167"/>
      <c r="FVS50" s="168"/>
      <c r="FVT50" s="172"/>
      <c r="FVU50" s="168"/>
      <c r="FVV50" s="168"/>
      <c r="FVW50" s="168"/>
      <c r="FVX50" s="173"/>
      <c r="FVY50" s="168"/>
      <c r="FVZ50" s="164"/>
      <c r="FWA50" s="167"/>
      <c r="FWB50" s="168"/>
      <c r="FWC50" s="172"/>
      <c r="FWD50" s="168"/>
      <c r="FWE50" s="168"/>
      <c r="FWF50" s="168"/>
      <c r="FWG50" s="173"/>
      <c r="FWH50" s="168"/>
      <c r="FWI50" s="164"/>
      <c r="FWJ50" s="167"/>
      <c r="FWK50" s="168"/>
      <c r="FWL50" s="172"/>
      <c r="FWM50" s="168"/>
      <c r="FWN50" s="168"/>
      <c r="FWO50" s="168"/>
      <c r="FWP50" s="173"/>
      <c r="FWQ50" s="168"/>
      <c r="FWR50" s="164"/>
      <c r="FWS50" s="167"/>
      <c r="FWT50" s="168"/>
      <c r="FWU50" s="172"/>
      <c r="FWV50" s="168"/>
      <c r="FWW50" s="168"/>
      <c r="FWX50" s="168"/>
      <c r="FWY50" s="173"/>
      <c r="FWZ50" s="168"/>
      <c r="FXA50" s="164"/>
      <c r="FXB50" s="167"/>
      <c r="FXC50" s="168"/>
      <c r="FXD50" s="172"/>
      <c r="FXE50" s="168"/>
      <c r="FXF50" s="168"/>
      <c r="FXG50" s="168"/>
      <c r="FXH50" s="173"/>
      <c r="FXI50" s="168"/>
      <c r="FXJ50" s="164"/>
      <c r="FXK50" s="167"/>
      <c r="FXL50" s="168"/>
      <c r="FXM50" s="172"/>
      <c r="FXN50" s="168"/>
      <c r="FXO50" s="168"/>
      <c r="FXP50" s="168"/>
      <c r="FXQ50" s="173"/>
      <c r="FXR50" s="168"/>
      <c r="FXS50" s="164"/>
      <c r="FXT50" s="167"/>
      <c r="FXU50" s="168"/>
      <c r="FXV50" s="172"/>
      <c r="FXW50" s="168"/>
      <c r="FXX50" s="168"/>
      <c r="FXY50" s="168"/>
      <c r="FXZ50" s="173"/>
      <c r="FYA50" s="168"/>
      <c r="FYB50" s="164"/>
      <c r="FYC50" s="167"/>
      <c r="FYD50" s="168"/>
      <c r="FYE50" s="172"/>
      <c r="FYF50" s="168"/>
      <c r="FYG50" s="168"/>
      <c r="FYH50" s="168"/>
      <c r="FYI50" s="173"/>
      <c r="FYJ50" s="168"/>
      <c r="FYK50" s="164"/>
      <c r="FYL50" s="167"/>
      <c r="FYM50" s="168"/>
      <c r="FYN50" s="172"/>
      <c r="FYO50" s="168"/>
      <c r="FYP50" s="168"/>
      <c r="FYQ50" s="168"/>
      <c r="FYR50" s="173"/>
      <c r="FYS50" s="168"/>
      <c r="FYT50" s="164"/>
      <c r="FYU50" s="167"/>
      <c r="FYV50" s="168"/>
      <c r="FYW50" s="172"/>
      <c r="FYX50" s="168"/>
      <c r="FYY50" s="168"/>
      <c r="FYZ50" s="168"/>
      <c r="FZA50" s="173"/>
      <c r="FZB50" s="168"/>
      <c r="FZC50" s="164"/>
      <c r="FZD50" s="167"/>
      <c r="FZE50" s="168"/>
      <c r="FZF50" s="172"/>
      <c r="FZG50" s="168"/>
      <c r="FZH50" s="168"/>
      <c r="FZI50" s="168"/>
      <c r="FZJ50" s="173"/>
      <c r="FZK50" s="168"/>
      <c r="FZL50" s="164"/>
      <c r="FZM50" s="167"/>
      <c r="FZN50" s="168"/>
      <c r="FZO50" s="172"/>
      <c r="FZP50" s="168"/>
      <c r="FZQ50" s="168"/>
      <c r="FZR50" s="168"/>
      <c r="FZS50" s="173"/>
      <c r="FZT50" s="168"/>
      <c r="FZU50" s="164"/>
      <c r="FZV50" s="167"/>
      <c r="FZW50" s="168"/>
      <c r="FZX50" s="172"/>
      <c r="FZY50" s="168"/>
      <c r="FZZ50" s="168"/>
      <c r="GAA50" s="168"/>
      <c r="GAB50" s="173"/>
      <c r="GAC50" s="168"/>
      <c r="GAD50" s="164"/>
      <c r="GAE50" s="167"/>
      <c r="GAF50" s="168"/>
      <c r="GAG50" s="172"/>
      <c r="GAH50" s="168"/>
      <c r="GAI50" s="168"/>
      <c r="GAJ50" s="168"/>
      <c r="GAK50" s="173"/>
      <c r="GAL50" s="168"/>
      <c r="GAM50" s="164"/>
      <c r="GAN50" s="167"/>
      <c r="GAO50" s="168"/>
      <c r="GAP50" s="172"/>
      <c r="GAQ50" s="168"/>
      <c r="GAR50" s="168"/>
      <c r="GAS50" s="168"/>
      <c r="GAT50" s="173"/>
      <c r="GAU50" s="168"/>
      <c r="GAV50" s="164"/>
      <c r="GAW50" s="167"/>
      <c r="GAX50" s="168"/>
      <c r="GAY50" s="172"/>
      <c r="GAZ50" s="168"/>
      <c r="GBA50" s="168"/>
      <c r="GBB50" s="168"/>
      <c r="GBC50" s="173"/>
      <c r="GBD50" s="168"/>
      <c r="GBE50" s="164"/>
      <c r="GBF50" s="167"/>
      <c r="GBG50" s="168"/>
      <c r="GBH50" s="172"/>
      <c r="GBI50" s="168"/>
      <c r="GBJ50" s="168"/>
      <c r="GBK50" s="168"/>
      <c r="GBL50" s="173"/>
      <c r="GBM50" s="168"/>
      <c r="GBN50" s="164"/>
      <c r="GBO50" s="167"/>
      <c r="GBP50" s="168"/>
      <c r="GBQ50" s="172"/>
      <c r="GBR50" s="168"/>
      <c r="GBS50" s="168"/>
      <c r="GBT50" s="168"/>
      <c r="GBU50" s="173"/>
      <c r="GBV50" s="168"/>
      <c r="GBW50" s="164"/>
      <c r="GBX50" s="167"/>
      <c r="GBY50" s="168"/>
      <c r="GBZ50" s="172"/>
      <c r="GCA50" s="168"/>
      <c r="GCB50" s="168"/>
      <c r="GCC50" s="168"/>
      <c r="GCD50" s="173"/>
      <c r="GCE50" s="168"/>
      <c r="GCF50" s="164"/>
      <c r="GCG50" s="167"/>
      <c r="GCH50" s="168"/>
      <c r="GCI50" s="172"/>
      <c r="GCJ50" s="168"/>
      <c r="GCK50" s="168"/>
      <c r="GCL50" s="168"/>
      <c r="GCM50" s="173"/>
      <c r="GCN50" s="168"/>
      <c r="GCO50" s="164"/>
      <c r="GCP50" s="167"/>
      <c r="GCQ50" s="168"/>
      <c r="GCR50" s="172"/>
      <c r="GCS50" s="168"/>
      <c r="GCT50" s="168"/>
      <c r="GCU50" s="168"/>
      <c r="GCV50" s="173"/>
      <c r="GCW50" s="168"/>
      <c r="GCX50" s="164"/>
      <c r="GCY50" s="167"/>
      <c r="GCZ50" s="168"/>
      <c r="GDA50" s="172"/>
      <c r="GDB50" s="168"/>
      <c r="GDC50" s="168"/>
      <c r="GDD50" s="168"/>
      <c r="GDE50" s="173"/>
      <c r="GDF50" s="168"/>
      <c r="GDG50" s="164"/>
      <c r="GDH50" s="167"/>
      <c r="GDI50" s="168"/>
      <c r="GDJ50" s="172"/>
      <c r="GDK50" s="168"/>
      <c r="GDL50" s="168"/>
      <c r="GDM50" s="168"/>
      <c r="GDN50" s="173"/>
      <c r="GDO50" s="168"/>
      <c r="GDP50" s="164"/>
      <c r="GDQ50" s="167"/>
      <c r="GDR50" s="168"/>
      <c r="GDS50" s="172"/>
      <c r="GDT50" s="168"/>
      <c r="GDU50" s="168"/>
      <c r="GDV50" s="168"/>
      <c r="GDW50" s="173"/>
      <c r="GDX50" s="168"/>
      <c r="GDY50" s="164"/>
      <c r="GDZ50" s="167"/>
      <c r="GEA50" s="168"/>
      <c r="GEB50" s="172"/>
      <c r="GEC50" s="168"/>
      <c r="GED50" s="168"/>
      <c r="GEE50" s="168"/>
      <c r="GEF50" s="173"/>
      <c r="GEG50" s="168"/>
      <c r="GEH50" s="164"/>
      <c r="GEI50" s="167"/>
      <c r="GEJ50" s="168"/>
      <c r="GEK50" s="172"/>
      <c r="GEL50" s="168"/>
      <c r="GEM50" s="168"/>
      <c r="GEN50" s="168"/>
      <c r="GEO50" s="173"/>
      <c r="GEP50" s="168"/>
      <c r="GEQ50" s="164"/>
      <c r="GER50" s="167"/>
      <c r="GES50" s="168"/>
      <c r="GET50" s="172"/>
      <c r="GEU50" s="168"/>
      <c r="GEV50" s="168"/>
      <c r="GEW50" s="168"/>
      <c r="GEX50" s="173"/>
      <c r="GEY50" s="168"/>
      <c r="GEZ50" s="164"/>
      <c r="GFA50" s="167"/>
      <c r="GFB50" s="168"/>
      <c r="GFC50" s="172"/>
      <c r="GFD50" s="168"/>
      <c r="GFE50" s="168"/>
      <c r="GFF50" s="168"/>
      <c r="GFG50" s="173"/>
      <c r="GFH50" s="168"/>
      <c r="GFI50" s="164"/>
      <c r="GFJ50" s="167"/>
      <c r="GFK50" s="168"/>
      <c r="GFL50" s="172"/>
      <c r="GFM50" s="168"/>
      <c r="GFN50" s="168"/>
      <c r="GFO50" s="168"/>
      <c r="GFP50" s="173"/>
      <c r="GFQ50" s="168"/>
      <c r="GFR50" s="164"/>
      <c r="GFS50" s="167"/>
      <c r="GFT50" s="168"/>
      <c r="GFU50" s="172"/>
      <c r="GFV50" s="168"/>
      <c r="GFW50" s="168"/>
      <c r="GFX50" s="168"/>
      <c r="GFY50" s="173"/>
      <c r="GFZ50" s="168"/>
      <c r="GGA50" s="164"/>
      <c r="GGB50" s="167"/>
      <c r="GGC50" s="168"/>
      <c r="GGD50" s="172"/>
      <c r="GGE50" s="168"/>
      <c r="GGF50" s="168"/>
      <c r="GGG50" s="168"/>
      <c r="GGH50" s="173"/>
      <c r="GGI50" s="168"/>
      <c r="GGJ50" s="164"/>
      <c r="GGK50" s="167"/>
      <c r="GGL50" s="168"/>
      <c r="GGM50" s="172"/>
      <c r="GGN50" s="168"/>
      <c r="GGO50" s="168"/>
      <c r="GGP50" s="168"/>
      <c r="GGQ50" s="173"/>
      <c r="GGR50" s="168"/>
      <c r="GGS50" s="164"/>
      <c r="GGT50" s="167"/>
      <c r="GGU50" s="168"/>
      <c r="GGV50" s="172"/>
      <c r="GGW50" s="168"/>
      <c r="GGX50" s="168"/>
      <c r="GGY50" s="168"/>
      <c r="GGZ50" s="173"/>
      <c r="GHA50" s="168"/>
      <c r="GHB50" s="164"/>
      <c r="GHC50" s="167"/>
      <c r="GHD50" s="168"/>
      <c r="GHE50" s="172"/>
      <c r="GHF50" s="168"/>
      <c r="GHG50" s="168"/>
      <c r="GHH50" s="168"/>
      <c r="GHI50" s="173"/>
      <c r="GHJ50" s="168"/>
      <c r="GHK50" s="164"/>
      <c r="GHL50" s="167"/>
      <c r="GHM50" s="168"/>
      <c r="GHN50" s="172"/>
      <c r="GHO50" s="168"/>
      <c r="GHP50" s="168"/>
      <c r="GHQ50" s="168"/>
      <c r="GHR50" s="173"/>
      <c r="GHS50" s="168"/>
      <c r="GHT50" s="164"/>
      <c r="GHU50" s="167"/>
      <c r="GHV50" s="168"/>
      <c r="GHW50" s="172"/>
      <c r="GHX50" s="168"/>
      <c r="GHY50" s="168"/>
      <c r="GHZ50" s="168"/>
      <c r="GIA50" s="173"/>
      <c r="GIB50" s="168"/>
      <c r="GIC50" s="164"/>
      <c r="GID50" s="167"/>
      <c r="GIE50" s="168"/>
      <c r="GIF50" s="172"/>
      <c r="GIG50" s="168"/>
      <c r="GIH50" s="168"/>
      <c r="GII50" s="168"/>
      <c r="GIJ50" s="173"/>
      <c r="GIK50" s="168"/>
      <c r="GIL50" s="164"/>
      <c r="GIM50" s="167"/>
      <c r="GIN50" s="168"/>
      <c r="GIO50" s="172"/>
      <c r="GIP50" s="168"/>
      <c r="GIQ50" s="168"/>
      <c r="GIR50" s="168"/>
      <c r="GIS50" s="173"/>
      <c r="GIT50" s="168"/>
      <c r="GIU50" s="164"/>
      <c r="GIV50" s="167"/>
      <c r="GIW50" s="168"/>
      <c r="GIX50" s="172"/>
      <c r="GIY50" s="168"/>
      <c r="GIZ50" s="168"/>
      <c r="GJA50" s="168"/>
      <c r="GJB50" s="173"/>
      <c r="GJC50" s="168"/>
      <c r="GJD50" s="164"/>
      <c r="GJE50" s="167"/>
      <c r="GJF50" s="168"/>
      <c r="GJG50" s="172"/>
      <c r="GJH50" s="168"/>
      <c r="GJI50" s="168"/>
      <c r="GJJ50" s="168"/>
      <c r="GJK50" s="173"/>
      <c r="GJL50" s="168"/>
      <c r="GJM50" s="164"/>
      <c r="GJN50" s="167"/>
      <c r="GJO50" s="168"/>
      <c r="GJP50" s="172"/>
      <c r="GJQ50" s="168"/>
      <c r="GJR50" s="168"/>
      <c r="GJS50" s="168"/>
      <c r="GJT50" s="173"/>
      <c r="GJU50" s="168"/>
      <c r="GJV50" s="164"/>
      <c r="GJW50" s="167"/>
      <c r="GJX50" s="168"/>
      <c r="GJY50" s="172"/>
      <c r="GJZ50" s="168"/>
      <c r="GKA50" s="168"/>
      <c r="GKB50" s="168"/>
      <c r="GKC50" s="173"/>
      <c r="GKD50" s="168"/>
      <c r="GKE50" s="164"/>
      <c r="GKF50" s="167"/>
      <c r="GKG50" s="168"/>
      <c r="GKH50" s="172"/>
      <c r="GKI50" s="168"/>
      <c r="GKJ50" s="168"/>
      <c r="GKK50" s="168"/>
      <c r="GKL50" s="173"/>
      <c r="GKM50" s="168"/>
      <c r="GKN50" s="164"/>
      <c r="GKO50" s="167"/>
      <c r="GKP50" s="168"/>
      <c r="GKQ50" s="172"/>
      <c r="GKR50" s="168"/>
      <c r="GKS50" s="168"/>
      <c r="GKT50" s="168"/>
      <c r="GKU50" s="173"/>
      <c r="GKV50" s="168"/>
      <c r="GKW50" s="164"/>
      <c r="GKX50" s="167"/>
      <c r="GKY50" s="168"/>
      <c r="GKZ50" s="172"/>
      <c r="GLA50" s="168"/>
      <c r="GLB50" s="168"/>
      <c r="GLC50" s="168"/>
      <c r="GLD50" s="173"/>
      <c r="GLE50" s="168"/>
      <c r="GLF50" s="164"/>
      <c r="GLG50" s="167"/>
      <c r="GLH50" s="168"/>
      <c r="GLI50" s="172"/>
      <c r="GLJ50" s="168"/>
      <c r="GLK50" s="168"/>
      <c r="GLL50" s="168"/>
      <c r="GLM50" s="173"/>
      <c r="GLN50" s="168"/>
      <c r="GLO50" s="164"/>
      <c r="GLP50" s="167"/>
      <c r="GLQ50" s="168"/>
      <c r="GLR50" s="172"/>
      <c r="GLS50" s="168"/>
      <c r="GLT50" s="168"/>
      <c r="GLU50" s="168"/>
      <c r="GLV50" s="173"/>
      <c r="GLW50" s="168"/>
      <c r="GLX50" s="164"/>
      <c r="GLY50" s="167"/>
      <c r="GLZ50" s="168"/>
      <c r="GMA50" s="172"/>
      <c r="GMB50" s="168"/>
      <c r="GMC50" s="168"/>
      <c r="GMD50" s="168"/>
      <c r="GME50" s="173"/>
      <c r="GMF50" s="168"/>
      <c r="GMG50" s="164"/>
      <c r="GMH50" s="167"/>
      <c r="GMI50" s="168"/>
      <c r="GMJ50" s="172"/>
      <c r="GMK50" s="168"/>
      <c r="GML50" s="168"/>
      <c r="GMM50" s="168"/>
      <c r="GMN50" s="173"/>
      <c r="GMO50" s="168"/>
      <c r="GMP50" s="164"/>
      <c r="GMQ50" s="167"/>
      <c r="GMR50" s="168"/>
      <c r="GMS50" s="172"/>
      <c r="GMT50" s="168"/>
      <c r="GMU50" s="168"/>
      <c r="GMV50" s="168"/>
      <c r="GMW50" s="173"/>
      <c r="GMX50" s="168"/>
      <c r="GMY50" s="164"/>
      <c r="GMZ50" s="167"/>
      <c r="GNA50" s="168"/>
      <c r="GNB50" s="172"/>
      <c r="GNC50" s="168"/>
      <c r="GND50" s="168"/>
      <c r="GNE50" s="168"/>
      <c r="GNF50" s="173"/>
      <c r="GNG50" s="168"/>
      <c r="GNH50" s="164"/>
      <c r="GNI50" s="167"/>
      <c r="GNJ50" s="168"/>
      <c r="GNK50" s="172"/>
      <c r="GNL50" s="168"/>
      <c r="GNM50" s="168"/>
      <c r="GNN50" s="168"/>
      <c r="GNO50" s="173"/>
      <c r="GNP50" s="168"/>
      <c r="GNQ50" s="164"/>
      <c r="GNR50" s="167"/>
      <c r="GNS50" s="168"/>
      <c r="GNT50" s="172"/>
      <c r="GNU50" s="168"/>
      <c r="GNV50" s="168"/>
      <c r="GNW50" s="168"/>
      <c r="GNX50" s="173"/>
      <c r="GNY50" s="168"/>
      <c r="GNZ50" s="164"/>
      <c r="GOA50" s="167"/>
      <c r="GOB50" s="168"/>
      <c r="GOC50" s="172"/>
      <c r="GOD50" s="168"/>
      <c r="GOE50" s="168"/>
      <c r="GOF50" s="168"/>
      <c r="GOG50" s="173"/>
      <c r="GOH50" s="168"/>
      <c r="GOI50" s="164"/>
      <c r="GOJ50" s="167"/>
      <c r="GOK50" s="168"/>
      <c r="GOL50" s="172"/>
      <c r="GOM50" s="168"/>
      <c r="GON50" s="168"/>
      <c r="GOO50" s="168"/>
      <c r="GOP50" s="173"/>
      <c r="GOQ50" s="168"/>
      <c r="GOR50" s="164"/>
      <c r="GOS50" s="167"/>
      <c r="GOT50" s="168"/>
      <c r="GOU50" s="172"/>
      <c r="GOV50" s="168"/>
      <c r="GOW50" s="168"/>
      <c r="GOX50" s="168"/>
      <c r="GOY50" s="173"/>
      <c r="GOZ50" s="168"/>
      <c r="GPA50" s="164"/>
      <c r="GPB50" s="167"/>
      <c r="GPC50" s="168"/>
      <c r="GPD50" s="172"/>
      <c r="GPE50" s="168"/>
      <c r="GPF50" s="168"/>
      <c r="GPG50" s="168"/>
      <c r="GPH50" s="173"/>
      <c r="GPI50" s="168"/>
      <c r="GPJ50" s="164"/>
      <c r="GPK50" s="167"/>
      <c r="GPL50" s="168"/>
      <c r="GPM50" s="172"/>
      <c r="GPN50" s="168"/>
      <c r="GPO50" s="168"/>
      <c r="GPP50" s="168"/>
      <c r="GPQ50" s="173"/>
      <c r="GPR50" s="168"/>
      <c r="GPS50" s="164"/>
      <c r="GPT50" s="167"/>
      <c r="GPU50" s="168"/>
      <c r="GPV50" s="172"/>
      <c r="GPW50" s="168"/>
      <c r="GPX50" s="168"/>
      <c r="GPY50" s="168"/>
      <c r="GPZ50" s="173"/>
      <c r="GQA50" s="168"/>
      <c r="GQB50" s="164"/>
      <c r="GQC50" s="167"/>
      <c r="GQD50" s="168"/>
      <c r="GQE50" s="172"/>
      <c r="GQF50" s="168"/>
      <c r="GQG50" s="168"/>
      <c r="GQH50" s="168"/>
      <c r="GQI50" s="173"/>
      <c r="GQJ50" s="168"/>
      <c r="GQK50" s="164"/>
      <c r="GQL50" s="167"/>
      <c r="GQM50" s="168"/>
      <c r="GQN50" s="172"/>
      <c r="GQO50" s="168"/>
      <c r="GQP50" s="168"/>
      <c r="GQQ50" s="168"/>
      <c r="GQR50" s="173"/>
      <c r="GQS50" s="168"/>
      <c r="GQT50" s="164"/>
      <c r="GQU50" s="167"/>
      <c r="GQV50" s="168"/>
      <c r="GQW50" s="172"/>
      <c r="GQX50" s="168"/>
      <c r="GQY50" s="168"/>
      <c r="GQZ50" s="168"/>
      <c r="GRA50" s="173"/>
      <c r="GRB50" s="168"/>
      <c r="GRC50" s="164"/>
      <c r="GRD50" s="167"/>
      <c r="GRE50" s="168"/>
      <c r="GRF50" s="172"/>
      <c r="GRG50" s="168"/>
      <c r="GRH50" s="168"/>
      <c r="GRI50" s="168"/>
      <c r="GRJ50" s="173"/>
      <c r="GRK50" s="168"/>
      <c r="GRL50" s="164"/>
      <c r="GRM50" s="167"/>
      <c r="GRN50" s="168"/>
      <c r="GRO50" s="172"/>
      <c r="GRP50" s="168"/>
      <c r="GRQ50" s="168"/>
      <c r="GRR50" s="168"/>
      <c r="GRS50" s="173"/>
      <c r="GRT50" s="168"/>
      <c r="GRU50" s="164"/>
      <c r="GRV50" s="167"/>
      <c r="GRW50" s="168"/>
      <c r="GRX50" s="172"/>
      <c r="GRY50" s="168"/>
      <c r="GRZ50" s="168"/>
      <c r="GSA50" s="168"/>
      <c r="GSB50" s="173"/>
      <c r="GSC50" s="168"/>
      <c r="GSD50" s="164"/>
      <c r="GSE50" s="167"/>
      <c r="GSF50" s="168"/>
      <c r="GSG50" s="172"/>
      <c r="GSH50" s="168"/>
      <c r="GSI50" s="168"/>
      <c r="GSJ50" s="168"/>
      <c r="GSK50" s="173"/>
      <c r="GSL50" s="168"/>
      <c r="GSM50" s="164"/>
      <c r="GSN50" s="167"/>
      <c r="GSO50" s="168"/>
      <c r="GSP50" s="172"/>
      <c r="GSQ50" s="168"/>
      <c r="GSR50" s="168"/>
      <c r="GSS50" s="168"/>
      <c r="GST50" s="173"/>
      <c r="GSU50" s="168"/>
      <c r="GSV50" s="164"/>
      <c r="GSW50" s="167"/>
      <c r="GSX50" s="168"/>
      <c r="GSY50" s="172"/>
      <c r="GSZ50" s="168"/>
      <c r="GTA50" s="168"/>
      <c r="GTB50" s="168"/>
      <c r="GTC50" s="173"/>
      <c r="GTD50" s="168"/>
      <c r="GTE50" s="164"/>
      <c r="GTF50" s="167"/>
      <c r="GTG50" s="168"/>
      <c r="GTH50" s="172"/>
      <c r="GTI50" s="168"/>
      <c r="GTJ50" s="168"/>
      <c r="GTK50" s="168"/>
      <c r="GTL50" s="173"/>
      <c r="GTM50" s="168"/>
      <c r="GTN50" s="164"/>
      <c r="GTO50" s="167"/>
      <c r="GTP50" s="168"/>
      <c r="GTQ50" s="172"/>
      <c r="GTR50" s="168"/>
      <c r="GTS50" s="168"/>
      <c r="GTT50" s="168"/>
      <c r="GTU50" s="173"/>
      <c r="GTV50" s="168"/>
      <c r="GTW50" s="164"/>
      <c r="GTX50" s="167"/>
      <c r="GTY50" s="168"/>
      <c r="GTZ50" s="172"/>
      <c r="GUA50" s="168"/>
      <c r="GUB50" s="168"/>
      <c r="GUC50" s="168"/>
      <c r="GUD50" s="173"/>
      <c r="GUE50" s="168"/>
      <c r="GUF50" s="164"/>
      <c r="GUG50" s="167"/>
      <c r="GUH50" s="168"/>
      <c r="GUI50" s="172"/>
      <c r="GUJ50" s="168"/>
      <c r="GUK50" s="168"/>
      <c r="GUL50" s="168"/>
      <c r="GUM50" s="173"/>
      <c r="GUN50" s="168"/>
      <c r="GUO50" s="164"/>
      <c r="GUP50" s="167"/>
      <c r="GUQ50" s="168"/>
      <c r="GUR50" s="172"/>
      <c r="GUS50" s="168"/>
      <c r="GUT50" s="168"/>
      <c r="GUU50" s="168"/>
      <c r="GUV50" s="173"/>
      <c r="GUW50" s="168"/>
      <c r="GUX50" s="164"/>
      <c r="GUY50" s="167"/>
      <c r="GUZ50" s="168"/>
      <c r="GVA50" s="172"/>
      <c r="GVB50" s="168"/>
      <c r="GVC50" s="168"/>
      <c r="GVD50" s="168"/>
      <c r="GVE50" s="173"/>
      <c r="GVF50" s="168"/>
      <c r="GVG50" s="164"/>
      <c r="GVH50" s="167"/>
      <c r="GVI50" s="168"/>
      <c r="GVJ50" s="172"/>
      <c r="GVK50" s="168"/>
      <c r="GVL50" s="168"/>
      <c r="GVM50" s="168"/>
      <c r="GVN50" s="173"/>
      <c r="GVO50" s="168"/>
      <c r="GVP50" s="164"/>
      <c r="GVQ50" s="167"/>
      <c r="GVR50" s="168"/>
      <c r="GVS50" s="172"/>
      <c r="GVT50" s="168"/>
      <c r="GVU50" s="168"/>
      <c r="GVV50" s="168"/>
      <c r="GVW50" s="173"/>
      <c r="GVX50" s="168"/>
      <c r="GVY50" s="164"/>
      <c r="GVZ50" s="167"/>
      <c r="GWA50" s="168"/>
      <c r="GWB50" s="172"/>
      <c r="GWC50" s="168"/>
      <c r="GWD50" s="168"/>
      <c r="GWE50" s="168"/>
      <c r="GWF50" s="173"/>
      <c r="GWG50" s="168"/>
      <c r="GWH50" s="164"/>
      <c r="GWI50" s="167"/>
      <c r="GWJ50" s="168"/>
      <c r="GWK50" s="172"/>
      <c r="GWL50" s="168"/>
      <c r="GWM50" s="168"/>
      <c r="GWN50" s="168"/>
      <c r="GWO50" s="173"/>
      <c r="GWP50" s="168"/>
      <c r="GWQ50" s="164"/>
      <c r="GWR50" s="167"/>
      <c r="GWS50" s="168"/>
      <c r="GWT50" s="172"/>
      <c r="GWU50" s="168"/>
      <c r="GWV50" s="168"/>
      <c r="GWW50" s="168"/>
      <c r="GWX50" s="173"/>
      <c r="GWY50" s="168"/>
      <c r="GWZ50" s="164"/>
      <c r="GXA50" s="167"/>
      <c r="GXB50" s="168"/>
      <c r="GXC50" s="172"/>
      <c r="GXD50" s="168"/>
      <c r="GXE50" s="168"/>
      <c r="GXF50" s="168"/>
      <c r="GXG50" s="173"/>
      <c r="GXH50" s="168"/>
      <c r="GXI50" s="164"/>
      <c r="GXJ50" s="167"/>
      <c r="GXK50" s="168"/>
      <c r="GXL50" s="172"/>
      <c r="GXM50" s="168"/>
      <c r="GXN50" s="168"/>
      <c r="GXO50" s="168"/>
      <c r="GXP50" s="173"/>
      <c r="GXQ50" s="168"/>
      <c r="GXR50" s="164"/>
      <c r="GXS50" s="167"/>
      <c r="GXT50" s="168"/>
      <c r="GXU50" s="172"/>
      <c r="GXV50" s="168"/>
      <c r="GXW50" s="168"/>
      <c r="GXX50" s="168"/>
      <c r="GXY50" s="173"/>
      <c r="GXZ50" s="168"/>
      <c r="GYA50" s="164"/>
      <c r="GYB50" s="167"/>
      <c r="GYC50" s="168"/>
      <c r="GYD50" s="172"/>
      <c r="GYE50" s="168"/>
      <c r="GYF50" s="168"/>
      <c r="GYG50" s="168"/>
      <c r="GYH50" s="173"/>
      <c r="GYI50" s="168"/>
      <c r="GYJ50" s="164"/>
      <c r="GYK50" s="167"/>
      <c r="GYL50" s="168"/>
      <c r="GYM50" s="172"/>
      <c r="GYN50" s="168"/>
      <c r="GYO50" s="168"/>
      <c r="GYP50" s="168"/>
      <c r="GYQ50" s="173"/>
      <c r="GYR50" s="168"/>
      <c r="GYS50" s="164"/>
      <c r="GYT50" s="167"/>
      <c r="GYU50" s="168"/>
      <c r="GYV50" s="172"/>
      <c r="GYW50" s="168"/>
      <c r="GYX50" s="168"/>
      <c r="GYY50" s="168"/>
      <c r="GYZ50" s="173"/>
      <c r="GZA50" s="168"/>
      <c r="GZB50" s="164"/>
      <c r="GZC50" s="167"/>
      <c r="GZD50" s="168"/>
      <c r="GZE50" s="172"/>
      <c r="GZF50" s="168"/>
      <c r="GZG50" s="168"/>
      <c r="GZH50" s="168"/>
      <c r="GZI50" s="173"/>
      <c r="GZJ50" s="168"/>
      <c r="GZK50" s="164"/>
      <c r="GZL50" s="167"/>
      <c r="GZM50" s="168"/>
      <c r="GZN50" s="172"/>
      <c r="GZO50" s="168"/>
      <c r="GZP50" s="168"/>
      <c r="GZQ50" s="168"/>
      <c r="GZR50" s="173"/>
      <c r="GZS50" s="168"/>
      <c r="GZT50" s="164"/>
      <c r="GZU50" s="167"/>
      <c r="GZV50" s="168"/>
      <c r="GZW50" s="172"/>
      <c r="GZX50" s="168"/>
      <c r="GZY50" s="168"/>
      <c r="GZZ50" s="168"/>
      <c r="HAA50" s="173"/>
      <c r="HAB50" s="168"/>
      <c r="HAC50" s="164"/>
      <c r="HAD50" s="167"/>
      <c r="HAE50" s="168"/>
      <c r="HAF50" s="172"/>
      <c r="HAG50" s="168"/>
      <c r="HAH50" s="168"/>
      <c r="HAI50" s="168"/>
      <c r="HAJ50" s="173"/>
      <c r="HAK50" s="168"/>
      <c r="HAL50" s="164"/>
      <c r="HAM50" s="167"/>
      <c r="HAN50" s="168"/>
      <c r="HAO50" s="172"/>
      <c r="HAP50" s="168"/>
      <c r="HAQ50" s="168"/>
      <c r="HAR50" s="168"/>
      <c r="HAS50" s="173"/>
      <c r="HAT50" s="168"/>
      <c r="HAU50" s="164"/>
      <c r="HAV50" s="167"/>
      <c r="HAW50" s="168"/>
      <c r="HAX50" s="172"/>
      <c r="HAY50" s="168"/>
      <c r="HAZ50" s="168"/>
      <c r="HBA50" s="168"/>
      <c r="HBB50" s="173"/>
      <c r="HBC50" s="168"/>
      <c r="HBD50" s="164"/>
      <c r="HBE50" s="167"/>
      <c r="HBF50" s="168"/>
      <c r="HBG50" s="172"/>
      <c r="HBH50" s="168"/>
      <c r="HBI50" s="168"/>
      <c r="HBJ50" s="168"/>
      <c r="HBK50" s="173"/>
      <c r="HBL50" s="168"/>
      <c r="HBM50" s="164"/>
      <c r="HBN50" s="167"/>
      <c r="HBO50" s="168"/>
      <c r="HBP50" s="172"/>
      <c r="HBQ50" s="168"/>
      <c r="HBR50" s="168"/>
      <c r="HBS50" s="168"/>
      <c r="HBT50" s="173"/>
      <c r="HBU50" s="168"/>
      <c r="HBV50" s="164"/>
      <c r="HBW50" s="167"/>
      <c r="HBX50" s="168"/>
      <c r="HBY50" s="172"/>
      <c r="HBZ50" s="168"/>
      <c r="HCA50" s="168"/>
      <c r="HCB50" s="168"/>
      <c r="HCC50" s="173"/>
      <c r="HCD50" s="168"/>
      <c r="HCE50" s="164"/>
      <c r="HCF50" s="167"/>
      <c r="HCG50" s="168"/>
      <c r="HCH50" s="172"/>
      <c r="HCI50" s="168"/>
      <c r="HCJ50" s="168"/>
      <c r="HCK50" s="168"/>
      <c r="HCL50" s="173"/>
      <c r="HCM50" s="168"/>
      <c r="HCN50" s="164"/>
      <c r="HCO50" s="167"/>
      <c r="HCP50" s="168"/>
      <c r="HCQ50" s="172"/>
      <c r="HCR50" s="168"/>
      <c r="HCS50" s="168"/>
      <c r="HCT50" s="168"/>
      <c r="HCU50" s="173"/>
      <c r="HCV50" s="168"/>
      <c r="HCW50" s="164"/>
      <c r="HCX50" s="167"/>
      <c r="HCY50" s="168"/>
      <c r="HCZ50" s="172"/>
      <c r="HDA50" s="168"/>
      <c r="HDB50" s="168"/>
      <c r="HDC50" s="168"/>
      <c r="HDD50" s="173"/>
      <c r="HDE50" s="168"/>
      <c r="HDF50" s="164"/>
      <c r="HDG50" s="167"/>
      <c r="HDH50" s="168"/>
      <c r="HDI50" s="172"/>
      <c r="HDJ50" s="168"/>
      <c r="HDK50" s="168"/>
      <c r="HDL50" s="168"/>
      <c r="HDM50" s="173"/>
      <c r="HDN50" s="168"/>
      <c r="HDO50" s="164"/>
      <c r="HDP50" s="167"/>
      <c r="HDQ50" s="168"/>
      <c r="HDR50" s="172"/>
      <c r="HDS50" s="168"/>
      <c r="HDT50" s="168"/>
      <c r="HDU50" s="168"/>
      <c r="HDV50" s="173"/>
      <c r="HDW50" s="168"/>
      <c r="HDX50" s="164"/>
      <c r="HDY50" s="167"/>
      <c r="HDZ50" s="168"/>
      <c r="HEA50" s="172"/>
      <c r="HEB50" s="168"/>
      <c r="HEC50" s="168"/>
      <c r="HED50" s="168"/>
      <c r="HEE50" s="173"/>
      <c r="HEF50" s="168"/>
      <c r="HEG50" s="164"/>
      <c r="HEH50" s="167"/>
      <c r="HEI50" s="168"/>
      <c r="HEJ50" s="172"/>
      <c r="HEK50" s="168"/>
      <c r="HEL50" s="168"/>
      <c r="HEM50" s="168"/>
      <c r="HEN50" s="173"/>
      <c r="HEO50" s="168"/>
      <c r="HEP50" s="164"/>
      <c r="HEQ50" s="167"/>
      <c r="HER50" s="168"/>
      <c r="HES50" s="172"/>
      <c r="HET50" s="168"/>
      <c r="HEU50" s="168"/>
      <c r="HEV50" s="168"/>
      <c r="HEW50" s="173"/>
      <c r="HEX50" s="168"/>
      <c r="HEY50" s="164"/>
      <c r="HEZ50" s="167"/>
      <c r="HFA50" s="168"/>
      <c r="HFB50" s="172"/>
      <c r="HFC50" s="168"/>
      <c r="HFD50" s="168"/>
      <c r="HFE50" s="168"/>
      <c r="HFF50" s="173"/>
      <c r="HFG50" s="168"/>
      <c r="HFH50" s="164"/>
      <c r="HFI50" s="167"/>
      <c r="HFJ50" s="168"/>
      <c r="HFK50" s="172"/>
      <c r="HFL50" s="168"/>
      <c r="HFM50" s="168"/>
      <c r="HFN50" s="168"/>
      <c r="HFO50" s="173"/>
      <c r="HFP50" s="168"/>
      <c r="HFQ50" s="164"/>
      <c r="HFR50" s="167"/>
      <c r="HFS50" s="168"/>
      <c r="HFT50" s="172"/>
      <c r="HFU50" s="168"/>
      <c r="HFV50" s="168"/>
      <c r="HFW50" s="168"/>
      <c r="HFX50" s="173"/>
      <c r="HFY50" s="168"/>
      <c r="HFZ50" s="164"/>
      <c r="HGA50" s="167"/>
      <c r="HGB50" s="168"/>
      <c r="HGC50" s="172"/>
      <c r="HGD50" s="168"/>
      <c r="HGE50" s="168"/>
      <c r="HGF50" s="168"/>
      <c r="HGG50" s="173"/>
      <c r="HGH50" s="168"/>
      <c r="HGI50" s="164"/>
      <c r="HGJ50" s="167"/>
      <c r="HGK50" s="168"/>
      <c r="HGL50" s="172"/>
      <c r="HGM50" s="168"/>
      <c r="HGN50" s="168"/>
      <c r="HGO50" s="168"/>
      <c r="HGP50" s="173"/>
      <c r="HGQ50" s="168"/>
      <c r="HGR50" s="164"/>
      <c r="HGS50" s="167"/>
      <c r="HGT50" s="168"/>
      <c r="HGU50" s="172"/>
      <c r="HGV50" s="168"/>
      <c r="HGW50" s="168"/>
      <c r="HGX50" s="168"/>
      <c r="HGY50" s="173"/>
      <c r="HGZ50" s="168"/>
      <c r="HHA50" s="164"/>
      <c r="HHB50" s="167"/>
      <c r="HHC50" s="168"/>
      <c r="HHD50" s="172"/>
      <c r="HHE50" s="168"/>
      <c r="HHF50" s="168"/>
      <c r="HHG50" s="168"/>
      <c r="HHH50" s="173"/>
      <c r="HHI50" s="168"/>
      <c r="HHJ50" s="164"/>
      <c r="HHK50" s="167"/>
      <c r="HHL50" s="168"/>
      <c r="HHM50" s="172"/>
      <c r="HHN50" s="168"/>
      <c r="HHO50" s="168"/>
      <c r="HHP50" s="168"/>
      <c r="HHQ50" s="173"/>
      <c r="HHR50" s="168"/>
      <c r="HHS50" s="164"/>
      <c r="HHT50" s="167"/>
      <c r="HHU50" s="168"/>
      <c r="HHV50" s="172"/>
      <c r="HHW50" s="168"/>
      <c r="HHX50" s="168"/>
      <c r="HHY50" s="168"/>
      <c r="HHZ50" s="173"/>
      <c r="HIA50" s="168"/>
      <c r="HIB50" s="164"/>
      <c r="HIC50" s="167"/>
      <c r="HID50" s="168"/>
      <c r="HIE50" s="172"/>
      <c r="HIF50" s="168"/>
      <c r="HIG50" s="168"/>
      <c r="HIH50" s="168"/>
      <c r="HII50" s="173"/>
      <c r="HIJ50" s="168"/>
      <c r="HIK50" s="164"/>
      <c r="HIL50" s="167"/>
      <c r="HIM50" s="168"/>
      <c r="HIN50" s="172"/>
      <c r="HIO50" s="168"/>
      <c r="HIP50" s="168"/>
      <c r="HIQ50" s="168"/>
      <c r="HIR50" s="173"/>
      <c r="HIS50" s="168"/>
      <c r="HIT50" s="164"/>
      <c r="HIU50" s="167"/>
      <c r="HIV50" s="168"/>
      <c r="HIW50" s="172"/>
      <c r="HIX50" s="168"/>
      <c r="HIY50" s="168"/>
      <c r="HIZ50" s="168"/>
      <c r="HJA50" s="173"/>
      <c r="HJB50" s="168"/>
      <c r="HJC50" s="164"/>
      <c r="HJD50" s="167"/>
      <c r="HJE50" s="168"/>
      <c r="HJF50" s="172"/>
      <c r="HJG50" s="168"/>
      <c r="HJH50" s="168"/>
      <c r="HJI50" s="168"/>
      <c r="HJJ50" s="173"/>
      <c r="HJK50" s="168"/>
      <c r="HJL50" s="164"/>
      <c r="HJM50" s="167"/>
      <c r="HJN50" s="168"/>
      <c r="HJO50" s="172"/>
      <c r="HJP50" s="168"/>
      <c r="HJQ50" s="168"/>
      <c r="HJR50" s="168"/>
      <c r="HJS50" s="173"/>
      <c r="HJT50" s="168"/>
      <c r="HJU50" s="164"/>
      <c r="HJV50" s="167"/>
      <c r="HJW50" s="168"/>
      <c r="HJX50" s="172"/>
      <c r="HJY50" s="168"/>
      <c r="HJZ50" s="168"/>
      <c r="HKA50" s="168"/>
      <c r="HKB50" s="173"/>
      <c r="HKC50" s="168"/>
      <c r="HKD50" s="164"/>
      <c r="HKE50" s="167"/>
      <c r="HKF50" s="168"/>
      <c r="HKG50" s="172"/>
      <c r="HKH50" s="168"/>
      <c r="HKI50" s="168"/>
      <c r="HKJ50" s="168"/>
      <c r="HKK50" s="173"/>
      <c r="HKL50" s="168"/>
      <c r="HKM50" s="164"/>
      <c r="HKN50" s="167"/>
      <c r="HKO50" s="168"/>
      <c r="HKP50" s="172"/>
      <c r="HKQ50" s="168"/>
      <c r="HKR50" s="168"/>
      <c r="HKS50" s="168"/>
      <c r="HKT50" s="173"/>
      <c r="HKU50" s="168"/>
      <c r="HKV50" s="164"/>
      <c r="HKW50" s="167"/>
      <c r="HKX50" s="168"/>
      <c r="HKY50" s="172"/>
      <c r="HKZ50" s="168"/>
      <c r="HLA50" s="168"/>
      <c r="HLB50" s="168"/>
      <c r="HLC50" s="173"/>
      <c r="HLD50" s="168"/>
      <c r="HLE50" s="164"/>
      <c r="HLF50" s="167"/>
      <c r="HLG50" s="168"/>
      <c r="HLH50" s="172"/>
      <c r="HLI50" s="168"/>
      <c r="HLJ50" s="168"/>
      <c r="HLK50" s="168"/>
      <c r="HLL50" s="173"/>
      <c r="HLM50" s="168"/>
      <c r="HLN50" s="164"/>
      <c r="HLO50" s="167"/>
      <c r="HLP50" s="168"/>
      <c r="HLQ50" s="172"/>
      <c r="HLR50" s="168"/>
      <c r="HLS50" s="168"/>
      <c r="HLT50" s="168"/>
      <c r="HLU50" s="173"/>
      <c r="HLV50" s="168"/>
      <c r="HLW50" s="164"/>
      <c r="HLX50" s="167"/>
      <c r="HLY50" s="168"/>
      <c r="HLZ50" s="172"/>
      <c r="HMA50" s="168"/>
      <c r="HMB50" s="168"/>
      <c r="HMC50" s="168"/>
      <c r="HMD50" s="173"/>
      <c r="HME50" s="168"/>
      <c r="HMF50" s="164"/>
      <c r="HMG50" s="167"/>
      <c r="HMH50" s="168"/>
      <c r="HMI50" s="172"/>
      <c r="HMJ50" s="168"/>
      <c r="HMK50" s="168"/>
      <c r="HML50" s="168"/>
      <c r="HMM50" s="173"/>
      <c r="HMN50" s="168"/>
      <c r="HMO50" s="164"/>
      <c r="HMP50" s="167"/>
      <c r="HMQ50" s="168"/>
      <c r="HMR50" s="172"/>
      <c r="HMS50" s="168"/>
      <c r="HMT50" s="168"/>
      <c r="HMU50" s="168"/>
      <c r="HMV50" s="173"/>
      <c r="HMW50" s="168"/>
      <c r="HMX50" s="164"/>
      <c r="HMY50" s="167"/>
      <c r="HMZ50" s="168"/>
      <c r="HNA50" s="172"/>
      <c r="HNB50" s="168"/>
      <c r="HNC50" s="168"/>
      <c r="HND50" s="168"/>
      <c r="HNE50" s="173"/>
      <c r="HNF50" s="168"/>
      <c r="HNG50" s="164"/>
      <c r="HNH50" s="167"/>
      <c r="HNI50" s="168"/>
      <c r="HNJ50" s="172"/>
      <c r="HNK50" s="168"/>
      <c r="HNL50" s="168"/>
      <c r="HNM50" s="168"/>
      <c r="HNN50" s="173"/>
      <c r="HNO50" s="168"/>
      <c r="HNP50" s="164"/>
      <c r="HNQ50" s="167"/>
      <c r="HNR50" s="168"/>
      <c r="HNS50" s="172"/>
      <c r="HNT50" s="168"/>
      <c r="HNU50" s="168"/>
      <c r="HNV50" s="168"/>
      <c r="HNW50" s="173"/>
      <c r="HNX50" s="168"/>
      <c r="HNY50" s="164"/>
      <c r="HNZ50" s="167"/>
      <c r="HOA50" s="168"/>
      <c r="HOB50" s="172"/>
      <c r="HOC50" s="168"/>
      <c r="HOD50" s="168"/>
      <c r="HOE50" s="168"/>
      <c r="HOF50" s="173"/>
      <c r="HOG50" s="168"/>
      <c r="HOH50" s="164"/>
      <c r="HOI50" s="167"/>
      <c r="HOJ50" s="168"/>
      <c r="HOK50" s="172"/>
      <c r="HOL50" s="168"/>
      <c r="HOM50" s="168"/>
      <c r="HON50" s="168"/>
      <c r="HOO50" s="173"/>
      <c r="HOP50" s="168"/>
      <c r="HOQ50" s="164"/>
      <c r="HOR50" s="167"/>
      <c r="HOS50" s="168"/>
      <c r="HOT50" s="172"/>
      <c r="HOU50" s="168"/>
      <c r="HOV50" s="168"/>
      <c r="HOW50" s="168"/>
      <c r="HOX50" s="173"/>
      <c r="HOY50" s="168"/>
      <c r="HOZ50" s="164"/>
      <c r="HPA50" s="167"/>
      <c r="HPB50" s="168"/>
      <c r="HPC50" s="172"/>
      <c r="HPD50" s="168"/>
      <c r="HPE50" s="168"/>
      <c r="HPF50" s="168"/>
      <c r="HPG50" s="173"/>
      <c r="HPH50" s="168"/>
      <c r="HPI50" s="164"/>
      <c r="HPJ50" s="167"/>
      <c r="HPK50" s="168"/>
      <c r="HPL50" s="172"/>
      <c r="HPM50" s="168"/>
      <c r="HPN50" s="168"/>
      <c r="HPO50" s="168"/>
      <c r="HPP50" s="173"/>
      <c r="HPQ50" s="168"/>
      <c r="HPR50" s="164"/>
      <c r="HPS50" s="167"/>
      <c r="HPT50" s="168"/>
      <c r="HPU50" s="172"/>
      <c r="HPV50" s="168"/>
      <c r="HPW50" s="168"/>
      <c r="HPX50" s="168"/>
      <c r="HPY50" s="173"/>
      <c r="HPZ50" s="168"/>
      <c r="HQA50" s="164"/>
      <c r="HQB50" s="167"/>
      <c r="HQC50" s="168"/>
      <c r="HQD50" s="172"/>
      <c r="HQE50" s="168"/>
      <c r="HQF50" s="168"/>
      <c r="HQG50" s="168"/>
      <c r="HQH50" s="173"/>
      <c r="HQI50" s="168"/>
      <c r="HQJ50" s="164"/>
      <c r="HQK50" s="167"/>
      <c r="HQL50" s="168"/>
      <c r="HQM50" s="172"/>
      <c r="HQN50" s="168"/>
      <c r="HQO50" s="168"/>
      <c r="HQP50" s="168"/>
      <c r="HQQ50" s="173"/>
      <c r="HQR50" s="168"/>
      <c r="HQS50" s="164"/>
      <c r="HQT50" s="167"/>
      <c r="HQU50" s="168"/>
      <c r="HQV50" s="172"/>
      <c r="HQW50" s="168"/>
      <c r="HQX50" s="168"/>
      <c r="HQY50" s="168"/>
      <c r="HQZ50" s="173"/>
      <c r="HRA50" s="168"/>
      <c r="HRB50" s="164"/>
      <c r="HRC50" s="167"/>
      <c r="HRD50" s="168"/>
      <c r="HRE50" s="172"/>
      <c r="HRF50" s="168"/>
      <c r="HRG50" s="168"/>
      <c r="HRH50" s="168"/>
      <c r="HRI50" s="173"/>
      <c r="HRJ50" s="168"/>
      <c r="HRK50" s="164"/>
      <c r="HRL50" s="167"/>
      <c r="HRM50" s="168"/>
      <c r="HRN50" s="172"/>
      <c r="HRO50" s="168"/>
      <c r="HRP50" s="168"/>
      <c r="HRQ50" s="168"/>
      <c r="HRR50" s="173"/>
      <c r="HRS50" s="168"/>
      <c r="HRT50" s="164"/>
      <c r="HRU50" s="167"/>
      <c r="HRV50" s="168"/>
      <c r="HRW50" s="172"/>
      <c r="HRX50" s="168"/>
      <c r="HRY50" s="168"/>
      <c r="HRZ50" s="168"/>
      <c r="HSA50" s="173"/>
      <c r="HSB50" s="168"/>
      <c r="HSC50" s="164"/>
      <c r="HSD50" s="167"/>
      <c r="HSE50" s="168"/>
      <c r="HSF50" s="172"/>
      <c r="HSG50" s="168"/>
      <c r="HSH50" s="168"/>
      <c r="HSI50" s="168"/>
      <c r="HSJ50" s="173"/>
      <c r="HSK50" s="168"/>
      <c r="HSL50" s="164"/>
      <c r="HSM50" s="167"/>
      <c r="HSN50" s="168"/>
      <c r="HSO50" s="172"/>
      <c r="HSP50" s="168"/>
      <c r="HSQ50" s="168"/>
      <c r="HSR50" s="168"/>
      <c r="HSS50" s="173"/>
      <c r="HST50" s="168"/>
      <c r="HSU50" s="164"/>
      <c r="HSV50" s="167"/>
      <c r="HSW50" s="168"/>
      <c r="HSX50" s="172"/>
      <c r="HSY50" s="168"/>
      <c r="HSZ50" s="168"/>
      <c r="HTA50" s="168"/>
      <c r="HTB50" s="173"/>
      <c r="HTC50" s="168"/>
      <c r="HTD50" s="164"/>
      <c r="HTE50" s="167"/>
      <c r="HTF50" s="168"/>
      <c r="HTG50" s="172"/>
      <c r="HTH50" s="168"/>
      <c r="HTI50" s="168"/>
      <c r="HTJ50" s="168"/>
      <c r="HTK50" s="173"/>
      <c r="HTL50" s="168"/>
      <c r="HTM50" s="164"/>
      <c r="HTN50" s="167"/>
      <c r="HTO50" s="168"/>
      <c r="HTP50" s="172"/>
      <c r="HTQ50" s="168"/>
      <c r="HTR50" s="168"/>
      <c r="HTS50" s="168"/>
      <c r="HTT50" s="173"/>
      <c r="HTU50" s="168"/>
      <c r="HTV50" s="164"/>
      <c r="HTW50" s="167"/>
      <c r="HTX50" s="168"/>
      <c r="HTY50" s="172"/>
      <c r="HTZ50" s="168"/>
      <c r="HUA50" s="168"/>
      <c r="HUB50" s="168"/>
      <c r="HUC50" s="173"/>
      <c r="HUD50" s="168"/>
      <c r="HUE50" s="164"/>
      <c r="HUF50" s="167"/>
      <c r="HUG50" s="168"/>
      <c r="HUH50" s="172"/>
      <c r="HUI50" s="168"/>
      <c r="HUJ50" s="168"/>
      <c r="HUK50" s="168"/>
      <c r="HUL50" s="173"/>
      <c r="HUM50" s="168"/>
      <c r="HUN50" s="164"/>
      <c r="HUO50" s="167"/>
      <c r="HUP50" s="168"/>
      <c r="HUQ50" s="172"/>
      <c r="HUR50" s="168"/>
      <c r="HUS50" s="168"/>
      <c r="HUT50" s="168"/>
      <c r="HUU50" s="173"/>
      <c r="HUV50" s="168"/>
      <c r="HUW50" s="164"/>
      <c r="HUX50" s="167"/>
      <c r="HUY50" s="168"/>
      <c r="HUZ50" s="172"/>
      <c r="HVA50" s="168"/>
      <c r="HVB50" s="168"/>
      <c r="HVC50" s="168"/>
      <c r="HVD50" s="173"/>
      <c r="HVE50" s="168"/>
      <c r="HVF50" s="164"/>
      <c r="HVG50" s="167"/>
      <c r="HVH50" s="168"/>
      <c r="HVI50" s="172"/>
      <c r="HVJ50" s="168"/>
      <c r="HVK50" s="168"/>
      <c r="HVL50" s="168"/>
      <c r="HVM50" s="173"/>
      <c r="HVN50" s="168"/>
      <c r="HVO50" s="164"/>
      <c r="HVP50" s="167"/>
      <c r="HVQ50" s="168"/>
      <c r="HVR50" s="172"/>
      <c r="HVS50" s="168"/>
      <c r="HVT50" s="168"/>
      <c r="HVU50" s="168"/>
      <c r="HVV50" s="173"/>
      <c r="HVW50" s="168"/>
      <c r="HVX50" s="164"/>
      <c r="HVY50" s="167"/>
      <c r="HVZ50" s="168"/>
      <c r="HWA50" s="172"/>
      <c r="HWB50" s="168"/>
      <c r="HWC50" s="168"/>
      <c r="HWD50" s="168"/>
      <c r="HWE50" s="173"/>
      <c r="HWF50" s="168"/>
      <c r="HWG50" s="164"/>
      <c r="HWH50" s="167"/>
      <c r="HWI50" s="168"/>
      <c r="HWJ50" s="172"/>
      <c r="HWK50" s="168"/>
      <c r="HWL50" s="168"/>
      <c r="HWM50" s="168"/>
      <c r="HWN50" s="173"/>
      <c r="HWO50" s="168"/>
      <c r="HWP50" s="164"/>
      <c r="HWQ50" s="167"/>
      <c r="HWR50" s="168"/>
      <c r="HWS50" s="172"/>
      <c r="HWT50" s="168"/>
      <c r="HWU50" s="168"/>
      <c r="HWV50" s="168"/>
      <c r="HWW50" s="173"/>
      <c r="HWX50" s="168"/>
      <c r="HWY50" s="164"/>
      <c r="HWZ50" s="167"/>
      <c r="HXA50" s="168"/>
      <c r="HXB50" s="172"/>
      <c r="HXC50" s="168"/>
      <c r="HXD50" s="168"/>
      <c r="HXE50" s="168"/>
      <c r="HXF50" s="173"/>
      <c r="HXG50" s="168"/>
      <c r="HXH50" s="164"/>
      <c r="HXI50" s="167"/>
      <c r="HXJ50" s="168"/>
      <c r="HXK50" s="172"/>
      <c r="HXL50" s="168"/>
      <c r="HXM50" s="168"/>
      <c r="HXN50" s="168"/>
      <c r="HXO50" s="173"/>
      <c r="HXP50" s="168"/>
      <c r="HXQ50" s="164"/>
      <c r="HXR50" s="167"/>
      <c r="HXS50" s="168"/>
      <c r="HXT50" s="172"/>
      <c r="HXU50" s="168"/>
      <c r="HXV50" s="168"/>
      <c r="HXW50" s="168"/>
      <c r="HXX50" s="173"/>
      <c r="HXY50" s="168"/>
      <c r="HXZ50" s="164"/>
      <c r="HYA50" s="167"/>
      <c r="HYB50" s="168"/>
      <c r="HYC50" s="172"/>
      <c r="HYD50" s="168"/>
      <c r="HYE50" s="168"/>
      <c r="HYF50" s="168"/>
      <c r="HYG50" s="173"/>
      <c r="HYH50" s="168"/>
      <c r="HYI50" s="164"/>
      <c r="HYJ50" s="167"/>
      <c r="HYK50" s="168"/>
      <c r="HYL50" s="172"/>
      <c r="HYM50" s="168"/>
      <c r="HYN50" s="168"/>
      <c r="HYO50" s="168"/>
      <c r="HYP50" s="173"/>
      <c r="HYQ50" s="168"/>
      <c r="HYR50" s="164"/>
      <c r="HYS50" s="167"/>
      <c r="HYT50" s="168"/>
      <c r="HYU50" s="172"/>
      <c r="HYV50" s="168"/>
      <c r="HYW50" s="168"/>
      <c r="HYX50" s="168"/>
      <c r="HYY50" s="173"/>
      <c r="HYZ50" s="168"/>
      <c r="HZA50" s="164"/>
      <c r="HZB50" s="167"/>
      <c r="HZC50" s="168"/>
      <c r="HZD50" s="172"/>
      <c r="HZE50" s="168"/>
      <c r="HZF50" s="168"/>
      <c r="HZG50" s="168"/>
      <c r="HZH50" s="173"/>
      <c r="HZI50" s="168"/>
      <c r="HZJ50" s="164"/>
      <c r="HZK50" s="167"/>
      <c r="HZL50" s="168"/>
      <c r="HZM50" s="172"/>
      <c r="HZN50" s="168"/>
      <c r="HZO50" s="168"/>
      <c r="HZP50" s="168"/>
      <c r="HZQ50" s="173"/>
      <c r="HZR50" s="168"/>
      <c r="HZS50" s="164"/>
      <c r="HZT50" s="167"/>
      <c r="HZU50" s="168"/>
      <c r="HZV50" s="172"/>
      <c r="HZW50" s="168"/>
      <c r="HZX50" s="168"/>
      <c r="HZY50" s="168"/>
      <c r="HZZ50" s="173"/>
      <c r="IAA50" s="168"/>
      <c r="IAB50" s="164"/>
      <c r="IAC50" s="167"/>
      <c r="IAD50" s="168"/>
      <c r="IAE50" s="172"/>
      <c r="IAF50" s="168"/>
      <c r="IAG50" s="168"/>
      <c r="IAH50" s="168"/>
      <c r="IAI50" s="173"/>
      <c r="IAJ50" s="168"/>
      <c r="IAK50" s="164"/>
      <c r="IAL50" s="167"/>
      <c r="IAM50" s="168"/>
      <c r="IAN50" s="172"/>
      <c r="IAO50" s="168"/>
      <c r="IAP50" s="168"/>
      <c r="IAQ50" s="168"/>
      <c r="IAR50" s="173"/>
      <c r="IAS50" s="168"/>
      <c r="IAT50" s="164"/>
      <c r="IAU50" s="167"/>
      <c r="IAV50" s="168"/>
      <c r="IAW50" s="172"/>
      <c r="IAX50" s="168"/>
      <c r="IAY50" s="168"/>
      <c r="IAZ50" s="168"/>
      <c r="IBA50" s="173"/>
      <c r="IBB50" s="168"/>
      <c r="IBC50" s="164"/>
      <c r="IBD50" s="167"/>
      <c r="IBE50" s="168"/>
      <c r="IBF50" s="172"/>
      <c r="IBG50" s="168"/>
      <c r="IBH50" s="168"/>
      <c r="IBI50" s="168"/>
      <c r="IBJ50" s="173"/>
      <c r="IBK50" s="168"/>
      <c r="IBL50" s="164"/>
      <c r="IBM50" s="167"/>
      <c r="IBN50" s="168"/>
      <c r="IBO50" s="172"/>
      <c r="IBP50" s="168"/>
      <c r="IBQ50" s="168"/>
      <c r="IBR50" s="168"/>
      <c r="IBS50" s="173"/>
      <c r="IBT50" s="168"/>
      <c r="IBU50" s="164"/>
      <c r="IBV50" s="167"/>
      <c r="IBW50" s="168"/>
      <c r="IBX50" s="172"/>
      <c r="IBY50" s="168"/>
      <c r="IBZ50" s="168"/>
      <c r="ICA50" s="168"/>
      <c r="ICB50" s="173"/>
      <c r="ICC50" s="168"/>
      <c r="ICD50" s="164"/>
      <c r="ICE50" s="167"/>
      <c r="ICF50" s="168"/>
      <c r="ICG50" s="172"/>
      <c r="ICH50" s="168"/>
      <c r="ICI50" s="168"/>
      <c r="ICJ50" s="168"/>
      <c r="ICK50" s="173"/>
      <c r="ICL50" s="168"/>
      <c r="ICM50" s="164"/>
      <c r="ICN50" s="167"/>
      <c r="ICO50" s="168"/>
      <c r="ICP50" s="172"/>
      <c r="ICQ50" s="168"/>
      <c r="ICR50" s="168"/>
      <c r="ICS50" s="168"/>
      <c r="ICT50" s="173"/>
      <c r="ICU50" s="168"/>
      <c r="ICV50" s="164"/>
      <c r="ICW50" s="167"/>
      <c r="ICX50" s="168"/>
      <c r="ICY50" s="172"/>
      <c r="ICZ50" s="168"/>
      <c r="IDA50" s="168"/>
      <c r="IDB50" s="168"/>
      <c r="IDC50" s="173"/>
      <c r="IDD50" s="168"/>
      <c r="IDE50" s="164"/>
      <c r="IDF50" s="167"/>
      <c r="IDG50" s="168"/>
      <c r="IDH50" s="172"/>
      <c r="IDI50" s="168"/>
      <c r="IDJ50" s="168"/>
      <c r="IDK50" s="168"/>
      <c r="IDL50" s="173"/>
      <c r="IDM50" s="168"/>
      <c r="IDN50" s="164"/>
      <c r="IDO50" s="167"/>
      <c r="IDP50" s="168"/>
      <c r="IDQ50" s="172"/>
      <c r="IDR50" s="168"/>
      <c r="IDS50" s="168"/>
      <c r="IDT50" s="168"/>
      <c r="IDU50" s="173"/>
      <c r="IDV50" s="168"/>
      <c r="IDW50" s="164"/>
      <c r="IDX50" s="167"/>
      <c r="IDY50" s="168"/>
      <c r="IDZ50" s="172"/>
      <c r="IEA50" s="168"/>
      <c r="IEB50" s="168"/>
      <c r="IEC50" s="168"/>
      <c r="IED50" s="173"/>
      <c r="IEE50" s="168"/>
      <c r="IEF50" s="164"/>
      <c r="IEG50" s="167"/>
      <c r="IEH50" s="168"/>
      <c r="IEI50" s="172"/>
      <c r="IEJ50" s="168"/>
      <c r="IEK50" s="168"/>
      <c r="IEL50" s="168"/>
      <c r="IEM50" s="173"/>
      <c r="IEN50" s="168"/>
      <c r="IEO50" s="164"/>
      <c r="IEP50" s="167"/>
      <c r="IEQ50" s="168"/>
      <c r="IER50" s="172"/>
      <c r="IES50" s="168"/>
      <c r="IET50" s="168"/>
      <c r="IEU50" s="168"/>
      <c r="IEV50" s="173"/>
      <c r="IEW50" s="168"/>
      <c r="IEX50" s="164"/>
      <c r="IEY50" s="167"/>
      <c r="IEZ50" s="168"/>
      <c r="IFA50" s="172"/>
      <c r="IFB50" s="168"/>
      <c r="IFC50" s="168"/>
      <c r="IFD50" s="168"/>
      <c r="IFE50" s="173"/>
      <c r="IFF50" s="168"/>
      <c r="IFG50" s="164"/>
      <c r="IFH50" s="167"/>
      <c r="IFI50" s="168"/>
      <c r="IFJ50" s="172"/>
      <c r="IFK50" s="168"/>
      <c r="IFL50" s="168"/>
      <c r="IFM50" s="168"/>
      <c r="IFN50" s="173"/>
      <c r="IFO50" s="168"/>
      <c r="IFP50" s="164"/>
      <c r="IFQ50" s="167"/>
      <c r="IFR50" s="168"/>
      <c r="IFS50" s="172"/>
      <c r="IFT50" s="168"/>
      <c r="IFU50" s="168"/>
      <c r="IFV50" s="168"/>
      <c r="IFW50" s="173"/>
      <c r="IFX50" s="168"/>
      <c r="IFY50" s="164"/>
      <c r="IFZ50" s="167"/>
      <c r="IGA50" s="168"/>
      <c r="IGB50" s="172"/>
      <c r="IGC50" s="168"/>
      <c r="IGD50" s="168"/>
      <c r="IGE50" s="168"/>
      <c r="IGF50" s="173"/>
      <c r="IGG50" s="168"/>
      <c r="IGH50" s="164"/>
      <c r="IGI50" s="167"/>
      <c r="IGJ50" s="168"/>
      <c r="IGK50" s="172"/>
      <c r="IGL50" s="168"/>
      <c r="IGM50" s="168"/>
      <c r="IGN50" s="168"/>
      <c r="IGO50" s="173"/>
      <c r="IGP50" s="168"/>
      <c r="IGQ50" s="164"/>
      <c r="IGR50" s="167"/>
      <c r="IGS50" s="168"/>
      <c r="IGT50" s="172"/>
      <c r="IGU50" s="168"/>
      <c r="IGV50" s="168"/>
      <c r="IGW50" s="168"/>
      <c r="IGX50" s="173"/>
      <c r="IGY50" s="168"/>
      <c r="IGZ50" s="164"/>
      <c r="IHA50" s="167"/>
      <c r="IHB50" s="168"/>
      <c r="IHC50" s="172"/>
      <c r="IHD50" s="168"/>
      <c r="IHE50" s="168"/>
      <c r="IHF50" s="168"/>
      <c r="IHG50" s="173"/>
      <c r="IHH50" s="168"/>
      <c r="IHI50" s="164"/>
      <c r="IHJ50" s="167"/>
      <c r="IHK50" s="168"/>
      <c r="IHL50" s="172"/>
      <c r="IHM50" s="168"/>
      <c r="IHN50" s="168"/>
      <c r="IHO50" s="168"/>
      <c r="IHP50" s="173"/>
      <c r="IHQ50" s="168"/>
      <c r="IHR50" s="164"/>
      <c r="IHS50" s="167"/>
      <c r="IHT50" s="168"/>
      <c r="IHU50" s="172"/>
      <c r="IHV50" s="168"/>
      <c r="IHW50" s="168"/>
      <c r="IHX50" s="168"/>
      <c r="IHY50" s="173"/>
      <c r="IHZ50" s="168"/>
      <c r="IIA50" s="164"/>
      <c r="IIB50" s="167"/>
      <c r="IIC50" s="168"/>
      <c r="IID50" s="172"/>
      <c r="IIE50" s="168"/>
      <c r="IIF50" s="168"/>
      <c r="IIG50" s="168"/>
      <c r="IIH50" s="173"/>
      <c r="III50" s="168"/>
      <c r="IIJ50" s="164"/>
      <c r="IIK50" s="167"/>
      <c r="IIL50" s="168"/>
      <c r="IIM50" s="172"/>
      <c r="IIN50" s="168"/>
      <c r="IIO50" s="168"/>
      <c r="IIP50" s="168"/>
      <c r="IIQ50" s="173"/>
      <c r="IIR50" s="168"/>
      <c r="IIS50" s="164"/>
      <c r="IIT50" s="167"/>
      <c r="IIU50" s="168"/>
      <c r="IIV50" s="172"/>
      <c r="IIW50" s="168"/>
      <c r="IIX50" s="168"/>
      <c r="IIY50" s="168"/>
      <c r="IIZ50" s="173"/>
      <c r="IJA50" s="168"/>
      <c r="IJB50" s="164"/>
      <c r="IJC50" s="167"/>
      <c r="IJD50" s="168"/>
      <c r="IJE50" s="172"/>
      <c r="IJF50" s="168"/>
      <c r="IJG50" s="168"/>
      <c r="IJH50" s="168"/>
      <c r="IJI50" s="173"/>
      <c r="IJJ50" s="168"/>
      <c r="IJK50" s="164"/>
      <c r="IJL50" s="167"/>
      <c r="IJM50" s="168"/>
      <c r="IJN50" s="172"/>
      <c r="IJO50" s="168"/>
      <c r="IJP50" s="168"/>
      <c r="IJQ50" s="168"/>
      <c r="IJR50" s="173"/>
      <c r="IJS50" s="168"/>
      <c r="IJT50" s="164"/>
      <c r="IJU50" s="167"/>
      <c r="IJV50" s="168"/>
      <c r="IJW50" s="172"/>
      <c r="IJX50" s="168"/>
      <c r="IJY50" s="168"/>
      <c r="IJZ50" s="168"/>
      <c r="IKA50" s="173"/>
      <c r="IKB50" s="168"/>
      <c r="IKC50" s="164"/>
      <c r="IKD50" s="167"/>
      <c r="IKE50" s="168"/>
      <c r="IKF50" s="172"/>
      <c r="IKG50" s="168"/>
      <c r="IKH50" s="168"/>
      <c r="IKI50" s="168"/>
      <c r="IKJ50" s="173"/>
      <c r="IKK50" s="168"/>
      <c r="IKL50" s="164"/>
      <c r="IKM50" s="167"/>
      <c r="IKN50" s="168"/>
      <c r="IKO50" s="172"/>
      <c r="IKP50" s="168"/>
      <c r="IKQ50" s="168"/>
      <c r="IKR50" s="168"/>
      <c r="IKS50" s="173"/>
      <c r="IKT50" s="168"/>
      <c r="IKU50" s="164"/>
      <c r="IKV50" s="167"/>
      <c r="IKW50" s="168"/>
      <c r="IKX50" s="172"/>
      <c r="IKY50" s="168"/>
      <c r="IKZ50" s="168"/>
      <c r="ILA50" s="168"/>
      <c r="ILB50" s="173"/>
      <c r="ILC50" s="168"/>
      <c r="ILD50" s="164"/>
      <c r="ILE50" s="167"/>
      <c r="ILF50" s="168"/>
      <c r="ILG50" s="172"/>
      <c r="ILH50" s="168"/>
      <c r="ILI50" s="168"/>
      <c r="ILJ50" s="168"/>
      <c r="ILK50" s="173"/>
      <c r="ILL50" s="168"/>
      <c r="ILM50" s="164"/>
      <c r="ILN50" s="167"/>
      <c r="ILO50" s="168"/>
      <c r="ILP50" s="172"/>
      <c r="ILQ50" s="168"/>
      <c r="ILR50" s="168"/>
      <c r="ILS50" s="168"/>
      <c r="ILT50" s="173"/>
      <c r="ILU50" s="168"/>
      <c r="ILV50" s="164"/>
      <c r="ILW50" s="167"/>
      <c r="ILX50" s="168"/>
      <c r="ILY50" s="172"/>
      <c r="ILZ50" s="168"/>
      <c r="IMA50" s="168"/>
      <c r="IMB50" s="168"/>
      <c r="IMC50" s="173"/>
      <c r="IMD50" s="168"/>
      <c r="IME50" s="164"/>
      <c r="IMF50" s="167"/>
      <c r="IMG50" s="168"/>
      <c r="IMH50" s="172"/>
      <c r="IMI50" s="168"/>
      <c r="IMJ50" s="168"/>
      <c r="IMK50" s="168"/>
      <c r="IML50" s="173"/>
      <c r="IMM50" s="168"/>
      <c r="IMN50" s="164"/>
      <c r="IMO50" s="167"/>
      <c r="IMP50" s="168"/>
      <c r="IMQ50" s="172"/>
      <c r="IMR50" s="168"/>
      <c r="IMS50" s="168"/>
      <c r="IMT50" s="168"/>
      <c r="IMU50" s="173"/>
      <c r="IMV50" s="168"/>
      <c r="IMW50" s="164"/>
      <c r="IMX50" s="167"/>
      <c r="IMY50" s="168"/>
      <c r="IMZ50" s="172"/>
      <c r="INA50" s="168"/>
      <c r="INB50" s="168"/>
      <c r="INC50" s="168"/>
      <c r="IND50" s="173"/>
      <c r="INE50" s="168"/>
      <c r="INF50" s="164"/>
      <c r="ING50" s="167"/>
      <c r="INH50" s="168"/>
      <c r="INI50" s="172"/>
      <c r="INJ50" s="168"/>
      <c r="INK50" s="168"/>
      <c r="INL50" s="168"/>
      <c r="INM50" s="173"/>
      <c r="INN50" s="168"/>
      <c r="INO50" s="164"/>
      <c r="INP50" s="167"/>
      <c r="INQ50" s="168"/>
      <c r="INR50" s="172"/>
      <c r="INS50" s="168"/>
      <c r="INT50" s="168"/>
      <c r="INU50" s="168"/>
      <c r="INV50" s="173"/>
      <c r="INW50" s="168"/>
      <c r="INX50" s="164"/>
      <c r="INY50" s="167"/>
      <c r="INZ50" s="168"/>
      <c r="IOA50" s="172"/>
      <c r="IOB50" s="168"/>
      <c r="IOC50" s="168"/>
      <c r="IOD50" s="168"/>
      <c r="IOE50" s="173"/>
      <c r="IOF50" s="168"/>
      <c r="IOG50" s="164"/>
      <c r="IOH50" s="167"/>
      <c r="IOI50" s="168"/>
      <c r="IOJ50" s="172"/>
      <c r="IOK50" s="168"/>
      <c r="IOL50" s="168"/>
      <c r="IOM50" s="168"/>
      <c r="ION50" s="173"/>
      <c r="IOO50" s="168"/>
      <c r="IOP50" s="164"/>
      <c r="IOQ50" s="167"/>
      <c r="IOR50" s="168"/>
      <c r="IOS50" s="172"/>
      <c r="IOT50" s="168"/>
      <c r="IOU50" s="168"/>
      <c r="IOV50" s="168"/>
      <c r="IOW50" s="173"/>
      <c r="IOX50" s="168"/>
      <c r="IOY50" s="164"/>
      <c r="IOZ50" s="167"/>
      <c r="IPA50" s="168"/>
      <c r="IPB50" s="172"/>
      <c r="IPC50" s="168"/>
      <c r="IPD50" s="168"/>
      <c r="IPE50" s="168"/>
      <c r="IPF50" s="173"/>
      <c r="IPG50" s="168"/>
      <c r="IPH50" s="164"/>
      <c r="IPI50" s="167"/>
      <c r="IPJ50" s="168"/>
      <c r="IPK50" s="172"/>
      <c r="IPL50" s="168"/>
      <c r="IPM50" s="168"/>
      <c r="IPN50" s="168"/>
      <c r="IPO50" s="173"/>
      <c r="IPP50" s="168"/>
      <c r="IPQ50" s="164"/>
      <c r="IPR50" s="167"/>
      <c r="IPS50" s="168"/>
      <c r="IPT50" s="172"/>
      <c r="IPU50" s="168"/>
      <c r="IPV50" s="168"/>
      <c r="IPW50" s="168"/>
      <c r="IPX50" s="173"/>
      <c r="IPY50" s="168"/>
      <c r="IPZ50" s="164"/>
      <c r="IQA50" s="167"/>
      <c r="IQB50" s="168"/>
      <c r="IQC50" s="172"/>
      <c r="IQD50" s="168"/>
      <c r="IQE50" s="168"/>
      <c r="IQF50" s="168"/>
      <c r="IQG50" s="173"/>
      <c r="IQH50" s="168"/>
      <c r="IQI50" s="164"/>
      <c r="IQJ50" s="167"/>
      <c r="IQK50" s="168"/>
      <c r="IQL50" s="172"/>
      <c r="IQM50" s="168"/>
      <c r="IQN50" s="168"/>
      <c r="IQO50" s="168"/>
      <c r="IQP50" s="173"/>
      <c r="IQQ50" s="168"/>
      <c r="IQR50" s="164"/>
      <c r="IQS50" s="167"/>
      <c r="IQT50" s="168"/>
      <c r="IQU50" s="172"/>
      <c r="IQV50" s="168"/>
      <c r="IQW50" s="168"/>
      <c r="IQX50" s="168"/>
      <c r="IQY50" s="173"/>
      <c r="IQZ50" s="168"/>
      <c r="IRA50" s="164"/>
      <c r="IRB50" s="167"/>
      <c r="IRC50" s="168"/>
      <c r="IRD50" s="172"/>
      <c r="IRE50" s="168"/>
      <c r="IRF50" s="168"/>
      <c r="IRG50" s="168"/>
      <c r="IRH50" s="173"/>
      <c r="IRI50" s="168"/>
      <c r="IRJ50" s="164"/>
      <c r="IRK50" s="167"/>
      <c r="IRL50" s="168"/>
      <c r="IRM50" s="172"/>
      <c r="IRN50" s="168"/>
      <c r="IRO50" s="168"/>
      <c r="IRP50" s="168"/>
      <c r="IRQ50" s="173"/>
      <c r="IRR50" s="168"/>
      <c r="IRS50" s="164"/>
      <c r="IRT50" s="167"/>
      <c r="IRU50" s="168"/>
      <c r="IRV50" s="172"/>
      <c r="IRW50" s="168"/>
      <c r="IRX50" s="168"/>
      <c r="IRY50" s="168"/>
      <c r="IRZ50" s="173"/>
      <c r="ISA50" s="168"/>
      <c r="ISB50" s="164"/>
      <c r="ISC50" s="167"/>
      <c r="ISD50" s="168"/>
      <c r="ISE50" s="172"/>
      <c r="ISF50" s="168"/>
      <c r="ISG50" s="168"/>
      <c r="ISH50" s="168"/>
      <c r="ISI50" s="173"/>
      <c r="ISJ50" s="168"/>
      <c r="ISK50" s="164"/>
      <c r="ISL50" s="167"/>
      <c r="ISM50" s="168"/>
      <c r="ISN50" s="172"/>
      <c r="ISO50" s="168"/>
      <c r="ISP50" s="168"/>
      <c r="ISQ50" s="168"/>
      <c r="ISR50" s="173"/>
      <c r="ISS50" s="168"/>
      <c r="IST50" s="164"/>
      <c r="ISU50" s="167"/>
      <c r="ISV50" s="168"/>
      <c r="ISW50" s="172"/>
      <c r="ISX50" s="168"/>
      <c r="ISY50" s="168"/>
      <c r="ISZ50" s="168"/>
      <c r="ITA50" s="173"/>
      <c r="ITB50" s="168"/>
      <c r="ITC50" s="164"/>
      <c r="ITD50" s="167"/>
      <c r="ITE50" s="168"/>
      <c r="ITF50" s="172"/>
      <c r="ITG50" s="168"/>
      <c r="ITH50" s="168"/>
      <c r="ITI50" s="168"/>
      <c r="ITJ50" s="173"/>
      <c r="ITK50" s="168"/>
      <c r="ITL50" s="164"/>
      <c r="ITM50" s="167"/>
      <c r="ITN50" s="168"/>
      <c r="ITO50" s="172"/>
      <c r="ITP50" s="168"/>
      <c r="ITQ50" s="168"/>
      <c r="ITR50" s="168"/>
      <c r="ITS50" s="173"/>
      <c r="ITT50" s="168"/>
      <c r="ITU50" s="164"/>
      <c r="ITV50" s="167"/>
      <c r="ITW50" s="168"/>
      <c r="ITX50" s="172"/>
      <c r="ITY50" s="168"/>
      <c r="ITZ50" s="168"/>
      <c r="IUA50" s="168"/>
      <c r="IUB50" s="173"/>
      <c r="IUC50" s="168"/>
      <c r="IUD50" s="164"/>
      <c r="IUE50" s="167"/>
      <c r="IUF50" s="168"/>
      <c r="IUG50" s="172"/>
      <c r="IUH50" s="168"/>
      <c r="IUI50" s="168"/>
      <c r="IUJ50" s="168"/>
      <c r="IUK50" s="173"/>
      <c r="IUL50" s="168"/>
      <c r="IUM50" s="164"/>
      <c r="IUN50" s="167"/>
      <c r="IUO50" s="168"/>
      <c r="IUP50" s="172"/>
      <c r="IUQ50" s="168"/>
      <c r="IUR50" s="168"/>
      <c r="IUS50" s="168"/>
      <c r="IUT50" s="173"/>
      <c r="IUU50" s="168"/>
      <c r="IUV50" s="164"/>
      <c r="IUW50" s="167"/>
      <c r="IUX50" s="168"/>
      <c r="IUY50" s="172"/>
      <c r="IUZ50" s="168"/>
      <c r="IVA50" s="168"/>
      <c r="IVB50" s="168"/>
      <c r="IVC50" s="173"/>
      <c r="IVD50" s="168"/>
      <c r="IVE50" s="164"/>
      <c r="IVF50" s="167"/>
      <c r="IVG50" s="168"/>
      <c r="IVH50" s="172"/>
      <c r="IVI50" s="168"/>
      <c r="IVJ50" s="168"/>
      <c r="IVK50" s="168"/>
      <c r="IVL50" s="173"/>
      <c r="IVM50" s="168"/>
      <c r="IVN50" s="164"/>
      <c r="IVO50" s="167"/>
      <c r="IVP50" s="168"/>
      <c r="IVQ50" s="172"/>
      <c r="IVR50" s="168"/>
      <c r="IVS50" s="168"/>
      <c r="IVT50" s="168"/>
      <c r="IVU50" s="173"/>
      <c r="IVV50" s="168"/>
      <c r="IVW50" s="164"/>
      <c r="IVX50" s="167"/>
      <c r="IVY50" s="168"/>
      <c r="IVZ50" s="172"/>
      <c r="IWA50" s="168"/>
      <c r="IWB50" s="168"/>
      <c r="IWC50" s="168"/>
      <c r="IWD50" s="173"/>
      <c r="IWE50" s="168"/>
      <c r="IWF50" s="164"/>
      <c r="IWG50" s="167"/>
      <c r="IWH50" s="168"/>
      <c r="IWI50" s="172"/>
      <c r="IWJ50" s="168"/>
      <c r="IWK50" s="168"/>
      <c r="IWL50" s="168"/>
      <c r="IWM50" s="173"/>
      <c r="IWN50" s="168"/>
      <c r="IWO50" s="164"/>
      <c r="IWP50" s="167"/>
      <c r="IWQ50" s="168"/>
      <c r="IWR50" s="172"/>
      <c r="IWS50" s="168"/>
      <c r="IWT50" s="168"/>
      <c r="IWU50" s="168"/>
      <c r="IWV50" s="173"/>
      <c r="IWW50" s="168"/>
      <c r="IWX50" s="164"/>
      <c r="IWY50" s="167"/>
      <c r="IWZ50" s="168"/>
      <c r="IXA50" s="172"/>
      <c r="IXB50" s="168"/>
      <c r="IXC50" s="168"/>
      <c r="IXD50" s="168"/>
      <c r="IXE50" s="173"/>
      <c r="IXF50" s="168"/>
      <c r="IXG50" s="164"/>
      <c r="IXH50" s="167"/>
      <c r="IXI50" s="168"/>
      <c r="IXJ50" s="172"/>
      <c r="IXK50" s="168"/>
      <c r="IXL50" s="168"/>
      <c r="IXM50" s="168"/>
      <c r="IXN50" s="173"/>
      <c r="IXO50" s="168"/>
      <c r="IXP50" s="164"/>
      <c r="IXQ50" s="167"/>
      <c r="IXR50" s="168"/>
      <c r="IXS50" s="172"/>
      <c r="IXT50" s="168"/>
      <c r="IXU50" s="168"/>
      <c r="IXV50" s="168"/>
      <c r="IXW50" s="173"/>
      <c r="IXX50" s="168"/>
      <c r="IXY50" s="164"/>
      <c r="IXZ50" s="167"/>
      <c r="IYA50" s="168"/>
      <c r="IYB50" s="172"/>
      <c r="IYC50" s="168"/>
      <c r="IYD50" s="168"/>
      <c r="IYE50" s="168"/>
      <c r="IYF50" s="173"/>
      <c r="IYG50" s="168"/>
      <c r="IYH50" s="164"/>
      <c r="IYI50" s="167"/>
      <c r="IYJ50" s="168"/>
      <c r="IYK50" s="172"/>
      <c r="IYL50" s="168"/>
      <c r="IYM50" s="168"/>
      <c r="IYN50" s="168"/>
      <c r="IYO50" s="173"/>
      <c r="IYP50" s="168"/>
      <c r="IYQ50" s="164"/>
      <c r="IYR50" s="167"/>
      <c r="IYS50" s="168"/>
      <c r="IYT50" s="172"/>
      <c r="IYU50" s="168"/>
      <c r="IYV50" s="168"/>
      <c r="IYW50" s="168"/>
      <c r="IYX50" s="173"/>
      <c r="IYY50" s="168"/>
      <c r="IYZ50" s="164"/>
      <c r="IZA50" s="167"/>
      <c r="IZB50" s="168"/>
      <c r="IZC50" s="172"/>
      <c r="IZD50" s="168"/>
      <c r="IZE50" s="168"/>
      <c r="IZF50" s="168"/>
      <c r="IZG50" s="173"/>
      <c r="IZH50" s="168"/>
      <c r="IZI50" s="164"/>
      <c r="IZJ50" s="167"/>
      <c r="IZK50" s="168"/>
      <c r="IZL50" s="172"/>
      <c r="IZM50" s="168"/>
      <c r="IZN50" s="168"/>
      <c r="IZO50" s="168"/>
      <c r="IZP50" s="173"/>
      <c r="IZQ50" s="168"/>
      <c r="IZR50" s="164"/>
      <c r="IZS50" s="167"/>
      <c r="IZT50" s="168"/>
      <c r="IZU50" s="172"/>
      <c r="IZV50" s="168"/>
      <c r="IZW50" s="168"/>
      <c r="IZX50" s="168"/>
      <c r="IZY50" s="173"/>
      <c r="IZZ50" s="168"/>
      <c r="JAA50" s="164"/>
      <c r="JAB50" s="167"/>
      <c r="JAC50" s="168"/>
      <c r="JAD50" s="172"/>
      <c r="JAE50" s="168"/>
      <c r="JAF50" s="168"/>
      <c r="JAG50" s="168"/>
      <c r="JAH50" s="173"/>
      <c r="JAI50" s="168"/>
      <c r="JAJ50" s="164"/>
      <c r="JAK50" s="167"/>
      <c r="JAL50" s="168"/>
      <c r="JAM50" s="172"/>
      <c r="JAN50" s="168"/>
      <c r="JAO50" s="168"/>
      <c r="JAP50" s="168"/>
      <c r="JAQ50" s="173"/>
      <c r="JAR50" s="168"/>
      <c r="JAS50" s="164"/>
      <c r="JAT50" s="167"/>
      <c r="JAU50" s="168"/>
      <c r="JAV50" s="172"/>
      <c r="JAW50" s="168"/>
      <c r="JAX50" s="168"/>
      <c r="JAY50" s="168"/>
      <c r="JAZ50" s="173"/>
      <c r="JBA50" s="168"/>
      <c r="JBB50" s="164"/>
      <c r="JBC50" s="167"/>
      <c r="JBD50" s="168"/>
      <c r="JBE50" s="172"/>
      <c r="JBF50" s="168"/>
      <c r="JBG50" s="168"/>
      <c r="JBH50" s="168"/>
      <c r="JBI50" s="173"/>
      <c r="JBJ50" s="168"/>
      <c r="JBK50" s="164"/>
      <c r="JBL50" s="167"/>
      <c r="JBM50" s="168"/>
      <c r="JBN50" s="172"/>
      <c r="JBO50" s="168"/>
      <c r="JBP50" s="168"/>
      <c r="JBQ50" s="168"/>
      <c r="JBR50" s="173"/>
      <c r="JBS50" s="168"/>
      <c r="JBT50" s="164"/>
      <c r="JBU50" s="167"/>
      <c r="JBV50" s="168"/>
      <c r="JBW50" s="172"/>
      <c r="JBX50" s="168"/>
      <c r="JBY50" s="168"/>
      <c r="JBZ50" s="168"/>
      <c r="JCA50" s="173"/>
      <c r="JCB50" s="168"/>
      <c r="JCC50" s="164"/>
      <c r="JCD50" s="167"/>
      <c r="JCE50" s="168"/>
      <c r="JCF50" s="172"/>
      <c r="JCG50" s="168"/>
      <c r="JCH50" s="168"/>
      <c r="JCI50" s="168"/>
      <c r="JCJ50" s="173"/>
      <c r="JCK50" s="168"/>
      <c r="JCL50" s="164"/>
      <c r="JCM50" s="167"/>
      <c r="JCN50" s="168"/>
      <c r="JCO50" s="172"/>
      <c r="JCP50" s="168"/>
      <c r="JCQ50" s="168"/>
      <c r="JCR50" s="168"/>
      <c r="JCS50" s="173"/>
      <c r="JCT50" s="168"/>
      <c r="JCU50" s="164"/>
      <c r="JCV50" s="167"/>
      <c r="JCW50" s="168"/>
      <c r="JCX50" s="172"/>
      <c r="JCY50" s="168"/>
      <c r="JCZ50" s="168"/>
      <c r="JDA50" s="168"/>
      <c r="JDB50" s="173"/>
      <c r="JDC50" s="168"/>
      <c r="JDD50" s="164"/>
      <c r="JDE50" s="167"/>
      <c r="JDF50" s="168"/>
      <c r="JDG50" s="172"/>
      <c r="JDH50" s="168"/>
      <c r="JDI50" s="168"/>
      <c r="JDJ50" s="168"/>
      <c r="JDK50" s="173"/>
      <c r="JDL50" s="168"/>
      <c r="JDM50" s="164"/>
      <c r="JDN50" s="167"/>
      <c r="JDO50" s="168"/>
      <c r="JDP50" s="172"/>
      <c r="JDQ50" s="168"/>
      <c r="JDR50" s="168"/>
      <c r="JDS50" s="168"/>
      <c r="JDT50" s="173"/>
      <c r="JDU50" s="168"/>
      <c r="JDV50" s="164"/>
      <c r="JDW50" s="167"/>
      <c r="JDX50" s="168"/>
      <c r="JDY50" s="172"/>
      <c r="JDZ50" s="168"/>
      <c r="JEA50" s="168"/>
      <c r="JEB50" s="168"/>
      <c r="JEC50" s="173"/>
      <c r="JED50" s="168"/>
      <c r="JEE50" s="164"/>
      <c r="JEF50" s="167"/>
      <c r="JEG50" s="168"/>
      <c r="JEH50" s="172"/>
      <c r="JEI50" s="168"/>
      <c r="JEJ50" s="168"/>
      <c r="JEK50" s="168"/>
      <c r="JEL50" s="173"/>
      <c r="JEM50" s="168"/>
      <c r="JEN50" s="164"/>
      <c r="JEO50" s="167"/>
      <c r="JEP50" s="168"/>
      <c r="JEQ50" s="172"/>
      <c r="JER50" s="168"/>
      <c r="JES50" s="168"/>
      <c r="JET50" s="168"/>
      <c r="JEU50" s="173"/>
      <c r="JEV50" s="168"/>
      <c r="JEW50" s="164"/>
      <c r="JEX50" s="167"/>
      <c r="JEY50" s="168"/>
      <c r="JEZ50" s="172"/>
      <c r="JFA50" s="168"/>
      <c r="JFB50" s="168"/>
      <c r="JFC50" s="168"/>
      <c r="JFD50" s="173"/>
      <c r="JFE50" s="168"/>
      <c r="JFF50" s="164"/>
      <c r="JFG50" s="167"/>
      <c r="JFH50" s="168"/>
      <c r="JFI50" s="172"/>
      <c r="JFJ50" s="168"/>
      <c r="JFK50" s="168"/>
      <c r="JFL50" s="168"/>
      <c r="JFM50" s="173"/>
      <c r="JFN50" s="168"/>
      <c r="JFO50" s="164"/>
      <c r="JFP50" s="167"/>
      <c r="JFQ50" s="168"/>
      <c r="JFR50" s="172"/>
      <c r="JFS50" s="168"/>
      <c r="JFT50" s="168"/>
      <c r="JFU50" s="168"/>
      <c r="JFV50" s="173"/>
      <c r="JFW50" s="168"/>
      <c r="JFX50" s="164"/>
      <c r="JFY50" s="167"/>
      <c r="JFZ50" s="168"/>
      <c r="JGA50" s="172"/>
      <c r="JGB50" s="168"/>
      <c r="JGC50" s="168"/>
      <c r="JGD50" s="168"/>
      <c r="JGE50" s="173"/>
      <c r="JGF50" s="168"/>
      <c r="JGG50" s="164"/>
      <c r="JGH50" s="167"/>
      <c r="JGI50" s="168"/>
      <c r="JGJ50" s="172"/>
      <c r="JGK50" s="168"/>
      <c r="JGL50" s="168"/>
      <c r="JGM50" s="168"/>
      <c r="JGN50" s="173"/>
      <c r="JGO50" s="168"/>
      <c r="JGP50" s="164"/>
      <c r="JGQ50" s="167"/>
      <c r="JGR50" s="168"/>
      <c r="JGS50" s="172"/>
      <c r="JGT50" s="168"/>
      <c r="JGU50" s="168"/>
      <c r="JGV50" s="168"/>
      <c r="JGW50" s="173"/>
      <c r="JGX50" s="168"/>
      <c r="JGY50" s="164"/>
      <c r="JGZ50" s="167"/>
      <c r="JHA50" s="168"/>
      <c r="JHB50" s="172"/>
      <c r="JHC50" s="168"/>
      <c r="JHD50" s="168"/>
      <c r="JHE50" s="168"/>
      <c r="JHF50" s="173"/>
      <c r="JHG50" s="168"/>
      <c r="JHH50" s="164"/>
      <c r="JHI50" s="167"/>
      <c r="JHJ50" s="168"/>
      <c r="JHK50" s="172"/>
      <c r="JHL50" s="168"/>
      <c r="JHM50" s="168"/>
      <c r="JHN50" s="168"/>
      <c r="JHO50" s="173"/>
      <c r="JHP50" s="168"/>
      <c r="JHQ50" s="164"/>
      <c r="JHR50" s="167"/>
      <c r="JHS50" s="168"/>
      <c r="JHT50" s="172"/>
      <c r="JHU50" s="168"/>
      <c r="JHV50" s="168"/>
      <c r="JHW50" s="168"/>
      <c r="JHX50" s="173"/>
      <c r="JHY50" s="168"/>
      <c r="JHZ50" s="164"/>
      <c r="JIA50" s="167"/>
      <c r="JIB50" s="168"/>
      <c r="JIC50" s="172"/>
      <c r="JID50" s="168"/>
      <c r="JIE50" s="168"/>
      <c r="JIF50" s="168"/>
      <c r="JIG50" s="173"/>
      <c r="JIH50" s="168"/>
      <c r="JII50" s="164"/>
      <c r="JIJ50" s="167"/>
      <c r="JIK50" s="168"/>
      <c r="JIL50" s="172"/>
      <c r="JIM50" s="168"/>
      <c r="JIN50" s="168"/>
      <c r="JIO50" s="168"/>
      <c r="JIP50" s="173"/>
      <c r="JIQ50" s="168"/>
      <c r="JIR50" s="164"/>
      <c r="JIS50" s="167"/>
      <c r="JIT50" s="168"/>
      <c r="JIU50" s="172"/>
      <c r="JIV50" s="168"/>
      <c r="JIW50" s="168"/>
      <c r="JIX50" s="168"/>
      <c r="JIY50" s="173"/>
      <c r="JIZ50" s="168"/>
      <c r="JJA50" s="164"/>
      <c r="JJB50" s="167"/>
      <c r="JJC50" s="168"/>
      <c r="JJD50" s="172"/>
      <c r="JJE50" s="168"/>
      <c r="JJF50" s="168"/>
      <c r="JJG50" s="168"/>
      <c r="JJH50" s="173"/>
      <c r="JJI50" s="168"/>
      <c r="JJJ50" s="164"/>
      <c r="JJK50" s="167"/>
      <c r="JJL50" s="168"/>
      <c r="JJM50" s="172"/>
      <c r="JJN50" s="168"/>
      <c r="JJO50" s="168"/>
      <c r="JJP50" s="168"/>
      <c r="JJQ50" s="173"/>
      <c r="JJR50" s="168"/>
      <c r="JJS50" s="164"/>
      <c r="JJT50" s="167"/>
      <c r="JJU50" s="168"/>
      <c r="JJV50" s="172"/>
      <c r="JJW50" s="168"/>
      <c r="JJX50" s="168"/>
      <c r="JJY50" s="168"/>
      <c r="JJZ50" s="173"/>
      <c r="JKA50" s="168"/>
      <c r="JKB50" s="164"/>
      <c r="JKC50" s="167"/>
      <c r="JKD50" s="168"/>
      <c r="JKE50" s="172"/>
      <c r="JKF50" s="168"/>
      <c r="JKG50" s="168"/>
      <c r="JKH50" s="168"/>
      <c r="JKI50" s="173"/>
      <c r="JKJ50" s="168"/>
      <c r="JKK50" s="164"/>
      <c r="JKL50" s="167"/>
      <c r="JKM50" s="168"/>
      <c r="JKN50" s="172"/>
      <c r="JKO50" s="168"/>
      <c r="JKP50" s="168"/>
      <c r="JKQ50" s="168"/>
      <c r="JKR50" s="173"/>
      <c r="JKS50" s="168"/>
      <c r="JKT50" s="164"/>
      <c r="JKU50" s="167"/>
      <c r="JKV50" s="168"/>
      <c r="JKW50" s="172"/>
      <c r="JKX50" s="168"/>
      <c r="JKY50" s="168"/>
      <c r="JKZ50" s="168"/>
      <c r="JLA50" s="173"/>
      <c r="JLB50" s="168"/>
      <c r="JLC50" s="164"/>
      <c r="JLD50" s="167"/>
      <c r="JLE50" s="168"/>
      <c r="JLF50" s="172"/>
      <c r="JLG50" s="168"/>
      <c r="JLH50" s="168"/>
      <c r="JLI50" s="168"/>
      <c r="JLJ50" s="173"/>
      <c r="JLK50" s="168"/>
      <c r="JLL50" s="164"/>
      <c r="JLM50" s="167"/>
      <c r="JLN50" s="168"/>
      <c r="JLO50" s="172"/>
      <c r="JLP50" s="168"/>
      <c r="JLQ50" s="168"/>
      <c r="JLR50" s="168"/>
      <c r="JLS50" s="173"/>
      <c r="JLT50" s="168"/>
      <c r="JLU50" s="164"/>
      <c r="JLV50" s="167"/>
      <c r="JLW50" s="168"/>
      <c r="JLX50" s="172"/>
      <c r="JLY50" s="168"/>
      <c r="JLZ50" s="168"/>
      <c r="JMA50" s="168"/>
      <c r="JMB50" s="173"/>
      <c r="JMC50" s="168"/>
      <c r="JMD50" s="164"/>
      <c r="JME50" s="167"/>
      <c r="JMF50" s="168"/>
      <c r="JMG50" s="172"/>
      <c r="JMH50" s="168"/>
      <c r="JMI50" s="168"/>
      <c r="JMJ50" s="168"/>
      <c r="JMK50" s="173"/>
      <c r="JML50" s="168"/>
      <c r="JMM50" s="164"/>
      <c r="JMN50" s="167"/>
      <c r="JMO50" s="168"/>
      <c r="JMP50" s="172"/>
      <c r="JMQ50" s="168"/>
      <c r="JMR50" s="168"/>
      <c r="JMS50" s="168"/>
      <c r="JMT50" s="173"/>
      <c r="JMU50" s="168"/>
      <c r="JMV50" s="164"/>
      <c r="JMW50" s="167"/>
      <c r="JMX50" s="168"/>
      <c r="JMY50" s="172"/>
      <c r="JMZ50" s="168"/>
      <c r="JNA50" s="168"/>
      <c r="JNB50" s="168"/>
      <c r="JNC50" s="173"/>
      <c r="JND50" s="168"/>
      <c r="JNE50" s="164"/>
      <c r="JNF50" s="167"/>
      <c r="JNG50" s="168"/>
      <c r="JNH50" s="172"/>
      <c r="JNI50" s="168"/>
      <c r="JNJ50" s="168"/>
      <c r="JNK50" s="168"/>
      <c r="JNL50" s="173"/>
      <c r="JNM50" s="168"/>
      <c r="JNN50" s="164"/>
      <c r="JNO50" s="167"/>
      <c r="JNP50" s="168"/>
      <c r="JNQ50" s="172"/>
      <c r="JNR50" s="168"/>
      <c r="JNS50" s="168"/>
      <c r="JNT50" s="168"/>
      <c r="JNU50" s="173"/>
      <c r="JNV50" s="168"/>
      <c r="JNW50" s="164"/>
      <c r="JNX50" s="167"/>
      <c r="JNY50" s="168"/>
      <c r="JNZ50" s="172"/>
      <c r="JOA50" s="168"/>
      <c r="JOB50" s="168"/>
      <c r="JOC50" s="168"/>
      <c r="JOD50" s="173"/>
      <c r="JOE50" s="168"/>
      <c r="JOF50" s="164"/>
      <c r="JOG50" s="167"/>
      <c r="JOH50" s="168"/>
      <c r="JOI50" s="172"/>
      <c r="JOJ50" s="168"/>
      <c r="JOK50" s="168"/>
      <c r="JOL50" s="168"/>
      <c r="JOM50" s="173"/>
      <c r="JON50" s="168"/>
      <c r="JOO50" s="164"/>
      <c r="JOP50" s="167"/>
      <c r="JOQ50" s="168"/>
      <c r="JOR50" s="172"/>
      <c r="JOS50" s="168"/>
      <c r="JOT50" s="168"/>
      <c r="JOU50" s="168"/>
      <c r="JOV50" s="173"/>
      <c r="JOW50" s="168"/>
      <c r="JOX50" s="164"/>
      <c r="JOY50" s="167"/>
      <c r="JOZ50" s="168"/>
      <c r="JPA50" s="172"/>
      <c r="JPB50" s="168"/>
      <c r="JPC50" s="168"/>
      <c r="JPD50" s="168"/>
      <c r="JPE50" s="173"/>
      <c r="JPF50" s="168"/>
      <c r="JPG50" s="164"/>
      <c r="JPH50" s="167"/>
      <c r="JPI50" s="168"/>
      <c r="JPJ50" s="172"/>
      <c r="JPK50" s="168"/>
      <c r="JPL50" s="168"/>
      <c r="JPM50" s="168"/>
      <c r="JPN50" s="173"/>
      <c r="JPO50" s="168"/>
      <c r="JPP50" s="164"/>
      <c r="JPQ50" s="167"/>
      <c r="JPR50" s="168"/>
      <c r="JPS50" s="172"/>
      <c r="JPT50" s="168"/>
      <c r="JPU50" s="168"/>
      <c r="JPV50" s="168"/>
      <c r="JPW50" s="173"/>
      <c r="JPX50" s="168"/>
      <c r="JPY50" s="164"/>
      <c r="JPZ50" s="167"/>
      <c r="JQA50" s="168"/>
      <c r="JQB50" s="172"/>
      <c r="JQC50" s="168"/>
      <c r="JQD50" s="168"/>
      <c r="JQE50" s="168"/>
      <c r="JQF50" s="173"/>
      <c r="JQG50" s="168"/>
      <c r="JQH50" s="164"/>
      <c r="JQI50" s="167"/>
      <c r="JQJ50" s="168"/>
      <c r="JQK50" s="172"/>
      <c r="JQL50" s="168"/>
      <c r="JQM50" s="168"/>
      <c r="JQN50" s="168"/>
      <c r="JQO50" s="173"/>
      <c r="JQP50" s="168"/>
      <c r="JQQ50" s="164"/>
      <c r="JQR50" s="167"/>
      <c r="JQS50" s="168"/>
      <c r="JQT50" s="172"/>
      <c r="JQU50" s="168"/>
      <c r="JQV50" s="168"/>
      <c r="JQW50" s="168"/>
      <c r="JQX50" s="173"/>
      <c r="JQY50" s="168"/>
      <c r="JQZ50" s="164"/>
      <c r="JRA50" s="167"/>
      <c r="JRB50" s="168"/>
      <c r="JRC50" s="172"/>
      <c r="JRD50" s="168"/>
      <c r="JRE50" s="168"/>
      <c r="JRF50" s="168"/>
      <c r="JRG50" s="173"/>
      <c r="JRH50" s="168"/>
      <c r="JRI50" s="164"/>
      <c r="JRJ50" s="167"/>
      <c r="JRK50" s="168"/>
      <c r="JRL50" s="172"/>
      <c r="JRM50" s="168"/>
      <c r="JRN50" s="168"/>
      <c r="JRO50" s="168"/>
      <c r="JRP50" s="173"/>
      <c r="JRQ50" s="168"/>
      <c r="JRR50" s="164"/>
      <c r="JRS50" s="167"/>
      <c r="JRT50" s="168"/>
      <c r="JRU50" s="172"/>
      <c r="JRV50" s="168"/>
      <c r="JRW50" s="168"/>
      <c r="JRX50" s="168"/>
      <c r="JRY50" s="173"/>
      <c r="JRZ50" s="168"/>
      <c r="JSA50" s="164"/>
      <c r="JSB50" s="167"/>
      <c r="JSC50" s="168"/>
      <c r="JSD50" s="172"/>
      <c r="JSE50" s="168"/>
      <c r="JSF50" s="168"/>
      <c r="JSG50" s="168"/>
      <c r="JSH50" s="173"/>
      <c r="JSI50" s="168"/>
      <c r="JSJ50" s="164"/>
      <c r="JSK50" s="167"/>
      <c r="JSL50" s="168"/>
      <c r="JSM50" s="172"/>
      <c r="JSN50" s="168"/>
      <c r="JSO50" s="168"/>
      <c r="JSP50" s="168"/>
      <c r="JSQ50" s="173"/>
      <c r="JSR50" s="168"/>
      <c r="JSS50" s="164"/>
      <c r="JST50" s="167"/>
      <c r="JSU50" s="168"/>
      <c r="JSV50" s="172"/>
      <c r="JSW50" s="168"/>
      <c r="JSX50" s="168"/>
      <c r="JSY50" s="168"/>
      <c r="JSZ50" s="173"/>
      <c r="JTA50" s="168"/>
      <c r="JTB50" s="164"/>
      <c r="JTC50" s="167"/>
      <c r="JTD50" s="168"/>
      <c r="JTE50" s="172"/>
      <c r="JTF50" s="168"/>
      <c r="JTG50" s="168"/>
      <c r="JTH50" s="168"/>
      <c r="JTI50" s="173"/>
      <c r="JTJ50" s="168"/>
      <c r="JTK50" s="164"/>
      <c r="JTL50" s="167"/>
      <c r="JTM50" s="168"/>
      <c r="JTN50" s="172"/>
      <c r="JTO50" s="168"/>
      <c r="JTP50" s="168"/>
      <c r="JTQ50" s="168"/>
      <c r="JTR50" s="173"/>
      <c r="JTS50" s="168"/>
      <c r="JTT50" s="164"/>
      <c r="JTU50" s="167"/>
      <c r="JTV50" s="168"/>
      <c r="JTW50" s="172"/>
      <c r="JTX50" s="168"/>
      <c r="JTY50" s="168"/>
      <c r="JTZ50" s="168"/>
      <c r="JUA50" s="173"/>
      <c r="JUB50" s="168"/>
      <c r="JUC50" s="164"/>
      <c r="JUD50" s="167"/>
      <c r="JUE50" s="168"/>
      <c r="JUF50" s="172"/>
      <c r="JUG50" s="168"/>
      <c r="JUH50" s="168"/>
      <c r="JUI50" s="168"/>
      <c r="JUJ50" s="173"/>
      <c r="JUK50" s="168"/>
      <c r="JUL50" s="164"/>
      <c r="JUM50" s="167"/>
      <c r="JUN50" s="168"/>
      <c r="JUO50" s="172"/>
      <c r="JUP50" s="168"/>
      <c r="JUQ50" s="168"/>
      <c r="JUR50" s="168"/>
      <c r="JUS50" s="173"/>
      <c r="JUT50" s="168"/>
      <c r="JUU50" s="164"/>
      <c r="JUV50" s="167"/>
      <c r="JUW50" s="168"/>
      <c r="JUX50" s="172"/>
      <c r="JUY50" s="168"/>
      <c r="JUZ50" s="168"/>
      <c r="JVA50" s="168"/>
      <c r="JVB50" s="173"/>
      <c r="JVC50" s="168"/>
      <c r="JVD50" s="164"/>
      <c r="JVE50" s="167"/>
      <c r="JVF50" s="168"/>
      <c r="JVG50" s="172"/>
      <c r="JVH50" s="168"/>
      <c r="JVI50" s="168"/>
      <c r="JVJ50" s="168"/>
      <c r="JVK50" s="173"/>
      <c r="JVL50" s="168"/>
      <c r="JVM50" s="164"/>
      <c r="JVN50" s="167"/>
      <c r="JVO50" s="168"/>
      <c r="JVP50" s="172"/>
      <c r="JVQ50" s="168"/>
      <c r="JVR50" s="168"/>
      <c r="JVS50" s="168"/>
      <c r="JVT50" s="173"/>
      <c r="JVU50" s="168"/>
      <c r="JVV50" s="164"/>
      <c r="JVW50" s="167"/>
      <c r="JVX50" s="168"/>
      <c r="JVY50" s="172"/>
      <c r="JVZ50" s="168"/>
      <c r="JWA50" s="168"/>
      <c r="JWB50" s="168"/>
      <c r="JWC50" s="173"/>
      <c r="JWD50" s="168"/>
      <c r="JWE50" s="164"/>
      <c r="JWF50" s="167"/>
      <c r="JWG50" s="168"/>
      <c r="JWH50" s="172"/>
      <c r="JWI50" s="168"/>
      <c r="JWJ50" s="168"/>
      <c r="JWK50" s="168"/>
      <c r="JWL50" s="173"/>
      <c r="JWM50" s="168"/>
      <c r="JWN50" s="164"/>
      <c r="JWO50" s="167"/>
      <c r="JWP50" s="168"/>
      <c r="JWQ50" s="172"/>
      <c r="JWR50" s="168"/>
      <c r="JWS50" s="168"/>
      <c r="JWT50" s="168"/>
      <c r="JWU50" s="173"/>
      <c r="JWV50" s="168"/>
      <c r="JWW50" s="164"/>
      <c r="JWX50" s="167"/>
      <c r="JWY50" s="168"/>
      <c r="JWZ50" s="172"/>
      <c r="JXA50" s="168"/>
      <c r="JXB50" s="168"/>
      <c r="JXC50" s="168"/>
      <c r="JXD50" s="173"/>
      <c r="JXE50" s="168"/>
      <c r="JXF50" s="164"/>
      <c r="JXG50" s="167"/>
      <c r="JXH50" s="168"/>
      <c r="JXI50" s="172"/>
      <c r="JXJ50" s="168"/>
      <c r="JXK50" s="168"/>
      <c r="JXL50" s="168"/>
      <c r="JXM50" s="173"/>
      <c r="JXN50" s="168"/>
      <c r="JXO50" s="164"/>
      <c r="JXP50" s="167"/>
      <c r="JXQ50" s="168"/>
      <c r="JXR50" s="172"/>
      <c r="JXS50" s="168"/>
      <c r="JXT50" s="168"/>
      <c r="JXU50" s="168"/>
      <c r="JXV50" s="173"/>
      <c r="JXW50" s="168"/>
      <c r="JXX50" s="164"/>
      <c r="JXY50" s="167"/>
      <c r="JXZ50" s="168"/>
      <c r="JYA50" s="172"/>
      <c r="JYB50" s="168"/>
      <c r="JYC50" s="168"/>
      <c r="JYD50" s="168"/>
      <c r="JYE50" s="173"/>
      <c r="JYF50" s="168"/>
      <c r="JYG50" s="164"/>
      <c r="JYH50" s="167"/>
      <c r="JYI50" s="168"/>
      <c r="JYJ50" s="172"/>
      <c r="JYK50" s="168"/>
      <c r="JYL50" s="168"/>
      <c r="JYM50" s="168"/>
      <c r="JYN50" s="173"/>
      <c r="JYO50" s="168"/>
      <c r="JYP50" s="164"/>
      <c r="JYQ50" s="167"/>
      <c r="JYR50" s="168"/>
      <c r="JYS50" s="172"/>
      <c r="JYT50" s="168"/>
      <c r="JYU50" s="168"/>
      <c r="JYV50" s="168"/>
      <c r="JYW50" s="173"/>
      <c r="JYX50" s="168"/>
      <c r="JYY50" s="164"/>
      <c r="JYZ50" s="167"/>
      <c r="JZA50" s="168"/>
      <c r="JZB50" s="172"/>
      <c r="JZC50" s="168"/>
      <c r="JZD50" s="168"/>
      <c r="JZE50" s="168"/>
      <c r="JZF50" s="173"/>
      <c r="JZG50" s="168"/>
      <c r="JZH50" s="164"/>
      <c r="JZI50" s="167"/>
      <c r="JZJ50" s="168"/>
      <c r="JZK50" s="172"/>
      <c r="JZL50" s="168"/>
      <c r="JZM50" s="168"/>
      <c r="JZN50" s="168"/>
      <c r="JZO50" s="173"/>
      <c r="JZP50" s="168"/>
      <c r="JZQ50" s="164"/>
      <c r="JZR50" s="167"/>
      <c r="JZS50" s="168"/>
      <c r="JZT50" s="172"/>
      <c r="JZU50" s="168"/>
      <c r="JZV50" s="168"/>
      <c r="JZW50" s="168"/>
      <c r="JZX50" s="173"/>
      <c r="JZY50" s="168"/>
      <c r="JZZ50" s="164"/>
      <c r="KAA50" s="167"/>
      <c r="KAB50" s="168"/>
      <c r="KAC50" s="172"/>
      <c r="KAD50" s="168"/>
      <c r="KAE50" s="168"/>
      <c r="KAF50" s="168"/>
      <c r="KAG50" s="173"/>
      <c r="KAH50" s="168"/>
      <c r="KAI50" s="164"/>
      <c r="KAJ50" s="167"/>
      <c r="KAK50" s="168"/>
      <c r="KAL50" s="172"/>
      <c r="KAM50" s="168"/>
      <c r="KAN50" s="168"/>
      <c r="KAO50" s="168"/>
      <c r="KAP50" s="173"/>
      <c r="KAQ50" s="168"/>
      <c r="KAR50" s="164"/>
      <c r="KAS50" s="167"/>
      <c r="KAT50" s="168"/>
      <c r="KAU50" s="172"/>
      <c r="KAV50" s="168"/>
      <c r="KAW50" s="168"/>
      <c r="KAX50" s="168"/>
      <c r="KAY50" s="173"/>
      <c r="KAZ50" s="168"/>
      <c r="KBA50" s="164"/>
      <c r="KBB50" s="167"/>
      <c r="KBC50" s="168"/>
      <c r="KBD50" s="172"/>
      <c r="KBE50" s="168"/>
      <c r="KBF50" s="168"/>
      <c r="KBG50" s="168"/>
      <c r="KBH50" s="173"/>
      <c r="KBI50" s="168"/>
      <c r="KBJ50" s="164"/>
      <c r="KBK50" s="167"/>
      <c r="KBL50" s="168"/>
      <c r="KBM50" s="172"/>
      <c r="KBN50" s="168"/>
      <c r="KBO50" s="168"/>
      <c r="KBP50" s="168"/>
      <c r="KBQ50" s="173"/>
      <c r="KBR50" s="168"/>
      <c r="KBS50" s="164"/>
      <c r="KBT50" s="167"/>
      <c r="KBU50" s="168"/>
      <c r="KBV50" s="172"/>
      <c r="KBW50" s="168"/>
      <c r="KBX50" s="168"/>
      <c r="KBY50" s="168"/>
      <c r="KBZ50" s="173"/>
      <c r="KCA50" s="168"/>
      <c r="KCB50" s="164"/>
      <c r="KCC50" s="167"/>
      <c r="KCD50" s="168"/>
      <c r="KCE50" s="172"/>
      <c r="KCF50" s="168"/>
      <c r="KCG50" s="168"/>
      <c r="KCH50" s="168"/>
      <c r="KCI50" s="173"/>
      <c r="KCJ50" s="168"/>
      <c r="KCK50" s="164"/>
      <c r="KCL50" s="167"/>
      <c r="KCM50" s="168"/>
      <c r="KCN50" s="172"/>
      <c r="KCO50" s="168"/>
      <c r="KCP50" s="168"/>
      <c r="KCQ50" s="168"/>
      <c r="KCR50" s="173"/>
      <c r="KCS50" s="168"/>
      <c r="KCT50" s="164"/>
      <c r="KCU50" s="167"/>
      <c r="KCV50" s="168"/>
      <c r="KCW50" s="172"/>
      <c r="KCX50" s="168"/>
      <c r="KCY50" s="168"/>
      <c r="KCZ50" s="168"/>
      <c r="KDA50" s="173"/>
      <c r="KDB50" s="168"/>
      <c r="KDC50" s="164"/>
      <c r="KDD50" s="167"/>
      <c r="KDE50" s="168"/>
      <c r="KDF50" s="172"/>
      <c r="KDG50" s="168"/>
      <c r="KDH50" s="168"/>
      <c r="KDI50" s="168"/>
      <c r="KDJ50" s="173"/>
      <c r="KDK50" s="168"/>
      <c r="KDL50" s="164"/>
      <c r="KDM50" s="167"/>
      <c r="KDN50" s="168"/>
      <c r="KDO50" s="172"/>
      <c r="KDP50" s="168"/>
      <c r="KDQ50" s="168"/>
      <c r="KDR50" s="168"/>
      <c r="KDS50" s="173"/>
      <c r="KDT50" s="168"/>
      <c r="KDU50" s="164"/>
      <c r="KDV50" s="167"/>
      <c r="KDW50" s="168"/>
      <c r="KDX50" s="172"/>
      <c r="KDY50" s="168"/>
      <c r="KDZ50" s="168"/>
      <c r="KEA50" s="168"/>
      <c r="KEB50" s="173"/>
      <c r="KEC50" s="168"/>
      <c r="KED50" s="164"/>
      <c r="KEE50" s="167"/>
      <c r="KEF50" s="168"/>
      <c r="KEG50" s="172"/>
      <c r="KEH50" s="168"/>
      <c r="KEI50" s="168"/>
      <c r="KEJ50" s="168"/>
      <c r="KEK50" s="173"/>
      <c r="KEL50" s="168"/>
      <c r="KEM50" s="164"/>
      <c r="KEN50" s="167"/>
      <c r="KEO50" s="168"/>
      <c r="KEP50" s="172"/>
      <c r="KEQ50" s="168"/>
      <c r="KER50" s="168"/>
      <c r="KES50" s="168"/>
      <c r="KET50" s="173"/>
      <c r="KEU50" s="168"/>
      <c r="KEV50" s="164"/>
      <c r="KEW50" s="167"/>
      <c r="KEX50" s="168"/>
      <c r="KEY50" s="172"/>
      <c r="KEZ50" s="168"/>
      <c r="KFA50" s="168"/>
      <c r="KFB50" s="168"/>
      <c r="KFC50" s="173"/>
      <c r="KFD50" s="168"/>
      <c r="KFE50" s="164"/>
      <c r="KFF50" s="167"/>
      <c r="KFG50" s="168"/>
      <c r="KFH50" s="172"/>
      <c r="KFI50" s="168"/>
      <c r="KFJ50" s="168"/>
      <c r="KFK50" s="168"/>
      <c r="KFL50" s="173"/>
      <c r="KFM50" s="168"/>
      <c r="KFN50" s="164"/>
      <c r="KFO50" s="167"/>
      <c r="KFP50" s="168"/>
      <c r="KFQ50" s="172"/>
      <c r="KFR50" s="168"/>
      <c r="KFS50" s="168"/>
      <c r="KFT50" s="168"/>
      <c r="KFU50" s="173"/>
      <c r="KFV50" s="168"/>
      <c r="KFW50" s="164"/>
      <c r="KFX50" s="167"/>
      <c r="KFY50" s="168"/>
      <c r="KFZ50" s="172"/>
      <c r="KGA50" s="168"/>
      <c r="KGB50" s="168"/>
      <c r="KGC50" s="168"/>
      <c r="KGD50" s="173"/>
      <c r="KGE50" s="168"/>
      <c r="KGF50" s="164"/>
      <c r="KGG50" s="167"/>
      <c r="KGH50" s="168"/>
      <c r="KGI50" s="172"/>
      <c r="KGJ50" s="168"/>
      <c r="KGK50" s="168"/>
      <c r="KGL50" s="168"/>
      <c r="KGM50" s="173"/>
      <c r="KGN50" s="168"/>
      <c r="KGO50" s="164"/>
      <c r="KGP50" s="167"/>
      <c r="KGQ50" s="168"/>
      <c r="KGR50" s="172"/>
      <c r="KGS50" s="168"/>
      <c r="KGT50" s="168"/>
      <c r="KGU50" s="168"/>
      <c r="KGV50" s="173"/>
      <c r="KGW50" s="168"/>
      <c r="KGX50" s="164"/>
      <c r="KGY50" s="167"/>
      <c r="KGZ50" s="168"/>
      <c r="KHA50" s="172"/>
      <c r="KHB50" s="168"/>
      <c r="KHC50" s="168"/>
      <c r="KHD50" s="168"/>
      <c r="KHE50" s="173"/>
      <c r="KHF50" s="168"/>
      <c r="KHG50" s="164"/>
      <c r="KHH50" s="167"/>
      <c r="KHI50" s="168"/>
      <c r="KHJ50" s="172"/>
      <c r="KHK50" s="168"/>
      <c r="KHL50" s="168"/>
      <c r="KHM50" s="168"/>
      <c r="KHN50" s="173"/>
      <c r="KHO50" s="168"/>
      <c r="KHP50" s="164"/>
      <c r="KHQ50" s="167"/>
      <c r="KHR50" s="168"/>
      <c r="KHS50" s="172"/>
      <c r="KHT50" s="168"/>
      <c r="KHU50" s="168"/>
      <c r="KHV50" s="168"/>
      <c r="KHW50" s="173"/>
      <c r="KHX50" s="168"/>
      <c r="KHY50" s="164"/>
      <c r="KHZ50" s="167"/>
      <c r="KIA50" s="168"/>
      <c r="KIB50" s="172"/>
      <c r="KIC50" s="168"/>
      <c r="KID50" s="168"/>
      <c r="KIE50" s="168"/>
      <c r="KIF50" s="173"/>
      <c r="KIG50" s="168"/>
      <c r="KIH50" s="164"/>
      <c r="KII50" s="167"/>
      <c r="KIJ50" s="168"/>
      <c r="KIK50" s="172"/>
      <c r="KIL50" s="168"/>
      <c r="KIM50" s="168"/>
      <c r="KIN50" s="168"/>
      <c r="KIO50" s="173"/>
      <c r="KIP50" s="168"/>
      <c r="KIQ50" s="164"/>
      <c r="KIR50" s="167"/>
      <c r="KIS50" s="168"/>
      <c r="KIT50" s="172"/>
      <c r="KIU50" s="168"/>
      <c r="KIV50" s="168"/>
      <c r="KIW50" s="168"/>
      <c r="KIX50" s="173"/>
      <c r="KIY50" s="168"/>
      <c r="KIZ50" s="164"/>
      <c r="KJA50" s="167"/>
      <c r="KJB50" s="168"/>
      <c r="KJC50" s="172"/>
      <c r="KJD50" s="168"/>
      <c r="KJE50" s="168"/>
      <c r="KJF50" s="168"/>
      <c r="KJG50" s="173"/>
      <c r="KJH50" s="168"/>
      <c r="KJI50" s="164"/>
      <c r="KJJ50" s="167"/>
      <c r="KJK50" s="168"/>
      <c r="KJL50" s="172"/>
      <c r="KJM50" s="168"/>
      <c r="KJN50" s="168"/>
      <c r="KJO50" s="168"/>
      <c r="KJP50" s="173"/>
      <c r="KJQ50" s="168"/>
      <c r="KJR50" s="164"/>
      <c r="KJS50" s="167"/>
      <c r="KJT50" s="168"/>
      <c r="KJU50" s="172"/>
      <c r="KJV50" s="168"/>
      <c r="KJW50" s="168"/>
      <c r="KJX50" s="168"/>
      <c r="KJY50" s="173"/>
      <c r="KJZ50" s="168"/>
      <c r="KKA50" s="164"/>
      <c r="KKB50" s="167"/>
      <c r="KKC50" s="168"/>
      <c r="KKD50" s="172"/>
      <c r="KKE50" s="168"/>
      <c r="KKF50" s="168"/>
      <c r="KKG50" s="168"/>
      <c r="KKH50" s="173"/>
      <c r="KKI50" s="168"/>
      <c r="KKJ50" s="164"/>
      <c r="KKK50" s="167"/>
      <c r="KKL50" s="168"/>
      <c r="KKM50" s="172"/>
      <c r="KKN50" s="168"/>
      <c r="KKO50" s="168"/>
      <c r="KKP50" s="168"/>
      <c r="KKQ50" s="173"/>
      <c r="KKR50" s="168"/>
      <c r="KKS50" s="164"/>
      <c r="KKT50" s="167"/>
      <c r="KKU50" s="168"/>
      <c r="KKV50" s="172"/>
      <c r="KKW50" s="168"/>
      <c r="KKX50" s="168"/>
      <c r="KKY50" s="168"/>
      <c r="KKZ50" s="173"/>
      <c r="KLA50" s="168"/>
      <c r="KLB50" s="164"/>
      <c r="KLC50" s="167"/>
      <c r="KLD50" s="168"/>
      <c r="KLE50" s="172"/>
      <c r="KLF50" s="168"/>
      <c r="KLG50" s="168"/>
      <c r="KLH50" s="168"/>
      <c r="KLI50" s="173"/>
      <c r="KLJ50" s="168"/>
      <c r="KLK50" s="164"/>
      <c r="KLL50" s="167"/>
      <c r="KLM50" s="168"/>
      <c r="KLN50" s="172"/>
      <c r="KLO50" s="168"/>
      <c r="KLP50" s="168"/>
      <c r="KLQ50" s="168"/>
      <c r="KLR50" s="173"/>
      <c r="KLS50" s="168"/>
      <c r="KLT50" s="164"/>
      <c r="KLU50" s="167"/>
      <c r="KLV50" s="168"/>
      <c r="KLW50" s="172"/>
      <c r="KLX50" s="168"/>
      <c r="KLY50" s="168"/>
      <c r="KLZ50" s="168"/>
      <c r="KMA50" s="173"/>
      <c r="KMB50" s="168"/>
      <c r="KMC50" s="164"/>
      <c r="KMD50" s="167"/>
      <c r="KME50" s="168"/>
      <c r="KMF50" s="172"/>
      <c r="KMG50" s="168"/>
      <c r="KMH50" s="168"/>
      <c r="KMI50" s="168"/>
      <c r="KMJ50" s="173"/>
      <c r="KMK50" s="168"/>
      <c r="KML50" s="164"/>
      <c r="KMM50" s="167"/>
      <c r="KMN50" s="168"/>
      <c r="KMO50" s="172"/>
      <c r="KMP50" s="168"/>
      <c r="KMQ50" s="168"/>
      <c r="KMR50" s="168"/>
      <c r="KMS50" s="173"/>
      <c r="KMT50" s="168"/>
      <c r="KMU50" s="164"/>
      <c r="KMV50" s="167"/>
      <c r="KMW50" s="168"/>
      <c r="KMX50" s="172"/>
      <c r="KMY50" s="168"/>
      <c r="KMZ50" s="168"/>
      <c r="KNA50" s="168"/>
      <c r="KNB50" s="173"/>
      <c r="KNC50" s="168"/>
      <c r="KND50" s="164"/>
      <c r="KNE50" s="167"/>
      <c r="KNF50" s="168"/>
      <c r="KNG50" s="172"/>
      <c r="KNH50" s="168"/>
      <c r="KNI50" s="168"/>
      <c r="KNJ50" s="168"/>
      <c r="KNK50" s="173"/>
      <c r="KNL50" s="168"/>
      <c r="KNM50" s="164"/>
      <c r="KNN50" s="167"/>
      <c r="KNO50" s="168"/>
      <c r="KNP50" s="172"/>
      <c r="KNQ50" s="168"/>
      <c r="KNR50" s="168"/>
      <c r="KNS50" s="168"/>
      <c r="KNT50" s="173"/>
      <c r="KNU50" s="168"/>
      <c r="KNV50" s="164"/>
      <c r="KNW50" s="167"/>
      <c r="KNX50" s="168"/>
      <c r="KNY50" s="172"/>
      <c r="KNZ50" s="168"/>
      <c r="KOA50" s="168"/>
      <c r="KOB50" s="168"/>
      <c r="KOC50" s="173"/>
      <c r="KOD50" s="168"/>
      <c r="KOE50" s="164"/>
      <c r="KOF50" s="167"/>
      <c r="KOG50" s="168"/>
      <c r="KOH50" s="172"/>
      <c r="KOI50" s="168"/>
      <c r="KOJ50" s="168"/>
      <c r="KOK50" s="168"/>
      <c r="KOL50" s="173"/>
      <c r="KOM50" s="168"/>
      <c r="KON50" s="164"/>
      <c r="KOO50" s="167"/>
      <c r="KOP50" s="168"/>
      <c r="KOQ50" s="172"/>
      <c r="KOR50" s="168"/>
      <c r="KOS50" s="168"/>
      <c r="KOT50" s="168"/>
      <c r="KOU50" s="173"/>
      <c r="KOV50" s="168"/>
      <c r="KOW50" s="164"/>
      <c r="KOX50" s="167"/>
      <c r="KOY50" s="168"/>
      <c r="KOZ50" s="172"/>
      <c r="KPA50" s="168"/>
      <c r="KPB50" s="168"/>
      <c r="KPC50" s="168"/>
      <c r="KPD50" s="173"/>
      <c r="KPE50" s="168"/>
      <c r="KPF50" s="164"/>
      <c r="KPG50" s="167"/>
      <c r="KPH50" s="168"/>
      <c r="KPI50" s="172"/>
      <c r="KPJ50" s="168"/>
      <c r="KPK50" s="168"/>
      <c r="KPL50" s="168"/>
      <c r="KPM50" s="173"/>
      <c r="KPN50" s="168"/>
      <c r="KPO50" s="164"/>
      <c r="KPP50" s="167"/>
      <c r="KPQ50" s="168"/>
      <c r="KPR50" s="172"/>
      <c r="KPS50" s="168"/>
      <c r="KPT50" s="168"/>
      <c r="KPU50" s="168"/>
      <c r="KPV50" s="173"/>
      <c r="KPW50" s="168"/>
      <c r="KPX50" s="164"/>
      <c r="KPY50" s="167"/>
      <c r="KPZ50" s="168"/>
      <c r="KQA50" s="172"/>
      <c r="KQB50" s="168"/>
      <c r="KQC50" s="168"/>
      <c r="KQD50" s="168"/>
      <c r="KQE50" s="173"/>
      <c r="KQF50" s="168"/>
      <c r="KQG50" s="164"/>
      <c r="KQH50" s="167"/>
      <c r="KQI50" s="168"/>
      <c r="KQJ50" s="172"/>
      <c r="KQK50" s="168"/>
      <c r="KQL50" s="168"/>
      <c r="KQM50" s="168"/>
      <c r="KQN50" s="173"/>
      <c r="KQO50" s="168"/>
      <c r="KQP50" s="164"/>
      <c r="KQQ50" s="167"/>
      <c r="KQR50" s="168"/>
      <c r="KQS50" s="172"/>
      <c r="KQT50" s="168"/>
      <c r="KQU50" s="168"/>
      <c r="KQV50" s="168"/>
      <c r="KQW50" s="173"/>
      <c r="KQX50" s="168"/>
      <c r="KQY50" s="164"/>
      <c r="KQZ50" s="167"/>
      <c r="KRA50" s="168"/>
      <c r="KRB50" s="172"/>
      <c r="KRC50" s="168"/>
      <c r="KRD50" s="168"/>
      <c r="KRE50" s="168"/>
      <c r="KRF50" s="173"/>
      <c r="KRG50" s="168"/>
      <c r="KRH50" s="164"/>
      <c r="KRI50" s="167"/>
      <c r="KRJ50" s="168"/>
      <c r="KRK50" s="172"/>
      <c r="KRL50" s="168"/>
      <c r="KRM50" s="168"/>
      <c r="KRN50" s="168"/>
      <c r="KRO50" s="173"/>
      <c r="KRP50" s="168"/>
      <c r="KRQ50" s="164"/>
      <c r="KRR50" s="167"/>
      <c r="KRS50" s="168"/>
      <c r="KRT50" s="172"/>
      <c r="KRU50" s="168"/>
      <c r="KRV50" s="168"/>
      <c r="KRW50" s="168"/>
      <c r="KRX50" s="173"/>
      <c r="KRY50" s="168"/>
      <c r="KRZ50" s="164"/>
      <c r="KSA50" s="167"/>
      <c r="KSB50" s="168"/>
      <c r="KSC50" s="172"/>
      <c r="KSD50" s="168"/>
      <c r="KSE50" s="168"/>
      <c r="KSF50" s="168"/>
      <c r="KSG50" s="173"/>
      <c r="KSH50" s="168"/>
      <c r="KSI50" s="164"/>
      <c r="KSJ50" s="167"/>
      <c r="KSK50" s="168"/>
      <c r="KSL50" s="172"/>
      <c r="KSM50" s="168"/>
      <c r="KSN50" s="168"/>
      <c r="KSO50" s="168"/>
      <c r="KSP50" s="173"/>
      <c r="KSQ50" s="168"/>
      <c r="KSR50" s="164"/>
      <c r="KSS50" s="167"/>
      <c r="KST50" s="168"/>
      <c r="KSU50" s="172"/>
      <c r="KSV50" s="168"/>
      <c r="KSW50" s="168"/>
      <c r="KSX50" s="168"/>
      <c r="KSY50" s="173"/>
      <c r="KSZ50" s="168"/>
      <c r="KTA50" s="164"/>
      <c r="KTB50" s="167"/>
      <c r="KTC50" s="168"/>
      <c r="KTD50" s="172"/>
      <c r="KTE50" s="168"/>
      <c r="KTF50" s="168"/>
      <c r="KTG50" s="168"/>
      <c r="KTH50" s="173"/>
      <c r="KTI50" s="168"/>
      <c r="KTJ50" s="164"/>
      <c r="KTK50" s="167"/>
      <c r="KTL50" s="168"/>
      <c r="KTM50" s="172"/>
      <c r="KTN50" s="168"/>
      <c r="KTO50" s="168"/>
      <c r="KTP50" s="168"/>
      <c r="KTQ50" s="173"/>
      <c r="KTR50" s="168"/>
      <c r="KTS50" s="164"/>
      <c r="KTT50" s="167"/>
      <c r="KTU50" s="168"/>
      <c r="KTV50" s="172"/>
      <c r="KTW50" s="168"/>
      <c r="KTX50" s="168"/>
      <c r="KTY50" s="168"/>
      <c r="KTZ50" s="173"/>
      <c r="KUA50" s="168"/>
      <c r="KUB50" s="164"/>
      <c r="KUC50" s="167"/>
      <c r="KUD50" s="168"/>
      <c r="KUE50" s="172"/>
      <c r="KUF50" s="168"/>
      <c r="KUG50" s="168"/>
      <c r="KUH50" s="168"/>
      <c r="KUI50" s="173"/>
      <c r="KUJ50" s="168"/>
      <c r="KUK50" s="164"/>
      <c r="KUL50" s="167"/>
      <c r="KUM50" s="168"/>
      <c r="KUN50" s="172"/>
      <c r="KUO50" s="168"/>
      <c r="KUP50" s="168"/>
      <c r="KUQ50" s="168"/>
      <c r="KUR50" s="173"/>
      <c r="KUS50" s="168"/>
      <c r="KUT50" s="164"/>
      <c r="KUU50" s="167"/>
      <c r="KUV50" s="168"/>
      <c r="KUW50" s="172"/>
      <c r="KUX50" s="168"/>
      <c r="KUY50" s="168"/>
      <c r="KUZ50" s="168"/>
      <c r="KVA50" s="173"/>
      <c r="KVB50" s="168"/>
      <c r="KVC50" s="164"/>
      <c r="KVD50" s="167"/>
      <c r="KVE50" s="168"/>
      <c r="KVF50" s="172"/>
      <c r="KVG50" s="168"/>
      <c r="KVH50" s="168"/>
      <c r="KVI50" s="168"/>
      <c r="KVJ50" s="173"/>
      <c r="KVK50" s="168"/>
      <c r="KVL50" s="164"/>
      <c r="KVM50" s="167"/>
      <c r="KVN50" s="168"/>
      <c r="KVO50" s="172"/>
      <c r="KVP50" s="168"/>
      <c r="KVQ50" s="168"/>
      <c r="KVR50" s="168"/>
      <c r="KVS50" s="173"/>
      <c r="KVT50" s="168"/>
      <c r="KVU50" s="164"/>
      <c r="KVV50" s="167"/>
      <c r="KVW50" s="168"/>
      <c r="KVX50" s="172"/>
      <c r="KVY50" s="168"/>
      <c r="KVZ50" s="168"/>
      <c r="KWA50" s="168"/>
      <c r="KWB50" s="173"/>
      <c r="KWC50" s="168"/>
      <c r="KWD50" s="164"/>
      <c r="KWE50" s="167"/>
      <c r="KWF50" s="168"/>
      <c r="KWG50" s="172"/>
      <c r="KWH50" s="168"/>
      <c r="KWI50" s="168"/>
      <c r="KWJ50" s="168"/>
      <c r="KWK50" s="173"/>
      <c r="KWL50" s="168"/>
      <c r="KWM50" s="164"/>
      <c r="KWN50" s="167"/>
      <c r="KWO50" s="168"/>
      <c r="KWP50" s="172"/>
      <c r="KWQ50" s="168"/>
      <c r="KWR50" s="168"/>
      <c r="KWS50" s="168"/>
      <c r="KWT50" s="173"/>
      <c r="KWU50" s="168"/>
      <c r="KWV50" s="164"/>
      <c r="KWW50" s="167"/>
      <c r="KWX50" s="168"/>
      <c r="KWY50" s="172"/>
      <c r="KWZ50" s="168"/>
      <c r="KXA50" s="168"/>
      <c r="KXB50" s="168"/>
      <c r="KXC50" s="173"/>
      <c r="KXD50" s="168"/>
      <c r="KXE50" s="164"/>
      <c r="KXF50" s="167"/>
      <c r="KXG50" s="168"/>
      <c r="KXH50" s="172"/>
      <c r="KXI50" s="168"/>
      <c r="KXJ50" s="168"/>
      <c r="KXK50" s="168"/>
      <c r="KXL50" s="173"/>
      <c r="KXM50" s="168"/>
      <c r="KXN50" s="164"/>
      <c r="KXO50" s="167"/>
      <c r="KXP50" s="168"/>
      <c r="KXQ50" s="172"/>
      <c r="KXR50" s="168"/>
      <c r="KXS50" s="168"/>
      <c r="KXT50" s="168"/>
      <c r="KXU50" s="173"/>
      <c r="KXV50" s="168"/>
      <c r="KXW50" s="164"/>
      <c r="KXX50" s="167"/>
      <c r="KXY50" s="168"/>
      <c r="KXZ50" s="172"/>
      <c r="KYA50" s="168"/>
      <c r="KYB50" s="168"/>
      <c r="KYC50" s="168"/>
      <c r="KYD50" s="173"/>
      <c r="KYE50" s="168"/>
      <c r="KYF50" s="164"/>
      <c r="KYG50" s="167"/>
      <c r="KYH50" s="168"/>
      <c r="KYI50" s="172"/>
      <c r="KYJ50" s="168"/>
      <c r="KYK50" s="168"/>
      <c r="KYL50" s="168"/>
      <c r="KYM50" s="173"/>
      <c r="KYN50" s="168"/>
      <c r="KYO50" s="164"/>
      <c r="KYP50" s="167"/>
      <c r="KYQ50" s="168"/>
      <c r="KYR50" s="172"/>
      <c r="KYS50" s="168"/>
      <c r="KYT50" s="168"/>
      <c r="KYU50" s="168"/>
      <c r="KYV50" s="173"/>
      <c r="KYW50" s="168"/>
      <c r="KYX50" s="164"/>
      <c r="KYY50" s="167"/>
      <c r="KYZ50" s="168"/>
      <c r="KZA50" s="172"/>
      <c r="KZB50" s="168"/>
      <c r="KZC50" s="168"/>
      <c r="KZD50" s="168"/>
      <c r="KZE50" s="173"/>
      <c r="KZF50" s="168"/>
      <c r="KZG50" s="164"/>
      <c r="KZH50" s="167"/>
      <c r="KZI50" s="168"/>
      <c r="KZJ50" s="172"/>
      <c r="KZK50" s="168"/>
      <c r="KZL50" s="168"/>
      <c r="KZM50" s="168"/>
      <c r="KZN50" s="173"/>
      <c r="KZO50" s="168"/>
      <c r="KZP50" s="164"/>
      <c r="KZQ50" s="167"/>
      <c r="KZR50" s="168"/>
      <c r="KZS50" s="172"/>
      <c r="KZT50" s="168"/>
      <c r="KZU50" s="168"/>
      <c r="KZV50" s="168"/>
      <c r="KZW50" s="173"/>
      <c r="KZX50" s="168"/>
      <c r="KZY50" s="164"/>
      <c r="KZZ50" s="167"/>
      <c r="LAA50" s="168"/>
      <c r="LAB50" s="172"/>
      <c r="LAC50" s="168"/>
      <c r="LAD50" s="168"/>
      <c r="LAE50" s="168"/>
      <c r="LAF50" s="173"/>
      <c r="LAG50" s="168"/>
      <c r="LAH50" s="164"/>
      <c r="LAI50" s="167"/>
      <c r="LAJ50" s="168"/>
      <c r="LAK50" s="172"/>
      <c r="LAL50" s="168"/>
      <c r="LAM50" s="168"/>
      <c r="LAN50" s="168"/>
      <c r="LAO50" s="173"/>
      <c r="LAP50" s="168"/>
      <c r="LAQ50" s="164"/>
      <c r="LAR50" s="167"/>
      <c r="LAS50" s="168"/>
      <c r="LAT50" s="172"/>
      <c r="LAU50" s="168"/>
      <c r="LAV50" s="168"/>
      <c r="LAW50" s="168"/>
      <c r="LAX50" s="173"/>
      <c r="LAY50" s="168"/>
      <c r="LAZ50" s="164"/>
      <c r="LBA50" s="167"/>
      <c r="LBB50" s="168"/>
      <c r="LBC50" s="172"/>
      <c r="LBD50" s="168"/>
      <c r="LBE50" s="168"/>
      <c r="LBF50" s="168"/>
      <c r="LBG50" s="173"/>
      <c r="LBH50" s="168"/>
      <c r="LBI50" s="164"/>
      <c r="LBJ50" s="167"/>
      <c r="LBK50" s="168"/>
      <c r="LBL50" s="172"/>
      <c r="LBM50" s="168"/>
      <c r="LBN50" s="168"/>
      <c r="LBO50" s="168"/>
      <c r="LBP50" s="173"/>
      <c r="LBQ50" s="168"/>
      <c r="LBR50" s="164"/>
      <c r="LBS50" s="167"/>
      <c r="LBT50" s="168"/>
      <c r="LBU50" s="172"/>
      <c r="LBV50" s="168"/>
      <c r="LBW50" s="168"/>
      <c r="LBX50" s="168"/>
      <c r="LBY50" s="173"/>
      <c r="LBZ50" s="168"/>
      <c r="LCA50" s="164"/>
      <c r="LCB50" s="167"/>
      <c r="LCC50" s="168"/>
      <c r="LCD50" s="172"/>
      <c r="LCE50" s="168"/>
      <c r="LCF50" s="168"/>
      <c r="LCG50" s="168"/>
      <c r="LCH50" s="173"/>
      <c r="LCI50" s="168"/>
      <c r="LCJ50" s="164"/>
      <c r="LCK50" s="167"/>
      <c r="LCL50" s="168"/>
      <c r="LCM50" s="172"/>
      <c r="LCN50" s="168"/>
      <c r="LCO50" s="168"/>
      <c r="LCP50" s="168"/>
      <c r="LCQ50" s="173"/>
      <c r="LCR50" s="168"/>
      <c r="LCS50" s="164"/>
      <c r="LCT50" s="167"/>
      <c r="LCU50" s="168"/>
      <c r="LCV50" s="172"/>
      <c r="LCW50" s="168"/>
      <c r="LCX50" s="168"/>
      <c r="LCY50" s="168"/>
      <c r="LCZ50" s="173"/>
      <c r="LDA50" s="168"/>
      <c r="LDB50" s="164"/>
      <c r="LDC50" s="167"/>
      <c r="LDD50" s="168"/>
      <c r="LDE50" s="172"/>
      <c r="LDF50" s="168"/>
      <c r="LDG50" s="168"/>
      <c r="LDH50" s="168"/>
      <c r="LDI50" s="173"/>
      <c r="LDJ50" s="168"/>
      <c r="LDK50" s="164"/>
      <c r="LDL50" s="167"/>
      <c r="LDM50" s="168"/>
      <c r="LDN50" s="172"/>
      <c r="LDO50" s="168"/>
      <c r="LDP50" s="168"/>
      <c r="LDQ50" s="168"/>
      <c r="LDR50" s="173"/>
      <c r="LDS50" s="168"/>
      <c r="LDT50" s="164"/>
      <c r="LDU50" s="167"/>
      <c r="LDV50" s="168"/>
      <c r="LDW50" s="172"/>
      <c r="LDX50" s="168"/>
      <c r="LDY50" s="168"/>
      <c r="LDZ50" s="168"/>
      <c r="LEA50" s="173"/>
      <c r="LEB50" s="168"/>
      <c r="LEC50" s="164"/>
      <c r="LED50" s="167"/>
      <c r="LEE50" s="168"/>
      <c r="LEF50" s="172"/>
      <c r="LEG50" s="168"/>
      <c r="LEH50" s="168"/>
      <c r="LEI50" s="168"/>
      <c r="LEJ50" s="173"/>
      <c r="LEK50" s="168"/>
      <c r="LEL50" s="164"/>
      <c r="LEM50" s="167"/>
      <c r="LEN50" s="168"/>
      <c r="LEO50" s="172"/>
      <c r="LEP50" s="168"/>
      <c r="LEQ50" s="168"/>
      <c r="LER50" s="168"/>
      <c r="LES50" s="173"/>
      <c r="LET50" s="168"/>
      <c r="LEU50" s="164"/>
      <c r="LEV50" s="167"/>
      <c r="LEW50" s="168"/>
      <c r="LEX50" s="172"/>
      <c r="LEY50" s="168"/>
      <c r="LEZ50" s="168"/>
      <c r="LFA50" s="168"/>
      <c r="LFB50" s="173"/>
      <c r="LFC50" s="168"/>
      <c r="LFD50" s="164"/>
      <c r="LFE50" s="167"/>
      <c r="LFF50" s="168"/>
      <c r="LFG50" s="172"/>
      <c r="LFH50" s="168"/>
      <c r="LFI50" s="168"/>
      <c r="LFJ50" s="168"/>
      <c r="LFK50" s="173"/>
      <c r="LFL50" s="168"/>
      <c r="LFM50" s="164"/>
      <c r="LFN50" s="167"/>
      <c r="LFO50" s="168"/>
      <c r="LFP50" s="172"/>
      <c r="LFQ50" s="168"/>
      <c r="LFR50" s="168"/>
      <c r="LFS50" s="168"/>
      <c r="LFT50" s="173"/>
      <c r="LFU50" s="168"/>
      <c r="LFV50" s="164"/>
      <c r="LFW50" s="167"/>
      <c r="LFX50" s="168"/>
      <c r="LFY50" s="172"/>
      <c r="LFZ50" s="168"/>
      <c r="LGA50" s="168"/>
      <c r="LGB50" s="168"/>
      <c r="LGC50" s="173"/>
      <c r="LGD50" s="168"/>
      <c r="LGE50" s="164"/>
      <c r="LGF50" s="167"/>
      <c r="LGG50" s="168"/>
      <c r="LGH50" s="172"/>
      <c r="LGI50" s="168"/>
      <c r="LGJ50" s="168"/>
      <c r="LGK50" s="168"/>
      <c r="LGL50" s="173"/>
      <c r="LGM50" s="168"/>
      <c r="LGN50" s="164"/>
      <c r="LGO50" s="167"/>
      <c r="LGP50" s="168"/>
      <c r="LGQ50" s="172"/>
      <c r="LGR50" s="168"/>
      <c r="LGS50" s="168"/>
      <c r="LGT50" s="168"/>
      <c r="LGU50" s="173"/>
      <c r="LGV50" s="168"/>
      <c r="LGW50" s="164"/>
      <c r="LGX50" s="167"/>
      <c r="LGY50" s="168"/>
      <c r="LGZ50" s="172"/>
      <c r="LHA50" s="168"/>
      <c r="LHB50" s="168"/>
      <c r="LHC50" s="168"/>
      <c r="LHD50" s="173"/>
      <c r="LHE50" s="168"/>
      <c r="LHF50" s="164"/>
      <c r="LHG50" s="167"/>
      <c r="LHH50" s="168"/>
      <c r="LHI50" s="172"/>
      <c r="LHJ50" s="168"/>
      <c r="LHK50" s="168"/>
      <c r="LHL50" s="168"/>
      <c r="LHM50" s="173"/>
      <c r="LHN50" s="168"/>
      <c r="LHO50" s="164"/>
      <c r="LHP50" s="167"/>
      <c r="LHQ50" s="168"/>
      <c r="LHR50" s="172"/>
      <c r="LHS50" s="168"/>
      <c r="LHT50" s="168"/>
      <c r="LHU50" s="168"/>
      <c r="LHV50" s="173"/>
      <c r="LHW50" s="168"/>
      <c r="LHX50" s="164"/>
      <c r="LHY50" s="167"/>
      <c r="LHZ50" s="168"/>
      <c r="LIA50" s="172"/>
      <c r="LIB50" s="168"/>
      <c r="LIC50" s="168"/>
      <c r="LID50" s="168"/>
      <c r="LIE50" s="173"/>
      <c r="LIF50" s="168"/>
      <c r="LIG50" s="164"/>
      <c r="LIH50" s="167"/>
      <c r="LII50" s="168"/>
      <c r="LIJ50" s="172"/>
      <c r="LIK50" s="168"/>
      <c r="LIL50" s="168"/>
      <c r="LIM50" s="168"/>
      <c r="LIN50" s="173"/>
      <c r="LIO50" s="168"/>
      <c r="LIP50" s="164"/>
      <c r="LIQ50" s="167"/>
      <c r="LIR50" s="168"/>
      <c r="LIS50" s="172"/>
      <c r="LIT50" s="168"/>
      <c r="LIU50" s="168"/>
      <c r="LIV50" s="168"/>
      <c r="LIW50" s="173"/>
      <c r="LIX50" s="168"/>
      <c r="LIY50" s="164"/>
      <c r="LIZ50" s="167"/>
      <c r="LJA50" s="168"/>
      <c r="LJB50" s="172"/>
      <c r="LJC50" s="168"/>
      <c r="LJD50" s="168"/>
      <c r="LJE50" s="168"/>
      <c r="LJF50" s="173"/>
      <c r="LJG50" s="168"/>
      <c r="LJH50" s="164"/>
      <c r="LJI50" s="167"/>
      <c r="LJJ50" s="168"/>
      <c r="LJK50" s="172"/>
      <c r="LJL50" s="168"/>
      <c r="LJM50" s="168"/>
      <c r="LJN50" s="168"/>
      <c r="LJO50" s="173"/>
      <c r="LJP50" s="168"/>
      <c r="LJQ50" s="164"/>
      <c r="LJR50" s="167"/>
      <c r="LJS50" s="168"/>
      <c r="LJT50" s="172"/>
      <c r="LJU50" s="168"/>
      <c r="LJV50" s="168"/>
      <c r="LJW50" s="168"/>
      <c r="LJX50" s="173"/>
      <c r="LJY50" s="168"/>
      <c r="LJZ50" s="164"/>
      <c r="LKA50" s="167"/>
      <c r="LKB50" s="168"/>
      <c r="LKC50" s="172"/>
      <c r="LKD50" s="168"/>
      <c r="LKE50" s="168"/>
      <c r="LKF50" s="168"/>
      <c r="LKG50" s="173"/>
      <c r="LKH50" s="168"/>
      <c r="LKI50" s="164"/>
      <c r="LKJ50" s="167"/>
      <c r="LKK50" s="168"/>
      <c r="LKL50" s="172"/>
      <c r="LKM50" s="168"/>
      <c r="LKN50" s="168"/>
      <c r="LKO50" s="168"/>
      <c r="LKP50" s="173"/>
      <c r="LKQ50" s="168"/>
      <c r="LKR50" s="164"/>
      <c r="LKS50" s="167"/>
      <c r="LKT50" s="168"/>
      <c r="LKU50" s="172"/>
      <c r="LKV50" s="168"/>
      <c r="LKW50" s="168"/>
      <c r="LKX50" s="168"/>
      <c r="LKY50" s="173"/>
      <c r="LKZ50" s="168"/>
      <c r="LLA50" s="164"/>
      <c r="LLB50" s="167"/>
      <c r="LLC50" s="168"/>
      <c r="LLD50" s="172"/>
      <c r="LLE50" s="168"/>
      <c r="LLF50" s="168"/>
      <c r="LLG50" s="168"/>
      <c r="LLH50" s="173"/>
      <c r="LLI50" s="168"/>
      <c r="LLJ50" s="164"/>
      <c r="LLK50" s="167"/>
      <c r="LLL50" s="168"/>
      <c r="LLM50" s="172"/>
      <c r="LLN50" s="168"/>
      <c r="LLO50" s="168"/>
      <c r="LLP50" s="168"/>
      <c r="LLQ50" s="173"/>
      <c r="LLR50" s="168"/>
      <c r="LLS50" s="164"/>
      <c r="LLT50" s="167"/>
      <c r="LLU50" s="168"/>
      <c r="LLV50" s="172"/>
      <c r="LLW50" s="168"/>
      <c r="LLX50" s="168"/>
      <c r="LLY50" s="168"/>
      <c r="LLZ50" s="173"/>
      <c r="LMA50" s="168"/>
      <c r="LMB50" s="164"/>
      <c r="LMC50" s="167"/>
      <c r="LMD50" s="168"/>
      <c r="LME50" s="172"/>
      <c r="LMF50" s="168"/>
      <c r="LMG50" s="168"/>
      <c r="LMH50" s="168"/>
      <c r="LMI50" s="173"/>
      <c r="LMJ50" s="168"/>
      <c r="LMK50" s="164"/>
      <c r="LML50" s="167"/>
      <c r="LMM50" s="168"/>
      <c r="LMN50" s="172"/>
      <c r="LMO50" s="168"/>
      <c r="LMP50" s="168"/>
      <c r="LMQ50" s="168"/>
      <c r="LMR50" s="173"/>
      <c r="LMS50" s="168"/>
      <c r="LMT50" s="164"/>
      <c r="LMU50" s="167"/>
      <c r="LMV50" s="168"/>
      <c r="LMW50" s="172"/>
      <c r="LMX50" s="168"/>
      <c r="LMY50" s="168"/>
      <c r="LMZ50" s="168"/>
      <c r="LNA50" s="173"/>
      <c r="LNB50" s="168"/>
      <c r="LNC50" s="164"/>
      <c r="LND50" s="167"/>
      <c r="LNE50" s="168"/>
      <c r="LNF50" s="172"/>
      <c r="LNG50" s="168"/>
      <c r="LNH50" s="168"/>
      <c r="LNI50" s="168"/>
      <c r="LNJ50" s="173"/>
      <c r="LNK50" s="168"/>
      <c r="LNL50" s="164"/>
      <c r="LNM50" s="167"/>
      <c r="LNN50" s="168"/>
      <c r="LNO50" s="172"/>
      <c r="LNP50" s="168"/>
      <c r="LNQ50" s="168"/>
      <c r="LNR50" s="168"/>
      <c r="LNS50" s="173"/>
      <c r="LNT50" s="168"/>
      <c r="LNU50" s="164"/>
      <c r="LNV50" s="167"/>
      <c r="LNW50" s="168"/>
      <c r="LNX50" s="172"/>
      <c r="LNY50" s="168"/>
      <c r="LNZ50" s="168"/>
      <c r="LOA50" s="168"/>
      <c r="LOB50" s="173"/>
      <c r="LOC50" s="168"/>
      <c r="LOD50" s="164"/>
      <c r="LOE50" s="167"/>
      <c r="LOF50" s="168"/>
      <c r="LOG50" s="172"/>
      <c r="LOH50" s="168"/>
      <c r="LOI50" s="168"/>
      <c r="LOJ50" s="168"/>
      <c r="LOK50" s="173"/>
      <c r="LOL50" s="168"/>
      <c r="LOM50" s="164"/>
      <c r="LON50" s="167"/>
      <c r="LOO50" s="168"/>
      <c r="LOP50" s="172"/>
      <c r="LOQ50" s="168"/>
      <c r="LOR50" s="168"/>
      <c r="LOS50" s="168"/>
      <c r="LOT50" s="173"/>
      <c r="LOU50" s="168"/>
      <c r="LOV50" s="164"/>
      <c r="LOW50" s="167"/>
      <c r="LOX50" s="168"/>
      <c r="LOY50" s="172"/>
      <c r="LOZ50" s="168"/>
      <c r="LPA50" s="168"/>
      <c r="LPB50" s="168"/>
      <c r="LPC50" s="173"/>
      <c r="LPD50" s="168"/>
      <c r="LPE50" s="164"/>
      <c r="LPF50" s="167"/>
      <c r="LPG50" s="168"/>
      <c r="LPH50" s="172"/>
      <c r="LPI50" s="168"/>
      <c r="LPJ50" s="168"/>
      <c r="LPK50" s="168"/>
      <c r="LPL50" s="173"/>
      <c r="LPM50" s="168"/>
      <c r="LPN50" s="164"/>
      <c r="LPO50" s="167"/>
      <c r="LPP50" s="168"/>
      <c r="LPQ50" s="172"/>
      <c r="LPR50" s="168"/>
      <c r="LPS50" s="168"/>
      <c r="LPT50" s="168"/>
      <c r="LPU50" s="173"/>
      <c r="LPV50" s="168"/>
      <c r="LPW50" s="164"/>
      <c r="LPX50" s="167"/>
      <c r="LPY50" s="168"/>
      <c r="LPZ50" s="172"/>
      <c r="LQA50" s="168"/>
      <c r="LQB50" s="168"/>
      <c r="LQC50" s="168"/>
      <c r="LQD50" s="173"/>
      <c r="LQE50" s="168"/>
      <c r="LQF50" s="164"/>
      <c r="LQG50" s="167"/>
      <c r="LQH50" s="168"/>
      <c r="LQI50" s="172"/>
      <c r="LQJ50" s="168"/>
      <c r="LQK50" s="168"/>
      <c r="LQL50" s="168"/>
      <c r="LQM50" s="173"/>
      <c r="LQN50" s="168"/>
      <c r="LQO50" s="164"/>
      <c r="LQP50" s="167"/>
      <c r="LQQ50" s="168"/>
      <c r="LQR50" s="172"/>
      <c r="LQS50" s="168"/>
      <c r="LQT50" s="168"/>
      <c r="LQU50" s="168"/>
      <c r="LQV50" s="173"/>
      <c r="LQW50" s="168"/>
      <c r="LQX50" s="164"/>
      <c r="LQY50" s="167"/>
      <c r="LQZ50" s="168"/>
      <c r="LRA50" s="172"/>
      <c r="LRB50" s="168"/>
      <c r="LRC50" s="168"/>
      <c r="LRD50" s="168"/>
      <c r="LRE50" s="173"/>
      <c r="LRF50" s="168"/>
      <c r="LRG50" s="164"/>
      <c r="LRH50" s="167"/>
      <c r="LRI50" s="168"/>
      <c r="LRJ50" s="172"/>
      <c r="LRK50" s="168"/>
      <c r="LRL50" s="168"/>
      <c r="LRM50" s="168"/>
      <c r="LRN50" s="173"/>
      <c r="LRO50" s="168"/>
      <c r="LRP50" s="164"/>
      <c r="LRQ50" s="167"/>
      <c r="LRR50" s="168"/>
      <c r="LRS50" s="172"/>
      <c r="LRT50" s="168"/>
      <c r="LRU50" s="168"/>
      <c r="LRV50" s="168"/>
      <c r="LRW50" s="173"/>
      <c r="LRX50" s="168"/>
      <c r="LRY50" s="164"/>
      <c r="LRZ50" s="167"/>
      <c r="LSA50" s="168"/>
      <c r="LSB50" s="172"/>
      <c r="LSC50" s="168"/>
      <c r="LSD50" s="168"/>
      <c r="LSE50" s="168"/>
      <c r="LSF50" s="173"/>
      <c r="LSG50" s="168"/>
      <c r="LSH50" s="164"/>
      <c r="LSI50" s="167"/>
      <c r="LSJ50" s="168"/>
      <c r="LSK50" s="172"/>
      <c r="LSL50" s="168"/>
      <c r="LSM50" s="168"/>
      <c r="LSN50" s="168"/>
      <c r="LSO50" s="173"/>
      <c r="LSP50" s="168"/>
      <c r="LSQ50" s="164"/>
      <c r="LSR50" s="167"/>
      <c r="LSS50" s="168"/>
      <c r="LST50" s="172"/>
      <c r="LSU50" s="168"/>
      <c r="LSV50" s="168"/>
      <c r="LSW50" s="168"/>
      <c r="LSX50" s="173"/>
      <c r="LSY50" s="168"/>
      <c r="LSZ50" s="164"/>
      <c r="LTA50" s="167"/>
      <c r="LTB50" s="168"/>
      <c r="LTC50" s="172"/>
      <c r="LTD50" s="168"/>
      <c r="LTE50" s="168"/>
      <c r="LTF50" s="168"/>
      <c r="LTG50" s="173"/>
      <c r="LTH50" s="168"/>
      <c r="LTI50" s="164"/>
      <c r="LTJ50" s="167"/>
      <c r="LTK50" s="168"/>
      <c r="LTL50" s="172"/>
      <c r="LTM50" s="168"/>
      <c r="LTN50" s="168"/>
      <c r="LTO50" s="168"/>
      <c r="LTP50" s="173"/>
      <c r="LTQ50" s="168"/>
      <c r="LTR50" s="164"/>
      <c r="LTS50" s="167"/>
      <c r="LTT50" s="168"/>
      <c r="LTU50" s="172"/>
      <c r="LTV50" s="168"/>
      <c r="LTW50" s="168"/>
      <c r="LTX50" s="168"/>
      <c r="LTY50" s="173"/>
      <c r="LTZ50" s="168"/>
      <c r="LUA50" s="164"/>
      <c r="LUB50" s="167"/>
      <c r="LUC50" s="168"/>
      <c r="LUD50" s="172"/>
      <c r="LUE50" s="168"/>
      <c r="LUF50" s="168"/>
      <c r="LUG50" s="168"/>
      <c r="LUH50" s="173"/>
      <c r="LUI50" s="168"/>
      <c r="LUJ50" s="164"/>
      <c r="LUK50" s="167"/>
      <c r="LUL50" s="168"/>
      <c r="LUM50" s="172"/>
      <c r="LUN50" s="168"/>
      <c r="LUO50" s="168"/>
      <c r="LUP50" s="168"/>
      <c r="LUQ50" s="173"/>
      <c r="LUR50" s="168"/>
      <c r="LUS50" s="164"/>
      <c r="LUT50" s="167"/>
      <c r="LUU50" s="168"/>
      <c r="LUV50" s="172"/>
      <c r="LUW50" s="168"/>
      <c r="LUX50" s="168"/>
      <c r="LUY50" s="168"/>
      <c r="LUZ50" s="173"/>
      <c r="LVA50" s="168"/>
      <c r="LVB50" s="164"/>
      <c r="LVC50" s="167"/>
      <c r="LVD50" s="168"/>
      <c r="LVE50" s="172"/>
      <c r="LVF50" s="168"/>
      <c r="LVG50" s="168"/>
      <c r="LVH50" s="168"/>
      <c r="LVI50" s="173"/>
      <c r="LVJ50" s="168"/>
      <c r="LVK50" s="164"/>
      <c r="LVL50" s="167"/>
      <c r="LVM50" s="168"/>
      <c r="LVN50" s="172"/>
      <c r="LVO50" s="168"/>
      <c r="LVP50" s="168"/>
      <c r="LVQ50" s="168"/>
      <c r="LVR50" s="173"/>
      <c r="LVS50" s="168"/>
      <c r="LVT50" s="164"/>
      <c r="LVU50" s="167"/>
      <c r="LVV50" s="168"/>
      <c r="LVW50" s="172"/>
      <c r="LVX50" s="168"/>
      <c r="LVY50" s="168"/>
      <c r="LVZ50" s="168"/>
      <c r="LWA50" s="173"/>
      <c r="LWB50" s="168"/>
      <c r="LWC50" s="164"/>
      <c r="LWD50" s="167"/>
      <c r="LWE50" s="168"/>
      <c r="LWF50" s="172"/>
      <c r="LWG50" s="168"/>
      <c r="LWH50" s="168"/>
      <c r="LWI50" s="168"/>
      <c r="LWJ50" s="173"/>
      <c r="LWK50" s="168"/>
      <c r="LWL50" s="164"/>
      <c r="LWM50" s="167"/>
      <c r="LWN50" s="168"/>
      <c r="LWO50" s="172"/>
      <c r="LWP50" s="168"/>
      <c r="LWQ50" s="168"/>
      <c r="LWR50" s="168"/>
      <c r="LWS50" s="173"/>
      <c r="LWT50" s="168"/>
      <c r="LWU50" s="164"/>
      <c r="LWV50" s="167"/>
      <c r="LWW50" s="168"/>
      <c r="LWX50" s="172"/>
      <c r="LWY50" s="168"/>
      <c r="LWZ50" s="168"/>
      <c r="LXA50" s="168"/>
      <c r="LXB50" s="173"/>
      <c r="LXC50" s="168"/>
      <c r="LXD50" s="164"/>
      <c r="LXE50" s="167"/>
      <c r="LXF50" s="168"/>
      <c r="LXG50" s="172"/>
      <c r="LXH50" s="168"/>
      <c r="LXI50" s="168"/>
      <c r="LXJ50" s="168"/>
      <c r="LXK50" s="173"/>
      <c r="LXL50" s="168"/>
      <c r="LXM50" s="164"/>
      <c r="LXN50" s="167"/>
      <c r="LXO50" s="168"/>
      <c r="LXP50" s="172"/>
      <c r="LXQ50" s="168"/>
      <c r="LXR50" s="168"/>
      <c r="LXS50" s="168"/>
      <c r="LXT50" s="173"/>
      <c r="LXU50" s="168"/>
      <c r="LXV50" s="164"/>
      <c r="LXW50" s="167"/>
      <c r="LXX50" s="168"/>
      <c r="LXY50" s="172"/>
      <c r="LXZ50" s="168"/>
      <c r="LYA50" s="168"/>
      <c r="LYB50" s="168"/>
      <c r="LYC50" s="173"/>
      <c r="LYD50" s="168"/>
      <c r="LYE50" s="164"/>
      <c r="LYF50" s="167"/>
      <c r="LYG50" s="168"/>
      <c r="LYH50" s="172"/>
      <c r="LYI50" s="168"/>
      <c r="LYJ50" s="168"/>
      <c r="LYK50" s="168"/>
      <c r="LYL50" s="173"/>
      <c r="LYM50" s="168"/>
      <c r="LYN50" s="164"/>
      <c r="LYO50" s="167"/>
      <c r="LYP50" s="168"/>
      <c r="LYQ50" s="172"/>
      <c r="LYR50" s="168"/>
      <c r="LYS50" s="168"/>
      <c r="LYT50" s="168"/>
      <c r="LYU50" s="173"/>
      <c r="LYV50" s="168"/>
      <c r="LYW50" s="164"/>
      <c r="LYX50" s="167"/>
      <c r="LYY50" s="168"/>
      <c r="LYZ50" s="172"/>
      <c r="LZA50" s="168"/>
      <c r="LZB50" s="168"/>
      <c r="LZC50" s="168"/>
      <c r="LZD50" s="173"/>
      <c r="LZE50" s="168"/>
      <c r="LZF50" s="164"/>
      <c r="LZG50" s="167"/>
      <c r="LZH50" s="168"/>
      <c r="LZI50" s="172"/>
      <c r="LZJ50" s="168"/>
      <c r="LZK50" s="168"/>
      <c r="LZL50" s="168"/>
      <c r="LZM50" s="173"/>
      <c r="LZN50" s="168"/>
      <c r="LZO50" s="164"/>
      <c r="LZP50" s="167"/>
      <c r="LZQ50" s="168"/>
      <c r="LZR50" s="172"/>
      <c r="LZS50" s="168"/>
      <c r="LZT50" s="168"/>
      <c r="LZU50" s="168"/>
      <c r="LZV50" s="173"/>
      <c r="LZW50" s="168"/>
      <c r="LZX50" s="164"/>
      <c r="LZY50" s="167"/>
      <c r="LZZ50" s="168"/>
      <c r="MAA50" s="172"/>
      <c r="MAB50" s="168"/>
      <c r="MAC50" s="168"/>
      <c r="MAD50" s="168"/>
      <c r="MAE50" s="173"/>
      <c r="MAF50" s="168"/>
      <c r="MAG50" s="164"/>
      <c r="MAH50" s="167"/>
      <c r="MAI50" s="168"/>
      <c r="MAJ50" s="172"/>
      <c r="MAK50" s="168"/>
      <c r="MAL50" s="168"/>
      <c r="MAM50" s="168"/>
      <c r="MAN50" s="173"/>
      <c r="MAO50" s="168"/>
      <c r="MAP50" s="164"/>
      <c r="MAQ50" s="167"/>
      <c r="MAR50" s="168"/>
      <c r="MAS50" s="172"/>
      <c r="MAT50" s="168"/>
      <c r="MAU50" s="168"/>
      <c r="MAV50" s="168"/>
      <c r="MAW50" s="173"/>
      <c r="MAX50" s="168"/>
      <c r="MAY50" s="164"/>
      <c r="MAZ50" s="167"/>
      <c r="MBA50" s="168"/>
      <c r="MBB50" s="172"/>
      <c r="MBC50" s="168"/>
      <c r="MBD50" s="168"/>
      <c r="MBE50" s="168"/>
      <c r="MBF50" s="173"/>
      <c r="MBG50" s="168"/>
      <c r="MBH50" s="164"/>
      <c r="MBI50" s="167"/>
      <c r="MBJ50" s="168"/>
      <c r="MBK50" s="172"/>
      <c r="MBL50" s="168"/>
      <c r="MBM50" s="168"/>
      <c r="MBN50" s="168"/>
      <c r="MBO50" s="173"/>
      <c r="MBP50" s="168"/>
      <c r="MBQ50" s="164"/>
      <c r="MBR50" s="167"/>
      <c r="MBS50" s="168"/>
      <c r="MBT50" s="172"/>
      <c r="MBU50" s="168"/>
      <c r="MBV50" s="168"/>
      <c r="MBW50" s="168"/>
      <c r="MBX50" s="173"/>
      <c r="MBY50" s="168"/>
      <c r="MBZ50" s="164"/>
      <c r="MCA50" s="167"/>
      <c r="MCB50" s="168"/>
      <c r="MCC50" s="172"/>
      <c r="MCD50" s="168"/>
      <c r="MCE50" s="168"/>
      <c r="MCF50" s="168"/>
      <c r="MCG50" s="173"/>
      <c r="MCH50" s="168"/>
      <c r="MCI50" s="164"/>
      <c r="MCJ50" s="167"/>
      <c r="MCK50" s="168"/>
      <c r="MCL50" s="172"/>
      <c r="MCM50" s="168"/>
      <c r="MCN50" s="168"/>
      <c r="MCO50" s="168"/>
      <c r="MCP50" s="173"/>
      <c r="MCQ50" s="168"/>
      <c r="MCR50" s="164"/>
      <c r="MCS50" s="167"/>
      <c r="MCT50" s="168"/>
      <c r="MCU50" s="172"/>
      <c r="MCV50" s="168"/>
      <c r="MCW50" s="168"/>
      <c r="MCX50" s="168"/>
      <c r="MCY50" s="173"/>
      <c r="MCZ50" s="168"/>
      <c r="MDA50" s="164"/>
      <c r="MDB50" s="167"/>
      <c r="MDC50" s="168"/>
      <c r="MDD50" s="172"/>
      <c r="MDE50" s="168"/>
      <c r="MDF50" s="168"/>
      <c r="MDG50" s="168"/>
      <c r="MDH50" s="173"/>
      <c r="MDI50" s="168"/>
      <c r="MDJ50" s="164"/>
      <c r="MDK50" s="167"/>
      <c r="MDL50" s="168"/>
      <c r="MDM50" s="172"/>
      <c r="MDN50" s="168"/>
      <c r="MDO50" s="168"/>
      <c r="MDP50" s="168"/>
      <c r="MDQ50" s="173"/>
      <c r="MDR50" s="168"/>
      <c r="MDS50" s="164"/>
      <c r="MDT50" s="167"/>
      <c r="MDU50" s="168"/>
      <c r="MDV50" s="172"/>
      <c r="MDW50" s="168"/>
      <c r="MDX50" s="168"/>
      <c r="MDY50" s="168"/>
      <c r="MDZ50" s="173"/>
      <c r="MEA50" s="168"/>
      <c r="MEB50" s="164"/>
      <c r="MEC50" s="167"/>
      <c r="MED50" s="168"/>
      <c r="MEE50" s="172"/>
      <c r="MEF50" s="168"/>
      <c r="MEG50" s="168"/>
      <c r="MEH50" s="168"/>
      <c r="MEI50" s="173"/>
      <c r="MEJ50" s="168"/>
      <c r="MEK50" s="164"/>
      <c r="MEL50" s="167"/>
      <c r="MEM50" s="168"/>
      <c r="MEN50" s="172"/>
      <c r="MEO50" s="168"/>
      <c r="MEP50" s="168"/>
      <c r="MEQ50" s="168"/>
      <c r="MER50" s="173"/>
      <c r="MES50" s="168"/>
      <c r="MET50" s="164"/>
      <c r="MEU50" s="167"/>
      <c r="MEV50" s="168"/>
      <c r="MEW50" s="172"/>
      <c r="MEX50" s="168"/>
      <c r="MEY50" s="168"/>
      <c r="MEZ50" s="168"/>
      <c r="MFA50" s="173"/>
      <c r="MFB50" s="168"/>
      <c r="MFC50" s="164"/>
      <c r="MFD50" s="167"/>
      <c r="MFE50" s="168"/>
      <c r="MFF50" s="172"/>
      <c r="MFG50" s="168"/>
      <c r="MFH50" s="168"/>
      <c r="MFI50" s="168"/>
      <c r="MFJ50" s="173"/>
      <c r="MFK50" s="168"/>
      <c r="MFL50" s="164"/>
      <c r="MFM50" s="167"/>
      <c r="MFN50" s="168"/>
      <c r="MFO50" s="172"/>
      <c r="MFP50" s="168"/>
      <c r="MFQ50" s="168"/>
      <c r="MFR50" s="168"/>
      <c r="MFS50" s="173"/>
      <c r="MFT50" s="168"/>
      <c r="MFU50" s="164"/>
      <c r="MFV50" s="167"/>
      <c r="MFW50" s="168"/>
      <c r="MFX50" s="172"/>
      <c r="MFY50" s="168"/>
      <c r="MFZ50" s="168"/>
      <c r="MGA50" s="168"/>
      <c r="MGB50" s="173"/>
      <c r="MGC50" s="168"/>
      <c r="MGD50" s="164"/>
      <c r="MGE50" s="167"/>
      <c r="MGF50" s="168"/>
      <c r="MGG50" s="172"/>
      <c r="MGH50" s="168"/>
      <c r="MGI50" s="168"/>
      <c r="MGJ50" s="168"/>
      <c r="MGK50" s="173"/>
      <c r="MGL50" s="168"/>
      <c r="MGM50" s="164"/>
      <c r="MGN50" s="167"/>
      <c r="MGO50" s="168"/>
      <c r="MGP50" s="172"/>
      <c r="MGQ50" s="168"/>
      <c r="MGR50" s="168"/>
      <c r="MGS50" s="168"/>
      <c r="MGT50" s="173"/>
      <c r="MGU50" s="168"/>
      <c r="MGV50" s="164"/>
      <c r="MGW50" s="167"/>
      <c r="MGX50" s="168"/>
      <c r="MGY50" s="172"/>
      <c r="MGZ50" s="168"/>
      <c r="MHA50" s="168"/>
      <c r="MHB50" s="168"/>
      <c r="MHC50" s="173"/>
      <c r="MHD50" s="168"/>
      <c r="MHE50" s="164"/>
      <c r="MHF50" s="167"/>
      <c r="MHG50" s="168"/>
      <c r="MHH50" s="172"/>
      <c r="MHI50" s="168"/>
      <c r="MHJ50" s="168"/>
      <c r="MHK50" s="168"/>
      <c r="MHL50" s="173"/>
      <c r="MHM50" s="168"/>
      <c r="MHN50" s="164"/>
      <c r="MHO50" s="167"/>
      <c r="MHP50" s="168"/>
      <c r="MHQ50" s="172"/>
      <c r="MHR50" s="168"/>
      <c r="MHS50" s="168"/>
      <c r="MHT50" s="168"/>
      <c r="MHU50" s="173"/>
      <c r="MHV50" s="168"/>
      <c r="MHW50" s="164"/>
      <c r="MHX50" s="167"/>
      <c r="MHY50" s="168"/>
      <c r="MHZ50" s="172"/>
      <c r="MIA50" s="168"/>
      <c r="MIB50" s="168"/>
      <c r="MIC50" s="168"/>
      <c r="MID50" s="173"/>
      <c r="MIE50" s="168"/>
      <c r="MIF50" s="164"/>
      <c r="MIG50" s="167"/>
      <c r="MIH50" s="168"/>
      <c r="MII50" s="172"/>
      <c r="MIJ50" s="168"/>
      <c r="MIK50" s="168"/>
      <c r="MIL50" s="168"/>
      <c r="MIM50" s="173"/>
      <c r="MIN50" s="168"/>
      <c r="MIO50" s="164"/>
      <c r="MIP50" s="167"/>
      <c r="MIQ50" s="168"/>
      <c r="MIR50" s="172"/>
      <c r="MIS50" s="168"/>
      <c r="MIT50" s="168"/>
      <c r="MIU50" s="168"/>
      <c r="MIV50" s="173"/>
      <c r="MIW50" s="168"/>
      <c r="MIX50" s="164"/>
      <c r="MIY50" s="167"/>
      <c r="MIZ50" s="168"/>
      <c r="MJA50" s="172"/>
      <c r="MJB50" s="168"/>
      <c r="MJC50" s="168"/>
      <c r="MJD50" s="168"/>
      <c r="MJE50" s="173"/>
      <c r="MJF50" s="168"/>
      <c r="MJG50" s="164"/>
      <c r="MJH50" s="167"/>
      <c r="MJI50" s="168"/>
      <c r="MJJ50" s="172"/>
      <c r="MJK50" s="168"/>
      <c r="MJL50" s="168"/>
      <c r="MJM50" s="168"/>
      <c r="MJN50" s="173"/>
      <c r="MJO50" s="168"/>
      <c r="MJP50" s="164"/>
      <c r="MJQ50" s="167"/>
      <c r="MJR50" s="168"/>
      <c r="MJS50" s="172"/>
      <c r="MJT50" s="168"/>
      <c r="MJU50" s="168"/>
      <c r="MJV50" s="168"/>
      <c r="MJW50" s="173"/>
      <c r="MJX50" s="168"/>
      <c r="MJY50" s="164"/>
      <c r="MJZ50" s="167"/>
      <c r="MKA50" s="168"/>
      <c r="MKB50" s="172"/>
      <c r="MKC50" s="168"/>
      <c r="MKD50" s="168"/>
      <c r="MKE50" s="168"/>
      <c r="MKF50" s="173"/>
      <c r="MKG50" s="168"/>
      <c r="MKH50" s="164"/>
      <c r="MKI50" s="167"/>
      <c r="MKJ50" s="168"/>
      <c r="MKK50" s="172"/>
      <c r="MKL50" s="168"/>
      <c r="MKM50" s="168"/>
      <c r="MKN50" s="168"/>
      <c r="MKO50" s="173"/>
      <c r="MKP50" s="168"/>
      <c r="MKQ50" s="164"/>
      <c r="MKR50" s="167"/>
      <c r="MKS50" s="168"/>
      <c r="MKT50" s="172"/>
      <c r="MKU50" s="168"/>
      <c r="MKV50" s="168"/>
      <c r="MKW50" s="168"/>
      <c r="MKX50" s="173"/>
      <c r="MKY50" s="168"/>
      <c r="MKZ50" s="164"/>
      <c r="MLA50" s="167"/>
      <c r="MLB50" s="168"/>
      <c r="MLC50" s="172"/>
      <c r="MLD50" s="168"/>
      <c r="MLE50" s="168"/>
      <c r="MLF50" s="168"/>
      <c r="MLG50" s="173"/>
      <c r="MLH50" s="168"/>
      <c r="MLI50" s="164"/>
      <c r="MLJ50" s="167"/>
      <c r="MLK50" s="168"/>
      <c r="MLL50" s="172"/>
      <c r="MLM50" s="168"/>
      <c r="MLN50" s="168"/>
      <c r="MLO50" s="168"/>
      <c r="MLP50" s="173"/>
      <c r="MLQ50" s="168"/>
      <c r="MLR50" s="164"/>
      <c r="MLS50" s="167"/>
      <c r="MLT50" s="168"/>
      <c r="MLU50" s="172"/>
      <c r="MLV50" s="168"/>
      <c r="MLW50" s="168"/>
      <c r="MLX50" s="168"/>
      <c r="MLY50" s="173"/>
      <c r="MLZ50" s="168"/>
      <c r="MMA50" s="164"/>
      <c r="MMB50" s="167"/>
      <c r="MMC50" s="168"/>
      <c r="MMD50" s="172"/>
      <c r="MME50" s="168"/>
      <c r="MMF50" s="168"/>
      <c r="MMG50" s="168"/>
      <c r="MMH50" s="173"/>
      <c r="MMI50" s="168"/>
      <c r="MMJ50" s="164"/>
      <c r="MMK50" s="167"/>
      <c r="MML50" s="168"/>
      <c r="MMM50" s="172"/>
      <c r="MMN50" s="168"/>
      <c r="MMO50" s="168"/>
      <c r="MMP50" s="168"/>
      <c r="MMQ50" s="173"/>
      <c r="MMR50" s="168"/>
      <c r="MMS50" s="164"/>
      <c r="MMT50" s="167"/>
      <c r="MMU50" s="168"/>
      <c r="MMV50" s="172"/>
      <c r="MMW50" s="168"/>
      <c r="MMX50" s="168"/>
      <c r="MMY50" s="168"/>
      <c r="MMZ50" s="173"/>
      <c r="MNA50" s="168"/>
      <c r="MNB50" s="164"/>
      <c r="MNC50" s="167"/>
      <c r="MND50" s="168"/>
      <c r="MNE50" s="172"/>
      <c r="MNF50" s="168"/>
      <c r="MNG50" s="168"/>
      <c r="MNH50" s="168"/>
      <c r="MNI50" s="173"/>
      <c r="MNJ50" s="168"/>
      <c r="MNK50" s="164"/>
      <c r="MNL50" s="167"/>
      <c r="MNM50" s="168"/>
      <c r="MNN50" s="172"/>
      <c r="MNO50" s="168"/>
      <c r="MNP50" s="168"/>
      <c r="MNQ50" s="168"/>
      <c r="MNR50" s="173"/>
      <c r="MNS50" s="168"/>
      <c r="MNT50" s="164"/>
      <c r="MNU50" s="167"/>
      <c r="MNV50" s="168"/>
      <c r="MNW50" s="172"/>
      <c r="MNX50" s="168"/>
      <c r="MNY50" s="168"/>
      <c r="MNZ50" s="168"/>
      <c r="MOA50" s="173"/>
      <c r="MOB50" s="168"/>
      <c r="MOC50" s="164"/>
      <c r="MOD50" s="167"/>
      <c r="MOE50" s="168"/>
      <c r="MOF50" s="172"/>
      <c r="MOG50" s="168"/>
      <c r="MOH50" s="168"/>
      <c r="MOI50" s="168"/>
      <c r="MOJ50" s="173"/>
      <c r="MOK50" s="168"/>
      <c r="MOL50" s="164"/>
      <c r="MOM50" s="167"/>
      <c r="MON50" s="168"/>
      <c r="MOO50" s="172"/>
      <c r="MOP50" s="168"/>
      <c r="MOQ50" s="168"/>
      <c r="MOR50" s="168"/>
      <c r="MOS50" s="173"/>
      <c r="MOT50" s="168"/>
      <c r="MOU50" s="164"/>
      <c r="MOV50" s="167"/>
      <c r="MOW50" s="168"/>
      <c r="MOX50" s="172"/>
      <c r="MOY50" s="168"/>
      <c r="MOZ50" s="168"/>
      <c r="MPA50" s="168"/>
      <c r="MPB50" s="173"/>
      <c r="MPC50" s="168"/>
      <c r="MPD50" s="164"/>
      <c r="MPE50" s="167"/>
      <c r="MPF50" s="168"/>
      <c r="MPG50" s="172"/>
      <c r="MPH50" s="168"/>
      <c r="MPI50" s="168"/>
      <c r="MPJ50" s="168"/>
      <c r="MPK50" s="173"/>
      <c r="MPL50" s="168"/>
      <c r="MPM50" s="164"/>
      <c r="MPN50" s="167"/>
      <c r="MPO50" s="168"/>
      <c r="MPP50" s="172"/>
      <c r="MPQ50" s="168"/>
      <c r="MPR50" s="168"/>
      <c r="MPS50" s="168"/>
      <c r="MPT50" s="173"/>
      <c r="MPU50" s="168"/>
      <c r="MPV50" s="164"/>
      <c r="MPW50" s="167"/>
      <c r="MPX50" s="168"/>
      <c r="MPY50" s="172"/>
      <c r="MPZ50" s="168"/>
      <c r="MQA50" s="168"/>
      <c r="MQB50" s="168"/>
      <c r="MQC50" s="173"/>
      <c r="MQD50" s="168"/>
      <c r="MQE50" s="164"/>
      <c r="MQF50" s="167"/>
      <c r="MQG50" s="168"/>
      <c r="MQH50" s="172"/>
      <c r="MQI50" s="168"/>
      <c r="MQJ50" s="168"/>
      <c r="MQK50" s="168"/>
      <c r="MQL50" s="173"/>
      <c r="MQM50" s="168"/>
      <c r="MQN50" s="164"/>
      <c r="MQO50" s="167"/>
      <c r="MQP50" s="168"/>
      <c r="MQQ50" s="172"/>
      <c r="MQR50" s="168"/>
      <c r="MQS50" s="168"/>
      <c r="MQT50" s="168"/>
      <c r="MQU50" s="173"/>
      <c r="MQV50" s="168"/>
      <c r="MQW50" s="164"/>
      <c r="MQX50" s="167"/>
      <c r="MQY50" s="168"/>
      <c r="MQZ50" s="172"/>
      <c r="MRA50" s="168"/>
      <c r="MRB50" s="168"/>
      <c r="MRC50" s="168"/>
      <c r="MRD50" s="173"/>
      <c r="MRE50" s="168"/>
      <c r="MRF50" s="164"/>
      <c r="MRG50" s="167"/>
      <c r="MRH50" s="168"/>
      <c r="MRI50" s="172"/>
      <c r="MRJ50" s="168"/>
      <c r="MRK50" s="168"/>
      <c r="MRL50" s="168"/>
      <c r="MRM50" s="173"/>
      <c r="MRN50" s="168"/>
      <c r="MRO50" s="164"/>
      <c r="MRP50" s="167"/>
      <c r="MRQ50" s="168"/>
      <c r="MRR50" s="172"/>
      <c r="MRS50" s="168"/>
      <c r="MRT50" s="168"/>
      <c r="MRU50" s="168"/>
      <c r="MRV50" s="173"/>
      <c r="MRW50" s="168"/>
      <c r="MRX50" s="164"/>
      <c r="MRY50" s="167"/>
      <c r="MRZ50" s="168"/>
      <c r="MSA50" s="172"/>
      <c r="MSB50" s="168"/>
      <c r="MSC50" s="168"/>
      <c r="MSD50" s="168"/>
      <c r="MSE50" s="173"/>
      <c r="MSF50" s="168"/>
      <c r="MSG50" s="164"/>
      <c r="MSH50" s="167"/>
      <c r="MSI50" s="168"/>
      <c r="MSJ50" s="172"/>
      <c r="MSK50" s="168"/>
      <c r="MSL50" s="168"/>
      <c r="MSM50" s="168"/>
      <c r="MSN50" s="173"/>
      <c r="MSO50" s="168"/>
      <c r="MSP50" s="164"/>
      <c r="MSQ50" s="167"/>
      <c r="MSR50" s="168"/>
      <c r="MSS50" s="172"/>
      <c r="MST50" s="168"/>
      <c r="MSU50" s="168"/>
      <c r="MSV50" s="168"/>
      <c r="MSW50" s="173"/>
      <c r="MSX50" s="168"/>
      <c r="MSY50" s="164"/>
      <c r="MSZ50" s="167"/>
      <c r="MTA50" s="168"/>
      <c r="MTB50" s="172"/>
      <c r="MTC50" s="168"/>
      <c r="MTD50" s="168"/>
      <c r="MTE50" s="168"/>
      <c r="MTF50" s="173"/>
      <c r="MTG50" s="168"/>
      <c r="MTH50" s="164"/>
      <c r="MTI50" s="167"/>
      <c r="MTJ50" s="168"/>
      <c r="MTK50" s="172"/>
      <c r="MTL50" s="168"/>
      <c r="MTM50" s="168"/>
      <c r="MTN50" s="168"/>
      <c r="MTO50" s="173"/>
      <c r="MTP50" s="168"/>
      <c r="MTQ50" s="164"/>
      <c r="MTR50" s="167"/>
      <c r="MTS50" s="168"/>
      <c r="MTT50" s="172"/>
      <c r="MTU50" s="168"/>
      <c r="MTV50" s="168"/>
      <c r="MTW50" s="168"/>
      <c r="MTX50" s="173"/>
      <c r="MTY50" s="168"/>
      <c r="MTZ50" s="164"/>
      <c r="MUA50" s="167"/>
      <c r="MUB50" s="168"/>
      <c r="MUC50" s="172"/>
      <c r="MUD50" s="168"/>
      <c r="MUE50" s="168"/>
      <c r="MUF50" s="168"/>
      <c r="MUG50" s="173"/>
      <c r="MUH50" s="168"/>
      <c r="MUI50" s="164"/>
      <c r="MUJ50" s="167"/>
      <c r="MUK50" s="168"/>
      <c r="MUL50" s="172"/>
      <c r="MUM50" s="168"/>
      <c r="MUN50" s="168"/>
      <c r="MUO50" s="168"/>
      <c r="MUP50" s="173"/>
      <c r="MUQ50" s="168"/>
      <c r="MUR50" s="164"/>
      <c r="MUS50" s="167"/>
      <c r="MUT50" s="168"/>
      <c r="MUU50" s="172"/>
      <c r="MUV50" s="168"/>
      <c r="MUW50" s="168"/>
      <c r="MUX50" s="168"/>
      <c r="MUY50" s="173"/>
      <c r="MUZ50" s="168"/>
      <c r="MVA50" s="164"/>
      <c r="MVB50" s="167"/>
      <c r="MVC50" s="168"/>
      <c r="MVD50" s="172"/>
      <c r="MVE50" s="168"/>
      <c r="MVF50" s="168"/>
      <c r="MVG50" s="168"/>
      <c r="MVH50" s="173"/>
      <c r="MVI50" s="168"/>
      <c r="MVJ50" s="164"/>
      <c r="MVK50" s="167"/>
      <c r="MVL50" s="168"/>
      <c r="MVM50" s="172"/>
      <c r="MVN50" s="168"/>
      <c r="MVO50" s="168"/>
      <c r="MVP50" s="168"/>
      <c r="MVQ50" s="173"/>
      <c r="MVR50" s="168"/>
      <c r="MVS50" s="164"/>
      <c r="MVT50" s="167"/>
      <c r="MVU50" s="168"/>
      <c r="MVV50" s="172"/>
      <c r="MVW50" s="168"/>
      <c r="MVX50" s="168"/>
      <c r="MVY50" s="168"/>
      <c r="MVZ50" s="173"/>
      <c r="MWA50" s="168"/>
      <c r="MWB50" s="164"/>
      <c r="MWC50" s="167"/>
      <c r="MWD50" s="168"/>
      <c r="MWE50" s="172"/>
      <c r="MWF50" s="168"/>
      <c r="MWG50" s="168"/>
      <c r="MWH50" s="168"/>
      <c r="MWI50" s="173"/>
      <c r="MWJ50" s="168"/>
      <c r="MWK50" s="164"/>
      <c r="MWL50" s="167"/>
      <c r="MWM50" s="168"/>
      <c r="MWN50" s="172"/>
      <c r="MWO50" s="168"/>
      <c r="MWP50" s="168"/>
      <c r="MWQ50" s="168"/>
      <c r="MWR50" s="173"/>
      <c r="MWS50" s="168"/>
      <c r="MWT50" s="164"/>
      <c r="MWU50" s="167"/>
      <c r="MWV50" s="168"/>
      <c r="MWW50" s="172"/>
      <c r="MWX50" s="168"/>
      <c r="MWY50" s="168"/>
      <c r="MWZ50" s="168"/>
      <c r="MXA50" s="173"/>
      <c r="MXB50" s="168"/>
      <c r="MXC50" s="164"/>
      <c r="MXD50" s="167"/>
      <c r="MXE50" s="168"/>
      <c r="MXF50" s="172"/>
      <c r="MXG50" s="168"/>
      <c r="MXH50" s="168"/>
      <c r="MXI50" s="168"/>
      <c r="MXJ50" s="173"/>
      <c r="MXK50" s="168"/>
      <c r="MXL50" s="164"/>
      <c r="MXM50" s="167"/>
      <c r="MXN50" s="168"/>
      <c r="MXO50" s="172"/>
      <c r="MXP50" s="168"/>
      <c r="MXQ50" s="168"/>
      <c r="MXR50" s="168"/>
      <c r="MXS50" s="173"/>
      <c r="MXT50" s="168"/>
      <c r="MXU50" s="164"/>
      <c r="MXV50" s="167"/>
      <c r="MXW50" s="168"/>
      <c r="MXX50" s="172"/>
      <c r="MXY50" s="168"/>
      <c r="MXZ50" s="168"/>
      <c r="MYA50" s="168"/>
      <c r="MYB50" s="173"/>
      <c r="MYC50" s="168"/>
      <c r="MYD50" s="164"/>
      <c r="MYE50" s="167"/>
      <c r="MYF50" s="168"/>
      <c r="MYG50" s="172"/>
      <c r="MYH50" s="168"/>
      <c r="MYI50" s="168"/>
      <c r="MYJ50" s="168"/>
      <c r="MYK50" s="173"/>
      <c r="MYL50" s="168"/>
      <c r="MYM50" s="164"/>
      <c r="MYN50" s="167"/>
      <c r="MYO50" s="168"/>
      <c r="MYP50" s="172"/>
      <c r="MYQ50" s="168"/>
      <c r="MYR50" s="168"/>
      <c r="MYS50" s="168"/>
      <c r="MYT50" s="173"/>
      <c r="MYU50" s="168"/>
      <c r="MYV50" s="164"/>
      <c r="MYW50" s="167"/>
      <c r="MYX50" s="168"/>
      <c r="MYY50" s="172"/>
      <c r="MYZ50" s="168"/>
      <c r="MZA50" s="168"/>
      <c r="MZB50" s="168"/>
      <c r="MZC50" s="173"/>
      <c r="MZD50" s="168"/>
      <c r="MZE50" s="164"/>
      <c r="MZF50" s="167"/>
      <c r="MZG50" s="168"/>
      <c r="MZH50" s="172"/>
      <c r="MZI50" s="168"/>
      <c r="MZJ50" s="168"/>
      <c r="MZK50" s="168"/>
      <c r="MZL50" s="173"/>
      <c r="MZM50" s="168"/>
      <c r="MZN50" s="164"/>
      <c r="MZO50" s="167"/>
      <c r="MZP50" s="168"/>
      <c r="MZQ50" s="172"/>
      <c r="MZR50" s="168"/>
      <c r="MZS50" s="168"/>
      <c r="MZT50" s="168"/>
      <c r="MZU50" s="173"/>
      <c r="MZV50" s="168"/>
      <c r="MZW50" s="164"/>
      <c r="MZX50" s="167"/>
      <c r="MZY50" s="168"/>
      <c r="MZZ50" s="172"/>
      <c r="NAA50" s="168"/>
      <c r="NAB50" s="168"/>
      <c r="NAC50" s="168"/>
      <c r="NAD50" s="173"/>
      <c r="NAE50" s="168"/>
      <c r="NAF50" s="164"/>
      <c r="NAG50" s="167"/>
      <c r="NAH50" s="168"/>
      <c r="NAI50" s="172"/>
      <c r="NAJ50" s="168"/>
      <c r="NAK50" s="168"/>
      <c r="NAL50" s="168"/>
      <c r="NAM50" s="173"/>
      <c r="NAN50" s="168"/>
      <c r="NAO50" s="164"/>
      <c r="NAP50" s="167"/>
      <c r="NAQ50" s="168"/>
      <c r="NAR50" s="172"/>
      <c r="NAS50" s="168"/>
      <c r="NAT50" s="168"/>
      <c r="NAU50" s="168"/>
      <c r="NAV50" s="173"/>
      <c r="NAW50" s="168"/>
      <c r="NAX50" s="164"/>
      <c r="NAY50" s="167"/>
      <c r="NAZ50" s="168"/>
      <c r="NBA50" s="172"/>
      <c r="NBB50" s="168"/>
      <c r="NBC50" s="168"/>
      <c r="NBD50" s="168"/>
      <c r="NBE50" s="173"/>
      <c r="NBF50" s="168"/>
      <c r="NBG50" s="164"/>
      <c r="NBH50" s="167"/>
      <c r="NBI50" s="168"/>
      <c r="NBJ50" s="172"/>
      <c r="NBK50" s="168"/>
      <c r="NBL50" s="168"/>
      <c r="NBM50" s="168"/>
      <c r="NBN50" s="173"/>
      <c r="NBO50" s="168"/>
      <c r="NBP50" s="164"/>
      <c r="NBQ50" s="167"/>
      <c r="NBR50" s="168"/>
      <c r="NBS50" s="172"/>
      <c r="NBT50" s="168"/>
      <c r="NBU50" s="168"/>
      <c r="NBV50" s="168"/>
      <c r="NBW50" s="173"/>
      <c r="NBX50" s="168"/>
      <c r="NBY50" s="164"/>
      <c r="NBZ50" s="167"/>
      <c r="NCA50" s="168"/>
      <c r="NCB50" s="172"/>
      <c r="NCC50" s="168"/>
      <c r="NCD50" s="168"/>
      <c r="NCE50" s="168"/>
      <c r="NCF50" s="173"/>
      <c r="NCG50" s="168"/>
      <c r="NCH50" s="164"/>
      <c r="NCI50" s="167"/>
      <c r="NCJ50" s="168"/>
      <c r="NCK50" s="172"/>
      <c r="NCL50" s="168"/>
      <c r="NCM50" s="168"/>
      <c r="NCN50" s="168"/>
      <c r="NCO50" s="173"/>
      <c r="NCP50" s="168"/>
      <c r="NCQ50" s="164"/>
      <c r="NCR50" s="167"/>
      <c r="NCS50" s="168"/>
      <c r="NCT50" s="172"/>
      <c r="NCU50" s="168"/>
      <c r="NCV50" s="168"/>
      <c r="NCW50" s="168"/>
      <c r="NCX50" s="173"/>
      <c r="NCY50" s="168"/>
      <c r="NCZ50" s="164"/>
      <c r="NDA50" s="167"/>
      <c r="NDB50" s="168"/>
      <c r="NDC50" s="172"/>
      <c r="NDD50" s="168"/>
      <c r="NDE50" s="168"/>
      <c r="NDF50" s="168"/>
      <c r="NDG50" s="173"/>
      <c r="NDH50" s="168"/>
      <c r="NDI50" s="164"/>
      <c r="NDJ50" s="167"/>
      <c r="NDK50" s="168"/>
      <c r="NDL50" s="172"/>
      <c r="NDM50" s="168"/>
      <c r="NDN50" s="168"/>
      <c r="NDO50" s="168"/>
      <c r="NDP50" s="173"/>
      <c r="NDQ50" s="168"/>
      <c r="NDR50" s="164"/>
      <c r="NDS50" s="167"/>
      <c r="NDT50" s="168"/>
      <c r="NDU50" s="172"/>
      <c r="NDV50" s="168"/>
      <c r="NDW50" s="168"/>
      <c r="NDX50" s="168"/>
      <c r="NDY50" s="173"/>
      <c r="NDZ50" s="168"/>
      <c r="NEA50" s="164"/>
      <c r="NEB50" s="167"/>
      <c r="NEC50" s="168"/>
      <c r="NED50" s="172"/>
      <c r="NEE50" s="168"/>
      <c r="NEF50" s="168"/>
      <c r="NEG50" s="168"/>
      <c r="NEH50" s="173"/>
      <c r="NEI50" s="168"/>
      <c r="NEJ50" s="164"/>
      <c r="NEK50" s="167"/>
      <c r="NEL50" s="168"/>
      <c r="NEM50" s="172"/>
      <c r="NEN50" s="168"/>
      <c r="NEO50" s="168"/>
      <c r="NEP50" s="168"/>
      <c r="NEQ50" s="173"/>
      <c r="NER50" s="168"/>
      <c r="NES50" s="164"/>
      <c r="NET50" s="167"/>
      <c r="NEU50" s="168"/>
      <c r="NEV50" s="172"/>
      <c r="NEW50" s="168"/>
      <c r="NEX50" s="168"/>
      <c r="NEY50" s="168"/>
      <c r="NEZ50" s="173"/>
      <c r="NFA50" s="168"/>
      <c r="NFB50" s="164"/>
      <c r="NFC50" s="167"/>
      <c r="NFD50" s="168"/>
      <c r="NFE50" s="172"/>
      <c r="NFF50" s="168"/>
      <c r="NFG50" s="168"/>
      <c r="NFH50" s="168"/>
      <c r="NFI50" s="173"/>
      <c r="NFJ50" s="168"/>
      <c r="NFK50" s="164"/>
      <c r="NFL50" s="167"/>
      <c r="NFM50" s="168"/>
      <c r="NFN50" s="172"/>
      <c r="NFO50" s="168"/>
      <c r="NFP50" s="168"/>
      <c r="NFQ50" s="168"/>
      <c r="NFR50" s="173"/>
      <c r="NFS50" s="168"/>
      <c r="NFT50" s="164"/>
      <c r="NFU50" s="167"/>
      <c r="NFV50" s="168"/>
      <c r="NFW50" s="172"/>
      <c r="NFX50" s="168"/>
      <c r="NFY50" s="168"/>
      <c r="NFZ50" s="168"/>
      <c r="NGA50" s="173"/>
      <c r="NGB50" s="168"/>
      <c r="NGC50" s="164"/>
      <c r="NGD50" s="167"/>
      <c r="NGE50" s="168"/>
      <c r="NGF50" s="172"/>
      <c r="NGG50" s="168"/>
      <c r="NGH50" s="168"/>
      <c r="NGI50" s="168"/>
      <c r="NGJ50" s="173"/>
      <c r="NGK50" s="168"/>
      <c r="NGL50" s="164"/>
      <c r="NGM50" s="167"/>
      <c r="NGN50" s="168"/>
      <c r="NGO50" s="172"/>
      <c r="NGP50" s="168"/>
      <c r="NGQ50" s="168"/>
      <c r="NGR50" s="168"/>
      <c r="NGS50" s="173"/>
      <c r="NGT50" s="168"/>
      <c r="NGU50" s="164"/>
      <c r="NGV50" s="167"/>
      <c r="NGW50" s="168"/>
      <c r="NGX50" s="172"/>
      <c r="NGY50" s="168"/>
      <c r="NGZ50" s="168"/>
      <c r="NHA50" s="168"/>
      <c r="NHB50" s="173"/>
      <c r="NHC50" s="168"/>
      <c r="NHD50" s="164"/>
      <c r="NHE50" s="167"/>
      <c r="NHF50" s="168"/>
      <c r="NHG50" s="172"/>
      <c r="NHH50" s="168"/>
      <c r="NHI50" s="168"/>
      <c r="NHJ50" s="168"/>
      <c r="NHK50" s="173"/>
      <c r="NHL50" s="168"/>
      <c r="NHM50" s="164"/>
      <c r="NHN50" s="167"/>
      <c r="NHO50" s="168"/>
      <c r="NHP50" s="172"/>
      <c r="NHQ50" s="168"/>
      <c r="NHR50" s="168"/>
      <c r="NHS50" s="168"/>
      <c r="NHT50" s="173"/>
      <c r="NHU50" s="168"/>
      <c r="NHV50" s="164"/>
      <c r="NHW50" s="167"/>
      <c r="NHX50" s="168"/>
      <c r="NHY50" s="172"/>
      <c r="NHZ50" s="168"/>
      <c r="NIA50" s="168"/>
      <c r="NIB50" s="168"/>
      <c r="NIC50" s="173"/>
      <c r="NID50" s="168"/>
      <c r="NIE50" s="164"/>
      <c r="NIF50" s="167"/>
      <c r="NIG50" s="168"/>
      <c r="NIH50" s="172"/>
      <c r="NII50" s="168"/>
      <c r="NIJ50" s="168"/>
      <c r="NIK50" s="168"/>
      <c r="NIL50" s="173"/>
      <c r="NIM50" s="168"/>
      <c r="NIN50" s="164"/>
      <c r="NIO50" s="167"/>
      <c r="NIP50" s="168"/>
      <c r="NIQ50" s="172"/>
      <c r="NIR50" s="168"/>
      <c r="NIS50" s="168"/>
      <c r="NIT50" s="168"/>
      <c r="NIU50" s="173"/>
      <c r="NIV50" s="168"/>
      <c r="NIW50" s="164"/>
      <c r="NIX50" s="167"/>
      <c r="NIY50" s="168"/>
      <c r="NIZ50" s="172"/>
      <c r="NJA50" s="168"/>
      <c r="NJB50" s="168"/>
      <c r="NJC50" s="168"/>
      <c r="NJD50" s="173"/>
      <c r="NJE50" s="168"/>
      <c r="NJF50" s="164"/>
      <c r="NJG50" s="167"/>
      <c r="NJH50" s="168"/>
      <c r="NJI50" s="172"/>
      <c r="NJJ50" s="168"/>
      <c r="NJK50" s="168"/>
      <c r="NJL50" s="168"/>
      <c r="NJM50" s="173"/>
      <c r="NJN50" s="168"/>
      <c r="NJO50" s="164"/>
      <c r="NJP50" s="167"/>
      <c r="NJQ50" s="168"/>
      <c r="NJR50" s="172"/>
      <c r="NJS50" s="168"/>
      <c r="NJT50" s="168"/>
      <c r="NJU50" s="168"/>
      <c r="NJV50" s="173"/>
      <c r="NJW50" s="168"/>
      <c r="NJX50" s="164"/>
      <c r="NJY50" s="167"/>
      <c r="NJZ50" s="168"/>
      <c r="NKA50" s="172"/>
      <c r="NKB50" s="168"/>
      <c r="NKC50" s="168"/>
      <c r="NKD50" s="168"/>
      <c r="NKE50" s="173"/>
      <c r="NKF50" s="168"/>
      <c r="NKG50" s="164"/>
      <c r="NKH50" s="167"/>
      <c r="NKI50" s="168"/>
      <c r="NKJ50" s="172"/>
      <c r="NKK50" s="168"/>
      <c r="NKL50" s="168"/>
      <c r="NKM50" s="168"/>
      <c r="NKN50" s="173"/>
      <c r="NKO50" s="168"/>
      <c r="NKP50" s="164"/>
      <c r="NKQ50" s="167"/>
      <c r="NKR50" s="168"/>
      <c r="NKS50" s="172"/>
      <c r="NKT50" s="168"/>
      <c r="NKU50" s="168"/>
      <c r="NKV50" s="168"/>
      <c r="NKW50" s="173"/>
      <c r="NKX50" s="168"/>
      <c r="NKY50" s="164"/>
      <c r="NKZ50" s="167"/>
      <c r="NLA50" s="168"/>
      <c r="NLB50" s="172"/>
      <c r="NLC50" s="168"/>
      <c r="NLD50" s="168"/>
      <c r="NLE50" s="168"/>
      <c r="NLF50" s="173"/>
      <c r="NLG50" s="168"/>
      <c r="NLH50" s="164"/>
      <c r="NLI50" s="167"/>
      <c r="NLJ50" s="168"/>
      <c r="NLK50" s="172"/>
      <c r="NLL50" s="168"/>
      <c r="NLM50" s="168"/>
      <c r="NLN50" s="168"/>
      <c r="NLO50" s="173"/>
      <c r="NLP50" s="168"/>
      <c r="NLQ50" s="164"/>
      <c r="NLR50" s="167"/>
      <c r="NLS50" s="168"/>
      <c r="NLT50" s="172"/>
      <c r="NLU50" s="168"/>
      <c r="NLV50" s="168"/>
      <c r="NLW50" s="168"/>
      <c r="NLX50" s="173"/>
      <c r="NLY50" s="168"/>
      <c r="NLZ50" s="164"/>
      <c r="NMA50" s="167"/>
      <c r="NMB50" s="168"/>
      <c r="NMC50" s="172"/>
      <c r="NMD50" s="168"/>
      <c r="NME50" s="168"/>
      <c r="NMF50" s="168"/>
      <c r="NMG50" s="173"/>
      <c r="NMH50" s="168"/>
      <c r="NMI50" s="164"/>
      <c r="NMJ50" s="167"/>
      <c r="NMK50" s="168"/>
      <c r="NML50" s="172"/>
      <c r="NMM50" s="168"/>
      <c r="NMN50" s="168"/>
      <c r="NMO50" s="168"/>
      <c r="NMP50" s="173"/>
      <c r="NMQ50" s="168"/>
      <c r="NMR50" s="164"/>
      <c r="NMS50" s="167"/>
      <c r="NMT50" s="168"/>
      <c r="NMU50" s="172"/>
      <c r="NMV50" s="168"/>
      <c r="NMW50" s="168"/>
      <c r="NMX50" s="168"/>
      <c r="NMY50" s="173"/>
      <c r="NMZ50" s="168"/>
      <c r="NNA50" s="164"/>
      <c r="NNB50" s="167"/>
      <c r="NNC50" s="168"/>
      <c r="NND50" s="172"/>
      <c r="NNE50" s="168"/>
      <c r="NNF50" s="168"/>
      <c r="NNG50" s="168"/>
      <c r="NNH50" s="173"/>
      <c r="NNI50" s="168"/>
      <c r="NNJ50" s="164"/>
      <c r="NNK50" s="167"/>
      <c r="NNL50" s="168"/>
      <c r="NNM50" s="172"/>
      <c r="NNN50" s="168"/>
      <c r="NNO50" s="168"/>
      <c r="NNP50" s="168"/>
      <c r="NNQ50" s="173"/>
      <c r="NNR50" s="168"/>
      <c r="NNS50" s="164"/>
      <c r="NNT50" s="167"/>
      <c r="NNU50" s="168"/>
      <c r="NNV50" s="172"/>
      <c r="NNW50" s="168"/>
      <c r="NNX50" s="168"/>
      <c r="NNY50" s="168"/>
      <c r="NNZ50" s="173"/>
      <c r="NOA50" s="168"/>
      <c r="NOB50" s="164"/>
      <c r="NOC50" s="167"/>
      <c r="NOD50" s="168"/>
      <c r="NOE50" s="172"/>
      <c r="NOF50" s="168"/>
      <c r="NOG50" s="168"/>
      <c r="NOH50" s="168"/>
      <c r="NOI50" s="173"/>
      <c r="NOJ50" s="168"/>
      <c r="NOK50" s="164"/>
      <c r="NOL50" s="167"/>
      <c r="NOM50" s="168"/>
      <c r="NON50" s="172"/>
      <c r="NOO50" s="168"/>
      <c r="NOP50" s="168"/>
      <c r="NOQ50" s="168"/>
      <c r="NOR50" s="173"/>
      <c r="NOS50" s="168"/>
      <c r="NOT50" s="164"/>
      <c r="NOU50" s="167"/>
      <c r="NOV50" s="168"/>
      <c r="NOW50" s="172"/>
      <c r="NOX50" s="168"/>
      <c r="NOY50" s="168"/>
      <c r="NOZ50" s="168"/>
      <c r="NPA50" s="173"/>
      <c r="NPB50" s="168"/>
      <c r="NPC50" s="164"/>
      <c r="NPD50" s="167"/>
      <c r="NPE50" s="168"/>
      <c r="NPF50" s="172"/>
      <c r="NPG50" s="168"/>
      <c r="NPH50" s="168"/>
      <c r="NPI50" s="168"/>
      <c r="NPJ50" s="173"/>
      <c r="NPK50" s="168"/>
      <c r="NPL50" s="164"/>
      <c r="NPM50" s="167"/>
      <c r="NPN50" s="168"/>
      <c r="NPO50" s="172"/>
      <c r="NPP50" s="168"/>
      <c r="NPQ50" s="168"/>
      <c r="NPR50" s="168"/>
      <c r="NPS50" s="173"/>
      <c r="NPT50" s="168"/>
      <c r="NPU50" s="164"/>
      <c r="NPV50" s="167"/>
      <c r="NPW50" s="168"/>
      <c r="NPX50" s="172"/>
      <c r="NPY50" s="168"/>
      <c r="NPZ50" s="168"/>
      <c r="NQA50" s="168"/>
      <c r="NQB50" s="173"/>
      <c r="NQC50" s="168"/>
      <c r="NQD50" s="164"/>
      <c r="NQE50" s="167"/>
      <c r="NQF50" s="168"/>
      <c r="NQG50" s="172"/>
      <c r="NQH50" s="168"/>
      <c r="NQI50" s="168"/>
      <c r="NQJ50" s="168"/>
      <c r="NQK50" s="173"/>
      <c r="NQL50" s="168"/>
      <c r="NQM50" s="164"/>
      <c r="NQN50" s="167"/>
      <c r="NQO50" s="168"/>
      <c r="NQP50" s="172"/>
      <c r="NQQ50" s="168"/>
      <c r="NQR50" s="168"/>
      <c r="NQS50" s="168"/>
      <c r="NQT50" s="173"/>
      <c r="NQU50" s="168"/>
      <c r="NQV50" s="164"/>
      <c r="NQW50" s="167"/>
      <c r="NQX50" s="168"/>
      <c r="NQY50" s="172"/>
      <c r="NQZ50" s="168"/>
      <c r="NRA50" s="168"/>
      <c r="NRB50" s="168"/>
      <c r="NRC50" s="173"/>
      <c r="NRD50" s="168"/>
      <c r="NRE50" s="164"/>
      <c r="NRF50" s="167"/>
      <c r="NRG50" s="168"/>
      <c r="NRH50" s="172"/>
      <c r="NRI50" s="168"/>
      <c r="NRJ50" s="168"/>
      <c r="NRK50" s="168"/>
      <c r="NRL50" s="173"/>
      <c r="NRM50" s="168"/>
      <c r="NRN50" s="164"/>
      <c r="NRO50" s="167"/>
      <c r="NRP50" s="168"/>
      <c r="NRQ50" s="172"/>
      <c r="NRR50" s="168"/>
      <c r="NRS50" s="168"/>
      <c r="NRT50" s="168"/>
      <c r="NRU50" s="173"/>
      <c r="NRV50" s="168"/>
      <c r="NRW50" s="164"/>
      <c r="NRX50" s="167"/>
      <c r="NRY50" s="168"/>
      <c r="NRZ50" s="172"/>
      <c r="NSA50" s="168"/>
      <c r="NSB50" s="168"/>
      <c r="NSC50" s="168"/>
      <c r="NSD50" s="173"/>
      <c r="NSE50" s="168"/>
      <c r="NSF50" s="164"/>
      <c r="NSG50" s="167"/>
      <c r="NSH50" s="168"/>
      <c r="NSI50" s="172"/>
      <c r="NSJ50" s="168"/>
      <c r="NSK50" s="168"/>
      <c r="NSL50" s="168"/>
      <c r="NSM50" s="173"/>
      <c r="NSN50" s="168"/>
      <c r="NSO50" s="164"/>
      <c r="NSP50" s="167"/>
      <c r="NSQ50" s="168"/>
      <c r="NSR50" s="172"/>
      <c r="NSS50" s="168"/>
      <c r="NST50" s="168"/>
      <c r="NSU50" s="168"/>
      <c r="NSV50" s="173"/>
      <c r="NSW50" s="168"/>
      <c r="NSX50" s="164"/>
      <c r="NSY50" s="167"/>
      <c r="NSZ50" s="168"/>
      <c r="NTA50" s="172"/>
      <c r="NTB50" s="168"/>
      <c r="NTC50" s="168"/>
      <c r="NTD50" s="168"/>
      <c r="NTE50" s="173"/>
      <c r="NTF50" s="168"/>
      <c r="NTG50" s="164"/>
      <c r="NTH50" s="167"/>
      <c r="NTI50" s="168"/>
      <c r="NTJ50" s="172"/>
      <c r="NTK50" s="168"/>
      <c r="NTL50" s="168"/>
      <c r="NTM50" s="168"/>
      <c r="NTN50" s="173"/>
      <c r="NTO50" s="168"/>
      <c r="NTP50" s="164"/>
      <c r="NTQ50" s="167"/>
      <c r="NTR50" s="168"/>
      <c r="NTS50" s="172"/>
      <c r="NTT50" s="168"/>
      <c r="NTU50" s="168"/>
      <c r="NTV50" s="168"/>
      <c r="NTW50" s="173"/>
      <c r="NTX50" s="168"/>
      <c r="NTY50" s="164"/>
      <c r="NTZ50" s="167"/>
      <c r="NUA50" s="168"/>
      <c r="NUB50" s="172"/>
      <c r="NUC50" s="168"/>
      <c r="NUD50" s="168"/>
      <c r="NUE50" s="168"/>
      <c r="NUF50" s="173"/>
      <c r="NUG50" s="168"/>
      <c r="NUH50" s="164"/>
      <c r="NUI50" s="167"/>
      <c r="NUJ50" s="168"/>
      <c r="NUK50" s="172"/>
      <c r="NUL50" s="168"/>
      <c r="NUM50" s="168"/>
      <c r="NUN50" s="168"/>
      <c r="NUO50" s="173"/>
      <c r="NUP50" s="168"/>
      <c r="NUQ50" s="164"/>
      <c r="NUR50" s="167"/>
      <c r="NUS50" s="168"/>
      <c r="NUT50" s="172"/>
      <c r="NUU50" s="168"/>
      <c r="NUV50" s="168"/>
      <c r="NUW50" s="168"/>
      <c r="NUX50" s="173"/>
      <c r="NUY50" s="168"/>
      <c r="NUZ50" s="164"/>
      <c r="NVA50" s="167"/>
      <c r="NVB50" s="168"/>
      <c r="NVC50" s="172"/>
      <c r="NVD50" s="168"/>
      <c r="NVE50" s="168"/>
      <c r="NVF50" s="168"/>
      <c r="NVG50" s="173"/>
      <c r="NVH50" s="168"/>
      <c r="NVI50" s="164"/>
      <c r="NVJ50" s="167"/>
      <c r="NVK50" s="168"/>
      <c r="NVL50" s="172"/>
      <c r="NVM50" s="168"/>
      <c r="NVN50" s="168"/>
      <c r="NVO50" s="168"/>
      <c r="NVP50" s="173"/>
      <c r="NVQ50" s="168"/>
      <c r="NVR50" s="164"/>
      <c r="NVS50" s="167"/>
      <c r="NVT50" s="168"/>
      <c r="NVU50" s="172"/>
      <c r="NVV50" s="168"/>
      <c r="NVW50" s="168"/>
      <c r="NVX50" s="168"/>
      <c r="NVY50" s="173"/>
      <c r="NVZ50" s="168"/>
      <c r="NWA50" s="164"/>
      <c r="NWB50" s="167"/>
      <c r="NWC50" s="168"/>
      <c r="NWD50" s="172"/>
      <c r="NWE50" s="168"/>
      <c r="NWF50" s="168"/>
      <c r="NWG50" s="168"/>
      <c r="NWH50" s="173"/>
      <c r="NWI50" s="168"/>
      <c r="NWJ50" s="164"/>
      <c r="NWK50" s="167"/>
      <c r="NWL50" s="168"/>
      <c r="NWM50" s="172"/>
      <c r="NWN50" s="168"/>
      <c r="NWO50" s="168"/>
      <c r="NWP50" s="168"/>
      <c r="NWQ50" s="173"/>
      <c r="NWR50" s="168"/>
      <c r="NWS50" s="164"/>
      <c r="NWT50" s="167"/>
      <c r="NWU50" s="168"/>
      <c r="NWV50" s="172"/>
      <c r="NWW50" s="168"/>
      <c r="NWX50" s="168"/>
      <c r="NWY50" s="168"/>
      <c r="NWZ50" s="173"/>
      <c r="NXA50" s="168"/>
      <c r="NXB50" s="164"/>
      <c r="NXC50" s="167"/>
      <c r="NXD50" s="168"/>
      <c r="NXE50" s="172"/>
      <c r="NXF50" s="168"/>
      <c r="NXG50" s="168"/>
      <c r="NXH50" s="168"/>
      <c r="NXI50" s="173"/>
      <c r="NXJ50" s="168"/>
      <c r="NXK50" s="164"/>
      <c r="NXL50" s="167"/>
      <c r="NXM50" s="168"/>
      <c r="NXN50" s="172"/>
      <c r="NXO50" s="168"/>
      <c r="NXP50" s="168"/>
      <c r="NXQ50" s="168"/>
      <c r="NXR50" s="173"/>
      <c r="NXS50" s="168"/>
      <c r="NXT50" s="164"/>
      <c r="NXU50" s="167"/>
      <c r="NXV50" s="168"/>
      <c r="NXW50" s="172"/>
      <c r="NXX50" s="168"/>
      <c r="NXY50" s="168"/>
      <c r="NXZ50" s="168"/>
      <c r="NYA50" s="173"/>
      <c r="NYB50" s="168"/>
      <c r="NYC50" s="164"/>
      <c r="NYD50" s="167"/>
      <c r="NYE50" s="168"/>
      <c r="NYF50" s="172"/>
      <c r="NYG50" s="168"/>
      <c r="NYH50" s="168"/>
      <c r="NYI50" s="168"/>
      <c r="NYJ50" s="173"/>
      <c r="NYK50" s="168"/>
      <c r="NYL50" s="164"/>
      <c r="NYM50" s="167"/>
      <c r="NYN50" s="168"/>
      <c r="NYO50" s="172"/>
      <c r="NYP50" s="168"/>
      <c r="NYQ50" s="168"/>
      <c r="NYR50" s="168"/>
      <c r="NYS50" s="173"/>
      <c r="NYT50" s="168"/>
      <c r="NYU50" s="164"/>
      <c r="NYV50" s="167"/>
      <c r="NYW50" s="168"/>
      <c r="NYX50" s="172"/>
      <c r="NYY50" s="168"/>
      <c r="NYZ50" s="168"/>
      <c r="NZA50" s="168"/>
      <c r="NZB50" s="173"/>
      <c r="NZC50" s="168"/>
      <c r="NZD50" s="164"/>
      <c r="NZE50" s="167"/>
      <c r="NZF50" s="168"/>
      <c r="NZG50" s="172"/>
      <c r="NZH50" s="168"/>
      <c r="NZI50" s="168"/>
      <c r="NZJ50" s="168"/>
      <c r="NZK50" s="173"/>
      <c r="NZL50" s="168"/>
      <c r="NZM50" s="164"/>
      <c r="NZN50" s="167"/>
      <c r="NZO50" s="168"/>
      <c r="NZP50" s="172"/>
      <c r="NZQ50" s="168"/>
      <c r="NZR50" s="168"/>
      <c r="NZS50" s="168"/>
      <c r="NZT50" s="173"/>
      <c r="NZU50" s="168"/>
      <c r="NZV50" s="164"/>
      <c r="NZW50" s="167"/>
      <c r="NZX50" s="168"/>
      <c r="NZY50" s="172"/>
      <c r="NZZ50" s="168"/>
      <c r="OAA50" s="168"/>
      <c r="OAB50" s="168"/>
      <c r="OAC50" s="173"/>
      <c r="OAD50" s="168"/>
      <c r="OAE50" s="164"/>
      <c r="OAF50" s="167"/>
      <c r="OAG50" s="168"/>
      <c r="OAH50" s="172"/>
      <c r="OAI50" s="168"/>
      <c r="OAJ50" s="168"/>
      <c r="OAK50" s="168"/>
      <c r="OAL50" s="173"/>
      <c r="OAM50" s="168"/>
      <c r="OAN50" s="164"/>
      <c r="OAO50" s="167"/>
      <c r="OAP50" s="168"/>
      <c r="OAQ50" s="172"/>
      <c r="OAR50" s="168"/>
      <c r="OAS50" s="168"/>
      <c r="OAT50" s="168"/>
      <c r="OAU50" s="173"/>
      <c r="OAV50" s="168"/>
      <c r="OAW50" s="164"/>
      <c r="OAX50" s="167"/>
      <c r="OAY50" s="168"/>
      <c r="OAZ50" s="172"/>
      <c r="OBA50" s="168"/>
      <c r="OBB50" s="168"/>
      <c r="OBC50" s="168"/>
      <c r="OBD50" s="173"/>
      <c r="OBE50" s="168"/>
      <c r="OBF50" s="164"/>
      <c r="OBG50" s="167"/>
      <c r="OBH50" s="168"/>
      <c r="OBI50" s="172"/>
      <c r="OBJ50" s="168"/>
      <c r="OBK50" s="168"/>
      <c r="OBL50" s="168"/>
      <c r="OBM50" s="173"/>
      <c r="OBN50" s="168"/>
      <c r="OBO50" s="164"/>
      <c r="OBP50" s="167"/>
      <c r="OBQ50" s="168"/>
      <c r="OBR50" s="172"/>
      <c r="OBS50" s="168"/>
      <c r="OBT50" s="168"/>
      <c r="OBU50" s="168"/>
      <c r="OBV50" s="173"/>
      <c r="OBW50" s="168"/>
      <c r="OBX50" s="164"/>
      <c r="OBY50" s="167"/>
      <c r="OBZ50" s="168"/>
      <c r="OCA50" s="172"/>
      <c r="OCB50" s="168"/>
      <c r="OCC50" s="168"/>
      <c r="OCD50" s="168"/>
      <c r="OCE50" s="173"/>
      <c r="OCF50" s="168"/>
      <c r="OCG50" s="164"/>
      <c r="OCH50" s="167"/>
      <c r="OCI50" s="168"/>
      <c r="OCJ50" s="172"/>
      <c r="OCK50" s="168"/>
      <c r="OCL50" s="168"/>
      <c r="OCM50" s="168"/>
      <c r="OCN50" s="173"/>
      <c r="OCO50" s="168"/>
      <c r="OCP50" s="164"/>
      <c r="OCQ50" s="167"/>
      <c r="OCR50" s="168"/>
      <c r="OCS50" s="172"/>
      <c r="OCT50" s="168"/>
      <c r="OCU50" s="168"/>
      <c r="OCV50" s="168"/>
      <c r="OCW50" s="173"/>
      <c r="OCX50" s="168"/>
      <c r="OCY50" s="164"/>
      <c r="OCZ50" s="167"/>
      <c r="ODA50" s="168"/>
      <c r="ODB50" s="172"/>
      <c r="ODC50" s="168"/>
      <c r="ODD50" s="168"/>
      <c r="ODE50" s="168"/>
      <c r="ODF50" s="173"/>
      <c r="ODG50" s="168"/>
      <c r="ODH50" s="164"/>
      <c r="ODI50" s="167"/>
      <c r="ODJ50" s="168"/>
      <c r="ODK50" s="172"/>
      <c r="ODL50" s="168"/>
      <c r="ODM50" s="168"/>
      <c r="ODN50" s="168"/>
      <c r="ODO50" s="173"/>
      <c r="ODP50" s="168"/>
      <c r="ODQ50" s="164"/>
      <c r="ODR50" s="167"/>
      <c r="ODS50" s="168"/>
      <c r="ODT50" s="172"/>
      <c r="ODU50" s="168"/>
      <c r="ODV50" s="168"/>
      <c r="ODW50" s="168"/>
      <c r="ODX50" s="173"/>
      <c r="ODY50" s="168"/>
      <c r="ODZ50" s="164"/>
      <c r="OEA50" s="167"/>
      <c r="OEB50" s="168"/>
      <c r="OEC50" s="172"/>
      <c r="OED50" s="168"/>
      <c r="OEE50" s="168"/>
      <c r="OEF50" s="168"/>
      <c r="OEG50" s="173"/>
      <c r="OEH50" s="168"/>
      <c r="OEI50" s="164"/>
      <c r="OEJ50" s="167"/>
      <c r="OEK50" s="168"/>
      <c r="OEL50" s="172"/>
      <c r="OEM50" s="168"/>
      <c r="OEN50" s="168"/>
      <c r="OEO50" s="168"/>
      <c r="OEP50" s="173"/>
      <c r="OEQ50" s="168"/>
      <c r="OER50" s="164"/>
      <c r="OES50" s="167"/>
      <c r="OET50" s="168"/>
      <c r="OEU50" s="172"/>
      <c r="OEV50" s="168"/>
      <c r="OEW50" s="168"/>
      <c r="OEX50" s="168"/>
      <c r="OEY50" s="173"/>
      <c r="OEZ50" s="168"/>
      <c r="OFA50" s="164"/>
      <c r="OFB50" s="167"/>
      <c r="OFC50" s="168"/>
      <c r="OFD50" s="172"/>
      <c r="OFE50" s="168"/>
      <c r="OFF50" s="168"/>
      <c r="OFG50" s="168"/>
      <c r="OFH50" s="173"/>
      <c r="OFI50" s="168"/>
      <c r="OFJ50" s="164"/>
      <c r="OFK50" s="167"/>
      <c r="OFL50" s="168"/>
      <c r="OFM50" s="172"/>
      <c r="OFN50" s="168"/>
      <c r="OFO50" s="168"/>
      <c r="OFP50" s="168"/>
      <c r="OFQ50" s="173"/>
      <c r="OFR50" s="168"/>
      <c r="OFS50" s="164"/>
      <c r="OFT50" s="167"/>
      <c r="OFU50" s="168"/>
      <c r="OFV50" s="172"/>
      <c r="OFW50" s="168"/>
      <c r="OFX50" s="168"/>
      <c r="OFY50" s="168"/>
      <c r="OFZ50" s="173"/>
      <c r="OGA50" s="168"/>
      <c r="OGB50" s="164"/>
      <c r="OGC50" s="167"/>
      <c r="OGD50" s="168"/>
      <c r="OGE50" s="172"/>
      <c r="OGF50" s="168"/>
      <c r="OGG50" s="168"/>
      <c r="OGH50" s="168"/>
      <c r="OGI50" s="173"/>
      <c r="OGJ50" s="168"/>
      <c r="OGK50" s="164"/>
      <c r="OGL50" s="167"/>
      <c r="OGM50" s="168"/>
      <c r="OGN50" s="172"/>
      <c r="OGO50" s="168"/>
      <c r="OGP50" s="168"/>
      <c r="OGQ50" s="168"/>
      <c r="OGR50" s="173"/>
      <c r="OGS50" s="168"/>
      <c r="OGT50" s="164"/>
      <c r="OGU50" s="167"/>
      <c r="OGV50" s="168"/>
      <c r="OGW50" s="172"/>
      <c r="OGX50" s="168"/>
      <c r="OGY50" s="168"/>
      <c r="OGZ50" s="168"/>
      <c r="OHA50" s="173"/>
      <c r="OHB50" s="168"/>
      <c r="OHC50" s="164"/>
      <c r="OHD50" s="167"/>
      <c r="OHE50" s="168"/>
      <c r="OHF50" s="172"/>
      <c r="OHG50" s="168"/>
      <c r="OHH50" s="168"/>
      <c r="OHI50" s="168"/>
      <c r="OHJ50" s="173"/>
      <c r="OHK50" s="168"/>
      <c r="OHL50" s="164"/>
      <c r="OHM50" s="167"/>
      <c r="OHN50" s="168"/>
      <c r="OHO50" s="172"/>
      <c r="OHP50" s="168"/>
      <c r="OHQ50" s="168"/>
      <c r="OHR50" s="168"/>
      <c r="OHS50" s="173"/>
      <c r="OHT50" s="168"/>
      <c r="OHU50" s="164"/>
      <c r="OHV50" s="167"/>
      <c r="OHW50" s="168"/>
      <c r="OHX50" s="172"/>
      <c r="OHY50" s="168"/>
      <c r="OHZ50" s="168"/>
      <c r="OIA50" s="168"/>
      <c r="OIB50" s="173"/>
      <c r="OIC50" s="168"/>
      <c r="OID50" s="164"/>
      <c r="OIE50" s="167"/>
      <c r="OIF50" s="168"/>
      <c r="OIG50" s="172"/>
      <c r="OIH50" s="168"/>
      <c r="OII50" s="168"/>
      <c r="OIJ50" s="168"/>
      <c r="OIK50" s="173"/>
      <c r="OIL50" s="168"/>
      <c r="OIM50" s="164"/>
      <c r="OIN50" s="167"/>
      <c r="OIO50" s="168"/>
      <c r="OIP50" s="172"/>
      <c r="OIQ50" s="168"/>
      <c r="OIR50" s="168"/>
      <c r="OIS50" s="168"/>
      <c r="OIT50" s="173"/>
      <c r="OIU50" s="168"/>
      <c r="OIV50" s="164"/>
      <c r="OIW50" s="167"/>
      <c r="OIX50" s="168"/>
      <c r="OIY50" s="172"/>
      <c r="OIZ50" s="168"/>
      <c r="OJA50" s="168"/>
      <c r="OJB50" s="168"/>
      <c r="OJC50" s="173"/>
      <c r="OJD50" s="168"/>
      <c r="OJE50" s="164"/>
      <c r="OJF50" s="167"/>
      <c r="OJG50" s="168"/>
      <c r="OJH50" s="172"/>
      <c r="OJI50" s="168"/>
      <c r="OJJ50" s="168"/>
      <c r="OJK50" s="168"/>
      <c r="OJL50" s="173"/>
      <c r="OJM50" s="168"/>
      <c r="OJN50" s="164"/>
      <c r="OJO50" s="167"/>
      <c r="OJP50" s="168"/>
      <c r="OJQ50" s="172"/>
      <c r="OJR50" s="168"/>
      <c r="OJS50" s="168"/>
      <c r="OJT50" s="168"/>
      <c r="OJU50" s="173"/>
      <c r="OJV50" s="168"/>
      <c r="OJW50" s="164"/>
      <c r="OJX50" s="167"/>
      <c r="OJY50" s="168"/>
      <c r="OJZ50" s="172"/>
      <c r="OKA50" s="168"/>
      <c r="OKB50" s="168"/>
      <c r="OKC50" s="168"/>
      <c r="OKD50" s="173"/>
      <c r="OKE50" s="168"/>
      <c r="OKF50" s="164"/>
      <c r="OKG50" s="167"/>
      <c r="OKH50" s="168"/>
      <c r="OKI50" s="172"/>
      <c r="OKJ50" s="168"/>
      <c r="OKK50" s="168"/>
      <c r="OKL50" s="168"/>
      <c r="OKM50" s="173"/>
      <c r="OKN50" s="168"/>
      <c r="OKO50" s="164"/>
      <c r="OKP50" s="167"/>
      <c r="OKQ50" s="168"/>
      <c r="OKR50" s="172"/>
      <c r="OKS50" s="168"/>
      <c r="OKT50" s="168"/>
      <c r="OKU50" s="168"/>
      <c r="OKV50" s="173"/>
      <c r="OKW50" s="168"/>
      <c r="OKX50" s="164"/>
      <c r="OKY50" s="167"/>
      <c r="OKZ50" s="168"/>
      <c r="OLA50" s="172"/>
      <c r="OLB50" s="168"/>
      <c r="OLC50" s="168"/>
      <c r="OLD50" s="168"/>
      <c r="OLE50" s="173"/>
      <c r="OLF50" s="168"/>
      <c r="OLG50" s="164"/>
      <c r="OLH50" s="167"/>
      <c r="OLI50" s="168"/>
      <c r="OLJ50" s="172"/>
      <c r="OLK50" s="168"/>
      <c r="OLL50" s="168"/>
      <c r="OLM50" s="168"/>
      <c r="OLN50" s="173"/>
      <c r="OLO50" s="168"/>
      <c r="OLP50" s="164"/>
      <c r="OLQ50" s="167"/>
      <c r="OLR50" s="168"/>
      <c r="OLS50" s="172"/>
      <c r="OLT50" s="168"/>
      <c r="OLU50" s="168"/>
      <c r="OLV50" s="168"/>
      <c r="OLW50" s="173"/>
      <c r="OLX50" s="168"/>
      <c r="OLY50" s="164"/>
      <c r="OLZ50" s="167"/>
      <c r="OMA50" s="168"/>
      <c r="OMB50" s="172"/>
      <c r="OMC50" s="168"/>
      <c r="OMD50" s="168"/>
      <c r="OME50" s="168"/>
      <c r="OMF50" s="173"/>
      <c r="OMG50" s="168"/>
      <c r="OMH50" s="164"/>
      <c r="OMI50" s="167"/>
      <c r="OMJ50" s="168"/>
      <c r="OMK50" s="172"/>
      <c r="OML50" s="168"/>
      <c r="OMM50" s="168"/>
      <c r="OMN50" s="168"/>
      <c r="OMO50" s="173"/>
      <c r="OMP50" s="168"/>
      <c r="OMQ50" s="164"/>
      <c r="OMR50" s="167"/>
      <c r="OMS50" s="168"/>
      <c r="OMT50" s="172"/>
      <c r="OMU50" s="168"/>
      <c r="OMV50" s="168"/>
      <c r="OMW50" s="168"/>
      <c r="OMX50" s="173"/>
      <c r="OMY50" s="168"/>
      <c r="OMZ50" s="164"/>
      <c r="ONA50" s="167"/>
      <c r="ONB50" s="168"/>
      <c r="ONC50" s="172"/>
      <c r="OND50" s="168"/>
      <c r="ONE50" s="168"/>
      <c r="ONF50" s="168"/>
      <c r="ONG50" s="173"/>
      <c r="ONH50" s="168"/>
      <c r="ONI50" s="164"/>
      <c r="ONJ50" s="167"/>
      <c r="ONK50" s="168"/>
      <c r="ONL50" s="172"/>
      <c r="ONM50" s="168"/>
      <c r="ONN50" s="168"/>
      <c r="ONO50" s="168"/>
      <c r="ONP50" s="173"/>
      <c r="ONQ50" s="168"/>
      <c r="ONR50" s="164"/>
      <c r="ONS50" s="167"/>
      <c r="ONT50" s="168"/>
      <c r="ONU50" s="172"/>
      <c r="ONV50" s="168"/>
      <c r="ONW50" s="168"/>
      <c r="ONX50" s="168"/>
      <c r="ONY50" s="173"/>
      <c r="ONZ50" s="168"/>
      <c r="OOA50" s="164"/>
      <c r="OOB50" s="167"/>
      <c r="OOC50" s="168"/>
      <c r="OOD50" s="172"/>
      <c r="OOE50" s="168"/>
      <c r="OOF50" s="168"/>
      <c r="OOG50" s="168"/>
      <c r="OOH50" s="173"/>
      <c r="OOI50" s="168"/>
      <c r="OOJ50" s="164"/>
      <c r="OOK50" s="167"/>
      <c r="OOL50" s="168"/>
      <c r="OOM50" s="172"/>
      <c r="OON50" s="168"/>
      <c r="OOO50" s="168"/>
      <c r="OOP50" s="168"/>
      <c r="OOQ50" s="173"/>
      <c r="OOR50" s="168"/>
      <c r="OOS50" s="164"/>
      <c r="OOT50" s="167"/>
      <c r="OOU50" s="168"/>
      <c r="OOV50" s="172"/>
      <c r="OOW50" s="168"/>
      <c r="OOX50" s="168"/>
      <c r="OOY50" s="168"/>
      <c r="OOZ50" s="173"/>
      <c r="OPA50" s="168"/>
      <c r="OPB50" s="164"/>
      <c r="OPC50" s="167"/>
      <c r="OPD50" s="168"/>
      <c r="OPE50" s="172"/>
      <c r="OPF50" s="168"/>
      <c r="OPG50" s="168"/>
      <c r="OPH50" s="168"/>
      <c r="OPI50" s="173"/>
      <c r="OPJ50" s="168"/>
      <c r="OPK50" s="164"/>
      <c r="OPL50" s="167"/>
      <c r="OPM50" s="168"/>
      <c r="OPN50" s="172"/>
      <c r="OPO50" s="168"/>
      <c r="OPP50" s="168"/>
      <c r="OPQ50" s="168"/>
      <c r="OPR50" s="173"/>
      <c r="OPS50" s="168"/>
      <c r="OPT50" s="164"/>
      <c r="OPU50" s="167"/>
      <c r="OPV50" s="168"/>
      <c r="OPW50" s="172"/>
      <c r="OPX50" s="168"/>
      <c r="OPY50" s="168"/>
      <c r="OPZ50" s="168"/>
      <c r="OQA50" s="173"/>
      <c r="OQB50" s="168"/>
      <c r="OQC50" s="164"/>
      <c r="OQD50" s="167"/>
      <c r="OQE50" s="168"/>
      <c r="OQF50" s="172"/>
      <c r="OQG50" s="168"/>
      <c r="OQH50" s="168"/>
      <c r="OQI50" s="168"/>
      <c r="OQJ50" s="173"/>
      <c r="OQK50" s="168"/>
      <c r="OQL50" s="164"/>
      <c r="OQM50" s="167"/>
      <c r="OQN50" s="168"/>
      <c r="OQO50" s="172"/>
      <c r="OQP50" s="168"/>
      <c r="OQQ50" s="168"/>
      <c r="OQR50" s="168"/>
      <c r="OQS50" s="173"/>
      <c r="OQT50" s="168"/>
      <c r="OQU50" s="164"/>
      <c r="OQV50" s="167"/>
      <c r="OQW50" s="168"/>
      <c r="OQX50" s="172"/>
      <c r="OQY50" s="168"/>
      <c r="OQZ50" s="168"/>
      <c r="ORA50" s="168"/>
      <c r="ORB50" s="173"/>
      <c r="ORC50" s="168"/>
      <c r="ORD50" s="164"/>
      <c r="ORE50" s="167"/>
      <c r="ORF50" s="168"/>
      <c r="ORG50" s="172"/>
      <c r="ORH50" s="168"/>
      <c r="ORI50" s="168"/>
      <c r="ORJ50" s="168"/>
      <c r="ORK50" s="173"/>
      <c r="ORL50" s="168"/>
      <c r="ORM50" s="164"/>
      <c r="ORN50" s="167"/>
      <c r="ORO50" s="168"/>
      <c r="ORP50" s="172"/>
      <c r="ORQ50" s="168"/>
      <c r="ORR50" s="168"/>
      <c r="ORS50" s="168"/>
      <c r="ORT50" s="173"/>
      <c r="ORU50" s="168"/>
      <c r="ORV50" s="164"/>
      <c r="ORW50" s="167"/>
      <c r="ORX50" s="168"/>
      <c r="ORY50" s="172"/>
      <c r="ORZ50" s="168"/>
      <c r="OSA50" s="168"/>
      <c r="OSB50" s="168"/>
      <c r="OSC50" s="173"/>
      <c r="OSD50" s="168"/>
      <c r="OSE50" s="164"/>
      <c r="OSF50" s="167"/>
      <c r="OSG50" s="168"/>
      <c r="OSH50" s="172"/>
      <c r="OSI50" s="168"/>
      <c r="OSJ50" s="168"/>
      <c r="OSK50" s="168"/>
      <c r="OSL50" s="173"/>
      <c r="OSM50" s="168"/>
      <c r="OSN50" s="164"/>
      <c r="OSO50" s="167"/>
      <c r="OSP50" s="168"/>
      <c r="OSQ50" s="172"/>
      <c r="OSR50" s="168"/>
      <c r="OSS50" s="168"/>
      <c r="OST50" s="168"/>
      <c r="OSU50" s="173"/>
      <c r="OSV50" s="168"/>
      <c r="OSW50" s="164"/>
      <c r="OSX50" s="167"/>
      <c r="OSY50" s="168"/>
      <c r="OSZ50" s="172"/>
      <c r="OTA50" s="168"/>
      <c r="OTB50" s="168"/>
      <c r="OTC50" s="168"/>
      <c r="OTD50" s="173"/>
      <c r="OTE50" s="168"/>
      <c r="OTF50" s="164"/>
      <c r="OTG50" s="167"/>
      <c r="OTH50" s="168"/>
      <c r="OTI50" s="172"/>
      <c r="OTJ50" s="168"/>
      <c r="OTK50" s="168"/>
      <c r="OTL50" s="168"/>
      <c r="OTM50" s="173"/>
      <c r="OTN50" s="168"/>
      <c r="OTO50" s="164"/>
      <c r="OTP50" s="167"/>
      <c r="OTQ50" s="168"/>
      <c r="OTR50" s="172"/>
      <c r="OTS50" s="168"/>
      <c r="OTT50" s="168"/>
      <c r="OTU50" s="168"/>
      <c r="OTV50" s="173"/>
      <c r="OTW50" s="168"/>
      <c r="OTX50" s="164"/>
      <c r="OTY50" s="167"/>
      <c r="OTZ50" s="168"/>
      <c r="OUA50" s="172"/>
      <c r="OUB50" s="168"/>
      <c r="OUC50" s="168"/>
      <c r="OUD50" s="168"/>
      <c r="OUE50" s="173"/>
      <c r="OUF50" s="168"/>
      <c r="OUG50" s="164"/>
      <c r="OUH50" s="167"/>
      <c r="OUI50" s="168"/>
      <c r="OUJ50" s="172"/>
      <c r="OUK50" s="168"/>
      <c r="OUL50" s="168"/>
      <c r="OUM50" s="168"/>
      <c r="OUN50" s="173"/>
      <c r="OUO50" s="168"/>
      <c r="OUP50" s="164"/>
      <c r="OUQ50" s="167"/>
      <c r="OUR50" s="168"/>
      <c r="OUS50" s="172"/>
      <c r="OUT50" s="168"/>
      <c r="OUU50" s="168"/>
      <c r="OUV50" s="168"/>
      <c r="OUW50" s="173"/>
      <c r="OUX50" s="168"/>
      <c r="OUY50" s="164"/>
      <c r="OUZ50" s="167"/>
      <c r="OVA50" s="168"/>
      <c r="OVB50" s="172"/>
      <c r="OVC50" s="168"/>
      <c r="OVD50" s="168"/>
      <c r="OVE50" s="168"/>
      <c r="OVF50" s="173"/>
      <c r="OVG50" s="168"/>
      <c r="OVH50" s="164"/>
      <c r="OVI50" s="167"/>
      <c r="OVJ50" s="168"/>
      <c r="OVK50" s="172"/>
      <c r="OVL50" s="168"/>
      <c r="OVM50" s="168"/>
      <c r="OVN50" s="168"/>
      <c r="OVO50" s="173"/>
      <c r="OVP50" s="168"/>
      <c r="OVQ50" s="164"/>
      <c r="OVR50" s="167"/>
      <c r="OVS50" s="168"/>
      <c r="OVT50" s="172"/>
      <c r="OVU50" s="168"/>
      <c r="OVV50" s="168"/>
      <c r="OVW50" s="168"/>
      <c r="OVX50" s="173"/>
      <c r="OVY50" s="168"/>
      <c r="OVZ50" s="164"/>
      <c r="OWA50" s="167"/>
      <c r="OWB50" s="168"/>
      <c r="OWC50" s="172"/>
      <c r="OWD50" s="168"/>
      <c r="OWE50" s="168"/>
      <c r="OWF50" s="168"/>
      <c r="OWG50" s="173"/>
      <c r="OWH50" s="168"/>
      <c r="OWI50" s="164"/>
      <c r="OWJ50" s="167"/>
      <c r="OWK50" s="168"/>
      <c r="OWL50" s="172"/>
      <c r="OWM50" s="168"/>
      <c r="OWN50" s="168"/>
      <c r="OWO50" s="168"/>
      <c r="OWP50" s="173"/>
      <c r="OWQ50" s="168"/>
      <c r="OWR50" s="164"/>
      <c r="OWS50" s="167"/>
      <c r="OWT50" s="168"/>
      <c r="OWU50" s="172"/>
      <c r="OWV50" s="168"/>
      <c r="OWW50" s="168"/>
      <c r="OWX50" s="168"/>
      <c r="OWY50" s="173"/>
      <c r="OWZ50" s="168"/>
      <c r="OXA50" s="164"/>
      <c r="OXB50" s="167"/>
      <c r="OXC50" s="168"/>
      <c r="OXD50" s="172"/>
      <c r="OXE50" s="168"/>
      <c r="OXF50" s="168"/>
      <c r="OXG50" s="168"/>
      <c r="OXH50" s="173"/>
      <c r="OXI50" s="168"/>
      <c r="OXJ50" s="164"/>
      <c r="OXK50" s="167"/>
      <c r="OXL50" s="168"/>
      <c r="OXM50" s="172"/>
      <c r="OXN50" s="168"/>
      <c r="OXO50" s="168"/>
      <c r="OXP50" s="168"/>
      <c r="OXQ50" s="173"/>
      <c r="OXR50" s="168"/>
      <c r="OXS50" s="164"/>
      <c r="OXT50" s="167"/>
      <c r="OXU50" s="168"/>
      <c r="OXV50" s="172"/>
      <c r="OXW50" s="168"/>
      <c r="OXX50" s="168"/>
      <c r="OXY50" s="168"/>
      <c r="OXZ50" s="173"/>
      <c r="OYA50" s="168"/>
      <c r="OYB50" s="164"/>
      <c r="OYC50" s="167"/>
      <c r="OYD50" s="168"/>
      <c r="OYE50" s="172"/>
      <c r="OYF50" s="168"/>
      <c r="OYG50" s="168"/>
      <c r="OYH50" s="168"/>
      <c r="OYI50" s="173"/>
      <c r="OYJ50" s="168"/>
      <c r="OYK50" s="164"/>
      <c r="OYL50" s="167"/>
      <c r="OYM50" s="168"/>
      <c r="OYN50" s="172"/>
      <c r="OYO50" s="168"/>
      <c r="OYP50" s="168"/>
      <c r="OYQ50" s="168"/>
      <c r="OYR50" s="173"/>
      <c r="OYS50" s="168"/>
      <c r="OYT50" s="164"/>
      <c r="OYU50" s="167"/>
      <c r="OYV50" s="168"/>
      <c r="OYW50" s="172"/>
      <c r="OYX50" s="168"/>
      <c r="OYY50" s="168"/>
      <c r="OYZ50" s="168"/>
      <c r="OZA50" s="173"/>
      <c r="OZB50" s="168"/>
      <c r="OZC50" s="164"/>
      <c r="OZD50" s="167"/>
      <c r="OZE50" s="168"/>
      <c r="OZF50" s="172"/>
      <c r="OZG50" s="168"/>
      <c r="OZH50" s="168"/>
      <c r="OZI50" s="168"/>
      <c r="OZJ50" s="173"/>
      <c r="OZK50" s="168"/>
      <c r="OZL50" s="164"/>
      <c r="OZM50" s="167"/>
      <c r="OZN50" s="168"/>
      <c r="OZO50" s="172"/>
      <c r="OZP50" s="168"/>
      <c r="OZQ50" s="168"/>
      <c r="OZR50" s="168"/>
      <c r="OZS50" s="173"/>
      <c r="OZT50" s="168"/>
      <c r="OZU50" s="164"/>
      <c r="OZV50" s="167"/>
      <c r="OZW50" s="168"/>
      <c r="OZX50" s="172"/>
      <c r="OZY50" s="168"/>
      <c r="OZZ50" s="168"/>
      <c r="PAA50" s="168"/>
      <c r="PAB50" s="173"/>
      <c r="PAC50" s="168"/>
      <c r="PAD50" s="164"/>
      <c r="PAE50" s="167"/>
      <c r="PAF50" s="168"/>
      <c r="PAG50" s="172"/>
      <c r="PAH50" s="168"/>
      <c r="PAI50" s="168"/>
      <c r="PAJ50" s="168"/>
      <c r="PAK50" s="173"/>
      <c r="PAL50" s="168"/>
      <c r="PAM50" s="164"/>
      <c r="PAN50" s="167"/>
      <c r="PAO50" s="168"/>
      <c r="PAP50" s="172"/>
      <c r="PAQ50" s="168"/>
      <c r="PAR50" s="168"/>
      <c r="PAS50" s="168"/>
      <c r="PAT50" s="173"/>
      <c r="PAU50" s="168"/>
      <c r="PAV50" s="164"/>
      <c r="PAW50" s="167"/>
      <c r="PAX50" s="168"/>
      <c r="PAY50" s="172"/>
      <c r="PAZ50" s="168"/>
      <c r="PBA50" s="168"/>
      <c r="PBB50" s="168"/>
      <c r="PBC50" s="173"/>
      <c r="PBD50" s="168"/>
      <c r="PBE50" s="164"/>
      <c r="PBF50" s="167"/>
      <c r="PBG50" s="168"/>
      <c r="PBH50" s="172"/>
      <c r="PBI50" s="168"/>
      <c r="PBJ50" s="168"/>
      <c r="PBK50" s="168"/>
      <c r="PBL50" s="173"/>
      <c r="PBM50" s="168"/>
      <c r="PBN50" s="164"/>
      <c r="PBO50" s="167"/>
      <c r="PBP50" s="168"/>
      <c r="PBQ50" s="172"/>
      <c r="PBR50" s="168"/>
      <c r="PBS50" s="168"/>
      <c r="PBT50" s="168"/>
      <c r="PBU50" s="173"/>
      <c r="PBV50" s="168"/>
      <c r="PBW50" s="164"/>
      <c r="PBX50" s="167"/>
      <c r="PBY50" s="168"/>
      <c r="PBZ50" s="172"/>
      <c r="PCA50" s="168"/>
      <c r="PCB50" s="168"/>
      <c r="PCC50" s="168"/>
      <c r="PCD50" s="173"/>
      <c r="PCE50" s="168"/>
      <c r="PCF50" s="164"/>
      <c r="PCG50" s="167"/>
      <c r="PCH50" s="168"/>
      <c r="PCI50" s="172"/>
      <c r="PCJ50" s="168"/>
      <c r="PCK50" s="168"/>
      <c r="PCL50" s="168"/>
      <c r="PCM50" s="173"/>
      <c r="PCN50" s="168"/>
      <c r="PCO50" s="164"/>
      <c r="PCP50" s="167"/>
      <c r="PCQ50" s="168"/>
      <c r="PCR50" s="172"/>
      <c r="PCS50" s="168"/>
      <c r="PCT50" s="168"/>
      <c r="PCU50" s="168"/>
      <c r="PCV50" s="173"/>
      <c r="PCW50" s="168"/>
      <c r="PCX50" s="164"/>
      <c r="PCY50" s="167"/>
      <c r="PCZ50" s="168"/>
      <c r="PDA50" s="172"/>
      <c r="PDB50" s="168"/>
      <c r="PDC50" s="168"/>
      <c r="PDD50" s="168"/>
      <c r="PDE50" s="173"/>
      <c r="PDF50" s="168"/>
      <c r="PDG50" s="164"/>
      <c r="PDH50" s="167"/>
      <c r="PDI50" s="168"/>
      <c r="PDJ50" s="172"/>
      <c r="PDK50" s="168"/>
      <c r="PDL50" s="168"/>
      <c r="PDM50" s="168"/>
      <c r="PDN50" s="173"/>
      <c r="PDO50" s="168"/>
      <c r="PDP50" s="164"/>
      <c r="PDQ50" s="167"/>
      <c r="PDR50" s="168"/>
      <c r="PDS50" s="172"/>
      <c r="PDT50" s="168"/>
      <c r="PDU50" s="168"/>
      <c r="PDV50" s="168"/>
      <c r="PDW50" s="173"/>
      <c r="PDX50" s="168"/>
      <c r="PDY50" s="164"/>
      <c r="PDZ50" s="167"/>
      <c r="PEA50" s="168"/>
      <c r="PEB50" s="172"/>
      <c r="PEC50" s="168"/>
      <c r="PED50" s="168"/>
      <c r="PEE50" s="168"/>
      <c r="PEF50" s="173"/>
      <c r="PEG50" s="168"/>
      <c r="PEH50" s="164"/>
      <c r="PEI50" s="167"/>
      <c r="PEJ50" s="168"/>
      <c r="PEK50" s="172"/>
      <c r="PEL50" s="168"/>
      <c r="PEM50" s="168"/>
      <c r="PEN50" s="168"/>
      <c r="PEO50" s="173"/>
      <c r="PEP50" s="168"/>
      <c r="PEQ50" s="164"/>
      <c r="PER50" s="167"/>
      <c r="PES50" s="168"/>
      <c r="PET50" s="172"/>
      <c r="PEU50" s="168"/>
      <c r="PEV50" s="168"/>
      <c r="PEW50" s="168"/>
      <c r="PEX50" s="173"/>
      <c r="PEY50" s="168"/>
      <c r="PEZ50" s="164"/>
      <c r="PFA50" s="167"/>
      <c r="PFB50" s="168"/>
      <c r="PFC50" s="172"/>
      <c r="PFD50" s="168"/>
      <c r="PFE50" s="168"/>
      <c r="PFF50" s="168"/>
      <c r="PFG50" s="173"/>
      <c r="PFH50" s="168"/>
      <c r="PFI50" s="164"/>
      <c r="PFJ50" s="167"/>
      <c r="PFK50" s="168"/>
      <c r="PFL50" s="172"/>
      <c r="PFM50" s="168"/>
      <c r="PFN50" s="168"/>
      <c r="PFO50" s="168"/>
      <c r="PFP50" s="173"/>
      <c r="PFQ50" s="168"/>
      <c r="PFR50" s="164"/>
      <c r="PFS50" s="167"/>
      <c r="PFT50" s="168"/>
      <c r="PFU50" s="172"/>
      <c r="PFV50" s="168"/>
      <c r="PFW50" s="168"/>
      <c r="PFX50" s="168"/>
      <c r="PFY50" s="173"/>
      <c r="PFZ50" s="168"/>
      <c r="PGA50" s="164"/>
      <c r="PGB50" s="167"/>
      <c r="PGC50" s="168"/>
      <c r="PGD50" s="172"/>
      <c r="PGE50" s="168"/>
      <c r="PGF50" s="168"/>
      <c r="PGG50" s="168"/>
      <c r="PGH50" s="173"/>
      <c r="PGI50" s="168"/>
      <c r="PGJ50" s="164"/>
      <c r="PGK50" s="167"/>
      <c r="PGL50" s="168"/>
      <c r="PGM50" s="172"/>
      <c r="PGN50" s="168"/>
      <c r="PGO50" s="168"/>
      <c r="PGP50" s="168"/>
      <c r="PGQ50" s="173"/>
      <c r="PGR50" s="168"/>
      <c r="PGS50" s="164"/>
      <c r="PGT50" s="167"/>
      <c r="PGU50" s="168"/>
      <c r="PGV50" s="172"/>
      <c r="PGW50" s="168"/>
      <c r="PGX50" s="168"/>
      <c r="PGY50" s="168"/>
      <c r="PGZ50" s="173"/>
      <c r="PHA50" s="168"/>
      <c r="PHB50" s="164"/>
      <c r="PHC50" s="167"/>
      <c r="PHD50" s="168"/>
      <c r="PHE50" s="172"/>
      <c r="PHF50" s="168"/>
      <c r="PHG50" s="168"/>
      <c r="PHH50" s="168"/>
      <c r="PHI50" s="173"/>
      <c r="PHJ50" s="168"/>
      <c r="PHK50" s="164"/>
      <c r="PHL50" s="167"/>
      <c r="PHM50" s="168"/>
      <c r="PHN50" s="172"/>
      <c r="PHO50" s="168"/>
      <c r="PHP50" s="168"/>
      <c r="PHQ50" s="168"/>
      <c r="PHR50" s="173"/>
      <c r="PHS50" s="168"/>
      <c r="PHT50" s="164"/>
      <c r="PHU50" s="167"/>
      <c r="PHV50" s="168"/>
      <c r="PHW50" s="172"/>
      <c r="PHX50" s="168"/>
      <c r="PHY50" s="168"/>
      <c r="PHZ50" s="168"/>
      <c r="PIA50" s="173"/>
      <c r="PIB50" s="168"/>
      <c r="PIC50" s="164"/>
      <c r="PID50" s="167"/>
      <c r="PIE50" s="168"/>
      <c r="PIF50" s="172"/>
      <c r="PIG50" s="168"/>
      <c r="PIH50" s="168"/>
      <c r="PII50" s="168"/>
      <c r="PIJ50" s="173"/>
      <c r="PIK50" s="168"/>
      <c r="PIL50" s="164"/>
      <c r="PIM50" s="167"/>
      <c r="PIN50" s="168"/>
      <c r="PIO50" s="172"/>
      <c r="PIP50" s="168"/>
      <c r="PIQ50" s="168"/>
      <c r="PIR50" s="168"/>
      <c r="PIS50" s="173"/>
      <c r="PIT50" s="168"/>
      <c r="PIU50" s="164"/>
      <c r="PIV50" s="167"/>
      <c r="PIW50" s="168"/>
      <c r="PIX50" s="172"/>
      <c r="PIY50" s="168"/>
      <c r="PIZ50" s="168"/>
      <c r="PJA50" s="168"/>
      <c r="PJB50" s="173"/>
      <c r="PJC50" s="168"/>
      <c r="PJD50" s="164"/>
      <c r="PJE50" s="167"/>
      <c r="PJF50" s="168"/>
      <c r="PJG50" s="172"/>
      <c r="PJH50" s="168"/>
      <c r="PJI50" s="168"/>
      <c r="PJJ50" s="168"/>
      <c r="PJK50" s="173"/>
      <c r="PJL50" s="168"/>
      <c r="PJM50" s="164"/>
      <c r="PJN50" s="167"/>
      <c r="PJO50" s="168"/>
      <c r="PJP50" s="172"/>
      <c r="PJQ50" s="168"/>
      <c r="PJR50" s="168"/>
      <c r="PJS50" s="168"/>
      <c r="PJT50" s="173"/>
      <c r="PJU50" s="168"/>
      <c r="PJV50" s="164"/>
      <c r="PJW50" s="167"/>
      <c r="PJX50" s="168"/>
      <c r="PJY50" s="172"/>
      <c r="PJZ50" s="168"/>
      <c r="PKA50" s="168"/>
      <c r="PKB50" s="168"/>
      <c r="PKC50" s="173"/>
      <c r="PKD50" s="168"/>
      <c r="PKE50" s="164"/>
      <c r="PKF50" s="167"/>
      <c r="PKG50" s="168"/>
      <c r="PKH50" s="172"/>
      <c r="PKI50" s="168"/>
      <c r="PKJ50" s="168"/>
      <c r="PKK50" s="168"/>
      <c r="PKL50" s="173"/>
      <c r="PKM50" s="168"/>
      <c r="PKN50" s="164"/>
      <c r="PKO50" s="167"/>
      <c r="PKP50" s="168"/>
      <c r="PKQ50" s="172"/>
      <c r="PKR50" s="168"/>
      <c r="PKS50" s="168"/>
      <c r="PKT50" s="168"/>
      <c r="PKU50" s="173"/>
      <c r="PKV50" s="168"/>
      <c r="PKW50" s="164"/>
      <c r="PKX50" s="167"/>
      <c r="PKY50" s="168"/>
      <c r="PKZ50" s="172"/>
      <c r="PLA50" s="168"/>
      <c r="PLB50" s="168"/>
      <c r="PLC50" s="168"/>
      <c r="PLD50" s="173"/>
      <c r="PLE50" s="168"/>
      <c r="PLF50" s="164"/>
      <c r="PLG50" s="167"/>
      <c r="PLH50" s="168"/>
      <c r="PLI50" s="172"/>
      <c r="PLJ50" s="168"/>
      <c r="PLK50" s="168"/>
      <c r="PLL50" s="168"/>
      <c r="PLM50" s="173"/>
      <c r="PLN50" s="168"/>
      <c r="PLO50" s="164"/>
      <c r="PLP50" s="167"/>
      <c r="PLQ50" s="168"/>
      <c r="PLR50" s="172"/>
      <c r="PLS50" s="168"/>
      <c r="PLT50" s="168"/>
      <c r="PLU50" s="168"/>
      <c r="PLV50" s="173"/>
      <c r="PLW50" s="168"/>
      <c r="PLX50" s="164"/>
      <c r="PLY50" s="167"/>
      <c r="PLZ50" s="168"/>
      <c r="PMA50" s="172"/>
      <c r="PMB50" s="168"/>
      <c r="PMC50" s="168"/>
      <c r="PMD50" s="168"/>
      <c r="PME50" s="173"/>
      <c r="PMF50" s="168"/>
      <c r="PMG50" s="164"/>
      <c r="PMH50" s="167"/>
      <c r="PMI50" s="168"/>
      <c r="PMJ50" s="172"/>
      <c r="PMK50" s="168"/>
      <c r="PML50" s="168"/>
      <c r="PMM50" s="168"/>
      <c r="PMN50" s="173"/>
      <c r="PMO50" s="168"/>
      <c r="PMP50" s="164"/>
      <c r="PMQ50" s="167"/>
      <c r="PMR50" s="168"/>
      <c r="PMS50" s="172"/>
      <c r="PMT50" s="168"/>
      <c r="PMU50" s="168"/>
      <c r="PMV50" s="168"/>
      <c r="PMW50" s="173"/>
      <c r="PMX50" s="168"/>
      <c r="PMY50" s="164"/>
      <c r="PMZ50" s="167"/>
      <c r="PNA50" s="168"/>
      <c r="PNB50" s="172"/>
      <c r="PNC50" s="168"/>
      <c r="PND50" s="168"/>
      <c r="PNE50" s="168"/>
      <c r="PNF50" s="173"/>
      <c r="PNG50" s="168"/>
      <c r="PNH50" s="164"/>
      <c r="PNI50" s="167"/>
      <c r="PNJ50" s="168"/>
      <c r="PNK50" s="172"/>
      <c r="PNL50" s="168"/>
      <c r="PNM50" s="168"/>
      <c r="PNN50" s="168"/>
      <c r="PNO50" s="173"/>
      <c r="PNP50" s="168"/>
      <c r="PNQ50" s="164"/>
      <c r="PNR50" s="167"/>
      <c r="PNS50" s="168"/>
      <c r="PNT50" s="172"/>
      <c r="PNU50" s="168"/>
      <c r="PNV50" s="168"/>
      <c r="PNW50" s="168"/>
      <c r="PNX50" s="173"/>
      <c r="PNY50" s="168"/>
      <c r="PNZ50" s="164"/>
      <c r="POA50" s="167"/>
      <c r="POB50" s="168"/>
      <c r="POC50" s="172"/>
      <c r="POD50" s="168"/>
      <c r="POE50" s="168"/>
      <c r="POF50" s="168"/>
      <c r="POG50" s="173"/>
      <c r="POH50" s="168"/>
      <c r="POI50" s="164"/>
      <c r="POJ50" s="167"/>
      <c r="POK50" s="168"/>
      <c r="POL50" s="172"/>
      <c r="POM50" s="168"/>
      <c r="PON50" s="168"/>
      <c r="POO50" s="168"/>
      <c r="POP50" s="173"/>
      <c r="POQ50" s="168"/>
      <c r="POR50" s="164"/>
      <c r="POS50" s="167"/>
      <c r="POT50" s="168"/>
      <c r="POU50" s="172"/>
      <c r="POV50" s="168"/>
      <c r="POW50" s="168"/>
      <c r="POX50" s="168"/>
      <c r="POY50" s="173"/>
      <c r="POZ50" s="168"/>
      <c r="PPA50" s="164"/>
      <c r="PPB50" s="167"/>
      <c r="PPC50" s="168"/>
      <c r="PPD50" s="172"/>
      <c r="PPE50" s="168"/>
      <c r="PPF50" s="168"/>
      <c r="PPG50" s="168"/>
      <c r="PPH50" s="173"/>
      <c r="PPI50" s="168"/>
      <c r="PPJ50" s="164"/>
      <c r="PPK50" s="167"/>
      <c r="PPL50" s="168"/>
      <c r="PPM50" s="172"/>
      <c r="PPN50" s="168"/>
      <c r="PPO50" s="168"/>
      <c r="PPP50" s="168"/>
      <c r="PPQ50" s="173"/>
      <c r="PPR50" s="168"/>
      <c r="PPS50" s="164"/>
      <c r="PPT50" s="167"/>
      <c r="PPU50" s="168"/>
      <c r="PPV50" s="172"/>
      <c r="PPW50" s="168"/>
      <c r="PPX50" s="168"/>
      <c r="PPY50" s="168"/>
      <c r="PPZ50" s="173"/>
      <c r="PQA50" s="168"/>
      <c r="PQB50" s="164"/>
      <c r="PQC50" s="167"/>
      <c r="PQD50" s="168"/>
      <c r="PQE50" s="172"/>
      <c r="PQF50" s="168"/>
      <c r="PQG50" s="168"/>
      <c r="PQH50" s="168"/>
      <c r="PQI50" s="173"/>
      <c r="PQJ50" s="168"/>
      <c r="PQK50" s="164"/>
      <c r="PQL50" s="167"/>
      <c r="PQM50" s="168"/>
      <c r="PQN50" s="172"/>
      <c r="PQO50" s="168"/>
      <c r="PQP50" s="168"/>
      <c r="PQQ50" s="168"/>
      <c r="PQR50" s="173"/>
      <c r="PQS50" s="168"/>
      <c r="PQT50" s="164"/>
      <c r="PQU50" s="167"/>
      <c r="PQV50" s="168"/>
      <c r="PQW50" s="172"/>
      <c r="PQX50" s="168"/>
      <c r="PQY50" s="168"/>
      <c r="PQZ50" s="168"/>
      <c r="PRA50" s="173"/>
      <c r="PRB50" s="168"/>
      <c r="PRC50" s="164"/>
      <c r="PRD50" s="167"/>
      <c r="PRE50" s="168"/>
      <c r="PRF50" s="172"/>
      <c r="PRG50" s="168"/>
      <c r="PRH50" s="168"/>
      <c r="PRI50" s="168"/>
      <c r="PRJ50" s="173"/>
      <c r="PRK50" s="168"/>
      <c r="PRL50" s="164"/>
      <c r="PRM50" s="167"/>
      <c r="PRN50" s="168"/>
      <c r="PRO50" s="172"/>
      <c r="PRP50" s="168"/>
      <c r="PRQ50" s="168"/>
      <c r="PRR50" s="168"/>
      <c r="PRS50" s="173"/>
      <c r="PRT50" s="168"/>
      <c r="PRU50" s="164"/>
      <c r="PRV50" s="167"/>
      <c r="PRW50" s="168"/>
      <c r="PRX50" s="172"/>
      <c r="PRY50" s="168"/>
      <c r="PRZ50" s="168"/>
      <c r="PSA50" s="168"/>
      <c r="PSB50" s="173"/>
      <c r="PSC50" s="168"/>
      <c r="PSD50" s="164"/>
      <c r="PSE50" s="167"/>
      <c r="PSF50" s="168"/>
      <c r="PSG50" s="172"/>
      <c r="PSH50" s="168"/>
      <c r="PSI50" s="168"/>
      <c r="PSJ50" s="168"/>
      <c r="PSK50" s="173"/>
      <c r="PSL50" s="168"/>
      <c r="PSM50" s="164"/>
      <c r="PSN50" s="167"/>
      <c r="PSO50" s="168"/>
      <c r="PSP50" s="172"/>
      <c r="PSQ50" s="168"/>
      <c r="PSR50" s="168"/>
      <c r="PSS50" s="168"/>
      <c r="PST50" s="173"/>
      <c r="PSU50" s="168"/>
      <c r="PSV50" s="164"/>
      <c r="PSW50" s="167"/>
      <c r="PSX50" s="168"/>
      <c r="PSY50" s="172"/>
      <c r="PSZ50" s="168"/>
      <c r="PTA50" s="168"/>
      <c r="PTB50" s="168"/>
      <c r="PTC50" s="173"/>
      <c r="PTD50" s="168"/>
      <c r="PTE50" s="164"/>
      <c r="PTF50" s="167"/>
      <c r="PTG50" s="168"/>
      <c r="PTH50" s="172"/>
      <c r="PTI50" s="168"/>
      <c r="PTJ50" s="168"/>
      <c r="PTK50" s="168"/>
      <c r="PTL50" s="173"/>
      <c r="PTM50" s="168"/>
      <c r="PTN50" s="164"/>
      <c r="PTO50" s="167"/>
      <c r="PTP50" s="168"/>
      <c r="PTQ50" s="172"/>
      <c r="PTR50" s="168"/>
      <c r="PTS50" s="168"/>
      <c r="PTT50" s="168"/>
      <c r="PTU50" s="173"/>
      <c r="PTV50" s="168"/>
      <c r="PTW50" s="164"/>
      <c r="PTX50" s="167"/>
      <c r="PTY50" s="168"/>
      <c r="PTZ50" s="172"/>
      <c r="PUA50" s="168"/>
      <c r="PUB50" s="168"/>
      <c r="PUC50" s="168"/>
      <c r="PUD50" s="173"/>
      <c r="PUE50" s="168"/>
      <c r="PUF50" s="164"/>
      <c r="PUG50" s="167"/>
      <c r="PUH50" s="168"/>
      <c r="PUI50" s="172"/>
      <c r="PUJ50" s="168"/>
      <c r="PUK50" s="168"/>
      <c r="PUL50" s="168"/>
      <c r="PUM50" s="173"/>
      <c r="PUN50" s="168"/>
      <c r="PUO50" s="164"/>
      <c r="PUP50" s="167"/>
      <c r="PUQ50" s="168"/>
      <c r="PUR50" s="172"/>
      <c r="PUS50" s="168"/>
      <c r="PUT50" s="168"/>
      <c r="PUU50" s="168"/>
      <c r="PUV50" s="173"/>
      <c r="PUW50" s="168"/>
      <c r="PUX50" s="164"/>
      <c r="PUY50" s="167"/>
      <c r="PUZ50" s="168"/>
      <c r="PVA50" s="172"/>
      <c r="PVB50" s="168"/>
      <c r="PVC50" s="168"/>
      <c r="PVD50" s="168"/>
      <c r="PVE50" s="173"/>
      <c r="PVF50" s="168"/>
      <c r="PVG50" s="164"/>
      <c r="PVH50" s="167"/>
      <c r="PVI50" s="168"/>
      <c r="PVJ50" s="172"/>
      <c r="PVK50" s="168"/>
      <c r="PVL50" s="168"/>
      <c r="PVM50" s="168"/>
      <c r="PVN50" s="173"/>
      <c r="PVO50" s="168"/>
      <c r="PVP50" s="164"/>
      <c r="PVQ50" s="167"/>
      <c r="PVR50" s="168"/>
      <c r="PVS50" s="172"/>
      <c r="PVT50" s="168"/>
      <c r="PVU50" s="168"/>
      <c r="PVV50" s="168"/>
      <c r="PVW50" s="173"/>
      <c r="PVX50" s="168"/>
      <c r="PVY50" s="164"/>
      <c r="PVZ50" s="167"/>
      <c r="PWA50" s="168"/>
      <c r="PWB50" s="172"/>
      <c r="PWC50" s="168"/>
      <c r="PWD50" s="168"/>
      <c r="PWE50" s="168"/>
      <c r="PWF50" s="173"/>
      <c r="PWG50" s="168"/>
      <c r="PWH50" s="164"/>
      <c r="PWI50" s="167"/>
      <c r="PWJ50" s="168"/>
      <c r="PWK50" s="172"/>
      <c r="PWL50" s="168"/>
      <c r="PWM50" s="168"/>
      <c r="PWN50" s="168"/>
      <c r="PWO50" s="173"/>
      <c r="PWP50" s="168"/>
      <c r="PWQ50" s="164"/>
      <c r="PWR50" s="167"/>
      <c r="PWS50" s="168"/>
      <c r="PWT50" s="172"/>
      <c r="PWU50" s="168"/>
      <c r="PWV50" s="168"/>
      <c r="PWW50" s="168"/>
      <c r="PWX50" s="173"/>
      <c r="PWY50" s="168"/>
      <c r="PWZ50" s="164"/>
      <c r="PXA50" s="167"/>
      <c r="PXB50" s="168"/>
      <c r="PXC50" s="172"/>
      <c r="PXD50" s="168"/>
      <c r="PXE50" s="168"/>
      <c r="PXF50" s="168"/>
      <c r="PXG50" s="173"/>
      <c r="PXH50" s="168"/>
      <c r="PXI50" s="164"/>
      <c r="PXJ50" s="167"/>
      <c r="PXK50" s="168"/>
      <c r="PXL50" s="172"/>
      <c r="PXM50" s="168"/>
      <c r="PXN50" s="168"/>
      <c r="PXO50" s="168"/>
      <c r="PXP50" s="173"/>
      <c r="PXQ50" s="168"/>
      <c r="PXR50" s="164"/>
      <c r="PXS50" s="167"/>
      <c r="PXT50" s="168"/>
      <c r="PXU50" s="172"/>
      <c r="PXV50" s="168"/>
      <c r="PXW50" s="168"/>
      <c r="PXX50" s="168"/>
      <c r="PXY50" s="173"/>
      <c r="PXZ50" s="168"/>
      <c r="PYA50" s="164"/>
      <c r="PYB50" s="167"/>
      <c r="PYC50" s="168"/>
      <c r="PYD50" s="172"/>
      <c r="PYE50" s="168"/>
      <c r="PYF50" s="168"/>
      <c r="PYG50" s="168"/>
      <c r="PYH50" s="173"/>
      <c r="PYI50" s="168"/>
      <c r="PYJ50" s="164"/>
      <c r="PYK50" s="167"/>
      <c r="PYL50" s="168"/>
      <c r="PYM50" s="172"/>
      <c r="PYN50" s="168"/>
      <c r="PYO50" s="168"/>
      <c r="PYP50" s="168"/>
      <c r="PYQ50" s="173"/>
      <c r="PYR50" s="168"/>
      <c r="PYS50" s="164"/>
      <c r="PYT50" s="167"/>
      <c r="PYU50" s="168"/>
      <c r="PYV50" s="172"/>
      <c r="PYW50" s="168"/>
      <c r="PYX50" s="168"/>
      <c r="PYY50" s="168"/>
      <c r="PYZ50" s="173"/>
      <c r="PZA50" s="168"/>
      <c r="PZB50" s="164"/>
      <c r="PZC50" s="167"/>
      <c r="PZD50" s="168"/>
      <c r="PZE50" s="172"/>
      <c r="PZF50" s="168"/>
      <c r="PZG50" s="168"/>
      <c r="PZH50" s="168"/>
      <c r="PZI50" s="173"/>
      <c r="PZJ50" s="168"/>
      <c r="PZK50" s="164"/>
      <c r="PZL50" s="167"/>
      <c r="PZM50" s="168"/>
      <c r="PZN50" s="172"/>
      <c r="PZO50" s="168"/>
      <c r="PZP50" s="168"/>
      <c r="PZQ50" s="168"/>
      <c r="PZR50" s="173"/>
      <c r="PZS50" s="168"/>
      <c r="PZT50" s="164"/>
      <c r="PZU50" s="167"/>
      <c r="PZV50" s="168"/>
      <c r="PZW50" s="172"/>
      <c r="PZX50" s="168"/>
      <c r="PZY50" s="168"/>
      <c r="PZZ50" s="168"/>
      <c r="QAA50" s="173"/>
      <c r="QAB50" s="168"/>
      <c r="QAC50" s="164"/>
      <c r="QAD50" s="167"/>
      <c r="QAE50" s="168"/>
      <c r="QAF50" s="172"/>
      <c r="QAG50" s="168"/>
      <c r="QAH50" s="168"/>
      <c r="QAI50" s="168"/>
      <c r="QAJ50" s="173"/>
      <c r="QAK50" s="168"/>
      <c r="QAL50" s="164"/>
      <c r="QAM50" s="167"/>
      <c r="QAN50" s="168"/>
      <c r="QAO50" s="172"/>
      <c r="QAP50" s="168"/>
      <c r="QAQ50" s="168"/>
      <c r="QAR50" s="168"/>
      <c r="QAS50" s="173"/>
      <c r="QAT50" s="168"/>
      <c r="QAU50" s="164"/>
      <c r="QAV50" s="167"/>
      <c r="QAW50" s="168"/>
      <c r="QAX50" s="172"/>
      <c r="QAY50" s="168"/>
      <c r="QAZ50" s="168"/>
      <c r="QBA50" s="168"/>
      <c r="QBB50" s="173"/>
      <c r="QBC50" s="168"/>
      <c r="QBD50" s="164"/>
      <c r="QBE50" s="167"/>
      <c r="QBF50" s="168"/>
      <c r="QBG50" s="172"/>
      <c r="QBH50" s="168"/>
      <c r="QBI50" s="168"/>
      <c r="QBJ50" s="168"/>
      <c r="QBK50" s="173"/>
      <c r="QBL50" s="168"/>
      <c r="QBM50" s="164"/>
      <c r="QBN50" s="167"/>
      <c r="QBO50" s="168"/>
      <c r="QBP50" s="172"/>
      <c r="QBQ50" s="168"/>
      <c r="QBR50" s="168"/>
      <c r="QBS50" s="168"/>
      <c r="QBT50" s="173"/>
      <c r="QBU50" s="168"/>
      <c r="QBV50" s="164"/>
      <c r="QBW50" s="167"/>
      <c r="QBX50" s="168"/>
      <c r="QBY50" s="172"/>
      <c r="QBZ50" s="168"/>
      <c r="QCA50" s="168"/>
      <c r="QCB50" s="168"/>
      <c r="QCC50" s="173"/>
      <c r="QCD50" s="168"/>
      <c r="QCE50" s="164"/>
      <c r="QCF50" s="167"/>
      <c r="QCG50" s="168"/>
      <c r="QCH50" s="172"/>
      <c r="QCI50" s="168"/>
      <c r="QCJ50" s="168"/>
      <c r="QCK50" s="168"/>
      <c r="QCL50" s="173"/>
      <c r="QCM50" s="168"/>
      <c r="QCN50" s="164"/>
      <c r="QCO50" s="167"/>
      <c r="QCP50" s="168"/>
      <c r="QCQ50" s="172"/>
      <c r="QCR50" s="168"/>
      <c r="QCS50" s="168"/>
      <c r="QCT50" s="168"/>
      <c r="QCU50" s="173"/>
      <c r="QCV50" s="168"/>
      <c r="QCW50" s="164"/>
      <c r="QCX50" s="167"/>
      <c r="QCY50" s="168"/>
      <c r="QCZ50" s="172"/>
      <c r="QDA50" s="168"/>
      <c r="QDB50" s="168"/>
      <c r="QDC50" s="168"/>
      <c r="QDD50" s="173"/>
      <c r="QDE50" s="168"/>
      <c r="QDF50" s="164"/>
      <c r="QDG50" s="167"/>
      <c r="QDH50" s="168"/>
      <c r="QDI50" s="172"/>
      <c r="QDJ50" s="168"/>
      <c r="QDK50" s="168"/>
      <c r="QDL50" s="168"/>
      <c r="QDM50" s="173"/>
      <c r="QDN50" s="168"/>
      <c r="QDO50" s="164"/>
      <c r="QDP50" s="167"/>
      <c r="QDQ50" s="168"/>
      <c r="QDR50" s="172"/>
      <c r="QDS50" s="168"/>
      <c r="QDT50" s="168"/>
      <c r="QDU50" s="168"/>
      <c r="QDV50" s="173"/>
      <c r="QDW50" s="168"/>
      <c r="QDX50" s="164"/>
      <c r="QDY50" s="167"/>
      <c r="QDZ50" s="168"/>
      <c r="QEA50" s="172"/>
      <c r="QEB50" s="168"/>
      <c r="QEC50" s="168"/>
      <c r="QED50" s="168"/>
      <c r="QEE50" s="173"/>
      <c r="QEF50" s="168"/>
      <c r="QEG50" s="164"/>
      <c r="QEH50" s="167"/>
      <c r="QEI50" s="168"/>
      <c r="QEJ50" s="172"/>
      <c r="QEK50" s="168"/>
      <c r="QEL50" s="168"/>
      <c r="QEM50" s="168"/>
      <c r="QEN50" s="173"/>
      <c r="QEO50" s="168"/>
      <c r="QEP50" s="164"/>
      <c r="QEQ50" s="167"/>
      <c r="QER50" s="168"/>
      <c r="QES50" s="172"/>
      <c r="QET50" s="168"/>
      <c r="QEU50" s="168"/>
      <c r="QEV50" s="168"/>
      <c r="QEW50" s="173"/>
      <c r="QEX50" s="168"/>
      <c r="QEY50" s="164"/>
      <c r="QEZ50" s="167"/>
      <c r="QFA50" s="168"/>
      <c r="QFB50" s="172"/>
      <c r="QFC50" s="168"/>
      <c r="QFD50" s="168"/>
      <c r="QFE50" s="168"/>
      <c r="QFF50" s="173"/>
      <c r="QFG50" s="168"/>
      <c r="QFH50" s="164"/>
      <c r="QFI50" s="167"/>
      <c r="QFJ50" s="168"/>
      <c r="QFK50" s="172"/>
      <c r="QFL50" s="168"/>
      <c r="QFM50" s="168"/>
      <c r="QFN50" s="168"/>
      <c r="QFO50" s="173"/>
      <c r="QFP50" s="168"/>
      <c r="QFQ50" s="164"/>
      <c r="QFR50" s="167"/>
      <c r="QFS50" s="168"/>
      <c r="QFT50" s="172"/>
      <c r="QFU50" s="168"/>
      <c r="QFV50" s="168"/>
      <c r="QFW50" s="168"/>
      <c r="QFX50" s="173"/>
      <c r="QFY50" s="168"/>
      <c r="QFZ50" s="164"/>
      <c r="QGA50" s="167"/>
      <c r="QGB50" s="168"/>
      <c r="QGC50" s="172"/>
      <c r="QGD50" s="168"/>
      <c r="QGE50" s="168"/>
      <c r="QGF50" s="168"/>
      <c r="QGG50" s="173"/>
      <c r="QGH50" s="168"/>
      <c r="QGI50" s="164"/>
      <c r="QGJ50" s="167"/>
      <c r="QGK50" s="168"/>
      <c r="QGL50" s="172"/>
      <c r="QGM50" s="168"/>
      <c r="QGN50" s="168"/>
      <c r="QGO50" s="168"/>
      <c r="QGP50" s="173"/>
      <c r="QGQ50" s="168"/>
      <c r="QGR50" s="164"/>
      <c r="QGS50" s="167"/>
      <c r="QGT50" s="168"/>
      <c r="QGU50" s="172"/>
      <c r="QGV50" s="168"/>
      <c r="QGW50" s="168"/>
      <c r="QGX50" s="168"/>
      <c r="QGY50" s="173"/>
      <c r="QGZ50" s="168"/>
      <c r="QHA50" s="164"/>
      <c r="QHB50" s="167"/>
      <c r="QHC50" s="168"/>
      <c r="QHD50" s="172"/>
      <c r="QHE50" s="168"/>
      <c r="QHF50" s="168"/>
      <c r="QHG50" s="168"/>
      <c r="QHH50" s="173"/>
      <c r="QHI50" s="168"/>
      <c r="QHJ50" s="164"/>
      <c r="QHK50" s="167"/>
      <c r="QHL50" s="168"/>
      <c r="QHM50" s="172"/>
      <c r="QHN50" s="168"/>
      <c r="QHO50" s="168"/>
      <c r="QHP50" s="168"/>
      <c r="QHQ50" s="173"/>
      <c r="QHR50" s="168"/>
      <c r="QHS50" s="164"/>
      <c r="QHT50" s="167"/>
      <c r="QHU50" s="168"/>
      <c r="QHV50" s="172"/>
      <c r="QHW50" s="168"/>
      <c r="QHX50" s="168"/>
      <c r="QHY50" s="168"/>
      <c r="QHZ50" s="173"/>
      <c r="QIA50" s="168"/>
      <c r="QIB50" s="164"/>
      <c r="QIC50" s="167"/>
      <c r="QID50" s="168"/>
      <c r="QIE50" s="172"/>
      <c r="QIF50" s="168"/>
      <c r="QIG50" s="168"/>
      <c r="QIH50" s="168"/>
      <c r="QII50" s="173"/>
      <c r="QIJ50" s="168"/>
      <c r="QIK50" s="164"/>
      <c r="QIL50" s="167"/>
      <c r="QIM50" s="168"/>
      <c r="QIN50" s="172"/>
      <c r="QIO50" s="168"/>
      <c r="QIP50" s="168"/>
      <c r="QIQ50" s="168"/>
      <c r="QIR50" s="173"/>
      <c r="QIS50" s="168"/>
      <c r="QIT50" s="164"/>
      <c r="QIU50" s="167"/>
      <c r="QIV50" s="168"/>
      <c r="QIW50" s="172"/>
      <c r="QIX50" s="168"/>
      <c r="QIY50" s="168"/>
      <c r="QIZ50" s="168"/>
      <c r="QJA50" s="173"/>
      <c r="QJB50" s="168"/>
      <c r="QJC50" s="164"/>
      <c r="QJD50" s="167"/>
      <c r="QJE50" s="168"/>
      <c r="QJF50" s="172"/>
      <c r="QJG50" s="168"/>
      <c r="QJH50" s="168"/>
      <c r="QJI50" s="168"/>
      <c r="QJJ50" s="173"/>
      <c r="QJK50" s="168"/>
      <c r="QJL50" s="164"/>
      <c r="QJM50" s="167"/>
      <c r="QJN50" s="168"/>
      <c r="QJO50" s="172"/>
      <c r="QJP50" s="168"/>
      <c r="QJQ50" s="168"/>
      <c r="QJR50" s="168"/>
      <c r="QJS50" s="173"/>
      <c r="QJT50" s="168"/>
      <c r="QJU50" s="164"/>
      <c r="QJV50" s="167"/>
      <c r="QJW50" s="168"/>
      <c r="QJX50" s="172"/>
      <c r="QJY50" s="168"/>
      <c r="QJZ50" s="168"/>
      <c r="QKA50" s="168"/>
      <c r="QKB50" s="173"/>
      <c r="QKC50" s="168"/>
      <c r="QKD50" s="164"/>
      <c r="QKE50" s="167"/>
      <c r="QKF50" s="168"/>
      <c r="QKG50" s="172"/>
      <c r="QKH50" s="168"/>
      <c r="QKI50" s="168"/>
      <c r="QKJ50" s="168"/>
      <c r="QKK50" s="173"/>
      <c r="QKL50" s="168"/>
      <c r="QKM50" s="164"/>
      <c r="QKN50" s="167"/>
      <c r="QKO50" s="168"/>
      <c r="QKP50" s="172"/>
      <c r="QKQ50" s="168"/>
      <c r="QKR50" s="168"/>
      <c r="QKS50" s="168"/>
      <c r="QKT50" s="173"/>
      <c r="QKU50" s="168"/>
      <c r="QKV50" s="164"/>
      <c r="QKW50" s="167"/>
      <c r="QKX50" s="168"/>
      <c r="QKY50" s="172"/>
      <c r="QKZ50" s="168"/>
      <c r="QLA50" s="168"/>
      <c r="QLB50" s="168"/>
      <c r="QLC50" s="173"/>
      <c r="QLD50" s="168"/>
      <c r="QLE50" s="164"/>
      <c r="QLF50" s="167"/>
      <c r="QLG50" s="168"/>
      <c r="QLH50" s="172"/>
      <c r="QLI50" s="168"/>
      <c r="QLJ50" s="168"/>
      <c r="QLK50" s="168"/>
      <c r="QLL50" s="173"/>
      <c r="QLM50" s="168"/>
      <c r="QLN50" s="164"/>
      <c r="QLO50" s="167"/>
      <c r="QLP50" s="168"/>
      <c r="QLQ50" s="172"/>
      <c r="QLR50" s="168"/>
      <c r="QLS50" s="168"/>
      <c r="QLT50" s="168"/>
      <c r="QLU50" s="173"/>
      <c r="QLV50" s="168"/>
      <c r="QLW50" s="164"/>
      <c r="QLX50" s="167"/>
      <c r="QLY50" s="168"/>
      <c r="QLZ50" s="172"/>
      <c r="QMA50" s="168"/>
      <c r="QMB50" s="168"/>
      <c r="QMC50" s="168"/>
      <c r="QMD50" s="173"/>
      <c r="QME50" s="168"/>
      <c r="QMF50" s="164"/>
      <c r="QMG50" s="167"/>
      <c r="QMH50" s="168"/>
      <c r="QMI50" s="172"/>
      <c r="QMJ50" s="168"/>
      <c r="QMK50" s="168"/>
      <c r="QML50" s="168"/>
      <c r="QMM50" s="173"/>
      <c r="QMN50" s="168"/>
      <c r="QMO50" s="164"/>
      <c r="QMP50" s="167"/>
      <c r="QMQ50" s="168"/>
      <c r="QMR50" s="172"/>
      <c r="QMS50" s="168"/>
      <c r="QMT50" s="168"/>
      <c r="QMU50" s="168"/>
      <c r="QMV50" s="173"/>
      <c r="QMW50" s="168"/>
      <c r="QMX50" s="164"/>
      <c r="QMY50" s="167"/>
      <c r="QMZ50" s="168"/>
      <c r="QNA50" s="172"/>
      <c r="QNB50" s="168"/>
      <c r="QNC50" s="168"/>
      <c r="QND50" s="168"/>
      <c r="QNE50" s="173"/>
      <c r="QNF50" s="168"/>
      <c r="QNG50" s="164"/>
      <c r="QNH50" s="167"/>
      <c r="QNI50" s="168"/>
      <c r="QNJ50" s="172"/>
      <c r="QNK50" s="168"/>
      <c r="QNL50" s="168"/>
      <c r="QNM50" s="168"/>
      <c r="QNN50" s="173"/>
      <c r="QNO50" s="168"/>
      <c r="QNP50" s="164"/>
      <c r="QNQ50" s="167"/>
      <c r="QNR50" s="168"/>
      <c r="QNS50" s="172"/>
      <c r="QNT50" s="168"/>
      <c r="QNU50" s="168"/>
      <c r="QNV50" s="168"/>
      <c r="QNW50" s="173"/>
      <c r="QNX50" s="168"/>
      <c r="QNY50" s="164"/>
      <c r="QNZ50" s="167"/>
      <c r="QOA50" s="168"/>
      <c r="QOB50" s="172"/>
      <c r="QOC50" s="168"/>
      <c r="QOD50" s="168"/>
      <c r="QOE50" s="168"/>
      <c r="QOF50" s="173"/>
      <c r="QOG50" s="168"/>
      <c r="QOH50" s="164"/>
      <c r="QOI50" s="167"/>
      <c r="QOJ50" s="168"/>
      <c r="QOK50" s="172"/>
      <c r="QOL50" s="168"/>
      <c r="QOM50" s="168"/>
      <c r="QON50" s="168"/>
      <c r="QOO50" s="173"/>
      <c r="QOP50" s="168"/>
      <c r="QOQ50" s="164"/>
      <c r="QOR50" s="167"/>
      <c r="QOS50" s="168"/>
      <c r="QOT50" s="172"/>
      <c r="QOU50" s="168"/>
      <c r="QOV50" s="168"/>
      <c r="QOW50" s="168"/>
      <c r="QOX50" s="173"/>
      <c r="QOY50" s="168"/>
      <c r="QOZ50" s="164"/>
      <c r="QPA50" s="167"/>
      <c r="QPB50" s="168"/>
      <c r="QPC50" s="172"/>
      <c r="QPD50" s="168"/>
      <c r="QPE50" s="168"/>
      <c r="QPF50" s="168"/>
      <c r="QPG50" s="173"/>
      <c r="QPH50" s="168"/>
      <c r="QPI50" s="164"/>
      <c r="QPJ50" s="167"/>
      <c r="QPK50" s="168"/>
      <c r="QPL50" s="172"/>
      <c r="QPM50" s="168"/>
      <c r="QPN50" s="168"/>
      <c r="QPO50" s="168"/>
      <c r="QPP50" s="173"/>
      <c r="QPQ50" s="168"/>
      <c r="QPR50" s="164"/>
      <c r="QPS50" s="167"/>
      <c r="QPT50" s="168"/>
      <c r="QPU50" s="172"/>
      <c r="QPV50" s="168"/>
      <c r="QPW50" s="168"/>
      <c r="QPX50" s="168"/>
      <c r="QPY50" s="173"/>
      <c r="QPZ50" s="168"/>
      <c r="QQA50" s="164"/>
      <c r="QQB50" s="167"/>
      <c r="QQC50" s="168"/>
      <c r="QQD50" s="172"/>
      <c r="QQE50" s="168"/>
      <c r="QQF50" s="168"/>
      <c r="QQG50" s="168"/>
      <c r="QQH50" s="173"/>
      <c r="QQI50" s="168"/>
      <c r="QQJ50" s="164"/>
      <c r="QQK50" s="167"/>
      <c r="QQL50" s="168"/>
      <c r="QQM50" s="172"/>
      <c r="QQN50" s="168"/>
      <c r="QQO50" s="168"/>
      <c r="QQP50" s="168"/>
      <c r="QQQ50" s="173"/>
      <c r="QQR50" s="168"/>
      <c r="QQS50" s="164"/>
      <c r="QQT50" s="167"/>
      <c r="QQU50" s="168"/>
      <c r="QQV50" s="172"/>
      <c r="QQW50" s="168"/>
      <c r="QQX50" s="168"/>
      <c r="QQY50" s="168"/>
      <c r="QQZ50" s="173"/>
      <c r="QRA50" s="168"/>
      <c r="QRB50" s="164"/>
      <c r="QRC50" s="167"/>
      <c r="QRD50" s="168"/>
      <c r="QRE50" s="172"/>
      <c r="QRF50" s="168"/>
      <c r="QRG50" s="168"/>
      <c r="QRH50" s="168"/>
      <c r="QRI50" s="173"/>
      <c r="QRJ50" s="168"/>
      <c r="QRK50" s="164"/>
      <c r="QRL50" s="167"/>
      <c r="QRM50" s="168"/>
      <c r="QRN50" s="172"/>
      <c r="QRO50" s="168"/>
      <c r="QRP50" s="168"/>
      <c r="QRQ50" s="168"/>
      <c r="QRR50" s="173"/>
      <c r="QRS50" s="168"/>
      <c r="QRT50" s="164"/>
      <c r="QRU50" s="167"/>
      <c r="QRV50" s="168"/>
      <c r="QRW50" s="172"/>
      <c r="QRX50" s="168"/>
      <c r="QRY50" s="168"/>
      <c r="QRZ50" s="168"/>
      <c r="QSA50" s="173"/>
      <c r="QSB50" s="168"/>
      <c r="QSC50" s="164"/>
      <c r="QSD50" s="167"/>
      <c r="QSE50" s="168"/>
      <c r="QSF50" s="172"/>
      <c r="QSG50" s="168"/>
      <c r="QSH50" s="168"/>
      <c r="QSI50" s="168"/>
      <c r="QSJ50" s="173"/>
      <c r="QSK50" s="168"/>
      <c r="QSL50" s="164"/>
      <c r="QSM50" s="167"/>
      <c r="QSN50" s="168"/>
      <c r="QSO50" s="172"/>
      <c r="QSP50" s="168"/>
      <c r="QSQ50" s="168"/>
      <c r="QSR50" s="168"/>
      <c r="QSS50" s="173"/>
      <c r="QST50" s="168"/>
      <c r="QSU50" s="164"/>
      <c r="QSV50" s="167"/>
      <c r="QSW50" s="168"/>
      <c r="QSX50" s="172"/>
      <c r="QSY50" s="168"/>
      <c r="QSZ50" s="168"/>
      <c r="QTA50" s="168"/>
      <c r="QTB50" s="173"/>
      <c r="QTC50" s="168"/>
      <c r="QTD50" s="164"/>
      <c r="QTE50" s="167"/>
      <c r="QTF50" s="168"/>
      <c r="QTG50" s="172"/>
      <c r="QTH50" s="168"/>
      <c r="QTI50" s="168"/>
      <c r="QTJ50" s="168"/>
      <c r="QTK50" s="173"/>
      <c r="QTL50" s="168"/>
      <c r="QTM50" s="164"/>
      <c r="QTN50" s="167"/>
      <c r="QTO50" s="168"/>
      <c r="QTP50" s="172"/>
      <c r="QTQ50" s="168"/>
      <c r="QTR50" s="168"/>
      <c r="QTS50" s="168"/>
      <c r="QTT50" s="173"/>
      <c r="QTU50" s="168"/>
      <c r="QTV50" s="164"/>
      <c r="QTW50" s="167"/>
      <c r="QTX50" s="168"/>
      <c r="QTY50" s="172"/>
      <c r="QTZ50" s="168"/>
      <c r="QUA50" s="168"/>
      <c r="QUB50" s="168"/>
      <c r="QUC50" s="173"/>
      <c r="QUD50" s="168"/>
      <c r="QUE50" s="164"/>
      <c r="QUF50" s="167"/>
      <c r="QUG50" s="168"/>
      <c r="QUH50" s="172"/>
      <c r="QUI50" s="168"/>
      <c r="QUJ50" s="168"/>
      <c r="QUK50" s="168"/>
      <c r="QUL50" s="173"/>
      <c r="QUM50" s="168"/>
      <c r="QUN50" s="164"/>
      <c r="QUO50" s="167"/>
      <c r="QUP50" s="168"/>
      <c r="QUQ50" s="172"/>
      <c r="QUR50" s="168"/>
      <c r="QUS50" s="168"/>
      <c r="QUT50" s="168"/>
      <c r="QUU50" s="173"/>
      <c r="QUV50" s="168"/>
      <c r="QUW50" s="164"/>
      <c r="QUX50" s="167"/>
      <c r="QUY50" s="168"/>
      <c r="QUZ50" s="172"/>
      <c r="QVA50" s="168"/>
      <c r="QVB50" s="168"/>
      <c r="QVC50" s="168"/>
      <c r="QVD50" s="173"/>
      <c r="QVE50" s="168"/>
      <c r="QVF50" s="164"/>
      <c r="QVG50" s="167"/>
      <c r="QVH50" s="168"/>
      <c r="QVI50" s="172"/>
      <c r="QVJ50" s="168"/>
      <c r="QVK50" s="168"/>
      <c r="QVL50" s="168"/>
      <c r="QVM50" s="173"/>
      <c r="QVN50" s="168"/>
      <c r="QVO50" s="164"/>
      <c r="QVP50" s="167"/>
      <c r="QVQ50" s="168"/>
      <c r="QVR50" s="172"/>
      <c r="QVS50" s="168"/>
      <c r="QVT50" s="168"/>
      <c r="QVU50" s="168"/>
      <c r="QVV50" s="173"/>
      <c r="QVW50" s="168"/>
      <c r="QVX50" s="164"/>
      <c r="QVY50" s="167"/>
      <c r="QVZ50" s="168"/>
      <c r="QWA50" s="172"/>
      <c r="QWB50" s="168"/>
      <c r="QWC50" s="168"/>
      <c r="QWD50" s="168"/>
      <c r="QWE50" s="173"/>
      <c r="QWF50" s="168"/>
      <c r="QWG50" s="164"/>
      <c r="QWH50" s="167"/>
      <c r="QWI50" s="168"/>
      <c r="QWJ50" s="172"/>
      <c r="QWK50" s="168"/>
      <c r="QWL50" s="168"/>
      <c r="QWM50" s="168"/>
      <c r="QWN50" s="173"/>
      <c r="QWO50" s="168"/>
      <c r="QWP50" s="164"/>
      <c r="QWQ50" s="167"/>
      <c r="QWR50" s="168"/>
      <c r="QWS50" s="172"/>
      <c r="QWT50" s="168"/>
      <c r="QWU50" s="168"/>
      <c r="QWV50" s="168"/>
      <c r="QWW50" s="173"/>
      <c r="QWX50" s="168"/>
      <c r="QWY50" s="164"/>
      <c r="QWZ50" s="167"/>
      <c r="QXA50" s="168"/>
      <c r="QXB50" s="172"/>
      <c r="QXC50" s="168"/>
      <c r="QXD50" s="168"/>
      <c r="QXE50" s="168"/>
      <c r="QXF50" s="173"/>
      <c r="QXG50" s="168"/>
      <c r="QXH50" s="164"/>
      <c r="QXI50" s="167"/>
      <c r="QXJ50" s="168"/>
      <c r="QXK50" s="172"/>
      <c r="QXL50" s="168"/>
      <c r="QXM50" s="168"/>
      <c r="QXN50" s="168"/>
      <c r="QXO50" s="173"/>
      <c r="QXP50" s="168"/>
      <c r="QXQ50" s="164"/>
      <c r="QXR50" s="167"/>
      <c r="QXS50" s="168"/>
      <c r="QXT50" s="172"/>
      <c r="QXU50" s="168"/>
      <c r="QXV50" s="168"/>
      <c r="QXW50" s="168"/>
      <c r="QXX50" s="173"/>
      <c r="QXY50" s="168"/>
      <c r="QXZ50" s="164"/>
      <c r="QYA50" s="167"/>
      <c r="QYB50" s="168"/>
      <c r="QYC50" s="172"/>
      <c r="QYD50" s="168"/>
      <c r="QYE50" s="168"/>
      <c r="QYF50" s="168"/>
      <c r="QYG50" s="173"/>
      <c r="QYH50" s="168"/>
      <c r="QYI50" s="164"/>
      <c r="QYJ50" s="167"/>
      <c r="QYK50" s="168"/>
      <c r="QYL50" s="172"/>
      <c r="QYM50" s="168"/>
      <c r="QYN50" s="168"/>
      <c r="QYO50" s="168"/>
      <c r="QYP50" s="173"/>
      <c r="QYQ50" s="168"/>
      <c r="QYR50" s="164"/>
      <c r="QYS50" s="167"/>
      <c r="QYT50" s="168"/>
      <c r="QYU50" s="172"/>
      <c r="QYV50" s="168"/>
      <c r="QYW50" s="168"/>
      <c r="QYX50" s="168"/>
      <c r="QYY50" s="173"/>
      <c r="QYZ50" s="168"/>
      <c r="QZA50" s="164"/>
      <c r="QZB50" s="167"/>
      <c r="QZC50" s="168"/>
      <c r="QZD50" s="172"/>
      <c r="QZE50" s="168"/>
      <c r="QZF50" s="168"/>
      <c r="QZG50" s="168"/>
      <c r="QZH50" s="173"/>
      <c r="QZI50" s="168"/>
      <c r="QZJ50" s="164"/>
      <c r="QZK50" s="167"/>
      <c r="QZL50" s="168"/>
      <c r="QZM50" s="172"/>
      <c r="QZN50" s="168"/>
      <c r="QZO50" s="168"/>
      <c r="QZP50" s="168"/>
      <c r="QZQ50" s="173"/>
      <c r="QZR50" s="168"/>
      <c r="QZS50" s="164"/>
      <c r="QZT50" s="167"/>
      <c r="QZU50" s="168"/>
      <c r="QZV50" s="172"/>
      <c r="QZW50" s="168"/>
      <c r="QZX50" s="168"/>
      <c r="QZY50" s="168"/>
      <c r="QZZ50" s="173"/>
      <c r="RAA50" s="168"/>
      <c r="RAB50" s="164"/>
      <c r="RAC50" s="167"/>
      <c r="RAD50" s="168"/>
      <c r="RAE50" s="172"/>
      <c r="RAF50" s="168"/>
      <c r="RAG50" s="168"/>
      <c r="RAH50" s="168"/>
      <c r="RAI50" s="173"/>
      <c r="RAJ50" s="168"/>
      <c r="RAK50" s="164"/>
      <c r="RAL50" s="167"/>
      <c r="RAM50" s="168"/>
      <c r="RAN50" s="172"/>
      <c r="RAO50" s="168"/>
      <c r="RAP50" s="168"/>
      <c r="RAQ50" s="168"/>
      <c r="RAR50" s="173"/>
      <c r="RAS50" s="168"/>
      <c r="RAT50" s="164"/>
      <c r="RAU50" s="167"/>
      <c r="RAV50" s="168"/>
      <c r="RAW50" s="172"/>
      <c r="RAX50" s="168"/>
      <c r="RAY50" s="168"/>
      <c r="RAZ50" s="168"/>
      <c r="RBA50" s="173"/>
      <c r="RBB50" s="168"/>
      <c r="RBC50" s="164"/>
      <c r="RBD50" s="167"/>
      <c r="RBE50" s="168"/>
      <c r="RBF50" s="172"/>
      <c r="RBG50" s="168"/>
      <c r="RBH50" s="168"/>
      <c r="RBI50" s="168"/>
      <c r="RBJ50" s="173"/>
      <c r="RBK50" s="168"/>
      <c r="RBL50" s="164"/>
      <c r="RBM50" s="167"/>
      <c r="RBN50" s="168"/>
      <c r="RBO50" s="172"/>
      <c r="RBP50" s="168"/>
      <c r="RBQ50" s="168"/>
      <c r="RBR50" s="168"/>
      <c r="RBS50" s="173"/>
      <c r="RBT50" s="168"/>
      <c r="RBU50" s="164"/>
      <c r="RBV50" s="167"/>
      <c r="RBW50" s="168"/>
      <c r="RBX50" s="172"/>
      <c r="RBY50" s="168"/>
      <c r="RBZ50" s="168"/>
      <c r="RCA50" s="168"/>
      <c r="RCB50" s="173"/>
      <c r="RCC50" s="168"/>
      <c r="RCD50" s="164"/>
      <c r="RCE50" s="167"/>
      <c r="RCF50" s="168"/>
      <c r="RCG50" s="172"/>
      <c r="RCH50" s="168"/>
      <c r="RCI50" s="168"/>
      <c r="RCJ50" s="168"/>
      <c r="RCK50" s="173"/>
      <c r="RCL50" s="168"/>
      <c r="RCM50" s="164"/>
      <c r="RCN50" s="167"/>
      <c r="RCO50" s="168"/>
      <c r="RCP50" s="172"/>
      <c r="RCQ50" s="168"/>
      <c r="RCR50" s="168"/>
      <c r="RCS50" s="168"/>
      <c r="RCT50" s="173"/>
      <c r="RCU50" s="168"/>
      <c r="RCV50" s="164"/>
      <c r="RCW50" s="167"/>
      <c r="RCX50" s="168"/>
      <c r="RCY50" s="172"/>
      <c r="RCZ50" s="168"/>
      <c r="RDA50" s="168"/>
      <c r="RDB50" s="168"/>
      <c r="RDC50" s="173"/>
      <c r="RDD50" s="168"/>
      <c r="RDE50" s="164"/>
      <c r="RDF50" s="167"/>
      <c r="RDG50" s="168"/>
      <c r="RDH50" s="172"/>
      <c r="RDI50" s="168"/>
      <c r="RDJ50" s="168"/>
      <c r="RDK50" s="168"/>
      <c r="RDL50" s="173"/>
      <c r="RDM50" s="168"/>
      <c r="RDN50" s="164"/>
      <c r="RDO50" s="167"/>
      <c r="RDP50" s="168"/>
      <c r="RDQ50" s="172"/>
      <c r="RDR50" s="168"/>
      <c r="RDS50" s="168"/>
      <c r="RDT50" s="168"/>
      <c r="RDU50" s="173"/>
      <c r="RDV50" s="168"/>
      <c r="RDW50" s="164"/>
      <c r="RDX50" s="167"/>
      <c r="RDY50" s="168"/>
      <c r="RDZ50" s="172"/>
      <c r="REA50" s="168"/>
      <c r="REB50" s="168"/>
      <c r="REC50" s="168"/>
      <c r="RED50" s="173"/>
      <c r="REE50" s="168"/>
      <c r="REF50" s="164"/>
      <c r="REG50" s="167"/>
      <c r="REH50" s="168"/>
      <c r="REI50" s="172"/>
      <c r="REJ50" s="168"/>
      <c r="REK50" s="168"/>
      <c r="REL50" s="168"/>
      <c r="REM50" s="173"/>
      <c r="REN50" s="168"/>
      <c r="REO50" s="164"/>
      <c r="REP50" s="167"/>
      <c r="REQ50" s="168"/>
      <c r="RER50" s="172"/>
      <c r="RES50" s="168"/>
      <c r="RET50" s="168"/>
      <c r="REU50" s="168"/>
      <c r="REV50" s="173"/>
      <c r="REW50" s="168"/>
      <c r="REX50" s="164"/>
      <c r="REY50" s="167"/>
      <c r="REZ50" s="168"/>
      <c r="RFA50" s="172"/>
      <c r="RFB50" s="168"/>
      <c r="RFC50" s="168"/>
      <c r="RFD50" s="168"/>
      <c r="RFE50" s="173"/>
      <c r="RFF50" s="168"/>
      <c r="RFG50" s="164"/>
      <c r="RFH50" s="167"/>
      <c r="RFI50" s="168"/>
      <c r="RFJ50" s="172"/>
      <c r="RFK50" s="168"/>
      <c r="RFL50" s="168"/>
      <c r="RFM50" s="168"/>
      <c r="RFN50" s="173"/>
      <c r="RFO50" s="168"/>
      <c r="RFP50" s="164"/>
      <c r="RFQ50" s="167"/>
      <c r="RFR50" s="168"/>
      <c r="RFS50" s="172"/>
      <c r="RFT50" s="168"/>
      <c r="RFU50" s="168"/>
      <c r="RFV50" s="168"/>
      <c r="RFW50" s="173"/>
      <c r="RFX50" s="168"/>
      <c r="RFY50" s="164"/>
      <c r="RFZ50" s="167"/>
      <c r="RGA50" s="168"/>
      <c r="RGB50" s="172"/>
      <c r="RGC50" s="168"/>
      <c r="RGD50" s="168"/>
      <c r="RGE50" s="168"/>
      <c r="RGF50" s="173"/>
      <c r="RGG50" s="168"/>
      <c r="RGH50" s="164"/>
      <c r="RGI50" s="167"/>
      <c r="RGJ50" s="168"/>
      <c r="RGK50" s="172"/>
      <c r="RGL50" s="168"/>
      <c r="RGM50" s="168"/>
      <c r="RGN50" s="168"/>
      <c r="RGO50" s="173"/>
      <c r="RGP50" s="168"/>
      <c r="RGQ50" s="164"/>
      <c r="RGR50" s="167"/>
      <c r="RGS50" s="168"/>
      <c r="RGT50" s="172"/>
      <c r="RGU50" s="168"/>
      <c r="RGV50" s="168"/>
      <c r="RGW50" s="168"/>
      <c r="RGX50" s="173"/>
      <c r="RGY50" s="168"/>
      <c r="RGZ50" s="164"/>
      <c r="RHA50" s="167"/>
      <c r="RHB50" s="168"/>
      <c r="RHC50" s="172"/>
      <c r="RHD50" s="168"/>
      <c r="RHE50" s="168"/>
      <c r="RHF50" s="168"/>
      <c r="RHG50" s="173"/>
      <c r="RHH50" s="168"/>
      <c r="RHI50" s="164"/>
      <c r="RHJ50" s="167"/>
      <c r="RHK50" s="168"/>
      <c r="RHL50" s="172"/>
      <c r="RHM50" s="168"/>
      <c r="RHN50" s="168"/>
      <c r="RHO50" s="168"/>
      <c r="RHP50" s="173"/>
      <c r="RHQ50" s="168"/>
      <c r="RHR50" s="164"/>
      <c r="RHS50" s="167"/>
      <c r="RHT50" s="168"/>
      <c r="RHU50" s="172"/>
      <c r="RHV50" s="168"/>
      <c r="RHW50" s="168"/>
      <c r="RHX50" s="168"/>
      <c r="RHY50" s="173"/>
      <c r="RHZ50" s="168"/>
      <c r="RIA50" s="164"/>
      <c r="RIB50" s="167"/>
      <c r="RIC50" s="168"/>
      <c r="RID50" s="172"/>
      <c r="RIE50" s="168"/>
      <c r="RIF50" s="168"/>
      <c r="RIG50" s="168"/>
      <c r="RIH50" s="173"/>
      <c r="RII50" s="168"/>
      <c r="RIJ50" s="164"/>
      <c r="RIK50" s="167"/>
      <c r="RIL50" s="168"/>
      <c r="RIM50" s="172"/>
      <c r="RIN50" s="168"/>
      <c r="RIO50" s="168"/>
      <c r="RIP50" s="168"/>
      <c r="RIQ50" s="173"/>
      <c r="RIR50" s="168"/>
      <c r="RIS50" s="164"/>
      <c r="RIT50" s="167"/>
      <c r="RIU50" s="168"/>
      <c r="RIV50" s="172"/>
      <c r="RIW50" s="168"/>
      <c r="RIX50" s="168"/>
      <c r="RIY50" s="168"/>
      <c r="RIZ50" s="173"/>
      <c r="RJA50" s="168"/>
      <c r="RJB50" s="164"/>
      <c r="RJC50" s="167"/>
      <c r="RJD50" s="168"/>
      <c r="RJE50" s="172"/>
      <c r="RJF50" s="168"/>
      <c r="RJG50" s="168"/>
      <c r="RJH50" s="168"/>
      <c r="RJI50" s="173"/>
      <c r="RJJ50" s="168"/>
      <c r="RJK50" s="164"/>
      <c r="RJL50" s="167"/>
      <c r="RJM50" s="168"/>
      <c r="RJN50" s="172"/>
      <c r="RJO50" s="168"/>
      <c r="RJP50" s="168"/>
      <c r="RJQ50" s="168"/>
      <c r="RJR50" s="173"/>
      <c r="RJS50" s="168"/>
      <c r="RJT50" s="164"/>
      <c r="RJU50" s="167"/>
      <c r="RJV50" s="168"/>
      <c r="RJW50" s="172"/>
      <c r="RJX50" s="168"/>
      <c r="RJY50" s="168"/>
      <c r="RJZ50" s="168"/>
      <c r="RKA50" s="173"/>
      <c r="RKB50" s="168"/>
      <c r="RKC50" s="164"/>
      <c r="RKD50" s="167"/>
      <c r="RKE50" s="168"/>
      <c r="RKF50" s="172"/>
      <c r="RKG50" s="168"/>
      <c r="RKH50" s="168"/>
      <c r="RKI50" s="168"/>
      <c r="RKJ50" s="173"/>
      <c r="RKK50" s="168"/>
      <c r="RKL50" s="164"/>
      <c r="RKM50" s="167"/>
      <c r="RKN50" s="168"/>
      <c r="RKO50" s="172"/>
      <c r="RKP50" s="168"/>
      <c r="RKQ50" s="168"/>
      <c r="RKR50" s="168"/>
      <c r="RKS50" s="173"/>
      <c r="RKT50" s="168"/>
      <c r="RKU50" s="164"/>
      <c r="RKV50" s="167"/>
      <c r="RKW50" s="168"/>
      <c r="RKX50" s="172"/>
      <c r="RKY50" s="168"/>
      <c r="RKZ50" s="168"/>
      <c r="RLA50" s="168"/>
      <c r="RLB50" s="173"/>
      <c r="RLC50" s="168"/>
      <c r="RLD50" s="164"/>
      <c r="RLE50" s="167"/>
      <c r="RLF50" s="168"/>
      <c r="RLG50" s="172"/>
      <c r="RLH50" s="168"/>
      <c r="RLI50" s="168"/>
      <c r="RLJ50" s="168"/>
      <c r="RLK50" s="173"/>
      <c r="RLL50" s="168"/>
      <c r="RLM50" s="164"/>
      <c r="RLN50" s="167"/>
      <c r="RLO50" s="168"/>
      <c r="RLP50" s="172"/>
      <c r="RLQ50" s="168"/>
      <c r="RLR50" s="168"/>
      <c r="RLS50" s="168"/>
      <c r="RLT50" s="173"/>
      <c r="RLU50" s="168"/>
      <c r="RLV50" s="164"/>
      <c r="RLW50" s="167"/>
      <c r="RLX50" s="168"/>
      <c r="RLY50" s="172"/>
      <c r="RLZ50" s="168"/>
      <c r="RMA50" s="168"/>
      <c r="RMB50" s="168"/>
      <c r="RMC50" s="173"/>
      <c r="RMD50" s="168"/>
      <c r="RME50" s="164"/>
      <c r="RMF50" s="167"/>
      <c r="RMG50" s="168"/>
      <c r="RMH50" s="172"/>
      <c r="RMI50" s="168"/>
      <c r="RMJ50" s="168"/>
      <c r="RMK50" s="168"/>
      <c r="RML50" s="173"/>
      <c r="RMM50" s="168"/>
      <c r="RMN50" s="164"/>
      <c r="RMO50" s="167"/>
      <c r="RMP50" s="168"/>
      <c r="RMQ50" s="172"/>
      <c r="RMR50" s="168"/>
      <c r="RMS50" s="168"/>
      <c r="RMT50" s="168"/>
      <c r="RMU50" s="173"/>
      <c r="RMV50" s="168"/>
      <c r="RMW50" s="164"/>
      <c r="RMX50" s="167"/>
      <c r="RMY50" s="168"/>
      <c r="RMZ50" s="172"/>
      <c r="RNA50" s="168"/>
      <c r="RNB50" s="168"/>
      <c r="RNC50" s="168"/>
      <c r="RND50" s="173"/>
      <c r="RNE50" s="168"/>
      <c r="RNF50" s="164"/>
      <c r="RNG50" s="167"/>
      <c r="RNH50" s="168"/>
      <c r="RNI50" s="172"/>
      <c r="RNJ50" s="168"/>
      <c r="RNK50" s="168"/>
      <c r="RNL50" s="168"/>
      <c r="RNM50" s="173"/>
      <c r="RNN50" s="168"/>
      <c r="RNO50" s="164"/>
      <c r="RNP50" s="167"/>
      <c r="RNQ50" s="168"/>
      <c r="RNR50" s="172"/>
      <c r="RNS50" s="168"/>
      <c r="RNT50" s="168"/>
      <c r="RNU50" s="168"/>
      <c r="RNV50" s="173"/>
      <c r="RNW50" s="168"/>
      <c r="RNX50" s="164"/>
      <c r="RNY50" s="167"/>
      <c r="RNZ50" s="168"/>
      <c r="ROA50" s="172"/>
      <c r="ROB50" s="168"/>
      <c r="ROC50" s="168"/>
      <c r="ROD50" s="168"/>
      <c r="ROE50" s="173"/>
      <c r="ROF50" s="168"/>
      <c r="ROG50" s="164"/>
      <c r="ROH50" s="167"/>
      <c r="ROI50" s="168"/>
      <c r="ROJ50" s="172"/>
      <c r="ROK50" s="168"/>
      <c r="ROL50" s="168"/>
      <c r="ROM50" s="168"/>
      <c r="RON50" s="173"/>
      <c r="ROO50" s="168"/>
      <c r="ROP50" s="164"/>
      <c r="ROQ50" s="167"/>
      <c r="ROR50" s="168"/>
      <c r="ROS50" s="172"/>
      <c r="ROT50" s="168"/>
      <c r="ROU50" s="168"/>
      <c r="ROV50" s="168"/>
      <c r="ROW50" s="173"/>
      <c r="ROX50" s="168"/>
      <c r="ROY50" s="164"/>
      <c r="ROZ50" s="167"/>
      <c r="RPA50" s="168"/>
      <c r="RPB50" s="172"/>
      <c r="RPC50" s="168"/>
      <c r="RPD50" s="168"/>
      <c r="RPE50" s="168"/>
      <c r="RPF50" s="173"/>
      <c r="RPG50" s="168"/>
      <c r="RPH50" s="164"/>
      <c r="RPI50" s="167"/>
      <c r="RPJ50" s="168"/>
      <c r="RPK50" s="172"/>
      <c r="RPL50" s="168"/>
      <c r="RPM50" s="168"/>
      <c r="RPN50" s="168"/>
      <c r="RPO50" s="173"/>
      <c r="RPP50" s="168"/>
      <c r="RPQ50" s="164"/>
      <c r="RPR50" s="167"/>
      <c r="RPS50" s="168"/>
      <c r="RPT50" s="172"/>
      <c r="RPU50" s="168"/>
      <c r="RPV50" s="168"/>
      <c r="RPW50" s="168"/>
      <c r="RPX50" s="173"/>
      <c r="RPY50" s="168"/>
      <c r="RPZ50" s="164"/>
      <c r="RQA50" s="167"/>
      <c r="RQB50" s="168"/>
      <c r="RQC50" s="172"/>
      <c r="RQD50" s="168"/>
      <c r="RQE50" s="168"/>
      <c r="RQF50" s="168"/>
      <c r="RQG50" s="173"/>
      <c r="RQH50" s="168"/>
      <c r="RQI50" s="164"/>
      <c r="RQJ50" s="167"/>
      <c r="RQK50" s="168"/>
      <c r="RQL50" s="172"/>
      <c r="RQM50" s="168"/>
      <c r="RQN50" s="168"/>
      <c r="RQO50" s="168"/>
      <c r="RQP50" s="173"/>
      <c r="RQQ50" s="168"/>
      <c r="RQR50" s="164"/>
      <c r="RQS50" s="167"/>
      <c r="RQT50" s="168"/>
      <c r="RQU50" s="172"/>
      <c r="RQV50" s="168"/>
      <c r="RQW50" s="168"/>
      <c r="RQX50" s="168"/>
      <c r="RQY50" s="173"/>
      <c r="RQZ50" s="168"/>
      <c r="RRA50" s="164"/>
      <c r="RRB50" s="167"/>
      <c r="RRC50" s="168"/>
      <c r="RRD50" s="172"/>
      <c r="RRE50" s="168"/>
      <c r="RRF50" s="168"/>
      <c r="RRG50" s="168"/>
      <c r="RRH50" s="173"/>
      <c r="RRI50" s="168"/>
      <c r="RRJ50" s="164"/>
      <c r="RRK50" s="167"/>
      <c r="RRL50" s="168"/>
      <c r="RRM50" s="172"/>
      <c r="RRN50" s="168"/>
      <c r="RRO50" s="168"/>
      <c r="RRP50" s="168"/>
      <c r="RRQ50" s="173"/>
      <c r="RRR50" s="168"/>
      <c r="RRS50" s="164"/>
      <c r="RRT50" s="167"/>
      <c r="RRU50" s="168"/>
      <c r="RRV50" s="172"/>
      <c r="RRW50" s="168"/>
      <c r="RRX50" s="168"/>
      <c r="RRY50" s="168"/>
      <c r="RRZ50" s="173"/>
      <c r="RSA50" s="168"/>
      <c r="RSB50" s="164"/>
      <c r="RSC50" s="167"/>
      <c r="RSD50" s="168"/>
      <c r="RSE50" s="172"/>
      <c r="RSF50" s="168"/>
      <c r="RSG50" s="168"/>
      <c r="RSH50" s="168"/>
      <c r="RSI50" s="173"/>
      <c r="RSJ50" s="168"/>
      <c r="RSK50" s="164"/>
      <c r="RSL50" s="167"/>
      <c r="RSM50" s="168"/>
      <c r="RSN50" s="172"/>
      <c r="RSO50" s="168"/>
      <c r="RSP50" s="168"/>
      <c r="RSQ50" s="168"/>
      <c r="RSR50" s="173"/>
      <c r="RSS50" s="168"/>
      <c r="RST50" s="164"/>
      <c r="RSU50" s="167"/>
      <c r="RSV50" s="168"/>
      <c r="RSW50" s="172"/>
      <c r="RSX50" s="168"/>
      <c r="RSY50" s="168"/>
      <c r="RSZ50" s="168"/>
      <c r="RTA50" s="173"/>
      <c r="RTB50" s="168"/>
      <c r="RTC50" s="164"/>
      <c r="RTD50" s="167"/>
      <c r="RTE50" s="168"/>
      <c r="RTF50" s="172"/>
      <c r="RTG50" s="168"/>
      <c r="RTH50" s="168"/>
      <c r="RTI50" s="168"/>
      <c r="RTJ50" s="173"/>
      <c r="RTK50" s="168"/>
      <c r="RTL50" s="164"/>
      <c r="RTM50" s="167"/>
      <c r="RTN50" s="168"/>
      <c r="RTO50" s="172"/>
      <c r="RTP50" s="168"/>
      <c r="RTQ50" s="168"/>
      <c r="RTR50" s="168"/>
      <c r="RTS50" s="173"/>
      <c r="RTT50" s="168"/>
      <c r="RTU50" s="164"/>
      <c r="RTV50" s="167"/>
      <c r="RTW50" s="168"/>
      <c r="RTX50" s="172"/>
      <c r="RTY50" s="168"/>
      <c r="RTZ50" s="168"/>
      <c r="RUA50" s="168"/>
      <c r="RUB50" s="173"/>
      <c r="RUC50" s="168"/>
      <c r="RUD50" s="164"/>
      <c r="RUE50" s="167"/>
      <c r="RUF50" s="168"/>
      <c r="RUG50" s="172"/>
      <c r="RUH50" s="168"/>
      <c r="RUI50" s="168"/>
      <c r="RUJ50" s="168"/>
      <c r="RUK50" s="173"/>
      <c r="RUL50" s="168"/>
      <c r="RUM50" s="164"/>
      <c r="RUN50" s="167"/>
      <c r="RUO50" s="168"/>
      <c r="RUP50" s="172"/>
      <c r="RUQ50" s="168"/>
      <c r="RUR50" s="168"/>
      <c r="RUS50" s="168"/>
      <c r="RUT50" s="173"/>
      <c r="RUU50" s="168"/>
      <c r="RUV50" s="164"/>
      <c r="RUW50" s="167"/>
      <c r="RUX50" s="168"/>
      <c r="RUY50" s="172"/>
      <c r="RUZ50" s="168"/>
      <c r="RVA50" s="168"/>
      <c r="RVB50" s="168"/>
      <c r="RVC50" s="173"/>
      <c r="RVD50" s="168"/>
      <c r="RVE50" s="164"/>
      <c r="RVF50" s="167"/>
      <c r="RVG50" s="168"/>
      <c r="RVH50" s="172"/>
      <c r="RVI50" s="168"/>
      <c r="RVJ50" s="168"/>
      <c r="RVK50" s="168"/>
      <c r="RVL50" s="173"/>
      <c r="RVM50" s="168"/>
      <c r="RVN50" s="164"/>
      <c r="RVO50" s="167"/>
      <c r="RVP50" s="168"/>
      <c r="RVQ50" s="172"/>
      <c r="RVR50" s="168"/>
      <c r="RVS50" s="168"/>
      <c r="RVT50" s="168"/>
      <c r="RVU50" s="173"/>
      <c r="RVV50" s="168"/>
      <c r="RVW50" s="164"/>
      <c r="RVX50" s="167"/>
      <c r="RVY50" s="168"/>
      <c r="RVZ50" s="172"/>
      <c r="RWA50" s="168"/>
      <c r="RWB50" s="168"/>
      <c r="RWC50" s="168"/>
      <c r="RWD50" s="173"/>
      <c r="RWE50" s="168"/>
      <c r="RWF50" s="164"/>
      <c r="RWG50" s="167"/>
      <c r="RWH50" s="168"/>
      <c r="RWI50" s="172"/>
      <c r="RWJ50" s="168"/>
      <c r="RWK50" s="168"/>
      <c r="RWL50" s="168"/>
      <c r="RWM50" s="173"/>
      <c r="RWN50" s="168"/>
      <c r="RWO50" s="164"/>
      <c r="RWP50" s="167"/>
      <c r="RWQ50" s="168"/>
      <c r="RWR50" s="172"/>
      <c r="RWS50" s="168"/>
      <c r="RWT50" s="168"/>
      <c r="RWU50" s="168"/>
      <c r="RWV50" s="173"/>
      <c r="RWW50" s="168"/>
      <c r="RWX50" s="164"/>
      <c r="RWY50" s="167"/>
      <c r="RWZ50" s="168"/>
      <c r="RXA50" s="172"/>
      <c r="RXB50" s="168"/>
      <c r="RXC50" s="168"/>
      <c r="RXD50" s="168"/>
      <c r="RXE50" s="173"/>
      <c r="RXF50" s="168"/>
      <c r="RXG50" s="164"/>
      <c r="RXH50" s="167"/>
      <c r="RXI50" s="168"/>
      <c r="RXJ50" s="172"/>
      <c r="RXK50" s="168"/>
      <c r="RXL50" s="168"/>
      <c r="RXM50" s="168"/>
      <c r="RXN50" s="173"/>
      <c r="RXO50" s="168"/>
      <c r="RXP50" s="164"/>
      <c r="RXQ50" s="167"/>
      <c r="RXR50" s="168"/>
      <c r="RXS50" s="172"/>
      <c r="RXT50" s="168"/>
      <c r="RXU50" s="168"/>
      <c r="RXV50" s="168"/>
      <c r="RXW50" s="173"/>
      <c r="RXX50" s="168"/>
      <c r="RXY50" s="164"/>
      <c r="RXZ50" s="167"/>
      <c r="RYA50" s="168"/>
      <c r="RYB50" s="172"/>
      <c r="RYC50" s="168"/>
      <c r="RYD50" s="168"/>
      <c r="RYE50" s="168"/>
      <c r="RYF50" s="173"/>
      <c r="RYG50" s="168"/>
      <c r="RYH50" s="164"/>
      <c r="RYI50" s="167"/>
      <c r="RYJ50" s="168"/>
      <c r="RYK50" s="172"/>
      <c r="RYL50" s="168"/>
      <c r="RYM50" s="168"/>
      <c r="RYN50" s="168"/>
      <c r="RYO50" s="173"/>
      <c r="RYP50" s="168"/>
      <c r="RYQ50" s="164"/>
      <c r="RYR50" s="167"/>
      <c r="RYS50" s="168"/>
      <c r="RYT50" s="172"/>
      <c r="RYU50" s="168"/>
      <c r="RYV50" s="168"/>
      <c r="RYW50" s="168"/>
      <c r="RYX50" s="173"/>
      <c r="RYY50" s="168"/>
      <c r="RYZ50" s="164"/>
      <c r="RZA50" s="167"/>
      <c r="RZB50" s="168"/>
      <c r="RZC50" s="172"/>
      <c r="RZD50" s="168"/>
      <c r="RZE50" s="168"/>
      <c r="RZF50" s="168"/>
      <c r="RZG50" s="173"/>
      <c r="RZH50" s="168"/>
      <c r="RZI50" s="164"/>
      <c r="RZJ50" s="167"/>
      <c r="RZK50" s="168"/>
      <c r="RZL50" s="172"/>
      <c r="RZM50" s="168"/>
      <c r="RZN50" s="168"/>
      <c r="RZO50" s="168"/>
      <c r="RZP50" s="173"/>
      <c r="RZQ50" s="168"/>
      <c r="RZR50" s="164"/>
      <c r="RZS50" s="167"/>
      <c r="RZT50" s="168"/>
      <c r="RZU50" s="172"/>
      <c r="RZV50" s="168"/>
      <c r="RZW50" s="168"/>
      <c r="RZX50" s="168"/>
      <c r="RZY50" s="173"/>
      <c r="RZZ50" s="168"/>
      <c r="SAA50" s="164"/>
      <c r="SAB50" s="167"/>
      <c r="SAC50" s="168"/>
      <c r="SAD50" s="172"/>
      <c r="SAE50" s="168"/>
      <c r="SAF50" s="168"/>
      <c r="SAG50" s="168"/>
      <c r="SAH50" s="173"/>
      <c r="SAI50" s="168"/>
      <c r="SAJ50" s="164"/>
      <c r="SAK50" s="167"/>
      <c r="SAL50" s="168"/>
      <c r="SAM50" s="172"/>
      <c r="SAN50" s="168"/>
      <c r="SAO50" s="168"/>
      <c r="SAP50" s="168"/>
      <c r="SAQ50" s="173"/>
      <c r="SAR50" s="168"/>
      <c r="SAS50" s="164"/>
      <c r="SAT50" s="167"/>
      <c r="SAU50" s="168"/>
      <c r="SAV50" s="172"/>
      <c r="SAW50" s="168"/>
      <c r="SAX50" s="168"/>
      <c r="SAY50" s="168"/>
      <c r="SAZ50" s="173"/>
      <c r="SBA50" s="168"/>
      <c r="SBB50" s="164"/>
      <c r="SBC50" s="167"/>
      <c r="SBD50" s="168"/>
      <c r="SBE50" s="172"/>
      <c r="SBF50" s="168"/>
      <c r="SBG50" s="168"/>
      <c r="SBH50" s="168"/>
      <c r="SBI50" s="173"/>
      <c r="SBJ50" s="168"/>
      <c r="SBK50" s="164"/>
      <c r="SBL50" s="167"/>
      <c r="SBM50" s="168"/>
      <c r="SBN50" s="172"/>
      <c r="SBO50" s="168"/>
      <c r="SBP50" s="168"/>
      <c r="SBQ50" s="168"/>
      <c r="SBR50" s="173"/>
      <c r="SBS50" s="168"/>
      <c r="SBT50" s="164"/>
      <c r="SBU50" s="167"/>
      <c r="SBV50" s="168"/>
      <c r="SBW50" s="172"/>
      <c r="SBX50" s="168"/>
      <c r="SBY50" s="168"/>
      <c r="SBZ50" s="168"/>
      <c r="SCA50" s="173"/>
      <c r="SCB50" s="168"/>
      <c r="SCC50" s="164"/>
      <c r="SCD50" s="167"/>
      <c r="SCE50" s="168"/>
      <c r="SCF50" s="172"/>
      <c r="SCG50" s="168"/>
      <c r="SCH50" s="168"/>
      <c r="SCI50" s="168"/>
      <c r="SCJ50" s="173"/>
      <c r="SCK50" s="168"/>
      <c r="SCL50" s="164"/>
      <c r="SCM50" s="167"/>
      <c r="SCN50" s="168"/>
      <c r="SCO50" s="172"/>
      <c r="SCP50" s="168"/>
      <c r="SCQ50" s="168"/>
      <c r="SCR50" s="168"/>
      <c r="SCS50" s="173"/>
      <c r="SCT50" s="168"/>
      <c r="SCU50" s="164"/>
      <c r="SCV50" s="167"/>
      <c r="SCW50" s="168"/>
      <c r="SCX50" s="172"/>
      <c r="SCY50" s="168"/>
      <c r="SCZ50" s="168"/>
      <c r="SDA50" s="168"/>
      <c r="SDB50" s="173"/>
      <c r="SDC50" s="168"/>
      <c r="SDD50" s="164"/>
      <c r="SDE50" s="167"/>
      <c r="SDF50" s="168"/>
      <c r="SDG50" s="172"/>
      <c r="SDH50" s="168"/>
      <c r="SDI50" s="168"/>
      <c r="SDJ50" s="168"/>
      <c r="SDK50" s="173"/>
      <c r="SDL50" s="168"/>
      <c r="SDM50" s="164"/>
      <c r="SDN50" s="167"/>
      <c r="SDO50" s="168"/>
      <c r="SDP50" s="172"/>
      <c r="SDQ50" s="168"/>
      <c r="SDR50" s="168"/>
      <c r="SDS50" s="168"/>
      <c r="SDT50" s="173"/>
      <c r="SDU50" s="168"/>
      <c r="SDV50" s="164"/>
      <c r="SDW50" s="167"/>
      <c r="SDX50" s="168"/>
      <c r="SDY50" s="172"/>
      <c r="SDZ50" s="168"/>
      <c r="SEA50" s="168"/>
      <c r="SEB50" s="168"/>
      <c r="SEC50" s="173"/>
      <c r="SED50" s="168"/>
      <c r="SEE50" s="164"/>
      <c r="SEF50" s="167"/>
      <c r="SEG50" s="168"/>
      <c r="SEH50" s="172"/>
      <c r="SEI50" s="168"/>
      <c r="SEJ50" s="168"/>
      <c r="SEK50" s="168"/>
      <c r="SEL50" s="173"/>
      <c r="SEM50" s="168"/>
      <c r="SEN50" s="164"/>
      <c r="SEO50" s="167"/>
      <c r="SEP50" s="168"/>
      <c r="SEQ50" s="172"/>
      <c r="SER50" s="168"/>
      <c r="SES50" s="168"/>
      <c r="SET50" s="168"/>
      <c r="SEU50" s="173"/>
      <c r="SEV50" s="168"/>
      <c r="SEW50" s="164"/>
      <c r="SEX50" s="167"/>
      <c r="SEY50" s="168"/>
      <c r="SEZ50" s="172"/>
      <c r="SFA50" s="168"/>
      <c r="SFB50" s="168"/>
      <c r="SFC50" s="168"/>
      <c r="SFD50" s="173"/>
      <c r="SFE50" s="168"/>
      <c r="SFF50" s="164"/>
      <c r="SFG50" s="167"/>
      <c r="SFH50" s="168"/>
      <c r="SFI50" s="172"/>
      <c r="SFJ50" s="168"/>
      <c r="SFK50" s="168"/>
      <c r="SFL50" s="168"/>
      <c r="SFM50" s="173"/>
      <c r="SFN50" s="168"/>
      <c r="SFO50" s="164"/>
      <c r="SFP50" s="167"/>
      <c r="SFQ50" s="168"/>
      <c r="SFR50" s="172"/>
      <c r="SFS50" s="168"/>
      <c r="SFT50" s="168"/>
      <c r="SFU50" s="168"/>
      <c r="SFV50" s="173"/>
      <c r="SFW50" s="168"/>
      <c r="SFX50" s="164"/>
      <c r="SFY50" s="167"/>
      <c r="SFZ50" s="168"/>
      <c r="SGA50" s="172"/>
      <c r="SGB50" s="168"/>
      <c r="SGC50" s="168"/>
      <c r="SGD50" s="168"/>
      <c r="SGE50" s="173"/>
      <c r="SGF50" s="168"/>
      <c r="SGG50" s="164"/>
      <c r="SGH50" s="167"/>
      <c r="SGI50" s="168"/>
      <c r="SGJ50" s="172"/>
      <c r="SGK50" s="168"/>
      <c r="SGL50" s="168"/>
      <c r="SGM50" s="168"/>
      <c r="SGN50" s="173"/>
      <c r="SGO50" s="168"/>
      <c r="SGP50" s="164"/>
      <c r="SGQ50" s="167"/>
      <c r="SGR50" s="168"/>
      <c r="SGS50" s="172"/>
      <c r="SGT50" s="168"/>
      <c r="SGU50" s="168"/>
      <c r="SGV50" s="168"/>
      <c r="SGW50" s="173"/>
      <c r="SGX50" s="168"/>
      <c r="SGY50" s="164"/>
      <c r="SGZ50" s="167"/>
      <c r="SHA50" s="168"/>
      <c r="SHB50" s="172"/>
      <c r="SHC50" s="168"/>
      <c r="SHD50" s="168"/>
      <c r="SHE50" s="168"/>
      <c r="SHF50" s="173"/>
      <c r="SHG50" s="168"/>
      <c r="SHH50" s="164"/>
      <c r="SHI50" s="167"/>
      <c r="SHJ50" s="168"/>
      <c r="SHK50" s="172"/>
      <c r="SHL50" s="168"/>
      <c r="SHM50" s="168"/>
      <c r="SHN50" s="168"/>
      <c r="SHO50" s="173"/>
      <c r="SHP50" s="168"/>
      <c r="SHQ50" s="164"/>
      <c r="SHR50" s="167"/>
      <c r="SHS50" s="168"/>
      <c r="SHT50" s="172"/>
      <c r="SHU50" s="168"/>
      <c r="SHV50" s="168"/>
      <c r="SHW50" s="168"/>
      <c r="SHX50" s="173"/>
      <c r="SHY50" s="168"/>
      <c r="SHZ50" s="164"/>
      <c r="SIA50" s="167"/>
      <c r="SIB50" s="168"/>
      <c r="SIC50" s="172"/>
      <c r="SID50" s="168"/>
      <c r="SIE50" s="168"/>
      <c r="SIF50" s="168"/>
      <c r="SIG50" s="173"/>
      <c r="SIH50" s="168"/>
      <c r="SII50" s="164"/>
      <c r="SIJ50" s="167"/>
      <c r="SIK50" s="168"/>
      <c r="SIL50" s="172"/>
      <c r="SIM50" s="168"/>
      <c r="SIN50" s="168"/>
      <c r="SIO50" s="168"/>
      <c r="SIP50" s="173"/>
      <c r="SIQ50" s="168"/>
      <c r="SIR50" s="164"/>
      <c r="SIS50" s="167"/>
      <c r="SIT50" s="168"/>
      <c r="SIU50" s="172"/>
      <c r="SIV50" s="168"/>
      <c r="SIW50" s="168"/>
      <c r="SIX50" s="168"/>
      <c r="SIY50" s="173"/>
      <c r="SIZ50" s="168"/>
      <c r="SJA50" s="164"/>
      <c r="SJB50" s="167"/>
      <c r="SJC50" s="168"/>
      <c r="SJD50" s="172"/>
      <c r="SJE50" s="168"/>
      <c r="SJF50" s="168"/>
      <c r="SJG50" s="168"/>
      <c r="SJH50" s="173"/>
      <c r="SJI50" s="168"/>
      <c r="SJJ50" s="164"/>
      <c r="SJK50" s="167"/>
      <c r="SJL50" s="168"/>
      <c r="SJM50" s="172"/>
      <c r="SJN50" s="168"/>
      <c r="SJO50" s="168"/>
      <c r="SJP50" s="168"/>
      <c r="SJQ50" s="173"/>
      <c r="SJR50" s="168"/>
      <c r="SJS50" s="164"/>
      <c r="SJT50" s="167"/>
      <c r="SJU50" s="168"/>
      <c r="SJV50" s="172"/>
      <c r="SJW50" s="168"/>
      <c r="SJX50" s="168"/>
      <c r="SJY50" s="168"/>
      <c r="SJZ50" s="173"/>
      <c r="SKA50" s="168"/>
      <c r="SKB50" s="164"/>
      <c r="SKC50" s="167"/>
      <c r="SKD50" s="168"/>
      <c r="SKE50" s="172"/>
      <c r="SKF50" s="168"/>
      <c r="SKG50" s="168"/>
      <c r="SKH50" s="168"/>
      <c r="SKI50" s="173"/>
      <c r="SKJ50" s="168"/>
      <c r="SKK50" s="164"/>
      <c r="SKL50" s="167"/>
      <c r="SKM50" s="168"/>
      <c r="SKN50" s="172"/>
      <c r="SKO50" s="168"/>
      <c r="SKP50" s="168"/>
      <c r="SKQ50" s="168"/>
      <c r="SKR50" s="173"/>
      <c r="SKS50" s="168"/>
      <c r="SKT50" s="164"/>
      <c r="SKU50" s="167"/>
      <c r="SKV50" s="168"/>
      <c r="SKW50" s="172"/>
      <c r="SKX50" s="168"/>
      <c r="SKY50" s="168"/>
      <c r="SKZ50" s="168"/>
      <c r="SLA50" s="173"/>
      <c r="SLB50" s="168"/>
      <c r="SLC50" s="164"/>
      <c r="SLD50" s="167"/>
      <c r="SLE50" s="168"/>
      <c r="SLF50" s="172"/>
      <c r="SLG50" s="168"/>
      <c r="SLH50" s="168"/>
      <c r="SLI50" s="168"/>
      <c r="SLJ50" s="173"/>
      <c r="SLK50" s="168"/>
      <c r="SLL50" s="164"/>
      <c r="SLM50" s="167"/>
      <c r="SLN50" s="168"/>
      <c r="SLO50" s="172"/>
      <c r="SLP50" s="168"/>
      <c r="SLQ50" s="168"/>
      <c r="SLR50" s="168"/>
      <c r="SLS50" s="173"/>
      <c r="SLT50" s="168"/>
      <c r="SLU50" s="164"/>
      <c r="SLV50" s="167"/>
      <c r="SLW50" s="168"/>
      <c r="SLX50" s="172"/>
      <c r="SLY50" s="168"/>
      <c r="SLZ50" s="168"/>
      <c r="SMA50" s="168"/>
      <c r="SMB50" s="173"/>
      <c r="SMC50" s="168"/>
      <c r="SMD50" s="164"/>
      <c r="SME50" s="167"/>
      <c r="SMF50" s="168"/>
      <c r="SMG50" s="172"/>
      <c r="SMH50" s="168"/>
      <c r="SMI50" s="168"/>
      <c r="SMJ50" s="168"/>
      <c r="SMK50" s="173"/>
      <c r="SML50" s="168"/>
      <c r="SMM50" s="164"/>
      <c r="SMN50" s="167"/>
      <c r="SMO50" s="168"/>
      <c r="SMP50" s="172"/>
      <c r="SMQ50" s="168"/>
      <c r="SMR50" s="168"/>
      <c r="SMS50" s="168"/>
      <c r="SMT50" s="173"/>
      <c r="SMU50" s="168"/>
      <c r="SMV50" s="164"/>
      <c r="SMW50" s="167"/>
      <c r="SMX50" s="168"/>
      <c r="SMY50" s="172"/>
      <c r="SMZ50" s="168"/>
      <c r="SNA50" s="168"/>
      <c r="SNB50" s="168"/>
      <c r="SNC50" s="173"/>
      <c r="SND50" s="168"/>
      <c r="SNE50" s="164"/>
      <c r="SNF50" s="167"/>
      <c r="SNG50" s="168"/>
      <c r="SNH50" s="172"/>
      <c r="SNI50" s="168"/>
      <c r="SNJ50" s="168"/>
      <c r="SNK50" s="168"/>
      <c r="SNL50" s="173"/>
      <c r="SNM50" s="168"/>
      <c r="SNN50" s="164"/>
      <c r="SNO50" s="167"/>
      <c r="SNP50" s="168"/>
      <c r="SNQ50" s="172"/>
      <c r="SNR50" s="168"/>
      <c r="SNS50" s="168"/>
      <c r="SNT50" s="168"/>
      <c r="SNU50" s="173"/>
      <c r="SNV50" s="168"/>
      <c r="SNW50" s="164"/>
      <c r="SNX50" s="167"/>
      <c r="SNY50" s="168"/>
      <c r="SNZ50" s="172"/>
      <c r="SOA50" s="168"/>
      <c r="SOB50" s="168"/>
      <c r="SOC50" s="168"/>
      <c r="SOD50" s="173"/>
      <c r="SOE50" s="168"/>
      <c r="SOF50" s="164"/>
      <c r="SOG50" s="167"/>
      <c r="SOH50" s="168"/>
      <c r="SOI50" s="172"/>
      <c r="SOJ50" s="168"/>
      <c r="SOK50" s="168"/>
      <c r="SOL50" s="168"/>
      <c r="SOM50" s="173"/>
      <c r="SON50" s="168"/>
      <c r="SOO50" s="164"/>
      <c r="SOP50" s="167"/>
      <c r="SOQ50" s="168"/>
      <c r="SOR50" s="172"/>
      <c r="SOS50" s="168"/>
      <c r="SOT50" s="168"/>
      <c r="SOU50" s="168"/>
      <c r="SOV50" s="173"/>
      <c r="SOW50" s="168"/>
      <c r="SOX50" s="164"/>
      <c r="SOY50" s="167"/>
      <c r="SOZ50" s="168"/>
      <c r="SPA50" s="172"/>
      <c r="SPB50" s="168"/>
      <c r="SPC50" s="168"/>
      <c r="SPD50" s="168"/>
      <c r="SPE50" s="173"/>
      <c r="SPF50" s="168"/>
      <c r="SPG50" s="164"/>
      <c r="SPH50" s="167"/>
      <c r="SPI50" s="168"/>
      <c r="SPJ50" s="172"/>
      <c r="SPK50" s="168"/>
      <c r="SPL50" s="168"/>
      <c r="SPM50" s="168"/>
      <c r="SPN50" s="173"/>
      <c r="SPO50" s="168"/>
      <c r="SPP50" s="164"/>
      <c r="SPQ50" s="167"/>
      <c r="SPR50" s="168"/>
      <c r="SPS50" s="172"/>
      <c r="SPT50" s="168"/>
      <c r="SPU50" s="168"/>
      <c r="SPV50" s="168"/>
      <c r="SPW50" s="173"/>
      <c r="SPX50" s="168"/>
      <c r="SPY50" s="164"/>
      <c r="SPZ50" s="167"/>
      <c r="SQA50" s="168"/>
      <c r="SQB50" s="172"/>
      <c r="SQC50" s="168"/>
      <c r="SQD50" s="168"/>
      <c r="SQE50" s="168"/>
      <c r="SQF50" s="173"/>
      <c r="SQG50" s="168"/>
      <c r="SQH50" s="164"/>
      <c r="SQI50" s="167"/>
      <c r="SQJ50" s="168"/>
      <c r="SQK50" s="172"/>
      <c r="SQL50" s="168"/>
      <c r="SQM50" s="168"/>
      <c r="SQN50" s="168"/>
      <c r="SQO50" s="173"/>
      <c r="SQP50" s="168"/>
      <c r="SQQ50" s="164"/>
      <c r="SQR50" s="167"/>
      <c r="SQS50" s="168"/>
      <c r="SQT50" s="172"/>
      <c r="SQU50" s="168"/>
      <c r="SQV50" s="168"/>
      <c r="SQW50" s="168"/>
      <c r="SQX50" s="173"/>
      <c r="SQY50" s="168"/>
      <c r="SQZ50" s="164"/>
      <c r="SRA50" s="167"/>
      <c r="SRB50" s="168"/>
      <c r="SRC50" s="172"/>
      <c r="SRD50" s="168"/>
      <c r="SRE50" s="168"/>
      <c r="SRF50" s="168"/>
      <c r="SRG50" s="173"/>
      <c r="SRH50" s="168"/>
      <c r="SRI50" s="164"/>
      <c r="SRJ50" s="167"/>
      <c r="SRK50" s="168"/>
      <c r="SRL50" s="172"/>
      <c r="SRM50" s="168"/>
      <c r="SRN50" s="168"/>
      <c r="SRO50" s="168"/>
      <c r="SRP50" s="173"/>
      <c r="SRQ50" s="168"/>
      <c r="SRR50" s="164"/>
      <c r="SRS50" s="167"/>
      <c r="SRT50" s="168"/>
      <c r="SRU50" s="172"/>
      <c r="SRV50" s="168"/>
      <c r="SRW50" s="168"/>
      <c r="SRX50" s="168"/>
      <c r="SRY50" s="173"/>
      <c r="SRZ50" s="168"/>
      <c r="SSA50" s="164"/>
      <c r="SSB50" s="167"/>
      <c r="SSC50" s="168"/>
      <c r="SSD50" s="172"/>
      <c r="SSE50" s="168"/>
      <c r="SSF50" s="168"/>
      <c r="SSG50" s="168"/>
      <c r="SSH50" s="173"/>
      <c r="SSI50" s="168"/>
      <c r="SSJ50" s="164"/>
      <c r="SSK50" s="167"/>
      <c r="SSL50" s="168"/>
      <c r="SSM50" s="172"/>
      <c r="SSN50" s="168"/>
      <c r="SSO50" s="168"/>
      <c r="SSP50" s="168"/>
      <c r="SSQ50" s="173"/>
      <c r="SSR50" s="168"/>
      <c r="SSS50" s="164"/>
      <c r="SST50" s="167"/>
      <c r="SSU50" s="168"/>
      <c r="SSV50" s="172"/>
      <c r="SSW50" s="168"/>
      <c r="SSX50" s="168"/>
      <c r="SSY50" s="168"/>
      <c r="SSZ50" s="173"/>
      <c r="STA50" s="168"/>
      <c r="STB50" s="164"/>
      <c r="STC50" s="167"/>
      <c r="STD50" s="168"/>
      <c r="STE50" s="172"/>
      <c r="STF50" s="168"/>
      <c r="STG50" s="168"/>
      <c r="STH50" s="168"/>
      <c r="STI50" s="173"/>
      <c r="STJ50" s="168"/>
      <c r="STK50" s="164"/>
      <c r="STL50" s="167"/>
      <c r="STM50" s="168"/>
      <c r="STN50" s="172"/>
      <c r="STO50" s="168"/>
      <c r="STP50" s="168"/>
      <c r="STQ50" s="168"/>
      <c r="STR50" s="173"/>
      <c r="STS50" s="168"/>
      <c r="STT50" s="164"/>
      <c r="STU50" s="167"/>
      <c r="STV50" s="168"/>
      <c r="STW50" s="172"/>
      <c r="STX50" s="168"/>
      <c r="STY50" s="168"/>
      <c r="STZ50" s="168"/>
      <c r="SUA50" s="173"/>
      <c r="SUB50" s="168"/>
      <c r="SUC50" s="164"/>
      <c r="SUD50" s="167"/>
      <c r="SUE50" s="168"/>
      <c r="SUF50" s="172"/>
      <c r="SUG50" s="168"/>
      <c r="SUH50" s="168"/>
      <c r="SUI50" s="168"/>
      <c r="SUJ50" s="173"/>
      <c r="SUK50" s="168"/>
      <c r="SUL50" s="164"/>
      <c r="SUM50" s="167"/>
      <c r="SUN50" s="168"/>
      <c r="SUO50" s="172"/>
      <c r="SUP50" s="168"/>
      <c r="SUQ50" s="168"/>
      <c r="SUR50" s="168"/>
      <c r="SUS50" s="173"/>
      <c r="SUT50" s="168"/>
      <c r="SUU50" s="164"/>
      <c r="SUV50" s="167"/>
      <c r="SUW50" s="168"/>
      <c r="SUX50" s="172"/>
      <c r="SUY50" s="168"/>
      <c r="SUZ50" s="168"/>
      <c r="SVA50" s="168"/>
      <c r="SVB50" s="173"/>
      <c r="SVC50" s="168"/>
      <c r="SVD50" s="164"/>
      <c r="SVE50" s="167"/>
      <c r="SVF50" s="168"/>
      <c r="SVG50" s="172"/>
      <c r="SVH50" s="168"/>
      <c r="SVI50" s="168"/>
      <c r="SVJ50" s="168"/>
      <c r="SVK50" s="173"/>
      <c r="SVL50" s="168"/>
      <c r="SVM50" s="164"/>
      <c r="SVN50" s="167"/>
      <c r="SVO50" s="168"/>
      <c r="SVP50" s="172"/>
      <c r="SVQ50" s="168"/>
      <c r="SVR50" s="168"/>
      <c r="SVS50" s="168"/>
      <c r="SVT50" s="173"/>
      <c r="SVU50" s="168"/>
      <c r="SVV50" s="164"/>
      <c r="SVW50" s="167"/>
      <c r="SVX50" s="168"/>
      <c r="SVY50" s="172"/>
      <c r="SVZ50" s="168"/>
      <c r="SWA50" s="168"/>
      <c r="SWB50" s="168"/>
      <c r="SWC50" s="173"/>
      <c r="SWD50" s="168"/>
      <c r="SWE50" s="164"/>
      <c r="SWF50" s="167"/>
      <c r="SWG50" s="168"/>
      <c r="SWH50" s="172"/>
      <c r="SWI50" s="168"/>
      <c r="SWJ50" s="168"/>
      <c r="SWK50" s="168"/>
      <c r="SWL50" s="173"/>
      <c r="SWM50" s="168"/>
      <c r="SWN50" s="164"/>
      <c r="SWO50" s="167"/>
      <c r="SWP50" s="168"/>
      <c r="SWQ50" s="172"/>
      <c r="SWR50" s="168"/>
      <c r="SWS50" s="168"/>
      <c r="SWT50" s="168"/>
      <c r="SWU50" s="173"/>
      <c r="SWV50" s="168"/>
      <c r="SWW50" s="164"/>
      <c r="SWX50" s="167"/>
      <c r="SWY50" s="168"/>
      <c r="SWZ50" s="172"/>
      <c r="SXA50" s="168"/>
      <c r="SXB50" s="168"/>
      <c r="SXC50" s="168"/>
      <c r="SXD50" s="173"/>
      <c r="SXE50" s="168"/>
      <c r="SXF50" s="164"/>
      <c r="SXG50" s="167"/>
      <c r="SXH50" s="168"/>
      <c r="SXI50" s="172"/>
      <c r="SXJ50" s="168"/>
      <c r="SXK50" s="168"/>
      <c r="SXL50" s="168"/>
      <c r="SXM50" s="173"/>
      <c r="SXN50" s="168"/>
      <c r="SXO50" s="164"/>
      <c r="SXP50" s="167"/>
      <c r="SXQ50" s="168"/>
      <c r="SXR50" s="172"/>
      <c r="SXS50" s="168"/>
      <c r="SXT50" s="168"/>
      <c r="SXU50" s="168"/>
      <c r="SXV50" s="173"/>
      <c r="SXW50" s="168"/>
      <c r="SXX50" s="164"/>
      <c r="SXY50" s="167"/>
      <c r="SXZ50" s="168"/>
      <c r="SYA50" s="172"/>
      <c r="SYB50" s="168"/>
      <c r="SYC50" s="168"/>
      <c r="SYD50" s="168"/>
      <c r="SYE50" s="173"/>
      <c r="SYF50" s="168"/>
      <c r="SYG50" s="164"/>
      <c r="SYH50" s="167"/>
      <c r="SYI50" s="168"/>
      <c r="SYJ50" s="172"/>
      <c r="SYK50" s="168"/>
      <c r="SYL50" s="168"/>
      <c r="SYM50" s="168"/>
      <c r="SYN50" s="173"/>
      <c r="SYO50" s="168"/>
      <c r="SYP50" s="164"/>
      <c r="SYQ50" s="167"/>
      <c r="SYR50" s="168"/>
      <c r="SYS50" s="172"/>
      <c r="SYT50" s="168"/>
      <c r="SYU50" s="168"/>
      <c r="SYV50" s="168"/>
      <c r="SYW50" s="173"/>
      <c r="SYX50" s="168"/>
      <c r="SYY50" s="164"/>
      <c r="SYZ50" s="167"/>
      <c r="SZA50" s="168"/>
      <c r="SZB50" s="172"/>
      <c r="SZC50" s="168"/>
      <c r="SZD50" s="168"/>
      <c r="SZE50" s="168"/>
      <c r="SZF50" s="173"/>
      <c r="SZG50" s="168"/>
      <c r="SZH50" s="164"/>
      <c r="SZI50" s="167"/>
      <c r="SZJ50" s="168"/>
      <c r="SZK50" s="172"/>
      <c r="SZL50" s="168"/>
      <c r="SZM50" s="168"/>
      <c r="SZN50" s="168"/>
      <c r="SZO50" s="173"/>
      <c r="SZP50" s="168"/>
      <c r="SZQ50" s="164"/>
      <c r="SZR50" s="167"/>
      <c r="SZS50" s="168"/>
      <c r="SZT50" s="172"/>
      <c r="SZU50" s="168"/>
      <c r="SZV50" s="168"/>
      <c r="SZW50" s="168"/>
      <c r="SZX50" s="173"/>
      <c r="SZY50" s="168"/>
      <c r="SZZ50" s="164"/>
      <c r="TAA50" s="167"/>
      <c r="TAB50" s="168"/>
      <c r="TAC50" s="172"/>
      <c r="TAD50" s="168"/>
      <c r="TAE50" s="168"/>
      <c r="TAF50" s="168"/>
      <c r="TAG50" s="173"/>
      <c r="TAH50" s="168"/>
      <c r="TAI50" s="164"/>
      <c r="TAJ50" s="167"/>
      <c r="TAK50" s="168"/>
      <c r="TAL50" s="172"/>
      <c r="TAM50" s="168"/>
      <c r="TAN50" s="168"/>
      <c r="TAO50" s="168"/>
      <c r="TAP50" s="173"/>
      <c r="TAQ50" s="168"/>
      <c r="TAR50" s="164"/>
      <c r="TAS50" s="167"/>
      <c r="TAT50" s="168"/>
      <c r="TAU50" s="172"/>
      <c r="TAV50" s="168"/>
      <c r="TAW50" s="168"/>
      <c r="TAX50" s="168"/>
      <c r="TAY50" s="173"/>
      <c r="TAZ50" s="168"/>
      <c r="TBA50" s="164"/>
      <c r="TBB50" s="167"/>
      <c r="TBC50" s="168"/>
      <c r="TBD50" s="172"/>
      <c r="TBE50" s="168"/>
      <c r="TBF50" s="168"/>
      <c r="TBG50" s="168"/>
      <c r="TBH50" s="173"/>
      <c r="TBI50" s="168"/>
      <c r="TBJ50" s="164"/>
      <c r="TBK50" s="167"/>
      <c r="TBL50" s="168"/>
      <c r="TBM50" s="172"/>
      <c r="TBN50" s="168"/>
      <c r="TBO50" s="168"/>
      <c r="TBP50" s="168"/>
      <c r="TBQ50" s="173"/>
      <c r="TBR50" s="168"/>
      <c r="TBS50" s="164"/>
      <c r="TBT50" s="167"/>
      <c r="TBU50" s="168"/>
      <c r="TBV50" s="172"/>
      <c r="TBW50" s="168"/>
      <c r="TBX50" s="168"/>
      <c r="TBY50" s="168"/>
      <c r="TBZ50" s="173"/>
      <c r="TCA50" s="168"/>
      <c r="TCB50" s="164"/>
      <c r="TCC50" s="167"/>
      <c r="TCD50" s="168"/>
      <c r="TCE50" s="172"/>
      <c r="TCF50" s="168"/>
      <c r="TCG50" s="168"/>
      <c r="TCH50" s="168"/>
      <c r="TCI50" s="173"/>
      <c r="TCJ50" s="168"/>
      <c r="TCK50" s="164"/>
      <c r="TCL50" s="167"/>
      <c r="TCM50" s="168"/>
      <c r="TCN50" s="172"/>
      <c r="TCO50" s="168"/>
      <c r="TCP50" s="168"/>
      <c r="TCQ50" s="168"/>
      <c r="TCR50" s="173"/>
      <c r="TCS50" s="168"/>
      <c r="TCT50" s="164"/>
      <c r="TCU50" s="167"/>
      <c r="TCV50" s="168"/>
      <c r="TCW50" s="172"/>
      <c r="TCX50" s="168"/>
      <c r="TCY50" s="168"/>
      <c r="TCZ50" s="168"/>
      <c r="TDA50" s="173"/>
      <c r="TDB50" s="168"/>
      <c r="TDC50" s="164"/>
      <c r="TDD50" s="167"/>
      <c r="TDE50" s="168"/>
      <c r="TDF50" s="172"/>
      <c r="TDG50" s="168"/>
      <c r="TDH50" s="168"/>
      <c r="TDI50" s="168"/>
      <c r="TDJ50" s="173"/>
      <c r="TDK50" s="168"/>
      <c r="TDL50" s="164"/>
      <c r="TDM50" s="167"/>
      <c r="TDN50" s="168"/>
      <c r="TDO50" s="172"/>
      <c r="TDP50" s="168"/>
      <c r="TDQ50" s="168"/>
      <c r="TDR50" s="168"/>
      <c r="TDS50" s="173"/>
      <c r="TDT50" s="168"/>
      <c r="TDU50" s="164"/>
      <c r="TDV50" s="167"/>
      <c r="TDW50" s="168"/>
      <c r="TDX50" s="172"/>
      <c r="TDY50" s="168"/>
      <c r="TDZ50" s="168"/>
      <c r="TEA50" s="168"/>
      <c r="TEB50" s="173"/>
      <c r="TEC50" s="168"/>
      <c r="TED50" s="164"/>
      <c r="TEE50" s="167"/>
      <c r="TEF50" s="168"/>
      <c r="TEG50" s="172"/>
      <c r="TEH50" s="168"/>
      <c r="TEI50" s="168"/>
      <c r="TEJ50" s="168"/>
      <c r="TEK50" s="173"/>
      <c r="TEL50" s="168"/>
      <c r="TEM50" s="164"/>
      <c r="TEN50" s="167"/>
      <c r="TEO50" s="168"/>
      <c r="TEP50" s="172"/>
      <c r="TEQ50" s="168"/>
      <c r="TER50" s="168"/>
      <c r="TES50" s="168"/>
      <c r="TET50" s="173"/>
      <c r="TEU50" s="168"/>
      <c r="TEV50" s="164"/>
      <c r="TEW50" s="167"/>
      <c r="TEX50" s="168"/>
      <c r="TEY50" s="172"/>
      <c r="TEZ50" s="168"/>
      <c r="TFA50" s="168"/>
      <c r="TFB50" s="168"/>
      <c r="TFC50" s="173"/>
      <c r="TFD50" s="168"/>
      <c r="TFE50" s="164"/>
      <c r="TFF50" s="167"/>
      <c r="TFG50" s="168"/>
      <c r="TFH50" s="172"/>
      <c r="TFI50" s="168"/>
      <c r="TFJ50" s="168"/>
      <c r="TFK50" s="168"/>
      <c r="TFL50" s="173"/>
      <c r="TFM50" s="168"/>
      <c r="TFN50" s="164"/>
      <c r="TFO50" s="167"/>
      <c r="TFP50" s="168"/>
      <c r="TFQ50" s="172"/>
      <c r="TFR50" s="168"/>
      <c r="TFS50" s="168"/>
      <c r="TFT50" s="168"/>
      <c r="TFU50" s="173"/>
      <c r="TFV50" s="168"/>
      <c r="TFW50" s="164"/>
      <c r="TFX50" s="167"/>
      <c r="TFY50" s="168"/>
      <c r="TFZ50" s="172"/>
      <c r="TGA50" s="168"/>
      <c r="TGB50" s="168"/>
      <c r="TGC50" s="168"/>
      <c r="TGD50" s="173"/>
      <c r="TGE50" s="168"/>
      <c r="TGF50" s="164"/>
      <c r="TGG50" s="167"/>
      <c r="TGH50" s="168"/>
      <c r="TGI50" s="172"/>
      <c r="TGJ50" s="168"/>
      <c r="TGK50" s="168"/>
      <c r="TGL50" s="168"/>
      <c r="TGM50" s="173"/>
      <c r="TGN50" s="168"/>
      <c r="TGO50" s="164"/>
      <c r="TGP50" s="167"/>
      <c r="TGQ50" s="168"/>
      <c r="TGR50" s="172"/>
      <c r="TGS50" s="168"/>
      <c r="TGT50" s="168"/>
      <c r="TGU50" s="168"/>
      <c r="TGV50" s="173"/>
      <c r="TGW50" s="168"/>
      <c r="TGX50" s="164"/>
      <c r="TGY50" s="167"/>
      <c r="TGZ50" s="168"/>
      <c r="THA50" s="172"/>
      <c r="THB50" s="168"/>
      <c r="THC50" s="168"/>
      <c r="THD50" s="168"/>
      <c r="THE50" s="173"/>
      <c r="THF50" s="168"/>
      <c r="THG50" s="164"/>
      <c r="THH50" s="167"/>
      <c r="THI50" s="168"/>
      <c r="THJ50" s="172"/>
      <c r="THK50" s="168"/>
      <c r="THL50" s="168"/>
      <c r="THM50" s="168"/>
      <c r="THN50" s="173"/>
      <c r="THO50" s="168"/>
      <c r="THP50" s="164"/>
      <c r="THQ50" s="167"/>
      <c r="THR50" s="168"/>
      <c r="THS50" s="172"/>
      <c r="THT50" s="168"/>
      <c r="THU50" s="168"/>
      <c r="THV50" s="168"/>
      <c r="THW50" s="173"/>
      <c r="THX50" s="168"/>
      <c r="THY50" s="164"/>
      <c r="THZ50" s="167"/>
      <c r="TIA50" s="168"/>
      <c r="TIB50" s="172"/>
      <c r="TIC50" s="168"/>
      <c r="TID50" s="168"/>
      <c r="TIE50" s="168"/>
      <c r="TIF50" s="173"/>
      <c r="TIG50" s="168"/>
      <c r="TIH50" s="164"/>
      <c r="TII50" s="167"/>
      <c r="TIJ50" s="168"/>
      <c r="TIK50" s="172"/>
      <c r="TIL50" s="168"/>
      <c r="TIM50" s="168"/>
      <c r="TIN50" s="168"/>
      <c r="TIO50" s="173"/>
      <c r="TIP50" s="168"/>
      <c r="TIQ50" s="164"/>
      <c r="TIR50" s="167"/>
      <c r="TIS50" s="168"/>
      <c r="TIT50" s="172"/>
      <c r="TIU50" s="168"/>
      <c r="TIV50" s="168"/>
      <c r="TIW50" s="168"/>
      <c r="TIX50" s="173"/>
      <c r="TIY50" s="168"/>
      <c r="TIZ50" s="164"/>
      <c r="TJA50" s="167"/>
      <c r="TJB50" s="168"/>
      <c r="TJC50" s="172"/>
      <c r="TJD50" s="168"/>
      <c r="TJE50" s="168"/>
      <c r="TJF50" s="168"/>
      <c r="TJG50" s="173"/>
      <c r="TJH50" s="168"/>
      <c r="TJI50" s="164"/>
      <c r="TJJ50" s="167"/>
      <c r="TJK50" s="168"/>
      <c r="TJL50" s="172"/>
      <c r="TJM50" s="168"/>
      <c r="TJN50" s="168"/>
      <c r="TJO50" s="168"/>
      <c r="TJP50" s="173"/>
      <c r="TJQ50" s="168"/>
      <c r="TJR50" s="164"/>
      <c r="TJS50" s="167"/>
      <c r="TJT50" s="168"/>
      <c r="TJU50" s="172"/>
      <c r="TJV50" s="168"/>
      <c r="TJW50" s="168"/>
      <c r="TJX50" s="168"/>
      <c r="TJY50" s="173"/>
      <c r="TJZ50" s="168"/>
      <c r="TKA50" s="164"/>
      <c r="TKB50" s="167"/>
      <c r="TKC50" s="168"/>
      <c r="TKD50" s="172"/>
      <c r="TKE50" s="168"/>
      <c r="TKF50" s="168"/>
      <c r="TKG50" s="168"/>
      <c r="TKH50" s="173"/>
      <c r="TKI50" s="168"/>
      <c r="TKJ50" s="164"/>
      <c r="TKK50" s="167"/>
      <c r="TKL50" s="168"/>
      <c r="TKM50" s="172"/>
      <c r="TKN50" s="168"/>
      <c r="TKO50" s="168"/>
      <c r="TKP50" s="168"/>
      <c r="TKQ50" s="173"/>
      <c r="TKR50" s="168"/>
      <c r="TKS50" s="164"/>
      <c r="TKT50" s="167"/>
      <c r="TKU50" s="168"/>
      <c r="TKV50" s="172"/>
      <c r="TKW50" s="168"/>
      <c r="TKX50" s="168"/>
      <c r="TKY50" s="168"/>
      <c r="TKZ50" s="173"/>
      <c r="TLA50" s="168"/>
      <c r="TLB50" s="164"/>
      <c r="TLC50" s="167"/>
      <c r="TLD50" s="168"/>
      <c r="TLE50" s="172"/>
      <c r="TLF50" s="168"/>
      <c r="TLG50" s="168"/>
      <c r="TLH50" s="168"/>
      <c r="TLI50" s="173"/>
      <c r="TLJ50" s="168"/>
      <c r="TLK50" s="164"/>
      <c r="TLL50" s="167"/>
      <c r="TLM50" s="168"/>
      <c r="TLN50" s="172"/>
      <c r="TLO50" s="168"/>
      <c r="TLP50" s="168"/>
      <c r="TLQ50" s="168"/>
      <c r="TLR50" s="173"/>
      <c r="TLS50" s="168"/>
      <c r="TLT50" s="164"/>
      <c r="TLU50" s="167"/>
      <c r="TLV50" s="168"/>
      <c r="TLW50" s="172"/>
      <c r="TLX50" s="168"/>
      <c r="TLY50" s="168"/>
      <c r="TLZ50" s="168"/>
      <c r="TMA50" s="173"/>
      <c r="TMB50" s="168"/>
      <c r="TMC50" s="164"/>
      <c r="TMD50" s="167"/>
      <c r="TME50" s="168"/>
      <c r="TMF50" s="172"/>
      <c r="TMG50" s="168"/>
      <c r="TMH50" s="168"/>
      <c r="TMI50" s="168"/>
      <c r="TMJ50" s="173"/>
      <c r="TMK50" s="168"/>
      <c r="TML50" s="164"/>
      <c r="TMM50" s="167"/>
      <c r="TMN50" s="168"/>
      <c r="TMO50" s="172"/>
      <c r="TMP50" s="168"/>
      <c r="TMQ50" s="168"/>
      <c r="TMR50" s="168"/>
      <c r="TMS50" s="173"/>
      <c r="TMT50" s="168"/>
      <c r="TMU50" s="164"/>
      <c r="TMV50" s="167"/>
      <c r="TMW50" s="168"/>
      <c r="TMX50" s="172"/>
      <c r="TMY50" s="168"/>
      <c r="TMZ50" s="168"/>
      <c r="TNA50" s="168"/>
      <c r="TNB50" s="173"/>
      <c r="TNC50" s="168"/>
      <c r="TND50" s="164"/>
      <c r="TNE50" s="167"/>
      <c r="TNF50" s="168"/>
      <c r="TNG50" s="172"/>
      <c r="TNH50" s="168"/>
      <c r="TNI50" s="168"/>
      <c r="TNJ50" s="168"/>
      <c r="TNK50" s="173"/>
      <c r="TNL50" s="168"/>
      <c r="TNM50" s="164"/>
      <c r="TNN50" s="167"/>
      <c r="TNO50" s="168"/>
      <c r="TNP50" s="172"/>
      <c r="TNQ50" s="168"/>
      <c r="TNR50" s="168"/>
      <c r="TNS50" s="168"/>
      <c r="TNT50" s="173"/>
      <c r="TNU50" s="168"/>
      <c r="TNV50" s="164"/>
      <c r="TNW50" s="167"/>
      <c r="TNX50" s="168"/>
      <c r="TNY50" s="172"/>
      <c r="TNZ50" s="168"/>
      <c r="TOA50" s="168"/>
      <c r="TOB50" s="168"/>
      <c r="TOC50" s="173"/>
      <c r="TOD50" s="168"/>
      <c r="TOE50" s="164"/>
      <c r="TOF50" s="167"/>
      <c r="TOG50" s="168"/>
      <c r="TOH50" s="172"/>
      <c r="TOI50" s="168"/>
      <c r="TOJ50" s="168"/>
      <c r="TOK50" s="168"/>
      <c r="TOL50" s="173"/>
      <c r="TOM50" s="168"/>
      <c r="TON50" s="164"/>
      <c r="TOO50" s="167"/>
      <c r="TOP50" s="168"/>
      <c r="TOQ50" s="172"/>
      <c r="TOR50" s="168"/>
      <c r="TOS50" s="168"/>
      <c r="TOT50" s="168"/>
      <c r="TOU50" s="173"/>
      <c r="TOV50" s="168"/>
      <c r="TOW50" s="164"/>
      <c r="TOX50" s="167"/>
      <c r="TOY50" s="168"/>
      <c r="TOZ50" s="172"/>
      <c r="TPA50" s="168"/>
      <c r="TPB50" s="168"/>
      <c r="TPC50" s="168"/>
      <c r="TPD50" s="173"/>
      <c r="TPE50" s="168"/>
      <c r="TPF50" s="164"/>
      <c r="TPG50" s="167"/>
      <c r="TPH50" s="168"/>
      <c r="TPI50" s="172"/>
      <c r="TPJ50" s="168"/>
      <c r="TPK50" s="168"/>
      <c r="TPL50" s="168"/>
      <c r="TPM50" s="173"/>
      <c r="TPN50" s="168"/>
      <c r="TPO50" s="164"/>
      <c r="TPP50" s="167"/>
      <c r="TPQ50" s="168"/>
      <c r="TPR50" s="172"/>
      <c r="TPS50" s="168"/>
      <c r="TPT50" s="168"/>
      <c r="TPU50" s="168"/>
      <c r="TPV50" s="173"/>
      <c r="TPW50" s="168"/>
      <c r="TPX50" s="164"/>
      <c r="TPY50" s="167"/>
      <c r="TPZ50" s="168"/>
      <c r="TQA50" s="172"/>
      <c r="TQB50" s="168"/>
      <c r="TQC50" s="168"/>
      <c r="TQD50" s="168"/>
      <c r="TQE50" s="173"/>
      <c r="TQF50" s="168"/>
      <c r="TQG50" s="164"/>
      <c r="TQH50" s="167"/>
      <c r="TQI50" s="168"/>
      <c r="TQJ50" s="172"/>
      <c r="TQK50" s="168"/>
      <c r="TQL50" s="168"/>
      <c r="TQM50" s="168"/>
      <c r="TQN50" s="173"/>
      <c r="TQO50" s="168"/>
      <c r="TQP50" s="164"/>
      <c r="TQQ50" s="167"/>
      <c r="TQR50" s="168"/>
      <c r="TQS50" s="172"/>
      <c r="TQT50" s="168"/>
      <c r="TQU50" s="168"/>
      <c r="TQV50" s="168"/>
      <c r="TQW50" s="173"/>
      <c r="TQX50" s="168"/>
      <c r="TQY50" s="164"/>
      <c r="TQZ50" s="167"/>
      <c r="TRA50" s="168"/>
      <c r="TRB50" s="172"/>
      <c r="TRC50" s="168"/>
      <c r="TRD50" s="168"/>
      <c r="TRE50" s="168"/>
      <c r="TRF50" s="173"/>
      <c r="TRG50" s="168"/>
      <c r="TRH50" s="164"/>
      <c r="TRI50" s="167"/>
      <c r="TRJ50" s="168"/>
      <c r="TRK50" s="172"/>
      <c r="TRL50" s="168"/>
      <c r="TRM50" s="168"/>
      <c r="TRN50" s="168"/>
      <c r="TRO50" s="173"/>
      <c r="TRP50" s="168"/>
      <c r="TRQ50" s="164"/>
      <c r="TRR50" s="167"/>
      <c r="TRS50" s="168"/>
      <c r="TRT50" s="172"/>
      <c r="TRU50" s="168"/>
      <c r="TRV50" s="168"/>
      <c r="TRW50" s="168"/>
      <c r="TRX50" s="173"/>
      <c r="TRY50" s="168"/>
      <c r="TRZ50" s="164"/>
      <c r="TSA50" s="167"/>
      <c r="TSB50" s="168"/>
      <c r="TSC50" s="172"/>
      <c r="TSD50" s="168"/>
      <c r="TSE50" s="168"/>
      <c r="TSF50" s="168"/>
      <c r="TSG50" s="173"/>
      <c r="TSH50" s="168"/>
      <c r="TSI50" s="164"/>
      <c r="TSJ50" s="167"/>
      <c r="TSK50" s="168"/>
      <c r="TSL50" s="172"/>
      <c r="TSM50" s="168"/>
      <c r="TSN50" s="168"/>
      <c r="TSO50" s="168"/>
      <c r="TSP50" s="173"/>
      <c r="TSQ50" s="168"/>
      <c r="TSR50" s="164"/>
      <c r="TSS50" s="167"/>
      <c r="TST50" s="168"/>
      <c r="TSU50" s="172"/>
      <c r="TSV50" s="168"/>
      <c r="TSW50" s="168"/>
      <c r="TSX50" s="168"/>
      <c r="TSY50" s="173"/>
      <c r="TSZ50" s="168"/>
      <c r="TTA50" s="164"/>
      <c r="TTB50" s="167"/>
      <c r="TTC50" s="168"/>
      <c r="TTD50" s="172"/>
      <c r="TTE50" s="168"/>
      <c r="TTF50" s="168"/>
      <c r="TTG50" s="168"/>
      <c r="TTH50" s="173"/>
      <c r="TTI50" s="168"/>
      <c r="TTJ50" s="164"/>
      <c r="TTK50" s="167"/>
      <c r="TTL50" s="168"/>
      <c r="TTM50" s="172"/>
      <c r="TTN50" s="168"/>
      <c r="TTO50" s="168"/>
      <c r="TTP50" s="168"/>
      <c r="TTQ50" s="173"/>
      <c r="TTR50" s="168"/>
      <c r="TTS50" s="164"/>
      <c r="TTT50" s="167"/>
      <c r="TTU50" s="168"/>
      <c r="TTV50" s="172"/>
      <c r="TTW50" s="168"/>
      <c r="TTX50" s="168"/>
      <c r="TTY50" s="168"/>
      <c r="TTZ50" s="173"/>
      <c r="TUA50" s="168"/>
      <c r="TUB50" s="164"/>
      <c r="TUC50" s="167"/>
      <c r="TUD50" s="168"/>
      <c r="TUE50" s="172"/>
      <c r="TUF50" s="168"/>
      <c r="TUG50" s="168"/>
      <c r="TUH50" s="168"/>
      <c r="TUI50" s="173"/>
      <c r="TUJ50" s="168"/>
      <c r="TUK50" s="164"/>
      <c r="TUL50" s="167"/>
      <c r="TUM50" s="168"/>
      <c r="TUN50" s="172"/>
      <c r="TUO50" s="168"/>
      <c r="TUP50" s="168"/>
      <c r="TUQ50" s="168"/>
      <c r="TUR50" s="173"/>
      <c r="TUS50" s="168"/>
      <c r="TUT50" s="164"/>
      <c r="TUU50" s="167"/>
      <c r="TUV50" s="168"/>
      <c r="TUW50" s="172"/>
      <c r="TUX50" s="168"/>
      <c r="TUY50" s="168"/>
      <c r="TUZ50" s="168"/>
      <c r="TVA50" s="173"/>
      <c r="TVB50" s="168"/>
      <c r="TVC50" s="164"/>
      <c r="TVD50" s="167"/>
      <c r="TVE50" s="168"/>
      <c r="TVF50" s="172"/>
      <c r="TVG50" s="168"/>
      <c r="TVH50" s="168"/>
      <c r="TVI50" s="168"/>
      <c r="TVJ50" s="173"/>
      <c r="TVK50" s="168"/>
      <c r="TVL50" s="164"/>
      <c r="TVM50" s="167"/>
      <c r="TVN50" s="168"/>
      <c r="TVO50" s="172"/>
      <c r="TVP50" s="168"/>
      <c r="TVQ50" s="168"/>
      <c r="TVR50" s="168"/>
      <c r="TVS50" s="173"/>
      <c r="TVT50" s="168"/>
      <c r="TVU50" s="164"/>
      <c r="TVV50" s="167"/>
      <c r="TVW50" s="168"/>
      <c r="TVX50" s="172"/>
      <c r="TVY50" s="168"/>
      <c r="TVZ50" s="168"/>
      <c r="TWA50" s="168"/>
      <c r="TWB50" s="173"/>
      <c r="TWC50" s="168"/>
      <c r="TWD50" s="164"/>
      <c r="TWE50" s="167"/>
      <c r="TWF50" s="168"/>
      <c r="TWG50" s="172"/>
      <c r="TWH50" s="168"/>
      <c r="TWI50" s="168"/>
      <c r="TWJ50" s="168"/>
      <c r="TWK50" s="173"/>
      <c r="TWL50" s="168"/>
      <c r="TWM50" s="164"/>
      <c r="TWN50" s="167"/>
      <c r="TWO50" s="168"/>
      <c r="TWP50" s="172"/>
      <c r="TWQ50" s="168"/>
      <c r="TWR50" s="168"/>
      <c r="TWS50" s="168"/>
      <c r="TWT50" s="173"/>
      <c r="TWU50" s="168"/>
      <c r="TWV50" s="164"/>
      <c r="TWW50" s="167"/>
      <c r="TWX50" s="168"/>
      <c r="TWY50" s="172"/>
      <c r="TWZ50" s="168"/>
      <c r="TXA50" s="168"/>
      <c r="TXB50" s="168"/>
      <c r="TXC50" s="173"/>
      <c r="TXD50" s="168"/>
      <c r="TXE50" s="164"/>
      <c r="TXF50" s="167"/>
      <c r="TXG50" s="168"/>
      <c r="TXH50" s="172"/>
      <c r="TXI50" s="168"/>
      <c r="TXJ50" s="168"/>
      <c r="TXK50" s="168"/>
      <c r="TXL50" s="173"/>
      <c r="TXM50" s="168"/>
      <c r="TXN50" s="164"/>
      <c r="TXO50" s="167"/>
      <c r="TXP50" s="168"/>
      <c r="TXQ50" s="172"/>
      <c r="TXR50" s="168"/>
      <c r="TXS50" s="168"/>
      <c r="TXT50" s="168"/>
      <c r="TXU50" s="173"/>
      <c r="TXV50" s="168"/>
      <c r="TXW50" s="164"/>
      <c r="TXX50" s="167"/>
      <c r="TXY50" s="168"/>
      <c r="TXZ50" s="172"/>
      <c r="TYA50" s="168"/>
      <c r="TYB50" s="168"/>
      <c r="TYC50" s="168"/>
      <c r="TYD50" s="173"/>
      <c r="TYE50" s="168"/>
      <c r="TYF50" s="164"/>
      <c r="TYG50" s="167"/>
      <c r="TYH50" s="168"/>
      <c r="TYI50" s="172"/>
      <c r="TYJ50" s="168"/>
      <c r="TYK50" s="168"/>
      <c r="TYL50" s="168"/>
      <c r="TYM50" s="173"/>
      <c r="TYN50" s="168"/>
      <c r="TYO50" s="164"/>
      <c r="TYP50" s="167"/>
      <c r="TYQ50" s="168"/>
      <c r="TYR50" s="172"/>
      <c r="TYS50" s="168"/>
      <c r="TYT50" s="168"/>
      <c r="TYU50" s="168"/>
      <c r="TYV50" s="173"/>
      <c r="TYW50" s="168"/>
      <c r="TYX50" s="164"/>
      <c r="TYY50" s="167"/>
      <c r="TYZ50" s="168"/>
      <c r="TZA50" s="172"/>
      <c r="TZB50" s="168"/>
      <c r="TZC50" s="168"/>
      <c r="TZD50" s="168"/>
      <c r="TZE50" s="173"/>
      <c r="TZF50" s="168"/>
      <c r="TZG50" s="164"/>
      <c r="TZH50" s="167"/>
      <c r="TZI50" s="168"/>
      <c r="TZJ50" s="172"/>
      <c r="TZK50" s="168"/>
      <c r="TZL50" s="168"/>
      <c r="TZM50" s="168"/>
      <c r="TZN50" s="173"/>
      <c r="TZO50" s="168"/>
      <c r="TZP50" s="164"/>
      <c r="TZQ50" s="167"/>
      <c r="TZR50" s="168"/>
      <c r="TZS50" s="172"/>
      <c r="TZT50" s="168"/>
      <c r="TZU50" s="168"/>
      <c r="TZV50" s="168"/>
      <c r="TZW50" s="173"/>
      <c r="TZX50" s="168"/>
      <c r="TZY50" s="164"/>
      <c r="TZZ50" s="167"/>
      <c r="UAA50" s="168"/>
      <c r="UAB50" s="172"/>
      <c r="UAC50" s="168"/>
      <c r="UAD50" s="168"/>
      <c r="UAE50" s="168"/>
      <c r="UAF50" s="173"/>
      <c r="UAG50" s="168"/>
      <c r="UAH50" s="164"/>
      <c r="UAI50" s="167"/>
      <c r="UAJ50" s="168"/>
      <c r="UAK50" s="172"/>
      <c r="UAL50" s="168"/>
      <c r="UAM50" s="168"/>
      <c r="UAN50" s="168"/>
      <c r="UAO50" s="173"/>
      <c r="UAP50" s="168"/>
      <c r="UAQ50" s="164"/>
      <c r="UAR50" s="167"/>
      <c r="UAS50" s="168"/>
      <c r="UAT50" s="172"/>
      <c r="UAU50" s="168"/>
      <c r="UAV50" s="168"/>
      <c r="UAW50" s="168"/>
      <c r="UAX50" s="173"/>
      <c r="UAY50" s="168"/>
      <c r="UAZ50" s="164"/>
      <c r="UBA50" s="167"/>
      <c r="UBB50" s="168"/>
      <c r="UBC50" s="172"/>
      <c r="UBD50" s="168"/>
      <c r="UBE50" s="168"/>
      <c r="UBF50" s="168"/>
      <c r="UBG50" s="173"/>
      <c r="UBH50" s="168"/>
      <c r="UBI50" s="164"/>
      <c r="UBJ50" s="167"/>
      <c r="UBK50" s="168"/>
      <c r="UBL50" s="172"/>
      <c r="UBM50" s="168"/>
      <c r="UBN50" s="168"/>
      <c r="UBO50" s="168"/>
      <c r="UBP50" s="173"/>
      <c r="UBQ50" s="168"/>
      <c r="UBR50" s="164"/>
      <c r="UBS50" s="167"/>
      <c r="UBT50" s="168"/>
      <c r="UBU50" s="172"/>
      <c r="UBV50" s="168"/>
      <c r="UBW50" s="168"/>
      <c r="UBX50" s="168"/>
      <c r="UBY50" s="173"/>
      <c r="UBZ50" s="168"/>
      <c r="UCA50" s="164"/>
      <c r="UCB50" s="167"/>
      <c r="UCC50" s="168"/>
      <c r="UCD50" s="172"/>
      <c r="UCE50" s="168"/>
      <c r="UCF50" s="168"/>
      <c r="UCG50" s="168"/>
      <c r="UCH50" s="173"/>
      <c r="UCI50" s="168"/>
      <c r="UCJ50" s="164"/>
      <c r="UCK50" s="167"/>
      <c r="UCL50" s="168"/>
      <c r="UCM50" s="172"/>
      <c r="UCN50" s="168"/>
      <c r="UCO50" s="168"/>
      <c r="UCP50" s="168"/>
      <c r="UCQ50" s="173"/>
      <c r="UCR50" s="168"/>
      <c r="UCS50" s="164"/>
      <c r="UCT50" s="167"/>
      <c r="UCU50" s="168"/>
      <c r="UCV50" s="172"/>
      <c r="UCW50" s="168"/>
      <c r="UCX50" s="168"/>
      <c r="UCY50" s="168"/>
      <c r="UCZ50" s="173"/>
      <c r="UDA50" s="168"/>
      <c r="UDB50" s="164"/>
      <c r="UDC50" s="167"/>
      <c r="UDD50" s="168"/>
      <c r="UDE50" s="172"/>
      <c r="UDF50" s="168"/>
      <c r="UDG50" s="168"/>
      <c r="UDH50" s="168"/>
      <c r="UDI50" s="173"/>
      <c r="UDJ50" s="168"/>
      <c r="UDK50" s="164"/>
      <c r="UDL50" s="167"/>
      <c r="UDM50" s="168"/>
      <c r="UDN50" s="172"/>
      <c r="UDO50" s="168"/>
      <c r="UDP50" s="168"/>
      <c r="UDQ50" s="168"/>
      <c r="UDR50" s="173"/>
      <c r="UDS50" s="168"/>
      <c r="UDT50" s="164"/>
      <c r="UDU50" s="167"/>
      <c r="UDV50" s="168"/>
      <c r="UDW50" s="172"/>
      <c r="UDX50" s="168"/>
      <c r="UDY50" s="168"/>
      <c r="UDZ50" s="168"/>
      <c r="UEA50" s="173"/>
      <c r="UEB50" s="168"/>
      <c r="UEC50" s="164"/>
      <c r="UED50" s="167"/>
      <c r="UEE50" s="168"/>
      <c r="UEF50" s="172"/>
      <c r="UEG50" s="168"/>
      <c r="UEH50" s="168"/>
      <c r="UEI50" s="168"/>
      <c r="UEJ50" s="173"/>
      <c r="UEK50" s="168"/>
      <c r="UEL50" s="164"/>
      <c r="UEM50" s="167"/>
      <c r="UEN50" s="168"/>
      <c r="UEO50" s="172"/>
      <c r="UEP50" s="168"/>
      <c r="UEQ50" s="168"/>
      <c r="UER50" s="168"/>
      <c r="UES50" s="173"/>
      <c r="UET50" s="168"/>
      <c r="UEU50" s="164"/>
      <c r="UEV50" s="167"/>
      <c r="UEW50" s="168"/>
      <c r="UEX50" s="172"/>
      <c r="UEY50" s="168"/>
      <c r="UEZ50" s="168"/>
      <c r="UFA50" s="168"/>
      <c r="UFB50" s="173"/>
      <c r="UFC50" s="168"/>
      <c r="UFD50" s="164"/>
      <c r="UFE50" s="167"/>
      <c r="UFF50" s="168"/>
      <c r="UFG50" s="172"/>
      <c r="UFH50" s="168"/>
      <c r="UFI50" s="168"/>
      <c r="UFJ50" s="168"/>
      <c r="UFK50" s="173"/>
      <c r="UFL50" s="168"/>
      <c r="UFM50" s="164"/>
      <c r="UFN50" s="167"/>
      <c r="UFO50" s="168"/>
      <c r="UFP50" s="172"/>
      <c r="UFQ50" s="168"/>
      <c r="UFR50" s="168"/>
      <c r="UFS50" s="168"/>
      <c r="UFT50" s="173"/>
      <c r="UFU50" s="168"/>
      <c r="UFV50" s="164"/>
      <c r="UFW50" s="167"/>
      <c r="UFX50" s="168"/>
      <c r="UFY50" s="172"/>
      <c r="UFZ50" s="168"/>
      <c r="UGA50" s="168"/>
      <c r="UGB50" s="168"/>
      <c r="UGC50" s="173"/>
      <c r="UGD50" s="168"/>
      <c r="UGE50" s="164"/>
      <c r="UGF50" s="167"/>
      <c r="UGG50" s="168"/>
      <c r="UGH50" s="172"/>
      <c r="UGI50" s="168"/>
      <c r="UGJ50" s="168"/>
      <c r="UGK50" s="168"/>
      <c r="UGL50" s="173"/>
      <c r="UGM50" s="168"/>
      <c r="UGN50" s="164"/>
      <c r="UGO50" s="167"/>
      <c r="UGP50" s="168"/>
      <c r="UGQ50" s="172"/>
      <c r="UGR50" s="168"/>
      <c r="UGS50" s="168"/>
      <c r="UGT50" s="168"/>
      <c r="UGU50" s="173"/>
      <c r="UGV50" s="168"/>
      <c r="UGW50" s="164"/>
      <c r="UGX50" s="167"/>
      <c r="UGY50" s="168"/>
      <c r="UGZ50" s="172"/>
      <c r="UHA50" s="168"/>
      <c r="UHB50" s="168"/>
      <c r="UHC50" s="168"/>
      <c r="UHD50" s="173"/>
      <c r="UHE50" s="168"/>
      <c r="UHF50" s="164"/>
      <c r="UHG50" s="167"/>
      <c r="UHH50" s="168"/>
      <c r="UHI50" s="172"/>
      <c r="UHJ50" s="168"/>
      <c r="UHK50" s="168"/>
      <c r="UHL50" s="168"/>
      <c r="UHM50" s="173"/>
      <c r="UHN50" s="168"/>
      <c r="UHO50" s="164"/>
      <c r="UHP50" s="167"/>
      <c r="UHQ50" s="168"/>
      <c r="UHR50" s="172"/>
      <c r="UHS50" s="168"/>
      <c r="UHT50" s="168"/>
      <c r="UHU50" s="168"/>
      <c r="UHV50" s="173"/>
      <c r="UHW50" s="168"/>
      <c r="UHX50" s="164"/>
      <c r="UHY50" s="167"/>
      <c r="UHZ50" s="168"/>
      <c r="UIA50" s="172"/>
      <c r="UIB50" s="168"/>
      <c r="UIC50" s="168"/>
      <c r="UID50" s="168"/>
      <c r="UIE50" s="173"/>
      <c r="UIF50" s="168"/>
      <c r="UIG50" s="164"/>
      <c r="UIH50" s="167"/>
      <c r="UII50" s="168"/>
      <c r="UIJ50" s="172"/>
      <c r="UIK50" s="168"/>
      <c r="UIL50" s="168"/>
      <c r="UIM50" s="168"/>
      <c r="UIN50" s="173"/>
      <c r="UIO50" s="168"/>
      <c r="UIP50" s="164"/>
      <c r="UIQ50" s="167"/>
      <c r="UIR50" s="168"/>
      <c r="UIS50" s="172"/>
      <c r="UIT50" s="168"/>
      <c r="UIU50" s="168"/>
      <c r="UIV50" s="168"/>
      <c r="UIW50" s="173"/>
      <c r="UIX50" s="168"/>
      <c r="UIY50" s="164"/>
      <c r="UIZ50" s="167"/>
      <c r="UJA50" s="168"/>
      <c r="UJB50" s="172"/>
      <c r="UJC50" s="168"/>
      <c r="UJD50" s="168"/>
      <c r="UJE50" s="168"/>
      <c r="UJF50" s="173"/>
      <c r="UJG50" s="168"/>
      <c r="UJH50" s="164"/>
      <c r="UJI50" s="167"/>
      <c r="UJJ50" s="168"/>
      <c r="UJK50" s="172"/>
      <c r="UJL50" s="168"/>
      <c r="UJM50" s="168"/>
      <c r="UJN50" s="168"/>
      <c r="UJO50" s="173"/>
      <c r="UJP50" s="168"/>
      <c r="UJQ50" s="164"/>
      <c r="UJR50" s="167"/>
      <c r="UJS50" s="168"/>
      <c r="UJT50" s="172"/>
      <c r="UJU50" s="168"/>
      <c r="UJV50" s="168"/>
      <c r="UJW50" s="168"/>
      <c r="UJX50" s="173"/>
      <c r="UJY50" s="168"/>
      <c r="UJZ50" s="164"/>
      <c r="UKA50" s="167"/>
      <c r="UKB50" s="168"/>
      <c r="UKC50" s="172"/>
      <c r="UKD50" s="168"/>
      <c r="UKE50" s="168"/>
      <c r="UKF50" s="168"/>
      <c r="UKG50" s="173"/>
      <c r="UKH50" s="168"/>
      <c r="UKI50" s="164"/>
      <c r="UKJ50" s="167"/>
      <c r="UKK50" s="168"/>
      <c r="UKL50" s="172"/>
      <c r="UKM50" s="168"/>
      <c r="UKN50" s="168"/>
      <c r="UKO50" s="168"/>
      <c r="UKP50" s="173"/>
      <c r="UKQ50" s="168"/>
      <c r="UKR50" s="164"/>
      <c r="UKS50" s="167"/>
      <c r="UKT50" s="168"/>
      <c r="UKU50" s="172"/>
      <c r="UKV50" s="168"/>
      <c r="UKW50" s="168"/>
      <c r="UKX50" s="168"/>
      <c r="UKY50" s="173"/>
      <c r="UKZ50" s="168"/>
      <c r="ULA50" s="164"/>
      <c r="ULB50" s="167"/>
      <c r="ULC50" s="168"/>
      <c r="ULD50" s="172"/>
      <c r="ULE50" s="168"/>
      <c r="ULF50" s="168"/>
      <c r="ULG50" s="168"/>
      <c r="ULH50" s="173"/>
      <c r="ULI50" s="168"/>
      <c r="ULJ50" s="164"/>
      <c r="ULK50" s="167"/>
      <c r="ULL50" s="168"/>
      <c r="ULM50" s="172"/>
      <c r="ULN50" s="168"/>
      <c r="ULO50" s="168"/>
      <c r="ULP50" s="168"/>
      <c r="ULQ50" s="173"/>
      <c r="ULR50" s="168"/>
      <c r="ULS50" s="164"/>
      <c r="ULT50" s="167"/>
      <c r="ULU50" s="168"/>
      <c r="ULV50" s="172"/>
      <c r="ULW50" s="168"/>
      <c r="ULX50" s="168"/>
      <c r="ULY50" s="168"/>
      <c r="ULZ50" s="173"/>
      <c r="UMA50" s="168"/>
      <c r="UMB50" s="164"/>
      <c r="UMC50" s="167"/>
      <c r="UMD50" s="168"/>
      <c r="UME50" s="172"/>
      <c r="UMF50" s="168"/>
      <c r="UMG50" s="168"/>
      <c r="UMH50" s="168"/>
      <c r="UMI50" s="173"/>
      <c r="UMJ50" s="168"/>
      <c r="UMK50" s="164"/>
      <c r="UML50" s="167"/>
      <c r="UMM50" s="168"/>
      <c r="UMN50" s="172"/>
      <c r="UMO50" s="168"/>
      <c r="UMP50" s="168"/>
      <c r="UMQ50" s="168"/>
      <c r="UMR50" s="173"/>
      <c r="UMS50" s="168"/>
      <c r="UMT50" s="164"/>
      <c r="UMU50" s="167"/>
      <c r="UMV50" s="168"/>
      <c r="UMW50" s="172"/>
      <c r="UMX50" s="168"/>
      <c r="UMY50" s="168"/>
      <c r="UMZ50" s="168"/>
      <c r="UNA50" s="173"/>
      <c r="UNB50" s="168"/>
      <c r="UNC50" s="164"/>
      <c r="UND50" s="167"/>
      <c r="UNE50" s="168"/>
      <c r="UNF50" s="172"/>
      <c r="UNG50" s="168"/>
      <c r="UNH50" s="168"/>
      <c r="UNI50" s="168"/>
      <c r="UNJ50" s="173"/>
      <c r="UNK50" s="168"/>
      <c r="UNL50" s="164"/>
      <c r="UNM50" s="167"/>
      <c r="UNN50" s="168"/>
      <c r="UNO50" s="172"/>
      <c r="UNP50" s="168"/>
      <c r="UNQ50" s="168"/>
      <c r="UNR50" s="168"/>
      <c r="UNS50" s="173"/>
      <c r="UNT50" s="168"/>
      <c r="UNU50" s="164"/>
      <c r="UNV50" s="167"/>
      <c r="UNW50" s="168"/>
      <c r="UNX50" s="172"/>
      <c r="UNY50" s="168"/>
      <c r="UNZ50" s="168"/>
      <c r="UOA50" s="168"/>
      <c r="UOB50" s="173"/>
      <c r="UOC50" s="168"/>
      <c r="UOD50" s="164"/>
      <c r="UOE50" s="167"/>
      <c r="UOF50" s="168"/>
      <c r="UOG50" s="172"/>
      <c r="UOH50" s="168"/>
      <c r="UOI50" s="168"/>
      <c r="UOJ50" s="168"/>
      <c r="UOK50" s="173"/>
      <c r="UOL50" s="168"/>
      <c r="UOM50" s="164"/>
      <c r="UON50" s="167"/>
      <c r="UOO50" s="168"/>
      <c r="UOP50" s="172"/>
      <c r="UOQ50" s="168"/>
      <c r="UOR50" s="168"/>
      <c r="UOS50" s="168"/>
      <c r="UOT50" s="173"/>
      <c r="UOU50" s="168"/>
      <c r="UOV50" s="164"/>
      <c r="UOW50" s="167"/>
      <c r="UOX50" s="168"/>
      <c r="UOY50" s="172"/>
      <c r="UOZ50" s="168"/>
      <c r="UPA50" s="168"/>
      <c r="UPB50" s="168"/>
      <c r="UPC50" s="173"/>
      <c r="UPD50" s="168"/>
      <c r="UPE50" s="164"/>
      <c r="UPF50" s="167"/>
      <c r="UPG50" s="168"/>
      <c r="UPH50" s="172"/>
      <c r="UPI50" s="168"/>
      <c r="UPJ50" s="168"/>
      <c r="UPK50" s="168"/>
      <c r="UPL50" s="173"/>
      <c r="UPM50" s="168"/>
      <c r="UPN50" s="164"/>
      <c r="UPO50" s="167"/>
      <c r="UPP50" s="168"/>
      <c r="UPQ50" s="172"/>
      <c r="UPR50" s="168"/>
      <c r="UPS50" s="168"/>
      <c r="UPT50" s="168"/>
      <c r="UPU50" s="173"/>
      <c r="UPV50" s="168"/>
      <c r="UPW50" s="164"/>
      <c r="UPX50" s="167"/>
      <c r="UPY50" s="168"/>
      <c r="UPZ50" s="172"/>
      <c r="UQA50" s="168"/>
      <c r="UQB50" s="168"/>
      <c r="UQC50" s="168"/>
      <c r="UQD50" s="173"/>
      <c r="UQE50" s="168"/>
      <c r="UQF50" s="164"/>
      <c r="UQG50" s="167"/>
      <c r="UQH50" s="168"/>
      <c r="UQI50" s="172"/>
      <c r="UQJ50" s="168"/>
      <c r="UQK50" s="168"/>
      <c r="UQL50" s="168"/>
      <c r="UQM50" s="173"/>
      <c r="UQN50" s="168"/>
      <c r="UQO50" s="164"/>
      <c r="UQP50" s="167"/>
      <c r="UQQ50" s="168"/>
      <c r="UQR50" s="172"/>
      <c r="UQS50" s="168"/>
      <c r="UQT50" s="168"/>
      <c r="UQU50" s="168"/>
      <c r="UQV50" s="173"/>
      <c r="UQW50" s="168"/>
      <c r="UQX50" s="164"/>
      <c r="UQY50" s="167"/>
      <c r="UQZ50" s="168"/>
      <c r="URA50" s="172"/>
      <c r="URB50" s="168"/>
      <c r="URC50" s="168"/>
      <c r="URD50" s="168"/>
      <c r="URE50" s="173"/>
      <c r="URF50" s="168"/>
      <c r="URG50" s="164"/>
      <c r="URH50" s="167"/>
      <c r="URI50" s="168"/>
      <c r="URJ50" s="172"/>
      <c r="URK50" s="168"/>
      <c r="URL50" s="168"/>
      <c r="URM50" s="168"/>
      <c r="URN50" s="173"/>
      <c r="URO50" s="168"/>
      <c r="URP50" s="164"/>
      <c r="URQ50" s="167"/>
      <c r="URR50" s="168"/>
      <c r="URS50" s="172"/>
      <c r="URT50" s="168"/>
      <c r="URU50" s="168"/>
      <c r="URV50" s="168"/>
      <c r="URW50" s="173"/>
      <c r="URX50" s="168"/>
      <c r="URY50" s="164"/>
      <c r="URZ50" s="167"/>
      <c r="USA50" s="168"/>
      <c r="USB50" s="172"/>
      <c r="USC50" s="168"/>
      <c r="USD50" s="168"/>
      <c r="USE50" s="168"/>
      <c r="USF50" s="173"/>
      <c r="USG50" s="168"/>
      <c r="USH50" s="164"/>
      <c r="USI50" s="167"/>
      <c r="USJ50" s="168"/>
      <c r="USK50" s="172"/>
      <c r="USL50" s="168"/>
      <c r="USM50" s="168"/>
      <c r="USN50" s="168"/>
      <c r="USO50" s="173"/>
      <c r="USP50" s="168"/>
      <c r="USQ50" s="164"/>
      <c r="USR50" s="167"/>
      <c r="USS50" s="168"/>
      <c r="UST50" s="172"/>
      <c r="USU50" s="168"/>
      <c r="USV50" s="168"/>
      <c r="USW50" s="168"/>
      <c r="USX50" s="173"/>
      <c r="USY50" s="168"/>
      <c r="USZ50" s="164"/>
      <c r="UTA50" s="167"/>
      <c r="UTB50" s="168"/>
      <c r="UTC50" s="172"/>
      <c r="UTD50" s="168"/>
      <c r="UTE50" s="168"/>
      <c r="UTF50" s="168"/>
      <c r="UTG50" s="173"/>
      <c r="UTH50" s="168"/>
      <c r="UTI50" s="164"/>
      <c r="UTJ50" s="167"/>
      <c r="UTK50" s="168"/>
      <c r="UTL50" s="172"/>
      <c r="UTM50" s="168"/>
      <c r="UTN50" s="168"/>
      <c r="UTO50" s="168"/>
      <c r="UTP50" s="173"/>
      <c r="UTQ50" s="168"/>
      <c r="UTR50" s="164"/>
      <c r="UTS50" s="167"/>
      <c r="UTT50" s="168"/>
      <c r="UTU50" s="172"/>
      <c r="UTV50" s="168"/>
      <c r="UTW50" s="168"/>
      <c r="UTX50" s="168"/>
      <c r="UTY50" s="173"/>
      <c r="UTZ50" s="168"/>
      <c r="UUA50" s="164"/>
      <c r="UUB50" s="167"/>
      <c r="UUC50" s="168"/>
      <c r="UUD50" s="172"/>
      <c r="UUE50" s="168"/>
      <c r="UUF50" s="168"/>
      <c r="UUG50" s="168"/>
      <c r="UUH50" s="173"/>
      <c r="UUI50" s="168"/>
      <c r="UUJ50" s="164"/>
      <c r="UUK50" s="167"/>
      <c r="UUL50" s="168"/>
      <c r="UUM50" s="172"/>
      <c r="UUN50" s="168"/>
      <c r="UUO50" s="168"/>
      <c r="UUP50" s="168"/>
      <c r="UUQ50" s="173"/>
      <c r="UUR50" s="168"/>
      <c r="UUS50" s="164"/>
      <c r="UUT50" s="167"/>
      <c r="UUU50" s="168"/>
      <c r="UUV50" s="172"/>
      <c r="UUW50" s="168"/>
      <c r="UUX50" s="168"/>
      <c r="UUY50" s="168"/>
      <c r="UUZ50" s="173"/>
      <c r="UVA50" s="168"/>
      <c r="UVB50" s="164"/>
      <c r="UVC50" s="167"/>
      <c r="UVD50" s="168"/>
      <c r="UVE50" s="172"/>
      <c r="UVF50" s="168"/>
      <c r="UVG50" s="168"/>
      <c r="UVH50" s="168"/>
      <c r="UVI50" s="173"/>
      <c r="UVJ50" s="168"/>
      <c r="UVK50" s="164"/>
      <c r="UVL50" s="167"/>
      <c r="UVM50" s="168"/>
      <c r="UVN50" s="172"/>
      <c r="UVO50" s="168"/>
      <c r="UVP50" s="168"/>
      <c r="UVQ50" s="168"/>
      <c r="UVR50" s="173"/>
      <c r="UVS50" s="168"/>
      <c r="UVT50" s="164"/>
      <c r="UVU50" s="167"/>
      <c r="UVV50" s="168"/>
      <c r="UVW50" s="172"/>
      <c r="UVX50" s="168"/>
      <c r="UVY50" s="168"/>
      <c r="UVZ50" s="168"/>
      <c r="UWA50" s="173"/>
      <c r="UWB50" s="168"/>
      <c r="UWC50" s="164"/>
      <c r="UWD50" s="167"/>
      <c r="UWE50" s="168"/>
      <c r="UWF50" s="172"/>
      <c r="UWG50" s="168"/>
      <c r="UWH50" s="168"/>
      <c r="UWI50" s="168"/>
      <c r="UWJ50" s="173"/>
      <c r="UWK50" s="168"/>
      <c r="UWL50" s="164"/>
      <c r="UWM50" s="167"/>
      <c r="UWN50" s="168"/>
      <c r="UWO50" s="172"/>
      <c r="UWP50" s="168"/>
      <c r="UWQ50" s="168"/>
      <c r="UWR50" s="168"/>
      <c r="UWS50" s="173"/>
      <c r="UWT50" s="168"/>
      <c r="UWU50" s="164"/>
      <c r="UWV50" s="167"/>
      <c r="UWW50" s="168"/>
      <c r="UWX50" s="172"/>
      <c r="UWY50" s="168"/>
      <c r="UWZ50" s="168"/>
      <c r="UXA50" s="168"/>
      <c r="UXB50" s="173"/>
      <c r="UXC50" s="168"/>
      <c r="UXD50" s="164"/>
      <c r="UXE50" s="167"/>
      <c r="UXF50" s="168"/>
      <c r="UXG50" s="172"/>
      <c r="UXH50" s="168"/>
      <c r="UXI50" s="168"/>
      <c r="UXJ50" s="168"/>
      <c r="UXK50" s="173"/>
      <c r="UXL50" s="168"/>
      <c r="UXM50" s="164"/>
      <c r="UXN50" s="167"/>
      <c r="UXO50" s="168"/>
      <c r="UXP50" s="172"/>
      <c r="UXQ50" s="168"/>
      <c r="UXR50" s="168"/>
      <c r="UXS50" s="168"/>
      <c r="UXT50" s="173"/>
      <c r="UXU50" s="168"/>
      <c r="UXV50" s="164"/>
      <c r="UXW50" s="167"/>
      <c r="UXX50" s="168"/>
      <c r="UXY50" s="172"/>
      <c r="UXZ50" s="168"/>
      <c r="UYA50" s="168"/>
      <c r="UYB50" s="168"/>
      <c r="UYC50" s="173"/>
      <c r="UYD50" s="168"/>
      <c r="UYE50" s="164"/>
      <c r="UYF50" s="167"/>
      <c r="UYG50" s="168"/>
      <c r="UYH50" s="172"/>
      <c r="UYI50" s="168"/>
      <c r="UYJ50" s="168"/>
      <c r="UYK50" s="168"/>
      <c r="UYL50" s="173"/>
      <c r="UYM50" s="168"/>
      <c r="UYN50" s="164"/>
      <c r="UYO50" s="167"/>
      <c r="UYP50" s="168"/>
      <c r="UYQ50" s="172"/>
      <c r="UYR50" s="168"/>
      <c r="UYS50" s="168"/>
      <c r="UYT50" s="168"/>
      <c r="UYU50" s="173"/>
      <c r="UYV50" s="168"/>
      <c r="UYW50" s="164"/>
      <c r="UYX50" s="167"/>
      <c r="UYY50" s="168"/>
      <c r="UYZ50" s="172"/>
      <c r="UZA50" s="168"/>
      <c r="UZB50" s="168"/>
      <c r="UZC50" s="168"/>
      <c r="UZD50" s="173"/>
      <c r="UZE50" s="168"/>
      <c r="UZF50" s="164"/>
      <c r="UZG50" s="167"/>
      <c r="UZH50" s="168"/>
      <c r="UZI50" s="172"/>
      <c r="UZJ50" s="168"/>
      <c r="UZK50" s="168"/>
      <c r="UZL50" s="168"/>
      <c r="UZM50" s="173"/>
      <c r="UZN50" s="168"/>
      <c r="UZO50" s="164"/>
      <c r="UZP50" s="167"/>
      <c r="UZQ50" s="168"/>
      <c r="UZR50" s="172"/>
      <c r="UZS50" s="168"/>
      <c r="UZT50" s="168"/>
      <c r="UZU50" s="168"/>
      <c r="UZV50" s="173"/>
      <c r="UZW50" s="168"/>
      <c r="UZX50" s="164"/>
      <c r="UZY50" s="167"/>
      <c r="UZZ50" s="168"/>
      <c r="VAA50" s="172"/>
      <c r="VAB50" s="168"/>
      <c r="VAC50" s="168"/>
      <c r="VAD50" s="168"/>
      <c r="VAE50" s="173"/>
      <c r="VAF50" s="168"/>
      <c r="VAG50" s="164"/>
      <c r="VAH50" s="167"/>
      <c r="VAI50" s="168"/>
      <c r="VAJ50" s="172"/>
      <c r="VAK50" s="168"/>
      <c r="VAL50" s="168"/>
      <c r="VAM50" s="168"/>
      <c r="VAN50" s="173"/>
      <c r="VAO50" s="168"/>
      <c r="VAP50" s="164"/>
      <c r="VAQ50" s="167"/>
      <c r="VAR50" s="168"/>
      <c r="VAS50" s="172"/>
      <c r="VAT50" s="168"/>
      <c r="VAU50" s="168"/>
      <c r="VAV50" s="168"/>
      <c r="VAW50" s="173"/>
      <c r="VAX50" s="168"/>
      <c r="VAY50" s="164"/>
      <c r="VAZ50" s="167"/>
      <c r="VBA50" s="168"/>
      <c r="VBB50" s="172"/>
      <c r="VBC50" s="168"/>
      <c r="VBD50" s="168"/>
      <c r="VBE50" s="168"/>
      <c r="VBF50" s="173"/>
      <c r="VBG50" s="168"/>
      <c r="VBH50" s="164"/>
      <c r="VBI50" s="167"/>
      <c r="VBJ50" s="168"/>
      <c r="VBK50" s="172"/>
      <c r="VBL50" s="168"/>
      <c r="VBM50" s="168"/>
      <c r="VBN50" s="168"/>
      <c r="VBO50" s="173"/>
      <c r="VBP50" s="168"/>
      <c r="VBQ50" s="164"/>
      <c r="VBR50" s="167"/>
      <c r="VBS50" s="168"/>
      <c r="VBT50" s="172"/>
      <c r="VBU50" s="168"/>
      <c r="VBV50" s="168"/>
      <c r="VBW50" s="168"/>
      <c r="VBX50" s="173"/>
      <c r="VBY50" s="168"/>
      <c r="VBZ50" s="164"/>
      <c r="VCA50" s="167"/>
      <c r="VCB50" s="168"/>
      <c r="VCC50" s="172"/>
      <c r="VCD50" s="168"/>
      <c r="VCE50" s="168"/>
      <c r="VCF50" s="168"/>
      <c r="VCG50" s="173"/>
      <c r="VCH50" s="168"/>
      <c r="VCI50" s="164"/>
      <c r="VCJ50" s="167"/>
      <c r="VCK50" s="168"/>
      <c r="VCL50" s="172"/>
      <c r="VCM50" s="168"/>
      <c r="VCN50" s="168"/>
      <c r="VCO50" s="168"/>
      <c r="VCP50" s="173"/>
      <c r="VCQ50" s="168"/>
      <c r="VCR50" s="164"/>
      <c r="VCS50" s="167"/>
      <c r="VCT50" s="168"/>
      <c r="VCU50" s="172"/>
      <c r="VCV50" s="168"/>
      <c r="VCW50" s="168"/>
      <c r="VCX50" s="168"/>
      <c r="VCY50" s="173"/>
      <c r="VCZ50" s="168"/>
      <c r="VDA50" s="164"/>
      <c r="VDB50" s="167"/>
      <c r="VDC50" s="168"/>
      <c r="VDD50" s="172"/>
      <c r="VDE50" s="168"/>
      <c r="VDF50" s="168"/>
      <c r="VDG50" s="168"/>
      <c r="VDH50" s="173"/>
      <c r="VDI50" s="168"/>
      <c r="VDJ50" s="164"/>
      <c r="VDK50" s="167"/>
      <c r="VDL50" s="168"/>
      <c r="VDM50" s="172"/>
      <c r="VDN50" s="168"/>
      <c r="VDO50" s="168"/>
      <c r="VDP50" s="168"/>
      <c r="VDQ50" s="173"/>
      <c r="VDR50" s="168"/>
      <c r="VDS50" s="164"/>
      <c r="VDT50" s="167"/>
      <c r="VDU50" s="168"/>
      <c r="VDV50" s="172"/>
      <c r="VDW50" s="168"/>
      <c r="VDX50" s="168"/>
      <c r="VDY50" s="168"/>
      <c r="VDZ50" s="173"/>
      <c r="VEA50" s="168"/>
      <c r="VEB50" s="164"/>
      <c r="VEC50" s="167"/>
      <c r="VED50" s="168"/>
      <c r="VEE50" s="172"/>
      <c r="VEF50" s="168"/>
      <c r="VEG50" s="168"/>
      <c r="VEH50" s="168"/>
      <c r="VEI50" s="173"/>
      <c r="VEJ50" s="168"/>
      <c r="VEK50" s="164"/>
      <c r="VEL50" s="167"/>
      <c r="VEM50" s="168"/>
      <c r="VEN50" s="172"/>
      <c r="VEO50" s="168"/>
      <c r="VEP50" s="168"/>
      <c r="VEQ50" s="168"/>
      <c r="VER50" s="173"/>
      <c r="VES50" s="168"/>
      <c r="VET50" s="164"/>
      <c r="VEU50" s="167"/>
      <c r="VEV50" s="168"/>
      <c r="VEW50" s="172"/>
      <c r="VEX50" s="168"/>
      <c r="VEY50" s="168"/>
      <c r="VEZ50" s="168"/>
      <c r="VFA50" s="173"/>
      <c r="VFB50" s="168"/>
      <c r="VFC50" s="164"/>
      <c r="VFD50" s="167"/>
      <c r="VFE50" s="168"/>
      <c r="VFF50" s="172"/>
      <c r="VFG50" s="168"/>
      <c r="VFH50" s="168"/>
      <c r="VFI50" s="168"/>
      <c r="VFJ50" s="173"/>
      <c r="VFK50" s="168"/>
      <c r="VFL50" s="164"/>
      <c r="VFM50" s="167"/>
      <c r="VFN50" s="168"/>
      <c r="VFO50" s="172"/>
      <c r="VFP50" s="168"/>
      <c r="VFQ50" s="168"/>
      <c r="VFR50" s="168"/>
      <c r="VFS50" s="173"/>
      <c r="VFT50" s="168"/>
      <c r="VFU50" s="164"/>
      <c r="VFV50" s="167"/>
      <c r="VFW50" s="168"/>
      <c r="VFX50" s="172"/>
      <c r="VFY50" s="168"/>
      <c r="VFZ50" s="168"/>
      <c r="VGA50" s="168"/>
      <c r="VGB50" s="173"/>
      <c r="VGC50" s="168"/>
      <c r="VGD50" s="164"/>
      <c r="VGE50" s="167"/>
      <c r="VGF50" s="168"/>
      <c r="VGG50" s="172"/>
      <c r="VGH50" s="168"/>
      <c r="VGI50" s="168"/>
      <c r="VGJ50" s="168"/>
      <c r="VGK50" s="173"/>
      <c r="VGL50" s="168"/>
      <c r="VGM50" s="164"/>
      <c r="VGN50" s="167"/>
      <c r="VGO50" s="168"/>
      <c r="VGP50" s="172"/>
      <c r="VGQ50" s="168"/>
      <c r="VGR50" s="168"/>
      <c r="VGS50" s="168"/>
      <c r="VGT50" s="173"/>
      <c r="VGU50" s="168"/>
      <c r="VGV50" s="164"/>
      <c r="VGW50" s="167"/>
      <c r="VGX50" s="168"/>
      <c r="VGY50" s="172"/>
      <c r="VGZ50" s="168"/>
      <c r="VHA50" s="168"/>
      <c r="VHB50" s="168"/>
      <c r="VHC50" s="173"/>
      <c r="VHD50" s="168"/>
      <c r="VHE50" s="164"/>
      <c r="VHF50" s="167"/>
      <c r="VHG50" s="168"/>
      <c r="VHH50" s="172"/>
      <c r="VHI50" s="168"/>
      <c r="VHJ50" s="168"/>
      <c r="VHK50" s="168"/>
      <c r="VHL50" s="173"/>
      <c r="VHM50" s="168"/>
      <c r="VHN50" s="164"/>
      <c r="VHO50" s="167"/>
      <c r="VHP50" s="168"/>
      <c r="VHQ50" s="172"/>
      <c r="VHR50" s="168"/>
      <c r="VHS50" s="168"/>
      <c r="VHT50" s="168"/>
      <c r="VHU50" s="173"/>
      <c r="VHV50" s="168"/>
      <c r="VHW50" s="164"/>
      <c r="VHX50" s="167"/>
      <c r="VHY50" s="168"/>
      <c r="VHZ50" s="172"/>
      <c r="VIA50" s="168"/>
      <c r="VIB50" s="168"/>
      <c r="VIC50" s="168"/>
      <c r="VID50" s="173"/>
      <c r="VIE50" s="168"/>
      <c r="VIF50" s="164"/>
      <c r="VIG50" s="167"/>
      <c r="VIH50" s="168"/>
      <c r="VII50" s="172"/>
      <c r="VIJ50" s="168"/>
      <c r="VIK50" s="168"/>
      <c r="VIL50" s="168"/>
      <c r="VIM50" s="173"/>
      <c r="VIN50" s="168"/>
      <c r="VIO50" s="164"/>
      <c r="VIP50" s="167"/>
      <c r="VIQ50" s="168"/>
      <c r="VIR50" s="172"/>
      <c r="VIS50" s="168"/>
      <c r="VIT50" s="168"/>
      <c r="VIU50" s="168"/>
      <c r="VIV50" s="173"/>
      <c r="VIW50" s="168"/>
      <c r="VIX50" s="164"/>
      <c r="VIY50" s="167"/>
      <c r="VIZ50" s="168"/>
      <c r="VJA50" s="172"/>
      <c r="VJB50" s="168"/>
      <c r="VJC50" s="168"/>
      <c r="VJD50" s="168"/>
      <c r="VJE50" s="173"/>
      <c r="VJF50" s="168"/>
      <c r="VJG50" s="164"/>
      <c r="VJH50" s="167"/>
      <c r="VJI50" s="168"/>
      <c r="VJJ50" s="172"/>
      <c r="VJK50" s="168"/>
      <c r="VJL50" s="168"/>
      <c r="VJM50" s="168"/>
      <c r="VJN50" s="173"/>
      <c r="VJO50" s="168"/>
      <c r="VJP50" s="164"/>
      <c r="VJQ50" s="167"/>
      <c r="VJR50" s="168"/>
      <c r="VJS50" s="172"/>
      <c r="VJT50" s="168"/>
      <c r="VJU50" s="168"/>
      <c r="VJV50" s="168"/>
      <c r="VJW50" s="173"/>
      <c r="VJX50" s="168"/>
      <c r="VJY50" s="164"/>
      <c r="VJZ50" s="167"/>
      <c r="VKA50" s="168"/>
      <c r="VKB50" s="172"/>
      <c r="VKC50" s="168"/>
      <c r="VKD50" s="168"/>
      <c r="VKE50" s="168"/>
      <c r="VKF50" s="173"/>
      <c r="VKG50" s="168"/>
      <c r="VKH50" s="164"/>
      <c r="VKI50" s="167"/>
      <c r="VKJ50" s="168"/>
      <c r="VKK50" s="172"/>
      <c r="VKL50" s="168"/>
      <c r="VKM50" s="168"/>
      <c r="VKN50" s="168"/>
      <c r="VKO50" s="173"/>
      <c r="VKP50" s="168"/>
      <c r="VKQ50" s="164"/>
      <c r="VKR50" s="167"/>
      <c r="VKS50" s="168"/>
      <c r="VKT50" s="172"/>
      <c r="VKU50" s="168"/>
      <c r="VKV50" s="168"/>
      <c r="VKW50" s="168"/>
      <c r="VKX50" s="173"/>
      <c r="VKY50" s="168"/>
      <c r="VKZ50" s="164"/>
      <c r="VLA50" s="167"/>
      <c r="VLB50" s="168"/>
      <c r="VLC50" s="172"/>
      <c r="VLD50" s="168"/>
      <c r="VLE50" s="168"/>
      <c r="VLF50" s="168"/>
      <c r="VLG50" s="173"/>
      <c r="VLH50" s="168"/>
      <c r="VLI50" s="164"/>
      <c r="VLJ50" s="167"/>
      <c r="VLK50" s="168"/>
      <c r="VLL50" s="172"/>
      <c r="VLM50" s="168"/>
      <c r="VLN50" s="168"/>
      <c r="VLO50" s="168"/>
      <c r="VLP50" s="173"/>
      <c r="VLQ50" s="168"/>
      <c r="VLR50" s="164"/>
      <c r="VLS50" s="167"/>
      <c r="VLT50" s="168"/>
      <c r="VLU50" s="172"/>
      <c r="VLV50" s="168"/>
      <c r="VLW50" s="168"/>
      <c r="VLX50" s="168"/>
      <c r="VLY50" s="173"/>
      <c r="VLZ50" s="168"/>
      <c r="VMA50" s="164"/>
      <c r="VMB50" s="167"/>
      <c r="VMC50" s="168"/>
      <c r="VMD50" s="172"/>
      <c r="VME50" s="168"/>
      <c r="VMF50" s="168"/>
      <c r="VMG50" s="168"/>
      <c r="VMH50" s="173"/>
      <c r="VMI50" s="168"/>
      <c r="VMJ50" s="164"/>
      <c r="VMK50" s="167"/>
      <c r="VML50" s="168"/>
      <c r="VMM50" s="172"/>
      <c r="VMN50" s="168"/>
      <c r="VMO50" s="168"/>
      <c r="VMP50" s="168"/>
      <c r="VMQ50" s="173"/>
      <c r="VMR50" s="168"/>
      <c r="VMS50" s="164"/>
      <c r="VMT50" s="167"/>
      <c r="VMU50" s="168"/>
      <c r="VMV50" s="172"/>
      <c r="VMW50" s="168"/>
      <c r="VMX50" s="168"/>
      <c r="VMY50" s="168"/>
      <c r="VMZ50" s="173"/>
      <c r="VNA50" s="168"/>
      <c r="VNB50" s="164"/>
      <c r="VNC50" s="167"/>
      <c r="VND50" s="168"/>
      <c r="VNE50" s="172"/>
      <c r="VNF50" s="168"/>
      <c r="VNG50" s="168"/>
      <c r="VNH50" s="168"/>
      <c r="VNI50" s="173"/>
      <c r="VNJ50" s="168"/>
      <c r="VNK50" s="164"/>
      <c r="VNL50" s="167"/>
      <c r="VNM50" s="168"/>
      <c r="VNN50" s="172"/>
      <c r="VNO50" s="168"/>
      <c r="VNP50" s="168"/>
      <c r="VNQ50" s="168"/>
      <c r="VNR50" s="173"/>
      <c r="VNS50" s="168"/>
      <c r="VNT50" s="164"/>
      <c r="VNU50" s="167"/>
      <c r="VNV50" s="168"/>
      <c r="VNW50" s="172"/>
      <c r="VNX50" s="168"/>
      <c r="VNY50" s="168"/>
      <c r="VNZ50" s="168"/>
      <c r="VOA50" s="173"/>
      <c r="VOB50" s="168"/>
      <c r="VOC50" s="164"/>
      <c r="VOD50" s="167"/>
      <c r="VOE50" s="168"/>
      <c r="VOF50" s="172"/>
      <c r="VOG50" s="168"/>
      <c r="VOH50" s="168"/>
      <c r="VOI50" s="168"/>
      <c r="VOJ50" s="173"/>
      <c r="VOK50" s="168"/>
      <c r="VOL50" s="164"/>
      <c r="VOM50" s="167"/>
      <c r="VON50" s="168"/>
      <c r="VOO50" s="172"/>
      <c r="VOP50" s="168"/>
      <c r="VOQ50" s="168"/>
      <c r="VOR50" s="168"/>
      <c r="VOS50" s="173"/>
      <c r="VOT50" s="168"/>
      <c r="VOU50" s="164"/>
      <c r="VOV50" s="167"/>
      <c r="VOW50" s="168"/>
      <c r="VOX50" s="172"/>
      <c r="VOY50" s="168"/>
      <c r="VOZ50" s="168"/>
      <c r="VPA50" s="168"/>
      <c r="VPB50" s="173"/>
      <c r="VPC50" s="168"/>
      <c r="VPD50" s="164"/>
      <c r="VPE50" s="167"/>
      <c r="VPF50" s="168"/>
      <c r="VPG50" s="172"/>
      <c r="VPH50" s="168"/>
      <c r="VPI50" s="168"/>
      <c r="VPJ50" s="168"/>
      <c r="VPK50" s="173"/>
      <c r="VPL50" s="168"/>
      <c r="VPM50" s="164"/>
      <c r="VPN50" s="167"/>
      <c r="VPO50" s="168"/>
      <c r="VPP50" s="172"/>
      <c r="VPQ50" s="168"/>
      <c r="VPR50" s="168"/>
      <c r="VPS50" s="168"/>
      <c r="VPT50" s="173"/>
      <c r="VPU50" s="168"/>
      <c r="VPV50" s="164"/>
      <c r="VPW50" s="167"/>
      <c r="VPX50" s="168"/>
      <c r="VPY50" s="172"/>
      <c r="VPZ50" s="168"/>
      <c r="VQA50" s="168"/>
      <c r="VQB50" s="168"/>
      <c r="VQC50" s="173"/>
      <c r="VQD50" s="168"/>
      <c r="VQE50" s="164"/>
      <c r="VQF50" s="167"/>
      <c r="VQG50" s="168"/>
      <c r="VQH50" s="172"/>
      <c r="VQI50" s="168"/>
      <c r="VQJ50" s="168"/>
      <c r="VQK50" s="168"/>
      <c r="VQL50" s="173"/>
      <c r="VQM50" s="168"/>
      <c r="VQN50" s="164"/>
      <c r="VQO50" s="167"/>
      <c r="VQP50" s="168"/>
      <c r="VQQ50" s="172"/>
      <c r="VQR50" s="168"/>
      <c r="VQS50" s="168"/>
      <c r="VQT50" s="168"/>
      <c r="VQU50" s="173"/>
      <c r="VQV50" s="168"/>
      <c r="VQW50" s="164"/>
      <c r="VQX50" s="167"/>
      <c r="VQY50" s="168"/>
      <c r="VQZ50" s="172"/>
      <c r="VRA50" s="168"/>
      <c r="VRB50" s="168"/>
      <c r="VRC50" s="168"/>
      <c r="VRD50" s="173"/>
      <c r="VRE50" s="168"/>
      <c r="VRF50" s="164"/>
      <c r="VRG50" s="167"/>
      <c r="VRH50" s="168"/>
      <c r="VRI50" s="172"/>
      <c r="VRJ50" s="168"/>
      <c r="VRK50" s="168"/>
      <c r="VRL50" s="168"/>
      <c r="VRM50" s="173"/>
      <c r="VRN50" s="168"/>
      <c r="VRO50" s="164"/>
      <c r="VRP50" s="167"/>
      <c r="VRQ50" s="168"/>
      <c r="VRR50" s="172"/>
      <c r="VRS50" s="168"/>
      <c r="VRT50" s="168"/>
      <c r="VRU50" s="168"/>
      <c r="VRV50" s="173"/>
      <c r="VRW50" s="168"/>
      <c r="VRX50" s="164"/>
      <c r="VRY50" s="167"/>
      <c r="VRZ50" s="168"/>
      <c r="VSA50" s="172"/>
      <c r="VSB50" s="168"/>
      <c r="VSC50" s="168"/>
      <c r="VSD50" s="168"/>
      <c r="VSE50" s="173"/>
      <c r="VSF50" s="168"/>
      <c r="VSG50" s="164"/>
      <c r="VSH50" s="167"/>
      <c r="VSI50" s="168"/>
      <c r="VSJ50" s="172"/>
      <c r="VSK50" s="168"/>
      <c r="VSL50" s="168"/>
      <c r="VSM50" s="168"/>
      <c r="VSN50" s="173"/>
      <c r="VSO50" s="168"/>
      <c r="VSP50" s="164"/>
      <c r="VSQ50" s="167"/>
      <c r="VSR50" s="168"/>
      <c r="VSS50" s="172"/>
      <c r="VST50" s="168"/>
      <c r="VSU50" s="168"/>
      <c r="VSV50" s="168"/>
      <c r="VSW50" s="173"/>
      <c r="VSX50" s="168"/>
      <c r="VSY50" s="164"/>
      <c r="VSZ50" s="167"/>
      <c r="VTA50" s="168"/>
      <c r="VTB50" s="172"/>
      <c r="VTC50" s="168"/>
      <c r="VTD50" s="168"/>
      <c r="VTE50" s="168"/>
      <c r="VTF50" s="173"/>
      <c r="VTG50" s="168"/>
      <c r="VTH50" s="164"/>
      <c r="VTI50" s="167"/>
      <c r="VTJ50" s="168"/>
      <c r="VTK50" s="172"/>
      <c r="VTL50" s="168"/>
      <c r="VTM50" s="168"/>
      <c r="VTN50" s="168"/>
      <c r="VTO50" s="173"/>
      <c r="VTP50" s="168"/>
      <c r="VTQ50" s="164"/>
      <c r="VTR50" s="167"/>
      <c r="VTS50" s="168"/>
      <c r="VTT50" s="172"/>
      <c r="VTU50" s="168"/>
      <c r="VTV50" s="168"/>
      <c r="VTW50" s="168"/>
      <c r="VTX50" s="173"/>
      <c r="VTY50" s="168"/>
      <c r="VTZ50" s="164"/>
      <c r="VUA50" s="167"/>
      <c r="VUB50" s="168"/>
      <c r="VUC50" s="172"/>
      <c r="VUD50" s="168"/>
      <c r="VUE50" s="168"/>
      <c r="VUF50" s="168"/>
      <c r="VUG50" s="173"/>
      <c r="VUH50" s="168"/>
      <c r="VUI50" s="164"/>
      <c r="VUJ50" s="167"/>
      <c r="VUK50" s="168"/>
      <c r="VUL50" s="172"/>
      <c r="VUM50" s="168"/>
      <c r="VUN50" s="168"/>
      <c r="VUO50" s="168"/>
      <c r="VUP50" s="173"/>
      <c r="VUQ50" s="168"/>
      <c r="VUR50" s="164"/>
      <c r="VUS50" s="167"/>
      <c r="VUT50" s="168"/>
      <c r="VUU50" s="172"/>
      <c r="VUV50" s="168"/>
      <c r="VUW50" s="168"/>
      <c r="VUX50" s="168"/>
      <c r="VUY50" s="173"/>
      <c r="VUZ50" s="168"/>
      <c r="VVA50" s="164"/>
      <c r="VVB50" s="167"/>
      <c r="VVC50" s="168"/>
      <c r="VVD50" s="172"/>
      <c r="VVE50" s="168"/>
      <c r="VVF50" s="168"/>
      <c r="VVG50" s="168"/>
      <c r="VVH50" s="173"/>
      <c r="VVI50" s="168"/>
      <c r="VVJ50" s="164"/>
      <c r="VVK50" s="167"/>
      <c r="VVL50" s="168"/>
      <c r="VVM50" s="172"/>
      <c r="VVN50" s="168"/>
      <c r="VVO50" s="168"/>
      <c r="VVP50" s="168"/>
      <c r="VVQ50" s="173"/>
      <c r="VVR50" s="168"/>
      <c r="VVS50" s="164"/>
      <c r="VVT50" s="167"/>
      <c r="VVU50" s="168"/>
      <c r="VVV50" s="172"/>
      <c r="VVW50" s="168"/>
      <c r="VVX50" s="168"/>
      <c r="VVY50" s="168"/>
      <c r="VVZ50" s="173"/>
      <c r="VWA50" s="168"/>
      <c r="VWB50" s="164"/>
      <c r="VWC50" s="167"/>
      <c r="VWD50" s="168"/>
      <c r="VWE50" s="172"/>
      <c r="VWF50" s="168"/>
      <c r="VWG50" s="168"/>
      <c r="VWH50" s="168"/>
      <c r="VWI50" s="173"/>
      <c r="VWJ50" s="168"/>
      <c r="VWK50" s="164"/>
      <c r="VWL50" s="167"/>
      <c r="VWM50" s="168"/>
      <c r="VWN50" s="172"/>
      <c r="VWO50" s="168"/>
      <c r="VWP50" s="168"/>
      <c r="VWQ50" s="168"/>
      <c r="VWR50" s="173"/>
      <c r="VWS50" s="168"/>
      <c r="VWT50" s="164"/>
      <c r="VWU50" s="167"/>
      <c r="VWV50" s="168"/>
      <c r="VWW50" s="172"/>
      <c r="VWX50" s="168"/>
      <c r="VWY50" s="168"/>
      <c r="VWZ50" s="168"/>
      <c r="VXA50" s="173"/>
      <c r="VXB50" s="168"/>
      <c r="VXC50" s="164"/>
      <c r="VXD50" s="167"/>
      <c r="VXE50" s="168"/>
      <c r="VXF50" s="172"/>
      <c r="VXG50" s="168"/>
      <c r="VXH50" s="168"/>
      <c r="VXI50" s="168"/>
      <c r="VXJ50" s="173"/>
      <c r="VXK50" s="168"/>
      <c r="VXL50" s="164"/>
      <c r="VXM50" s="167"/>
      <c r="VXN50" s="168"/>
      <c r="VXO50" s="172"/>
      <c r="VXP50" s="168"/>
      <c r="VXQ50" s="168"/>
      <c r="VXR50" s="168"/>
      <c r="VXS50" s="173"/>
      <c r="VXT50" s="168"/>
      <c r="VXU50" s="164"/>
      <c r="VXV50" s="167"/>
      <c r="VXW50" s="168"/>
      <c r="VXX50" s="172"/>
      <c r="VXY50" s="168"/>
      <c r="VXZ50" s="168"/>
      <c r="VYA50" s="168"/>
      <c r="VYB50" s="173"/>
      <c r="VYC50" s="168"/>
      <c r="VYD50" s="164"/>
      <c r="VYE50" s="167"/>
      <c r="VYF50" s="168"/>
      <c r="VYG50" s="172"/>
      <c r="VYH50" s="168"/>
      <c r="VYI50" s="168"/>
      <c r="VYJ50" s="168"/>
      <c r="VYK50" s="173"/>
      <c r="VYL50" s="168"/>
      <c r="VYM50" s="164"/>
      <c r="VYN50" s="167"/>
      <c r="VYO50" s="168"/>
      <c r="VYP50" s="172"/>
      <c r="VYQ50" s="168"/>
      <c r="VYR50" s="168"/>
      <c r="VYS50" s="168"/>
      <c r="VYT50" s="173"/>
      <c r="VYU50" s="168"/>
      <c r="VYV50" s="164"/>
      <c r="VYW50" s="167"/>
      <c r="VYX50" s="168"/>
      <c r="VYY50" s="172"/>
      <c r="VYZ50" s="168"/>
      <c r="VZA50" s="168"/>
      <c r="VZB50" s="168"/>
      <c r="VZC50" s="173"/>
      <c r="VZD50" s="168"/>
      <c r="VZE50" s="164"/>
      <c r="VZF50" s="167"/>
      <c r="VZG50" s="168"/>
      <c r="VZH50" s="172"/>
      <c r="VZI50" s="168"/>
      <c r="VZJ50" s="168"/>
      <c r="VZK50" s="168"/>
      <c r="VZL50" s="173"/>
      <c r="VZM50" s="168"/>
      <c r="VZN50" s="164"/>
      <c r="VZO50" s="167"/>
      <c r="VZP50" s="168"/>
      <c r="VZQ50" s="172"/>
      <c r="VZR50" s="168"/>
      <c r="VZS50" s="168"/>
      <c r="VZT50" s="168"/>
      <c r="VZU50" s="173"/>
      <c r="VZV50" s="168"/>
      <c r="VZW50" s="164"/>
      <c r="VZX50" s="167"/>
      <c r="VZY50" s="168"/>
      <c r="VZZ50" s="172"/>
      <c r="WAA50" s="168"/>
      <c r="WAB50" s="168"/>
      <c r="WAC50" s="168"/>
      <c r="WAD50" s="173"/>
      <c r="WAE50" s="168"/>
      <c r="WAF50" s="164"/>
      <c r="WAG50" s="167"/>
      <c r="WAH50" s="168"/>
      <c r="WAI50" s="172"/>
      <c r="WAJ50" s="168"/>
      <c r="WAK50" s="168"/>
      <c r="WAL50" s="168"/>
      <c r="WAM50" s="173"/>
      <c r="WAN50" s="168"/>
      <c r="WAO50" s="164"/>
      <c r="WAP50" s="167"/>
      <c r="WAQ50" s="168"/>
      <c r="WAR50" s="172"/>
      <c r="WAS50" s="168"/>
      <c r="WAT50" s="168"/>
      <c r="WAU50" s="168"/>
      <c r="WAV50" s="173"/>
      <c r="WAW50" s="168"/>
      <c r="WAX50" s="164"/>
      <c r="WAY50" s="167"/>
      <c r="WAZ50" s="168"/>
      <c r="WBA50" s="172"/>
      <c r="WBB50" s="168"/>
      <c r="WBC50" s="168"/>
      <c r="WBD50" s="168"/>
      <c r="WBE50" s="173"/>
      <c r="WBF50" s="168"/>
      <c r="WBG50" s="164"/>
      <c r="WBH50" s="167"/>
      <c r="WBI50" s="168"/>
      <c r="WBJ50" s="172"/>
      <c r="WBK50" s="168"/>
      <c r="WBL50" s="168"/>
      <c r="WBM50" s="168"/>
      <c r="WBN50" s="173"/>
      <c r="WBO50" s="168"/>
      <c r="WBP50" s="164"/>
      <c r="WBQ50" s="167"/>
      <c r="WBR50" s="168"/>
      <c r="WBS50" s="172"/>
      <c r="WBT50" s="168"/>
      <c r="WBU50" s="168"/>
      <c r="WBV50" s="168"/>
      <c r="WBW50" s="173"/>
      <c r="WBX50" s="168"/>
      <c r="WBY50" s="164"/>
      <c r="WBZ50" s="167"/>
      <c r="WCA50" s="168"/>
      <c r="WCB50" s="172"/>
      <c r="WCC50" s="168"/>
      <c r="WCD50" s="168"/>
      <c r="WCE50" s="168"/>
      <c r="WCF50" s="173"/>
      <c r="WCG50" s="168"/>
      <c r="WCH50" s="164"/>
      <c r="WCI50" s="167"/>
      <c r="WCJ50" s="168"/>
      <c r="WCK50" s="172"/>
      <c r="WCL50" s="168"/>
      <c r="WCM50" s="168"/>
      <c r="WCN50" s="168"/>
      <c r="WCO50" s="173"/>
      <c r="WCP50" s="168"/>
      <c r="WCQ50" s="164"/>
      <c r="WCR50" s="167"/>
      <c r="WCS50" s="168"/>
      <c r="WCT50" s="172"/>
      <c r="WCU50" s="168"/>
      <c r="WCV50" s="168"/>
      <c r="WCW50" s="168"/>
      <c r="WCX50" s="173"/>
      <c r="WCY50" s="168"/>
      <c r="WCZ50" s="164"/>
      <c r="WDA50" s="167"/>
      <c r="WDB50" s="168"/>
      <c r="WDC50" s="172"/>
      <c r="WDD50" s="168"/>
      <c r="WDE50" s="168"/>
      <c r="WDF50" s="168"/>
      <c r="WDG50" s="173"/>
      <c r="WDH50" s="168"/>
      <c r="WDI50" s="164"/>
      <c r="WDJ50" s="167"/>
      <c r="WDK50" s="168"/>
      <c r="WDL50" s="172"/>
      <c r="WDM50" s="168"/>
      <c r="WDN50" s="168"/>
      <c r="WDO50" s="168"/>
      <c r="WDP50" s="173"/>
      <c r="WDQ50" s="168"/>
      <c r="WDR50" s="164"/>
      <c r="WDS50" s="167"/>
      <c r="WDT50" s="168"/>
      <c r="WDU50" s="172"/>
      <c r="WDV50" s="168"/>
      <c r="WDW50" s="168"/>
      <c r="WDX50" s="168"/>
      <c r="WDY50" s="173"/>
      <c r="WDZ50" s="168"/>
      <c r="WEA50" s="164"/>
      <c r="WEB50" s="167"/>
      <c r="WEC50" s="168"/>
      <c r="WED50" s="172"/>
      <c r="WEE50" s="168"/>
      <c r="WEF50" s="168"/>
      <c r="WEG50" s="168"/>
      <c r="WEH50" s="173"/>
      <c r="WEI50" s="168"/>
      <c r="WEJ50" s="164"/>
      <c r="WEK50" s="167"/>
      <c r="WEL50" s="168"/>
      <c r="WEM50" s="172"/>
      <c r="WEN50" s="168"/>
      <c r="WEO50" s="168"/>
      <c r="WEP50" s="168"/>
      <c r="WEQ50" s="173"/>
      <c r="WER50" s="168"/>
      <c r="WES50" s="164"/>
      <c r="WET50" s="167"/>
      <c r="WEU50" s="168"/>
      <c r="WEV50" s="172"/>
      <c r="WEW50" s="168"/>
      <c r="WEX50" s="168"/>
      <c r="WEY50" s="168"/>
      <c r="WEZ50" s="173"/>
      <c r="WFA50" s="168"/>
      <c r="WFB50" s="164"/>
      <c r="WFC50" s="167"/>
      <c r="WFD50" s="168"/>
      <c r="WFE50" s="172"/>
      <c r="WFF50" s="168"/>
      <c r="WFG50" s="168"/>
      <c r="WFH50" s="168"/>
      <c r="WFI50" s="173"/>
      <c r="WFJ50" s="168"/>
      <c r="WFK50" s="164"/>
      <c r="WFL50" s="167"/>
      <c r="WFM50" s="168"/>
      <c r="WFN50" s="172"/>
      <c r="WFO50" s="168"/>
      <c r="WFP50" s="168"/>
      <c r="WFQ50" s="168"/>
      <c r="WFR50" s="173"/>
      <c r="WFS50" s="168"/>
      <c r="WFT50" s="164"/>
      <c r="WFU50" s="167"/>
      <c r="WFV50" s="168"/>
      <c r="WFW50" s="172"/>
      <c r="WFX50" s="168"/>
      <c r="WFY50" s="168"/>
      <c r="WFZ50" s="168"/>
      <c r="WGA50" s="173"/>
      <c r="WGB50" s="168"/>
      <c r="WGC50" s="164"/>
      <c r="WGD50" s="167"/>
      <c r="WGE50" s="168"/>
      <c r="WGF50" s="172"/>
      <c r="WGG50" s="168"/>
      <c r="WGH50" s="168"/>
      <c r="WGI50" s="168"/>
      <c r="WGJ50" s="173"/>
      <c r="WGK50" s="168"/>
      <c r="WGL50" s="164"/>
      <c r="WGM50" s="167"/>
      <c r="WGN50" s="168"/>
      <c r="WGO50" s="172"/>
      <c r="WGP50" s="168"/>
      <c r="WGQ50" s="168"/>
      <c r="WGR50" s="168"/>
      <c r="WGS50" s="173"/>
      <c r="WGT50" s="168"/>
      <c r="WGU50" s="164"/>
      <c r="WGV50" s="167"/>
      <c r="WGW50" s="168"/>
      <c r="WGX50" s="172"/>
      <c r="WGY50" s="168"/>
      <c r="WGZ50" s="168"/>
      <c r="WHA50" s="168"/>
      <c r="WHB50" s="173"/>
      <c r="WHC50" s="168"/>
      <c r="WHD50" s="164"/>
      <c r="WHE50" s="167"/>
      <c r="WHF50" s="168"/>
      <c r="WHG50" s="172"/>
      <c r="WHH50" s="168"/>
      <c r="WHI50" s="168"/>
      <c r="WHJ50" s="168"/>
      <c r="WHK50" s="173"/>
      <c r="WHL50" s="168"/>
      <c r="WHM50" s="164"/>
      <c r="WHN50" s="167"/>
      <c r="WHO50" s="168"/>
      <c r="WHP50" s="172"/>
      <c r="WHQ50" s="168"/>
      <c r="WHR50" s="168"/>
      <c r="WHS50" s="168"/>
      <c r="WHT50" s="173"/>
      <c r="WHU50" s="168"/>
      <c r="WHV50" s="164"/>
      <c r="WHW50" s="167"/>
      <c r="WHX50" s="168"/>
      <c r="WHY50" s="172"/>
      <c r="WHZ50" s="168"/>
      <c r="WIA50" s="168"/>
      <c r="WIB50" s="168"/>
      <c r="WIC50" s="173"/>
      <c r="WID50" s="168"/>
      <c r="WIE50" s="164"/>
      <c r="WIF50" s="167"/>
      <c r="WIG50" s="168"/>
      <c r="WIH50" s="172"/>
      <c r="WII50" s="168"/>
      <c r="WIJ50" s="168"/>
      <c r="WIK50" s="168"/>
      <c r="WIL50" s="173"/>
      <c r="WIM50" s="168"/>
      <c r="WIN50" s="164"/>
      <c r="WIO50" s="167"/>
      <c r="WIP50" s="168"/>
      <c r="WIQ50" s="172"/>
      <c r="WIR50" s="168"/>
      <c r="WIS50" s="168"/>
      <c r="WIT50" s="168"/>
      <c r="WIU50" s="173"/>
      <c r="WIV50" s="168"/>
      <c r="WIW50" s="164"/>
      <c r="WIX50" s="167"/>
      <c r="WIY50" s="168"/>
      <c r="WIZ50" s="172"/>
      <c r="WJA50" s="168"/>
      <c r="WJB50" s="168"/>
      <c r="WJC50" s="168"/>
      <c r="WJD50" s="173"/>
      <c r="WJE50" s="168"/>
      <c r="WJF50" s="164"/>
      <c r="WJG50" s="167"/>
      <c r="WJH50" s="168"/>
      <c r="WJI50" s="172"/>
      <c r="WJJ50" s="168"/>
      <c r="WJK50" s="168"/>
      <c r="WJL50" s="168"/>
      <c r="WJM50" s="173"/>
      <c r="WJN50" s="168"/>
      <c r="WJO50" s="164"/>
      <c r="WJP50" s="167"/>
      <c r="WJQ50" s="168"/>
      <c r="WJR50" s="172"/>
      <c r="WJS50" s="168"/>
      <c r="WJT50" s="168"/>
      <c r="WJU50" s="168"/>
      <c r="WJV50" s="173"/>
      <c r="WJW50" s="168"/>
      <c r="WJX50" s="164"/>
      <c r="WJY50" s="167"/>
      <c r="WJZ50" s="168"/>
      <c r="WKA50" s="172"/>
      <c r="WKB50" s="168"/>
      <c r="WKC50" s="168"/>
      <c r="WKD50" s="168"/>
      <c r="WKE50" s="173"/>
      <c r="WKF50" s="168"/>
      <c r="WKG50" s="164"/>
      <c r="WKH50" s="167"/>
      <c r="WKI50" s="168"/>
      <c r="WKJ50" s="172"/>
      <c r="WKK50" s="168"/>
      <c r="WKL50" s="168"/>
      <c r="WKM50" s="168"/>
      <c r="WKN50" s="173"/>
      <c r="WKO50" s="168"/>
      <c r="WKP50" s="164"/>
      <c r="WKQ50" s="167"/>
      <c r="WKR50" s="168"/>
      <c r="WKS50" s="172"/>
      <c r="WKT50" s="168"/>
      <c r="WKU50" s="168"/>
      <c r="WKV50" s="168"/>
      <c r="WKW50" s="173"/>
      <c r="WKX50" s="168"/>
      <c r="WKY50" s="164"/>
      <c r="WKZ50" s="167"/>
      <c r="WLA50" s="168"/>
      <c r="WLB50" s="172"/>
      <c r="WLC50" s="168"/>
      <c r="WLD50" s="168"/>
      <c r="WLE50" s="168"/>
      <c r="WLF50" s="173"/>
      <c r="WLG50" s="168"/>
      <c r="WLH50" s="164"/>
      <c r="WLI50" s="167"/>
      <c r="WLJ50" s="168"/>
      <c r="WLK50" s="172"/>
      <c r="WLL50" s="168"/>
      <c r="WLM50" s="168"/>
      <c r="WLN50" s="168"/>
      <c r="WLO50" s="173"/>
      <c r="WLP50" s="168"/>
      <c r="WLQ50" s="164"/>
      <c r="WLR50" s="167"/>
      <c r="WLS50" s="168"/>
      <c r="WLT50" s="172"/>
      <c r="WLU50" s="168"/>
      <c r="WLV50" s="168"/>
      <c r="WLW50" s="168"/>
      <c r="WLX50" s="173"/>
      <c r="WLY50" s="168"/>
      <c r="WLZ50" s="164"/>
      <c r="WMA50" s="167"/>
      <c r="WMB50" s="168"/>
      <c r="WMC50" s="172"/>
      <c r="WMD50" s="168"/>
      <c r="WME50" s="168"/>
      <c r="WMF50" s="168"/>
      <c r="WMG50" s="173"/>
      <c r="WMH50" s="168"/>
      <c r="WMI50" s="164"/>
      <c r="WMJ50" s="167"/>
      <c r="WMK50" s="168"/>
      <c r="WML50" s="172"/>
      <c r="WMM50" s="168"/>
      <c r="WMN50" s="168"/>
      <c r="WMO50" s="168"/>
      <c r="WMP50" s="173"/>
      <c r="WMQ50" s="168"/>
      <c r="WMR50" s="164"/>
      <c r="WMS50" s="167"/>
      <c r="WMT50" s="168"/>
      <c r="WMU50" s="172"/>
      <c r="WMV50" s="168"/>
      <c r="WMW50" s="168"/>
      <c r="WMX50" s="168"/>
      <c r="WMY50" s="173"/>
      <c r="WMZ50" s="168"/>
      <c r="WNA50" s="164"/>
      <c r="WNB50" s="167"/>
      <c r="WNC50" s="168"/>
      <c r="WND50" s="172"/>
      <c r="WNE50" s="168"/>
      <c r="WNF50" s="168"/>
      <c r="WNG50" s="168"/>
      <c r="WNH50" s="173"/>
      <c r="WNI50" s="168"/>
      <c r="WNJ50" s="164"/>
      <c r="WNK50" s="167"/>
      <c r="WNL50" s="168"/>
      <c r="WNM50" s="172"/>
      <c r="WNN50" s="168"/>
      <c r="WNO50" s="168"/>
      <c r="WNP50" s="168"/>
      <c r="WNQ50" s="173"/>
      <c r="WNR50" s="168"/>
      <c r="WNS50" s="164"/>
      <c r="WNT50" s="167"/>
      <c r="WNU50" s="168"/>
      <c r="WNV50" s="172"/>
      <c r="WNW50" s="168"/>
      <c r="WNX50" s="168"/>
      <c r="WNY50" s="168"/>
      <c r="WNZ50" s="173"/>
      <c r="WOA50" s="168"/>
      <c r="WOB50" s="164"/>
      <c r="WOC50" s="167"/>
      <c r="WOD50" s="168"/>
      <c r="WOE50" s="172"/>
      <c r="WOF50" s="168"/>
      <c r="WOG50" s="168"/>
      <c r="WOH50" s="168"/>
      <c r="WOI50" s="173"/>
      <c r="WOJ50" s="168"/>
      <c r="WOK50" s="164"/>
      <c r="WOL50" s="167"/>
      <c r="WOM50" s="168"/>
      <c r="WON50" s="172"/>
      <c r="WOO50" s="168"/>
      <c r="WOP50" s="168"/>
      <c r="WOQ50" s="168"/>
      <c r="WOR50" s="173"/>
      <c r="WOS50" s="168"/>
      <c r="WOT50" s="164"/>
      <c r="WOU50" s="167"/>
      <c r="WOV50" s="168"/>
      <c r="WOW50" s="172"/>
      <c r="WOX50" s="168"/>
      <c r="WOY50" s="168"/>
      <c r="WOZ50" s="168"/>
      <c r="WPA50" s="173"/>
      <c r="WPB50" s="168"/>
      <c r="WPC50" s="164"/>
      <c r="WPD50" s="167"/>
      <c r="WPE50" s="168"/>
      <c r="WPF50" s="172"/>
      <c r="WPG50" s="168"/>
      <c r="WPH50" s="168"/>
      <c r="WPI50" s="168"/>
      <c r="WPJ50" s="173"/>
      <c r="WPK50" s="168"/>
      <c r="WPL50" s="164"/>
      <c r="WPM50" s="167"/>
      <c r="WPN50" s="168"/>
      <c r="WPO50" s="172"/>
      <c r="WPP50" s="168"/>
      <c r="WPQ50" s="168"/>
      <c r="WPR50" s="168"/>
      <c r="WPS50" s="173"/>
      <c r="WPT50" s="168"/>
      <c r="WPU50" s="164"/>
      <c r="WPV50" s="167"/>
      <c r="WPW50" s="168"/>
      <c r="WPX50" s="172"/>
      <c r="WPY50" s="168"/>
      <c r="WPZ50" s="168"/>
      <c r="WQA50" s="168"/>
      <c r="WQB50" s="173"/>
      <c r="WQC50" s="168"/>
      <c r="WQD50" s="164"/>
      <c r="WQE50" s="167"/>
      <c r="WQF50" s="168"/>
      <c r="WQG50" s="172"/>
      <c r="WQH50" s="168"/>
      <c r="WQI50" s="168"/>
      <c r="WQJ50" s="168"/>
      <c r="WQK50" s="173"/>
      <c r="WQL50" s="168"/>
      <c r="WQM50" s="164"/>
      <c r="WQN50" s="167"/>
      <c r="WQO50" s="168"/>
      <c r="WQP50" s="172"/>
      <c r="WQQ50" s="168"/>
      <c r="WQR50" s="168"/>
      <c r="WQS50" s="168"/>
      <c r="WQT50" s="173"/>
      <c r="WQU50" s="168"/>
      <c r="WQV50" s="164"/>
      <c r="WQW50" s="167"/>
      <c r="WQX50" s="168"/>
      <c r="WQY50" s="172"/>
      <c r="WQZ50" s="168"/>
      <c r="WRA50" s="168"/>
      <c r="WRB50" s="168"/>
      <c r="WRC50" s="173"/>
      <c r="WRD50" s="168"/>
      <c r="WRE50" s="164"/>
      <c r="WRF50" s="167"/>
      <c r="WRG50" s="168"/>
      <c r="WRH50" s="172"/>
      <c r="WRI50" s="168"/>
      <c r="WRJ50" s="168"/>
      <c r="WRK50" s="168"/>
      <c r="WRL50" s="173"/>
      <c r="WRM50" s="168"/>
      <c r="WRN50" s="164"/>
      <c r="WRO50" s="167"/>
      <c r="WRP50" s="168"/>
      <c r="WRQ50" s="172"/>
      <c r="WRR50" s="168"/>
      <c r="WRS50" s="168"/>
      <c r="WRT50" s="168"/>
      <c r="WRU50" s="173"/>
      <c r="WRV50" s="168"/>
      <c r="WRW50" s="164"/>
      <c r="WRX50" s="167"/>
      <c r="WRY50" s="168"/>
      <c r="WRZ50" s="172"/>
      <c r="WSA50" s="168"/>
      <c r="WSB50" s="168"/>
      <c r="WSC50" s="168"/>
      <c r="WSD50" s="173"/>
      <c r="WSE50" s="168"/>
      <c r="WSF50" s="164"/>
      <c r="WSG50" s="167"/>
      <c r="WSH50" s="168"/>
      <c r="WSI50" s="172"/>
      <c r="WSJ50" s="168"/>
      <c r="WSK50" s="168"/>
      <c r="WSL50" s="168"/>
      <c r="WSM50" s="173"/>
      <c r="WSN50" s="168"/>
      <c r="WSO50" s="164"/>
      <c r="WSP50" s="167"/>
      <c r="WSQ50" s="168"/>
      <c r="WSR50" s="172"/>
      <c r="WSS50" s="168"/>
      <c r="WST50" s="168"/>
      <c r="WSU50" s="168"/>
      <c r="WSV50" s="173"/>
      <c r="WSW50" s="168"/>
      <c r="WSX50" s="164"/>
      <c r="WSY50" s="167"/>
      <c r="WSZ50" s="168"/>
      <c r="WTA50" s="172"/>
      <c r="WTB50" s="168"/>
      <c r="WTC50" s="168"/>
      <c r="WTD50" s="168"/>
      <c r="WTE50" s="173"/>
      <c r="WTF50" s="168"/>
      <c r="WTG50" s="164"/>
      <c r="WTH50" s="167"/>
      <c r="WTI50" s="168"/>
      <c r="WTJ50" s="172"/>
      <c r="WTK50" s="168"/>
      <c r="WTL50" s="168"/>
      <c r="WTM50" s="168"/>
      <c r="WTN50" s="173"/>
      <c r="WTO50" s="168"/>
      <c r="WTP50" s="164"/>
      <c r="WTQ50" s="167"/>
      <c r="WTR50" s="168"/>
      <c r="WTS50" s="172"/>
      <c r="WTT50" s="168"/>
      <c r="WTU50" s="168"/>
      <c r="WTV50" s="168"/>
      <c r="WTW50" s="173"/>
      <c r="WTX50" s="168"/>
      <c r="WTY50" s="164"/>
      <c r="WTZ50" s="167"/>
      <c r="WUA50" s="168"/>
      <c r="WUB50" s="172"/>
      <c r="WUC50" s="168"/>
      <c r="WUD50" s="168"/>
      <c r="WUE50" s="168"/>
      <c r="WUF50" s="173"/>
      <c r="WUG50" s="168"/>
      <c r="WUH50" s="164"/>
      <c r="WUI50" s="167"/>
      <c r="WUJ50" s="168"/>
      <c r="WUK50" s="172"/>
      <c r="WUL50" s="168"/>
      <c r="WUM50" s="168"/>
      <c r="WUN50" s="168"/>
      <c r="WUO50" s="173"/>
      <c r="WUP50" s="168"/>
      <c r="WUQ50" s="164"/>
      <c r="WUR50" s="167"/>
      <c r="WUS50" s="168"/>
      <c r="WUT50" s="172"/>
      <c r="WUU50" s="168"/>
      <c r="WUV50" s="168"/>
      <c r="WUW50" s="168"/>
      <c r="WUX50" s="173"/>
      <c r="WUY50" s="168"/>
      <c r="WUZ50" s="164"/>
      <c r="WVA50" s="167"/>
      <c r="WVB50" s="168"/>
      <c r="WVC50" s="172"/>
      <c r="WVD50" s="168"/>
      <c r="WVE50" s="168"/>
      <c r="WVF50" s="168"/>
      <c r="WVG50" s="173"/>
      <c r="WVH50" s="168"/>
      <c r="WVI50" s="164"/>
      <c r="WVJ50" s="167"/>
      <c r="WVK50" s="168"/>
      <c r="WVL50" s="172"/>
      <c r="WVM50" s="168"/>
      <c r="WVN50" s="168"/>
      <c r="WVO50" s="168"/>
      <c r="WVP50" s="173"/>
      <c r="WVQ50" s="168"/>
      <c r="WVR50" s="164"/>
      <c r="WVS50" s="167"/>
      <c r="WVT50" s="168"/>
      <c r="WVU50" s="172"/>
      <c r="WVV50" s="168"/>
      <c r="WVW50" s="168"/>
      <c r="WVX50" s="168"/>
      <c r="WVY50" s="173"/>
      <c r="WVZ50" s="168"/>
      <c r="WWA50" s="164"/>
      <c r="WWB50" s="167"/>
      <c r="WWC50" s="168"/>
      <c r="WWD50" s="172"/>
      <c r="WWE50" s="168"/>
      <c r="WWF50" s="168"/>
      <c r="WWG50" s="168"/>
      <c r="WWH50" s="173"/>
      <c r="WWI50" s="168"/>
      <c r="WWJ50" s="164"/>
      <c r="WWK50" s="167"/>
      <c r="WWL50" s="168"/>
      <c r="WWM50" s="172"/>
      <c r="WWN50" s="168"/>
      <c r="WWO50" s="168"/>
      <c r="WWP50" s="168"/>
      <c r="WWQ50" s="173"/>
      <c r="WWR50" s="168"/>
      <c r="WWS50" s="164"/>
      <c r="WWT50" s="167"/>
      <c r="WWU50" s="168"/>
      <c r="WWV50" s="172"/>
      <c r="WWW50" s="168"/>
      <c r="WWX50" s="168"/>
      <c r="WWY50" s="168"/>
      <c r="WWZ50" s="173"/>
      <c r="WXA50" s="168"/>
      <c r="WXB50" s="164"/>
      <c r="WXC50" s="167"/>
      <c r="WXD50" s="168"/>
      <c r="WXE50" s="172"/>
      <c r="WXF50" s="168"/>
      <c r="WXG50" s="168"/>
      <c r="WXH50" s="168"/>
      <c r="WXI50" s="173"/>
      <c r="WXJ50" s="168"/>
      <c r="WXK50" s="164"/>
      <c r="WXL50" s="167"/>
      <c r="WXM50" s="168"/>
      <c r="WXN50" s="172"/>
      <c r="WXO50" s="168"/>
      <c r="WXP50" s="168"/>
      <c r="WXQ50" s="168"/>
      <c r="WXR50" s="173"/>
      <c r="WXS50" s="168"/>
      <c r="WXT50" s="164"/>
      <c r="WXU50" s="167"/>
      <c r="WXV50" s="168"/>
      <c r="WXW50" s="172"/>
      <c r="WXX50" s="168"/>
      <c r="WXY50" s="168"/>
      <c r="WXZ50" s="168"/>
      <c r="WYA50" s="173"/>
      <c r="WYB50" s="168"/>
      <c r="WYC50" s="164"/>
      <c r="WYD50" s="167"/>
      <c r="WYE50" s="168"/>
      <c r="WYF50" s="172"/>
      <c r="WYG50" s="168"/>
      <c r="WYH50" s="168"/>
      <c r="WYI50" s="168"/>
      <c r="WYJ50" s="173"/>
      <c r="WYK50" s="168"/>
      <c r="WYL50" s="164"/>
      <c r="WYM50" s="167"/>
      <c r="WYN50" s="168"/>
      <c r="WYO50" s="172"/>
      <c r="WYP50" s="168"/>
      <c r="WYQ50" s="168"/>
      <c r="WYR50" s="168"/>
      <c r="WYS50" s="173"/>
      <c r="WYT50" s="168"/>
      <c r="WYU50" s="164"/>
      <c r="WYV50" s="167"/>
      <c r="WYW50" s="168"/>
      <c r="WYX50" s="172"/>
      <c r="WYY50" s="168"/>
      <c r="WYZ50" s="168"/>
      <c r="WZA50" s="168"/>
      <c r="WZB50" s="173"/>
      <c r="WZC50" s="168"/>
      <c r="WZD50" s="164"/>
      <c r="WZE50" s="167"/>
      <c r="WZF50" s="168"/>
      <c r="WZG50" s="172"/>
      <c r="WZH50" s="168"/>
      <c r="WZI50" s="168"/>
      <c r="WZJ50" s="168"/>
      <c r="WZK50" s="173"/>
      <c r="WZL50" s="168"/>
      <c r="WZM50" s="164"/>
      <c r="WZN50" s="167"/>
      <c r="WZO50" s="168"/>
      <c r="WZP50" s="172"/>
      <c r="WZQ50" s="168"/>
      <c r="WZR50" s="168"/>
      <c r="WZS50" s="168"/>
      <c r="WZT50" s="173"/>
      <c r="WZU50" s="168"/>
      <c r="WZV50" s="164"/>
      <c r="WZW50" s="167"/>
      <c r="WZX50" s="168"/>
      <c r="WZY50" s="172"/>
      <c r="WZZ50" s="168"/>
      <c r="XAA50" s="168"/>
      <c r="XAB50" s="168"/>
      <c r="XAC50" s="173"/>
      <c r="XAD50" s="168"/>
      <c r="XAE50" s="164"/>
      <c r="XAF50" s="167"/>
      <c r="XAG50" s="168"/>
      <c r="XAH50" s="172"/>
      <c r="XAI50" s="168"/>
      <c r="XAJ50" s="168"/>
      <c r="XAK50" s="168"/>
      <c r="XAL50" s="173"/>
      <c r="XAM50" s="168"/>
      <c r="XAN50" s="164"/>
      <c r="XAO50" s="167"/>
      <c r="XAP50" s="168"/>
      <c r="XAQ50" s="172"/>
      <c r="XAR50" s="168"/>
      <c r="XAS50" s="168"/>
      <c r="XAT50" s="168"/>
      <c r="XAU50" s="173"/>
      <c r="XAV50" s="168"/>
      <c r="XAW50" s="164"/>
      <c r="XAX50" s="167"/>
      <c r="XAY50" s="168"/>
      <c r="XAZ50" s="172"/>
      <c r="XBA50" s="168"/>
      <c r="XBB50" s="168"/>
      <c r="XBC50" s="168"/>
      <c r="XBD50" s="173"/>
      <c r="XBE50" s="168"/>
      <c r="XBF50" s="164"/>
      <c r="XBG50" s="167"/>
      <c r="XBH50" s="168"/>
      <c r="XBI50" s="172"/>
      <c r="XBJ50" s="168"/>
      <c r="XBK50" s="168"/>
      <c r="XBL50" s="168"/>
      <c r="XBM50" s="173"/>
      <c r="XBN50" s="168"/>
      <c r="XBO50" s="164"/>
      <c r="XBP50" s="167"/>
      <c r="XBQ50" s="168"/>
      <c r="XBR50" s="172"/>
      <c r="XBS50" s="168"/>
      <c r="XBT50" s="168"/>
      <c r="XBU50" s="168"/>
      <c r="XBV50" s="173"/>
      <c r="XBW50" s="168"/>
      <c r="XBX50" s="164"/>
      <c r="XBY50" s="167"/>
      <c r="XBZ50" s="168"/>
      <c r="XCA50" s="172"/>
      <c r="XCB50" s="168"/>
      <c r="XCC50" s="168"/>
      <c r="XCD50" s="168"/>
      <c r="XCE50" s="173"/>
      <c r="XCF50" s="168"/>
      <c r="XCG50" s="164"/>
      <c r="XCH50" s="167"/>
      <c r="XCI50" s="168"/>
      <c r="XCJ50" s="172"/>
      <c r="XCK50" s="168"/>
      <c r="XCL50" s="168"/>
      <c r="XCM50" s="168"/>
      <c r="XCN50" s="173"/>
      <c r="XCO50" s="168"/>
      <c r="XCP50" s="164"/>
      <c r="XCQ50" s="167"/>
      <c r="XCR50" s="168"/>
      <c r="XCS50" s="172"/>
      <c r="XCT50" s="168"/>
      <c r="XCU50" s="168"/>
      <c r="XCV50" s="168"/>
      <c r="XCW50" s="173"/>
      <c r="XCX50" s="168"/>
      <c r="XCY50" s="164"/>
      <c r="XCZ50" s="167"/>
      <c r="XDA50" s="168"/>
      <c r="XDB50" s="172"/>
      <c r="XDC50" s="168"/>
      <c r="XDD50" s="168"/>
      <c r="XDE50" s="168"/>
      <c r="XDF50" s="173"/>
      <c r="XDG50" s="168"/>
      <c r="XDH50" s="164"/>
      <c r="XDI50" s="167"/>
      <c r="XDJ50" s="168"/>
      <c r="XDK50" s="172"/>
      <c r="XDL50" s="168"/>
      <c r="XDM50" s="168"/>
      <c r="XDN50" s="168"/>
      <c r="XDO50" s="173"/>
      <c r="XDP50" s="168"/>
      <c r="XDQ50" s="164"/>
      <c r="XDR50" s="167"/>
      <c r="XDS50" s="168"/>
      <c r="XDT50" s="172"/>
      <c r="XDU50" s="168"/>
      <c r="XDV50" s="168"/>
      <c r="XDW50" s="168"/>
      <c r="XDX50" s="173"/>
      <c r="XDY50" s="168"/>
      <c r="XDZ50" s="164"/>
      <c r="XEA50" s="167"/>
      <c r="XEB50" s="168"/>
      <c r="XEC50" s="172"/>
      <c r="XED50" s="168"/>
      <c r="XEE50" s="168"/>
      <c r="XEF50" s="168"/>
      <c r="XEG50" s="173"/>
      <c r="XEH50" s="168"/>
      <c r="XEI50" s="164"/>
      <c r="XEJ50" s="167"/>
      <c r="XEK50" s="168"/>
      <c r="XEL50" s="172"/>
      <c r="XEM50" s="168"/>
      <c r="XEN50" s="168"/>
      <c r="XEO50" s="168"/>
      <c r="XEP50" s="173"/>
      <c r="XEQ50" s="168"/>
      <c r="XER50" s="164"/>
      <c r="XES50" s="167"/>
      <c r="XET50" s="168"/>
      <c r="XEU50" s="172"/>
      <c r="XEV50" s="168"/>
      <c r="XEW50" s="168"/>
      <c r="XEX50" s="168"/>
      <c r="XEY50" s="173"/>
      <c r="XEZ50" s="168"/>
      <c r="XFA50" s="164"/>
      <c r="XFB50" s="167"/>
      <c r="XFC50" s="168"/>
      <c r="XFD50" s="172"/>
    </row>
    <row r="51" spans="1:16384" s="175" customFormat="1" ht="24.95" customHeight="1">
      <c r="A51" s="134"/>
      <c r="B51" s="167"/>
      <c r="C51" s="167" t="s">
        <v>454</v>
      </c>
      <c r="D51" s="181">
        <v>1068</v>
      </c>
      <c r="E51" s="181">
        <v>1490</v>
      </c>
      <c r="F51" s="181">
        <v>843</v>
      </c>
      <c r="G51" s="181">
        <v>6</v>
      </c>
      <c r="H51" s="181">
        <v>7</v>
      </c>
      <c r="I51" s="181">
        <f t="shared" si="0"/>
        <v>1</v>
      </c>
      <c r="J51" s="306">
        <f t="shared" si="1"/>
        <v>16.666666666666664</v>
      </c>
      <c r="K51" s="134"/>
      <c r="Q51" s="177"/>
      <c r="S51" s="146"/>
      <c r="T51" s="147"/>
      <c r="Z51" s="177"/>
      <c r="AB51" s="146"/>
      <c r="AC51" s="147"/>
      <c r="AI51" s="177"/>
      <c r="AK51" s="146"/>
      <c r="AL51" s="147"/>
      <c r="AR51" s="177"/>
      <c r="AT51" s="146"/>
      <c r="AU51" s="147"/>
      <c r="BA51" s="177"/>
      <c r="BC51" s="146"/>
      <c r="BD51" s="147"/>
      <c r="BJ51" s="177"/>
      <c r="BL51" s="146"/>
      <c r="BM51" s="147"/>
      <c r="BS51" s="177"/>
      <c r="BU51" s="146"/>
      <c r="BV51" s="147"/>
      <c r="CB51" s="177"/>
      <c r="CD51" s="146"/>
      <c r="CE51" s="147"/>
      <c r="CK51" s="177"/>
      <c r="CM51" s="146"/>
      <c r="CN51" s="147"/>
      <c r="CT51" s="177"/>
      <c r="CV51" s="146"/>
      <c r="CW51" s="147"/>
      <c r="DC51" s="177"/>
      <c r="DE51" s="146"/>
      <c r="DF51" s="147"/>
      <c r="DL51" s="177"/>
      <c r="DN51" s="146"/>
      <c r="DO51" s="147"/>
      <c r="DU51" s="177"/>
      <c r="DW51" s="146"/>
      <c r="DX51" s="147"/>
      <c r="ED51" s="177"/>
      <c r="EF51" s="146"/>
      <c r="EG51" s="147"/>
      <c r="EM51" s="177"/>
      <c r="EO51" s="146"/>
      <c r="EP51" s="147"/>
      <c r="EV51" s="177"/>
      <c r="EX51" s="146"/>
      <c r="EY51" s="147"/>
      <c r="FE51" s="177"/>
      <c r="FG51" s="146"/>
      <c r="FH51" s="147"/>
      <c r="FN51" s="177"/>
      <c r="FP51" s="146"/>
      <c r="FQ51" s="147"/>
      <c r="FW51" s="177"/>
      <c r="FY51" s="146"/>
      <c r="FZ51" s="147"/>
      <c r="GF51" s="177"/>
      <c r="GH51" s="146"/>
      <c r="GI51" s="147"/>
      <c r="GO51" s="177"/>
      <c r="GQ51" s="146"/>
      <c r="GR51" s="147"/>
      <c r="GX51" s="177"/>
      <c r="GZ51" s="146"/>
      <c r="HA51" s="147"/>
      <c r="HG51" s="177"/>
      <c r="HI51" s="146"/>
      <c r="HJ51" s="147"/>
      <c r="HP51" s="177"/>
      <c r="HR51" s="146"/>
      <c r="HS51" s="147"/>
      <c r="HY51" s="177"/>
      <c r="IA51" s="146"/>
      <c r="IB51" s="147"/>
      <c r="IH51" s="177"/>
      <c r="IJ51" s="146"/>
      <c r="IK51" s="147"/>
      <c r="IQ51" s="177"/>
      <c r="IS51" s="146"/>
      <c r="IT51" s="147"/>
      <c r="IZ51" s="177"/>
      <c r="JB51" s="146"/>
      <c r="JC51" s="147"/>
      <c r="JI51" s="177"/>
      <c r="JK51" s="146"/>
      <c r="JL51" s="147"/>
      <c r="JR51" s="177"/>
      <c r="JT51" s="146"/>
      <c r="JU51" s="147"/>
      <c r="KA51" s="177"/>
      <c r="KC51" s="146"/>
      <c r="KD51" s="147"/>
      <c r="KJ51" s="177"/>
      <c r="KL51" s="146"/>
      <c r="KM51" s="147"/>
      <c r="KS51" s="177"/>
      <c r="KU51" s="146"/>
      <c r="KV51" s="147"/>
      <c r="LB51" s="177"/>
      <c r="LD51" s="146"/>
      <c r="LE51" s="147"/>
      <c r="LK51" s="177"/>
      <c r="LM51" s="146"/>
      <c r="LN51" s="147"/>
      <c r="LT51" s="177"/>
      <c r="LV51" s="146"/>
      <c r="LW51" s="147"/>
      <c r="MC51" s="177"/>
      <c r="ME51" s="146"/>
      <c r="MF51" s="147"/>
      <c r="ML51" s="177"/>
      <c r="MN51" s="146"/>
      <c r="MO51" s="147"/>
      <c r="MU51" s="177"/>
      <c r="MW51" s="146"/>
      <c r="MX51" s="147"/>
      <c r="ND51" s="177"/>
      <c r="NF51" s="146"/>
      <c r="NG51" s="147"/>
      <c r="NM51" s="177"/>
      <c r="NO51" s="146"/>
      <c r="NP51" s="147"/>
      <c r="NV51" s="177"/>
      <c r="NX51" s="146"/>
      <c r="NY51" s="147"/>
      <c r="OE51" s="177"/>
      <c r="OG51" s="146"/>
      <c r="OH51" s="147"/>
      <c r="ON51" s="177"/>
      <c r="OP51" s="146"/>
      <c r="OQ51" s="147"/>
      <c r="OW51" s="177"/>
      <c r="OY51" s="146"/>
      <c r="OZ51" s="147"/>
      <c r="PF51" s="177"/>
      <c r="PH51" s="146"/>
      <c r="PI51" s="147"/>
      <c r="PO51" s="177"/>
      <c r="PQ51" s="146"/>
      <c r="PR51" s="147"/>
      <c r="PX51" s="177"/>
      <c r="PZ51" s="146"/>
      <c r="QA51" s="147"/>
      <c r="QG51" s="177"/>
      <c r="QI51" s="146"/>
      <c r="QJ51" s="147"/>
      <c r="QP51" s="177"/>
      <c r="QR51" s="146"/>
      <c r="QS51" s="147"/>
      <c r="QY51" s="177"/>
      <c r="RA51" s="146"/>
      <c r="RB51" s="147"/>
      <c r="RH51" s="177"/>
      <c r="RJ51" s="146"/>
      <c r="RK51" s="147"/>
      <c r="RQ51" s="177"/>
      <c r="RS51" s="146"/>
      <c r="RT51" s="147"/>
      <c r="RZ51" s="177"/>
      <c r="SB51" s="146"/>
      <c r="SC51" s="147"/>
      <c r="SI51" s="177"/>
      <c r="SK51" s="146"/>
      <c r="SL51" s="147"/>
      <c r="SR51" s="177"/>
      <c r="ST51" s="146"/>
      <c r="SU51" s="147"/>
      <c r="TA51" s="177"/>
      <c r="TC51" s="146"/>
      <c r="TD51" s="147"/>
      <c r="TJ51" s="177"/>
      <c r="TL51" s="146"/>
      <c r="TM51" s="147"/>
      <c r="TS51" s="177"/>
      <c r="TU51" s="146"/>
      <c r="TV51" s="147"/>
      <c r="UB51" s="177"/>
      <c r="UD51" s="146"/>
      <c r="UE51" s="147"/>
      <c r="UK51" s="177"/>
      <c r="UM51" s="146"/>
      <c r="UN51" s="147"/>
      <c r="UT51" s="177"/>
      <c r="UV51" s="146"/>
      <c r="UW51" s="147"/>
      <c r="VC51" s="177"/>
      <c r="VE51" s="146"/>
      <c r="VF51" s="147"/>
      <c r="VL51" s="177"/>
      <c r="VN51" s="146"/>
      <c r="VO51" s="147"/>
      <c r="VU51" s="177"/>
      <c r="VW51" s="146"/>
      <c r="VX51" s="147"/>
      <c r="WD51" s="177"/>
      <c r="WF51" s="146"/>
      <c r="WG51" s="147"/>
      <c r="WM51" s="177"/>
      <c r="WO51" s="146"/>
      <c r="WP51" s="147"/>
      <c r="WV51" s="177"/>
      <c r="WX51" s="146"/>
      <c r="WY51" s="147"/>
      <c r="XE51" s="177"/>
      <c r="XG51" s="146"/>
      <c r="XH51" s="147"/>
      <c r="XN51" s="177"/>
      <c r="XP51" s="146"/>
      <c r="XQ51" s="147"/>
      <c r="XW51" s="177"/>
      <c r="XY51" s="146"/>
      <c r="XZ51" s="147"/>
      <c r="YF51" s="177"/>
      <c r="YH51" s="146"/>
      <c r="YI51" s="147"/>
      <c r="YO51" s="177"/>
      <c r="YQ51" s="146"/>
      <c r="YR51" s="147"/>
      <c r="YX51" s="177"/>
      <c r="YZ51" s="146"/>
      <c r="ZA51" s="147"/>
      <c r="ZG51" s="177"/>
      <c r="ZI51" s="146"/>
      <c r="ZJ51" s="147"/>
      <c r="ZP51" s="177"/>
      <c r="ZR51" s="146"/>
      <c r="ZS51" s="147"/>
      <c r="ZY51" s="177"/>
      <c r="AAA51" s="146"/>
      <c r="AAB51" s="147"/>
      <c r="AAH51" s="177"/>
      <c r="AAJ51" s="146"/>
      <c r="AAK51" s="147"/>
      <c r="AAQ51" s="177"/>
      <c r="AAS51" s="146"/>
      <c r="AAT51" s="147"/>
      <c r="AAZ51" s="177"/>
      <c r="ABB51" s="146"/>
      <c r="ABC51" s="147"/>
      <c r="ABI51" s="177"/>
      <c r="ABK51" s="146"/>
      <c r="ABL51" s="147"/>
      <c r="ABR51" s="177"/>
      <c r="ABT51" s="146"/>
      <c r="ABU51" s="147"/>
      <c r="ACA51" s="177"/>
      <c r="ACC51" s="146"/>
      <c r="ACD51" s="147"/>
      <c r="ACJ51" s="177"/>
      <c r="ACL51" s="146"/>
      <c r="ACM51" s="147"/>
      <c r="ACS51" s="177"/>
      <c r="ACU51" s="146"/>
      <c r="ACV51" s="147"/>
      <c r="ADB51" s="177"/>
      <c r="ADD51" s="146"/>
      <c r="ADE51" s="147"/>
      <c r="ADK51" s="177"/>
      <c r="ADM51" s="146"/>
      <c r="ADN51" s="147"/>
      <c r="ADT51" s="177"/>
      <c r="ADV51" s="146"/>
      <c r="ADW51" s="147"/>
      <c r="AEC51" s="177"/>
      <c r="AEE51" s="146"/>
      <c r="AEF51" s="147"/>
      <c r="AEL51" s="177"/>
      <c r="AEN51" s="146"/>
      <c r="AEO51" s="147"/>
      <c r="AEU51" s="177"/>
      <c r="AEW51" s="146"/>
      <c r="AEX51" s="147"/>
      <c r="AFD51" s="177"/>
      <c r="AFF51" s="146"/>
      <c r="AFG51" s="147"/>
      <c r="AFM51" s="177"/>
      <c r="AFO51" s="146"/>
      <c r="AFP51" s="147"/>
      <c r="AFV51" s="177"/>
      <c r="AFX51" s="146"/>
      <c r="AFY51" s="147"/>
      <c r="AGE51" s="177"/>
      <c r="AGG51" s="146"/>
      <c r="AGH51" s="147"/>
      <c r="AGN51" s="177"/>
      <c r="AGP51" s="146"/>
      <c r="AGQ51" s="147"/>
      <c r="AGW51" s="177"/>
      <c r="AGY51" s="146"/>
      <c r="AGZ51" s="147"/>
      <c r="AHF51" s="177"/>
      <c r="AHH51" s="146"/>
      <c r="AHI51" s="147"/>
      <c r="AHO51" s="177"/>
      <c r="AHQ51" s="146"/>
      <c r="AHR51" s="147"/>
      <c r="AHX51" s="177"/>
      <c r="AHZ51" s="146"/>
      <c r="AIA51" s="147"/>
      <c r="AIG51" s="177"/>
      <c r="AII51" s="146"/>
      <c r="AIJ51" s="147"/>
      <c r="AIP51" s="177"/>
      <c r="AIR51" s="146"/>
      <c r="AIS51" s="147"/>
      <c r="AIY51" s="177"/>
      <c r="AJA51" s="146"/>
      <c r="AJB51" s="147"/>
      <c r="AJH51" s="177"/>
      <c r="AJJ51" s="146"/>
      <c r="AJK51" s="147"/>
      <c r="AJQ51" s="177"/>
      <c r="AJS51" s="146"/>
      <c r="AJT51" s="147"/>
      <c r="AJZ51" s="177"/>
      <c r="AKB51" s="146"/>
      <c r="AKC51" s="147"/>
      <c r="AKI51" s="177"/>
      <c r="AKK51" s="146"/>
      <c r="AKL51" s="147"/>
      <c r="AKR51" s="177"/>
      <c r="AKT51" s="146"/>
      <c r="AKU51" s="147"/>
      <c r="ALA51" s="177"/>
      <c r="ALC51" s="146"/>
      <c r="ALD51" s="147"/>
      <c r="ALJ51" s="177"/>
      <c r="ALL51" s="146"/>
      <c r="ALM51" s="147"/>
      <c r="ALS51" s="177"/>
      <c r="ALU51" s="146"/>
      <c r="ALV51" s="147"/>
      <c r="AMB51" s="177"/>
      <c r="AMD51" s="146"/>
      <c r="AME51" s="147"/>
      <c r="AMK51" s="177"/>
      <c r="AMM51" s="146"/>
      <c r="AMN51" s="147"/>
      <c r="AMT51" s="177"/>
      <c r="AMV51" s="146"/>
      <c r="AMW51" s="147"/>
      <c r="ANC51" s="177"/>
      <c r="ANE51" s="146"/>
      <c r="ANF51" s="147"/>
      <c r="ANL51" s="177"/>
      <c r="ANN51" s="146"/>
      <c r="ANO51" s="147"/>
      <c r="ANU51" s="177"/>
      <c r="ANW51" s="146"/>
      <c r="ANX51" s="147"/>
      <c r="AOD51" s="177"/>
      <c r="AOF51" s="146"/>
      <c r="AOG51" s="147"/>
      <c r="AOM51" s="177"/>
      <c r="AOO51" s="146"/>
      <c r="AOP51" s="147"/>
      <c r="AOV51" s="177"/>
      <c r="AOX51" s="146"/>
      <c r="AOY51" s="147"/>
      <c r="APE51" s="177"/>
      <c r="APG51" s="146"/>
      <c r="APH51" s="147"/>
      <c r="APN51" s="177"/>
      <c r="APP51" s="146"/>
      <c r="APQ51" s="147"/>
      <c r="APW51" s="177"/>
      <c r="APY51" s="146"/>
      <c r="APZ51" s="147"/>
      <c r="AQF51" s="177"/>
      <c r="AQH51" s="146"/>
      <c r="AQI51" s="147"/>
      <c r="AQO51" s="177"/>
      <c r="AQQ51" s="146"/>
      <c r="AQR51" s="147"/>
      <c r="AQX51" s="177"/>
      <c r="AQZ51" s="146"/>
      <c r="ARA51" s="147"/>
      <c r="ARG51" s="177"/>
      <c r="ARI51" s="146"/>
      <c r="ARJ51" s="147"/>
      <c r="ARP51" s="177"/>
      <c r="ARR51" s="146"/>
      <c r="ARS51" s="147"/>
      <c r="ARY51" s="177"/>
      <c r="ASA51" s="146"/>
      <c r="ASB51" s="147"/>
      <c r="ASH51" s="177"/>
      <c r="ASJ51" s="146"/>
      <c r="ASK51" s="147"/>
      <c r="ASQ51" s="177"/>
      <c r="ASS51" s="146"/>
      <c r="AST51" s="147"/>
      <c r="ASZ51" s="177"/>
      <c r="ATB51" s="146"/>
      <c r="ATC51" s="147"/>
      <c r="ATI51" s="177"/>
      <c r="ATK51" s="146"/>
      <c r="ATL51" s="147"/>
      <c r="ATR51" s="177"/>
      <c r="ATT51" s="146"/>
      <c r="ATU51" s="147"/>
      <c r="AUA51" s="177"/>
      <c r="AUC51" s="146"/>
      <c r="AUD51" s="147"/>
      <c r="AUJ51" s="177"/>
      <c r="AUL51" s="146"/>
      <c r="AUM51" s="147"/>
      <c r="AUS51" s="177"/>
      <c r="AUU51" s="146"/>
      <c r="AUV51" s="147"/>
      <c r="AVB51" s="177"/>
      <c r="AVD51" s="146"/>
      <c r="AVE51" s="147"/>
      <c r="AVK51" s="177"/>
      <c r="AVM51" s="146"/>
      <c r="AVN51" s="147"/>
      <c r="AVT51" s="177"/>
      <c r="AVV51" s="146"/>
      <c r="AVW51" s="147"/>
      <c r="AWC51" s="177"/>
      <c r="AWE51" s="146"/>
      <c r="AWF51" s="147"/>
      <c r="AWL51" s="177"/>
      <c r="AWN51" s="146"/>
      <c r="AWO51" s="147"/>
      <c r="AWU51" s="177"/>
      <c r="AWW51" s="146"/>
      <c r="AWX51" s="147"/>
      <c r="AXD51" s="177"/>
      <c r="AXF51" s="146"/>
      <c r="AXG51" s="147"/>
      <c r="AXM51" s="177"/>
      <c r="AXO51" s="146"/>
      <c r="AXP51" s="147"/>
      <c r="AXV51" s="177"/>
      <c r="AXX51" s="146"/>
      <c r="AXY51" s="147"/>
      <c r="AYE51" s="177"/>
      <c r="AYG51" s="146"/>
      <c r="AYH51" s="147"/>
      <c r="AYN51" s="177"/>
      <c r="AYP51" s="146"/>
      <c r="AYQ51" s="147"/>
      <c r="AYW51" s="177"/>
      <c r="AYY51" s="146"/>
      <c r="AYZ51" s="147"/>
      <c r="AZF51" s="177"/>
      <c r="AZH51" s="146"/>
      <c r="AZI51" s="147"/>
      <c r="AZO51" s="177"/>
      <c r="AZQ51" s="146"/>
      <c r="AZR51" s="147"/>
      <c r="AZX51" s="177"/>
      <c r="AZZ51" s="146"/>
      <c r="BAA51" s="147"/>
      <c r="BAG51" s="177"/>
      <c r="BAI51" s="146"/>
      <c r="BAJ51" s="147"/>
      <c r="BAP51" s="177"/>
      <c r="BAR51" s="146"/>
      <c r="BAS51" s="147"/>
      <c r="BAY51" s="177"/>
      <c r="BBA51" s="146"/>
      <c r="BBB51" s="147"/>
      <c r="BBH51" s="177"/>
      <c r="BBJ51" s="146"/>
      <c r="BBK51" s="147"/>
      <c r="BBQ51" s="177"/>
      <c r="BBS51" s="146"/>
      <c r="BBT51" s="147"/>
      <c r="BBZ51" s="177"/>
      <c r="BCB51" s="146"/>
      <c r="BCC51" s="147"/>
      <c r="BCI51" s="177"/>
      <c r="BCK51" s="146"/>
      <c r="BCL51" s="147"/>
      <c r="BCR51" s="177"/>
      <c r="BCT51" s="146"/>
      <c r="BCU51" s="147"/>
      <c r="BDA51" s="177"/>
      <c r="BDC51" s="146"/>
      <c r="BDD51" s="147"/>
      <c r="BDJ51" s="177"/>
      <c r="BDL51" s="146"/>
      <c r="BDM51" s="147"/>
      <c r="BDS51" s="177"/>
      <c r="BDU51" s="146"/>
      <c r="BDV51" s="147"/>
      <c r="BEB51" s="177"/>
      <c r="BED51" s="146"/>
      <c r="BEE51" s="147"/>
      <c r="BEK51" s="177"/>
      <c r="BEM51" s="146"/>
      <c r="BEN51" s="147"/>
      <c r="BET51" s="177"/>
      <c r="BEV51" s="146"/>
      <c r="BEW51" s="147"/>
      <c r="BFC51" s="177"/>
      <c r="BFE51" s="146"/>
      <c r="BFF51" s="147"/>
      <c r="BFL51" s="177"/>
      <c r="BFN51" s="146"/>
      <c r="BFO51" s="147"/>
      <c r="BFU51" s="177"/>
      <c r="BFW51" s="146"/>
      <c r="BFX51" s="147"/>
      <c r="BGD51" s="177"/>
      <c r="BGF51" s="146"/>
      <c r="BGG51" s="147"/>
      <c r="BGM51" s="177"/>
      <c r="BGO51" s="146"/>
      <c r="BGP51" s="147"/>
      <c r="BGV51" s="177"/>
      <c r="BGX51" s="146"/>
      <c r="BGY51" s="147"/>
      <c r="BHE51" s="177"/>
      <c r="BHG51" s="146"/>
      <c r="BHH51" s="147"/>
      <c r="BHN51" s="177"/>
      <c r="BHP51" s="146"/>
      <c r="BHQ51" s="147"/>
      <c r="BHW51" s="177"/>
      <c r="BHY51" s="146"/>
      <c r="BHZ51" s="147"/>
      <c r="BIF51" s="177"/>
      <c r="BIH51" s="146"/>
      <c r="BII51" s="147"/>
      <c r="BIO51" s="177"/>
      <c r="BIQ51" s="146"/>
      <c r="BIR51" s="147"/>
      <c r="BIX51" s="177"/>
      <c r="BIZ51" s="146"/>
      <c r="BJA51" s="147"/>
      <c r="BJG51" s="177"/>
      <c r="BJI51" s="146"/>
      <c r="BJJ51" s="147"/>
      <c r="BJP51" s="177"/>
      <c r="BJR51" s="146"/>
      <c r="BJS51" s="147"/>
      <c r="BJY51" s="177"/>
      <c r="BKA51" s="146"/>
      <c r="BKB51" s="147"/>
      <c r="BKH51" s="177"/>
      <c r="BKJ51" s="146"/>
      <c r="BKK51" s="147"/>
      <c r="BKQ51" s="177"/>
      <c r="BKS51" s="146"/>
      <c r="BKT51" s="147"/>
      <c r="BKZ51" s="177"/>
      <c r="BLB51" s="146"/>
      <c r="BLC51" s="147"/>
      <c r="BLI51" s="177"/>
      <c r="BLK51" s="146"/>
      <c r="BLL51" s="147"/>
      <c r="BLR51" s="177"/>
      <c r="BLT51" s="146"/>
      <c r="BLU51" s="147"/>
      <c r="BMA51" s="177"/>
      <c r="BMC51" s="146"/>
      <c r="BMD51" s="147"/>
      <c r="BMJ51" s="177"/>
      <c r="BML51" s="146"/>
      <c r="BMM51" s="147"/>
      <c r="BMS51" s="177"/>
      <c r="BMU51" s="146"/>
      <c r="BMV51" s="147"/>
      <c r="BNB51" s="177"/>
      <c r="BND51" s="146"/>
      <c r="BNE51" s="147"/>
      <c r="BNK51" s="177"/>
      <c r="BNM51" s="146"/>
      <c r="BNN51" s="147"/>
      <c r="BNT51" s="177"/>
      <c r="BNV51" s="146"/>
      <c r="BNW51" s="147"/>
      <c r="BOC51" s="177"/>
      <c r="BOE51" s="146"/>
      <c r="BOF51" s="147"/>
      <c r="BOL51" s="177"/>
      <c r="BON51" s="146"/>
      <c r="BOO51" s="147"/>
      <c r="BOU51" s="177"/>
      <c r="BOW51" s="146"/>
      <c r="BOX51" s="147"/>
      <c r="BPD51" s="177"/>
      <c r="BPF51" s="146"/>
      <c r="BPG51" s="147"/>
      <c r="BPM51" s="177"/>
      <c r="BPO51" s="146"/>
      <c r="BPP51" s="147"/>
      <c r="BPV51" s="177"/>
      <c r="BPX51" s="146"/>
      <c r="BPY51" s="147"/>
      <c r="BQE51" s="177"/>
      <c r="BQG51" s="146"/>
      <c r="BQH51" s="147"/>
      <c r="BQN51" s="177"/>
      <c r="BQP51" s="146"/>
      <c r="BQQ51" s="147"/>
      <c r="BQW51" s="177"/>
      <c r="BQY51" s="146"/>
      <c r="BQZ51" s="147"/>
      <c r="BRF51" s="177"/>
      <c r="BRH51" s="146"/>
      <c r="BRI51" s="147"/>
      <c r="BRO51" s="177"/>
      <c r="BRQ51" s="146"/>
      <c r="BRR51" s="147"/>
      <c r="BRX51" s="177"/>
      <c r="BRZ51" s="146"/>
      <c r="BSA51" s="147"/>
      <c r="BSG51" s="177"/>
      <c r="BSI51" s="146"/>
      <c r="BSJ51" s="147"/>
      <c r="BSP51" s="177"/>
      <c r="BSR51" s="146"/>
      <c r="BSS51" s="147"/>
      <c r="BSY51" s="177"/>
      <c r="BTA51" s="146"/>
      <c r="BTB51" s="147"/>
      <c r="BTH51" s="177"/>
      <c r="BTJ51" s="146"/>
      <c r="BTK51" s="147"/>
      <c r="BTQ51" s="177"/>
      <c r="BTS51" s="146"/>
      <c r="BTT51" s="147"/>
      <c r="BTZ51" s="177"/>
      <c r="BUB51" s="146"/>
      <c r="BUC51" s="147"/>
      <c r="BUI51" s="177"/>
      <c r="BUK51" s="146"/>
      <c r="BUL51" s="147"/>
      <c r="BUR51" s="177"/>
      <c r="BUT51" s="146"/>
      <c r="BUU51" s="147"/>
      <c r="BVA51" s="177"/>
      <c r="BVC51" s="146"/>
      <c r="BVD51" s="147"/>
      <c r="BVJ51" s="177"/>
      <c r="BVL51" s="146"/>
      <c r="BVM51" s="147"/>
      <c r="BVS51" s="177"/>
      <c r="BVU51" s="146"/>
      <c r="BVV51" s="147"/>
      <c r="BWB51" s="177"/>
      <c r="BWD51" s="146"/>
      <c r="BWE51" s="147"/>
      <c r="BWK51" s="177"/>
      <c r="BWM51" s="146"/>
      <c r="BWN51" s="147"/>
      <c r="BWT51" s="177"/>
      <c r="BWV51" s="146"/>
      <c r="BWW51" s="147"/>
      <c r="BXC51" s="177"/>
      <c r="BXE51" s="146"/>
      <c r="BXF51" s="147"/>
      <c r="BXL51" s="177"/>
      <c r="BXN51" s="146"/>
      <c r="BXO51" s="147"/>
      <c r="BXU51" s="177"/>
      <c r="BXW51" s="146"/>
      <c r="BXX51" s="147"/>
      <c r="BYD51" s="177"/>
      <c r="BYF51" s="146"/>
      <c r="BYG51" s="147"/>
      <c r="BYM51" s="177"/>
      <c r="BYO51" s="146"/>
      <c r="BYP51" s="147"/>
      <c r="BYV51" s="177"/>
      <c r="BYX51" s="146"/>
      <c r="BYY51" s="147"/>
      <c r="BZE51" s="177"/>
      <c r="BZG51" s="146"/>
      <c r="BZH51" s="147"/>
      <c r="BZN51" s="177"/>
      <c r="BZP51" s="146"/>
      <c r="BZQ51" s="147"/>
      <c r="BZW51" s="177"/>
      <c r="BZY51" s="146"/>
      <c r="BZZ51" s="147"/>
      <c r="CAF51" s="177"/>
      <c r="CAH51" s="146"/>
      <c r="CAI51" s="147"/>
      <c r="CAO51" s="177"/>
      <c r="CAQ51" s="146"/>
      <c r="CAR51" s="147"/>
      <c r="CAX51" s="177"/>
      <c r="CAZ51" s="146"/>
      <c r="CBA51" s="147"/>
      <c r="CBG51" s="177"/>
      <c r="CBI51" s="146"/>
      <c r="CBJ51" s="147"/>
      <c r="CBP51" s="177"/>
      <c r="CBR51" s="146"/>
      <c r="CBS51" s="147"/>
      <c r="CBY51" s="177"/>
      <c r="CCA51" s="146"/>
      <c r="CCB51" s="147"/>
      <c r="CCH51" s="177"/>
      <c r="CCJ51" s="146"/>
      <c r="CCK51" s="147"/>
      <c r="CCQ51" s="177"/>
      <c r="CCS51" s="146"/>
      <c r="CCT51" s="147"/>
      <c r="CCZ51" s="177"/>
      <c r="CDB51" s="146"/>
      <c r="CDC51" s="147"/>
      <c r="CDI51" s="177"/>
      <c r="CDK51" s="146"/>
      <c r="CDL51" s="147"/>
      <c r="CDR51" s="177"/>
      <c r="CDT51" s="146"/>
      <c r="CDU51" s="147"/>
      <c r="CEA51" s="177"/>
      <c r="CEC51" s="146"/>
      <c r="CED51" s="147"/>
      <c r="CEJ51" s="177"/>
      <c r="CEL51" s="146"/>
      <c r="CEM51" s="147"/>
      <c r="CES51" s="177"/>
      <c r="CEU51" s="146"/>
      <c r="CEV51" s="147"/>
      <c r="CFB51" s="177"/>
      <c r="CFD51" s="146"/>
      <c r="CFE51" s="147"/>
      <c r="CFK51" s="177"/>
      <c r="CFM51" s="146"/>
      <c r="CFN51" s="147"/>
      <c r="CFT51" s="177"/>
      <c r="CFV51" s="146"/>
      <c r="CFW51" s="147"/>
      <c r="CGC51" s="177"/>
      <c r="CGE51" s="146"/>
      <c r="CGF51" s="147"/>
      <c r="CGL51" s="177"/>
      <c r="CGN51" s="146"/>
      <c r="CGO51" s="147"/>
      <c r="CGU51" s="177"/>
      <c r="CGW51" s="146"/>
      <c r="CGX51" s="147"/>
      <c r="CHD51" s="177"/>
      <c r="CHF51" s="146"/>
      <c r="CHG51" s="147"/>
      <c r="CHM51" s="177"/>
      <c r="CHO51" s="146"/>
      <c r="CHP51" s="147"/>
      <c r="CHV51" s="177"/>
      <c r="CHX51" s="146"/>
      <c r="CHY51" s="147"/>
      <c r="CIE51" s="177"/>
      <c r="CIG51" s="146"/>
      <c r="CIH51" s="147"/>
      <c r="CIN51" s="177"/>
      <c r="CIP51" s="146"/>
      <c r="CIQ51" s="147"/>
      <c r="CIW51" s="177"/>
      <c r="CIY51" s="146"/>
      <c r="CIZ51" s="147"/>
      <c r="CJF51" s="177"/>
      <c r="CJH51" s="146"/>
      <c r="CJI51" s="147"/>
      <c r="CJO51" s="177"/>
      <c r="CJQ51" s="146"/>
      <c r="CJR51" s="147"/>
      <c r="CJX51" s="177"/>
      <c r="CJZ51" s="146"/>
      <c r="CKA51" s="147"/>
      <c r="CKG51" s="177"/>
      <c r="CKI51" s="146"/>
      <c r="CKJ51" s="147"/>
      <c r="CKP51" s="177"/>
      <c r="CKR51" s="146"/>
      <c r="CKS51" s="147"/>
      <c r="CKY51" s="177"/>
      <c r="CLA51" s="146"/>
      <c r="CLB51" s="147"/>
      <c r="CLH51" s="177"/>
      <c r="CLJ51" s="146"/>
      <c r="CLK51" s="147"/>
      <c r="CLQ51" s="177"/>
      <c r="CLS51" s="146"/>
      <c r="CLT51" s="147"/>
      <c r="CLZ51" s="177"/>
      <c r="CMB51" s="146"/>
      <c r="CMC51" s="147"/>
      <c r="CMI51" s="177"/>
      <c r="CMK51" s="146"/>
      <c r="CML51" s="147"/>
      <c r="CMR51" s="177"/>
      <c r="CMT51" s="146"/>
      <c r="CMU51" s="147"/>
      <c r="CNA51" s="177"/>
      <c r="CNC51" s="146"/>
      <c r="CND51" s="147"/>
      <c r="CNJ51" s="177"/>
      <c r="CNL51" s="146"/>
      <c r="CNM51" s="147"/>
      <c r="CNS51" s="177"/>
      <c r="CNU51" s="146"/>
      <c r="CNV51" s="147"/>
      <c r="COB51" s="177"/>
      <c r="COD51" s="146"/>
      <c r="COE51" s="147"/>
      <c r="COK51" s="177"/>
      <c r="COM51" s="146"/>
      <c r="CON51" s="147"/>
      <c r="COT51" s="177"/>
      <c r="COV51" s="146"/>
      <c r="COW51" s="147"/>
      <c r="CPC51" s="177"/>
      <c r="CPE51" s="146"/>
      <c r="CPF51" s="147"/>
      <c r="CPL51" s="177"/>
      <c r="CPN51" s="146"/>
      <c r="CPO51" s="147"/>
      <c r="CPU51" s="177"/>
      <c r="CPW51" s="146"/>
      <c r="CPX51" s="147"/>
      <c r="CQD51" s="177"/>
      <c r="CQF51" s="146"/>
      <c r="CQG51" s="147"/>
      <c r="CQM51" s="177"/>
      <c r="CQO51" s="146"/>
      <c r="CQP51" s="147"/>
      <c r="CQV51" s="177"/>
      <c r="CQX51" s="146"/>
      <c r="CQY51" s="147"/>
      <c r="CRE51" s="177"/>
      <c r="CRG51" s="146"/>
      <c r="CRH51" s="147"/>
      <c r="CRN51" s="177"/>
      <c r="CRP51" s="146"/>
      <c r="CRQ51" s="147"/>
      <c r="CRW51" s="177"/>
      <c r="CRY51" s="146"/>
      <c r="CRZ51" s="147"/>
      <c r="CSF51" s="177"/>
      <c r="CSH51" s="146"/>
      <c r="CSI51" s="147"/>
      <c r="CSO51" s="177"/>
      <c r="CSQ51" s="146"/>
      <c r="CSR51" s="147"/>
      <c r="CSX51" s="177"/>
      <c r="CSZ51" s="146"/>
      <c r="CTA51" s="147"/>
      <c r="CTG51" s="177"/>
      <c r="CTI51" s="146"/>
      <c r="CTJ51" s="147"/>
      <c r="CTP51" s="177"/>
      <c r="CTR51" s="146"/>
      <c r="CTS51" s="147"/>
      <c r="CTY51" s="177"/>
      <c r="CUA51" s="146"/>
      <c r="CUB51" s="147"/>
      <c r="CUH51" s="177"/>
      <c r="CUJ51" s="146"/>
      <c r="CUK51" s="147"/>
      <c r="CUQ51" s="177"/>
      <c r="CUS51" s="146"/>
      <c r="CUT51" s="147"/>
      <c r="CUZ51" s="177"/>
      <c r="CVB51" s="146"/>
      <c r="CVC51" s="147"/>
      <c r="CVI51" s="177"/>
      <c r="CVK51" s="146"/>
      <c r="CVL51" s="147"/>
      <c r="CVR51" s="177"/>
      <c r="CVT51" s="146"/>
      <c r="CVU51" s="147"/>
      <c r="CWA51" s="177"/>
      <c r="CWC51" s="146"/>
      <c r="CWD51" s="147"/>
      <c r="CWJ51" s="177"/>
      <c r="CWL51" s="146"/>
      <c r="CWM51" s="147"/>
      <c r="CWS51" s="177"/>
      <c r="CWU51" s="146"/>
      <c r="CWV51" s="147"/>
      <c r="CXB51" s="177"/>
      <c r="CXD51" s="146"/>
      <c r="CXE51" s="147"/>
      <c r="CXK51" s="177"/>
      <c r="CXM51" s="146"/>
      <c r="CXN51" s="147"/>
      <c r="CXT51" s="177"/>
      <c r="CXV51" s="146"/>
      <c r="CXW51" s="147"/>
      <c r="CYC51" s="177"/>
      <c r="CYE51" s="146"/>
      <c r="CYF51" s="147"/>
      <c r="CYL51" s="177"/>
      <c r="CYN51" s="146"/>
      <c r="CYO51" s="147"/>
      <c r="CYU51" s="177"/>
      <c r="CYW51" s="146"/>
      <c r="CYX51" s="147"/>
      <c r="CZD51" s="177"/>
      <c r="CZF51" s="146"/>
      <c r="CZG51" s="147"/>
      <c r="CZM51" s="177"/>
      <c r="CZO51" s="146"/>
      <c r="CZP51" s="147"/>
      <c r="CZV51" s="177"/>
      <c r="CZX51" s="146"/>
      <c r="CZY51" s="147"/>
      <c r="DAE51" s="177"/>
      <c r="DAG51" s="146"/>
      <c r="DAH51" s="147"/>
      <c r="DAN51" s="177"/>
      <c r="DAP51" s="146"/>
      <c r="DAQ51" s="147"/>
      <c r="DAW51" s="177"/>
      <c r="DAY51" s="146"/>
      <c r="DAZ51" s="147"/>
      <c r="DBF51" s="177"/>
      <c r="DBH51" s="146"/>
      <c r="DBI51" s="147"/>
      <c r="DBO51" s="177"/>
      <c r="DBQ51" s="146"/>
      <c r="DBR51" s="147"/>
      <c r="DBX51" s="177"/>
      <c r="DBZ51" s="146"/>
      <c r="DCA51" s="147"/>
      <c r="DCG51" s="177"/>
      <c r="DCI51" s="146"/>
      <c r="DCJ51" s="147"/>
      <c r="DCP51" s="177"/>
      <c r="DCR51" s="146"/>
      <c r="DCS51" s="147"/>
      <c r="DCY51" s="177"/>
      <c r="DDA51" s="146"/>
      <c r="DDB51" s="147"/>
      <c r="DDH51" s="177"/>
      <c r="DDJ51" s="146"/>
      <c r="DDK51" s="147"/>
      <c r="DDQ51" s="177"/>
      <c r="DDS51" s="146"/>
      <c r="DDT51" s="147"/>
      <c r="DDZ51" s="177"/>
      <c r="DEB51" s="146"/>
      <c r="DEC51" s="147"/>
      <c r="DEI51" s="177"/>
      <c r="DEK51" s="146"/>
      <c r="DEL51" s="147"/>
      <c r="DER51" s="177"/>
      <c r="DET51" s="146"/>
      <c r="DEU51" s="147"/>
      <c r="DFA51" s="177"/>
      <c r="DFC51" s="146"/>
      <c r="DFD51" s="147"/>
      <c r="DFJ51" s="177"/>
      <c r="DFL51" s="146"/>
      <c r="DFM51" s="147"/>
      <c r="DFS51" s="177"/>
      <c r="DFU51" s="146"/>
      <c r="DFV51" s="147"/>
      <c r="DGB51" s="177"/>
      <c r="DGD51" s="146"/>
      <c r="DGE51" s="147"/>
      <c r="DGK51" s="177"/>
      <c r="DGM51" s="146"/>
      <c r="DGN51" s="147"/>
      <c r="DGT51" s="177"/>
      <c r="DGV51" s="146"/>
      <c r="DGW51" s="147"/>
      <c r="DHC51" s="177"/>
      <c r="DHE51" s="146"/>
      <c r="DHF51" s="147"/>
      <c r="DHL51" s="177"/>
      <c r="DHN51" s="146"/>
      <c r="DHO51" s="147"/>
      <c r="DHU51" s="177"/>
      <c r="DHW51" s="146"/>
      <c r="DHX51" s="147"/>
      <c r="DID51" s="177"/>
      <c r="DIF51" s="146"/>
      <c r="DIG51" s="147"/>
      <c r="DIM51" s="177"/>
      <c r="DIO51" s="146"/>
      <c r="DIP51" s="147"/>
      <c r="DIV51" s="177"/>
      <c r="DIX51" s="146"/>
      <c r="DIY51" s="147"/>
      <c r="DJE51" s="177"/>
      <c r="DJG51" s="146"/>
      <c r="DJH51" s="147"/>
      <c r="DJN51" s="177"/>
      <c r="DJP51" s="146"/>
      <c r="DJQ51" s="147"/>
      <c r="DJW51" s="177"/>
      <c r="DJY51" s="146"/>
      <c r="DJZ51" s="147"/>
      <c r="DKF51" s="177"/>
      <c r="DKH51" s="146"/>
      <c r="DKI51" s="147"/>
      <c r="DKO51" s="177"/>
      <c r="DKQ51" s="146"/>
      <c r="DKR51" s="147"/>
      <c r="DKX51" s="177"/>
      <c r="DKZ51" s="146"/>
      <c r="DLA51" s="147"/>
      <c r="DLG51" s="177"/>
      <c r="DLI51" s="146"/>
      <c r="DLJ51" s="147"/>
      <c r="DLP51" s="177"/>
      <c r="DLR51" s="146"/>
      <c r="DLS51" s="147"/>
      <c r="DLY51" s="177"/>
      <c r="DMA51" s="146"/>
      <c r="DMB51" s="147"/>
      <c r="DMH51" s="177"/>
      <c r="DMJ51" s="146"/>
      <c r="DMK51" s="147"/>
      <c r="DMQ51" s="177"/>
      <c r="DMS51" s="146"/>
      <c r="DMT51" s="147"/>
      <c r="DMZ51" s="177"/>
      <c r="DNB51" s="146"/>
      <c r="DNC51" s="147"/>
      <c r="DNI51" s="177"/>
      <c r="DNK51" s="146"/>
      <c r="DNL51" s="147"/>
      <c r="DNR51" s="177"/>
      <c r="DNT51" s="146"/>
      <c r="DNU51" s="147"/>
      <c r="DOA51" s="177"/>
      <c r="DOC51" s="146"/>
      <c r="DOD51" s="147"/>
      <c r="DOJ51" s="177"/>
      <c r="DOL51" s="146"/>
      <c r="DOM51" s="147"/>
      <c r="DOS51" s="177"/>
      <c r="DOU51" s="146"/>
      <c r="DOV51" s="147"/>
      <c r="DPB51" s="177"/>
      <c r="DPD51" s="146"/>
      <c r="DPE51" s="147"/>
      <c r="DPK51" s="177"/>
      <c r="DPM51" s="146"/>
      <c r="DPN51" s="147"/>
      <c r="DPT51" s="177"/>
      <c r="DPV51" s="146"/>
      <c r="DPW51" s="147"/>
      <c r="DQC51" s="177"/>
      <c r="DQE51" s="146"/>
      <c r="DQF51" s="147"/>
      <c r="DQL51" s="177"/>
      <c r="DQN51" s="146"/>
      <c r="DQO51" s="147"/>
      <c r="DQU51" s="177"/>
      <c r="DQW51" s="146"/>
      <c r="DQX51" s="147"/>
      <c r="DRD51" s="177"/>
      <c r="DRF51" s="146"/>
      <c r="DRG51" s="147"/>
      <c r="DRM51" s="177"/>
      <c r="DRO51" s="146"/>
      <c r="DRP51" s="147"/>
      <c r="DRV51" s="177"/>
      <c r="DRX51" s="146"/>
      <c r="DRY51" s="147"/>
      <c r="DSE51" s="177"/>
      <c r="DSG51" s="146"/>
      <c r="DSH51" s="147"/>
      <c r="DSN51" s="177"/>
      <c r="DSP51" s="146"/>
      <c r="DSQ51" s="147"/>
      <c r="DSW51" s="177"/>
      <c r="DSY51" s="146"/>
      <c r="DSZ51" s="147"/>
      <c r="DTF51" s="177"/>
      <c r="DTH51" s="146"/>
      <c r="DTI51" s="147"/>
      <c r="DTO51" s="177"/>
      <c r="DTQ51" s="146"/>
      <c r="DTR51" s="147"/>
      <c r="DTX51" s="177"/>
      <c r="DTZ51" s="146"/>
      <c r="DUA51" s="147"/>
      <c r="DUG51" s="177"/>
      <c r="DUI51" s="146"/>
      <c r="DUJ51" s="147"/>
      <c r="DUP51" s="177"/>
      <c r="DUR51" s="146"/>
      <c r="DUS51" s="147"/>
      <c r="DUY51" s="177"/>
      <c r="DVA51" s="146"/>
      <c r="DVB51" s="147"/>
      <c r="DVH51" s="177"/>
      <c r="DVJ51" s="146"/>
      <c r="DVK51" s="147"/>
      <c r="DVQ51" s="177"/>
      <c r="DVS51" s="146"/>
      <c r="DVT51" s="147"/>
      <c r="DVZ51" s="177"/>
      <c r="DWB51" s="146"/>
      <c r="DWC51" s="147"/>
      <c r="DWI51" s="177"/>
      <c r="DWK51" s="146"/>
      <c r="DWL51" s="147"/>
      <c r="DWR51" s="177"/>
      <c r="DWT51" s="146"/>
      <c r="DWU51" s="147"/>
      <c r="DXA51" s="177"/>
      <c r="DXC51" s="146"/>
      <c r="DXD51" s="147"/>
      <c r="DXJ51" s="177"/>
      <c r="DXL51" s="146"/>
      <c r="DXM51" s="147"/>
      <c r="DXS51" s="177"/>
      <c r="DXU51" s="146"/>
      <c r="DXV51" s="147"/>
      <c r="DYB51" s="177"/>
      <c r="DYD51" s="146"/>
      <c r="DYE51" s="147"/>
      <c r="DYK51" s="177"/>
      <c r="DYM51" s="146"/>
      <c r="DYN51" s="147"/>
      <c r="DYT51" s="177"/>
      <c r="DYV51" s="146"/>
      <c r="DYW51" s="147"/>
      <c r="DZC51" s="177"/>
      <c r="DZE51" s="146"/>
      <c r="DZF51" s="147"/>
      <c r="DZL51" s="177"/>
      <c r="DZN51" s="146"/>
      <c r="DZO51" s="147"/>
      <c r="DZU51" s="177"/>
      <c r="DZW51" s="146"/>
      <c r="DZX51" s="147"/>
      <c r="EAD51" s="177"/>
      <c r="EAF51" s="146"/>
      <c r="EAG51" s="147"/>
      <c r="EAM51" s="177"/>
      <c r="EAO51" s="146"/>
      <c r="EAP51" s="147"/>
      <c r="EAV51" s="177"/>
      <c r="EAX51" s="146"/>
      <c r="EAY51" s="147"/>
      <c r="EBE51" s="177"/>
      <c r="EBG51" s="146"/>
      <c r="EBH51" s="147"/>
      <c r="EBN51" s="177"/>
      <c r="EBP51" s="146"/>
      <c r="EBQ51" s="147"/>
      <c r="EBW51" s="177"/>
      <c r="EBY51" s="146"/>
      <c r="EBZ51" s="147"/>
      <c r="ECF51" s="177"/>
      <c r="ECH51" s="146"/>
      <c r="ECI51" s="147"/>
      <c r="ECO51" s="177"/>
      <c r="ECQ51" s="146"/>
      <c r="ECR51" s="147"/>
      <c r="ECX51" s="177"/>
      <c r="ECZ51" s="146"/>
      <c r="EDA51" s="147"/>
      <c r="EDG51" s="177"/>
      <c r="EDI51" s="146"/>
      <c r="EDJ51" s="147"/>
      <c r="EDP51" s="177"/>
      <c r="EDR51" s="146"/>
      <c r="EDS51" s="147"/>
      <c r="EDY51" s="177"/>
      <c r="EEA51" s="146"/>
      <c r="EEB51" s="147"/>
      <c r="EEH51" s="177"/>
      <c r="EEJ51" s="146"/>
      <c r="EEK51" s="147"/>
      <c r="EEQ51" s="177"/>
      <c r="EES51" s="146"/>
      <c r="EET51" s="147"/>
      <c r="EEZ51" s="177"/>
      <c r="EFB51" s="146"/>
      <c r="EFC51" s="147"/>
      <c r="EFI51" s="177"/>
      <c r="EFK51" s="146"/>
      <c r="EFL51" s="147"/>
      <c r="EFR51" s="177"/>
      <c r="EFT51" s="146"/>
      <c r="EFU51" s="147"/>
      <c r="EGA51" s="177"/>
      <c r="EGC51" s="146"/>
      <c r="EGD51" s="147"/>
      <c r="EGJ51" s="177"/>
      <c r="EGL51" s="146"/>
      <c r="EGM51" s="147"/>
      <c r="EGS51" s="177"/>
      <c r="EGU51" s="146"/>
      <c r="EGV51" s="147"/>
      <c r="EHB51" s="177"/>
      <c r="EHD51" s="146"/>
      <c r="EHE51" s="147"/>
      <c r="EHK51" s="177"/>
      <c r="EHM51" s="146"/>
      <c r="EHN51" s="147"/>
      <c r="EHT51" s="177"/>
      <c r="EHV51" s="146"/>
      <c r="EHW51" s="147"/>
      <c r="EIC51" s="177"/>
      <c r="EIE51" s="146"/>
      <c r="EIF51" s="147"/>
      <c r="EIL51" s="177"/>
      <c r="EIN51" s="146"/>
      <c r="EIO51" s="147"/>
      <c r="EIU51" s="177"/>
      <c r="EIW51" s="146"/>
      <c r="EIX51" s="147"/>
      <c r="EJD51" s="177"/>
      <c r="EJF51" s="146"/>
      <c r="EJG51" s="147"/>
      <c r="EJM51" s="177"/>
      <c r="EJO51" s="146"/>
      <c r="EJP51" s="147"/>
      <c r="EJV51" s="177"/>
      <c r="EJX51" s="146"/>
      <c r="EJY51" s="147"/>
      <c r="EKE51" s="177"/>
      <c r="EKG51" s="146"/>
      <c r="EKH51" s="147"/>
      <c r="EKN51" s="177"/>
      <c r="EKP51" s="146"/>
      <c r="EKQ51" s="147"/>
      <c r="EKW51" s="177"/>
      <c r="EKY51" s="146"/>
      <c r="EKZ51" s="147"/>
      <c r="ELF51" s="177"/>
      <c r="ELH51" s="146"/>
      <c r="ELI51" s="147"/>
      <c r="ELO51" s="177"/>
      <c r="ELQ51" s="146"/>
      <c r="ELR51" s="147"/>
      <c r="ELX51" s="177"/>
      <c r="ELZ51" s="146"/>
      <c r="EMA51" s="147"/>
      <c r="EMG51" s="177"/>
      <c r="EMI51" s="146"/>
      <c r="EMJ51" s="147"/>
      <c r="EMP51" s="177"/>
      <c r="EMR51" s="146"/>
      <c r="EMS51" s="147"/>
      <c r="EMY51" s="177"/>
      <c r="ENA51" s="146"/>
      <c r="ENB51" s="147"/>
      <c r="ENH51" s="177"/>
      <c r="ENJ51" s="146"/>
      <c r="ENK51" s="147"/>
      <c r="ENQ51" s="177"/>
      <c r="ENS51" s="146"/>
      <c r="ENT51" s="147"/>
      <c r="ENZ51" s="177"/>
      <c r="EOB51" s="146"/>
      <c r="EOC51" s="147"/>
      <c r="EOI51" s="177"/>
      <c r="EOK51" s="146"/>
      <c r="EOL51" s="147"/>
      <c r="EOR51" s="177"/>
      <c r="EOT51" s="146"/>
      <c r="EOU51" s="147"/>
      <c r="EPA51" s="177"/>
      <c r="EPC51" s="146"/>
      <c r="EPD51" s="147"/>
      <c r="EPJ51" s="177"/>
      <c r="EPL51" s="146"/>
      <c r="EPM51" s="147"/>
      <c r="EPS51" s="177"/>
      <c r="EPU51" s="146"/>
      <c r="EPV51" s="147"/>
      <c r="EQB51" s="177"/>
      <c r="EQD51" s="146"/>
      <c r="EQE51" s="147"/>
      <c r="EQK51" s="177"/>
      <c r="EQM51" s="146"/>
      <c r="EQN51" s="147"/>
      <c r="EQT51" s="177"/>
      <c r="EQV51" s="146"/>
      <c r="EQW51" s="147"/>
      <c r="ERC51" s="177"/>
      <c r="ERE51" s="146"/>
      <c r="ERF51" s="147"/>
      <c r="ERL51" s="177"/>
      <c r="ERN51" s="146"/>
      <c r="ERO51" s="147"/>
      <c r="ERU51" s="177"/>
      <c r="ERW51" s="146"/>
      <c r="ERX51" s="147"/>
      <c r="ESD51" s="177"/>
      <c r="ESF51" s="146"/>
      <c r="ESG51" s="147"/>
      <c r="ESM51" s="177"/>
      <c r="ESO51" s="146"/>
      <c r="ESP51" s="147"/>
      <c r="ESV51" s="177"/>
      <c r="ESX51" s="146"/>
      <c r="ESY51" s="147"/>
      <c r="ETE51" s="177"/>
      <c r="ETG51" s="146"/>
      <c r="ETH51" s="147"/>
      <c r="ETN51" s="177"/>
      <c r="ETP51" s="146"/>
      <c r="ETQ51" s="147"/>
      <c r="ETW51" s="177"/>
      <c r="ETY51" s="146"/>
      <c r="ETZ51" s="147"/>
      <c r="EUF51" s="177"/>
      <c r="EUH51" s="146"/>
      <c r="EUI51" s="147"/>
      <c r="EUO51" s="177"/>
      <c r="EUQ51" s="146"/>
      <c r="EUR51" s="147"/>
      <c r="EUX51" s="177"/>
      <c r="EUZ51" s="146"/>
      <c r="EVA51" s="147"/>
      <c r="EVG51" s="177"/>
      <c r="EVI51" s="146"/>
      <c r="EVJ51" s="147"/>
      <c r="EVP51" s="177"/>
      <c r="EVR51" s="146"/>
      <c r="EVS51" s="147"/>
      <c r="EVY51" s="177"/>
      <c r="EWA51" s="146"/>
      <c r="EWB51" s="147"/>
      <c r="EWH51" s="177"/>
      <c r="EWJ51" s="146"/>
      <c r="EWK51" s="147"/>
      <c r="EWQ51" s="177"/>
      <c r="EWS51" s="146"/>
      <c r="EWT51" s="147"/>
      <c r="EWZ51" s="177"/>
      <c r="EXB51" s="146"/>
      <c r="EXC51" s="147"/>
      <c r="EXI51" s="177"/>
      <c r="EXK51" s="146"/>
      <c r="EXL51" s="147"/>
      <c r="EXR51" s="177"/>
      <c r="EXT51" s="146"/>
      <c r="EXU51" s="147"/>
      <c r="EYA51" s="177"/>
      <c r="EYC51" s="146"/>
      <c r="EYD51" s="147"/>
      <c r="EYJ51" s="177"/>
      <c r="EYL51" s="146"/>
      <c r="EYM51" s="147"/>
      <c r="EYS51" s="177"/>
      <c r="EYU51" s="146"/>
      <c r="EYV51" s="147"/>
      <c r="EZB51" s="177"/>
      <c r="EZD51" s="146"/>
      <c r="EZE51" s="147"/>
      <c r="EZK51" s="177"/>
      <c r="EZM51" s="146"/>
      <c r="EZN51" s="147"/>
      <c r="EZT51" s="177"/>
      <c r="EZV51" s="146"/>
      <c r="EZW51" s="147"/>
      <c r="FAC51" s="177"/>
      <c r="FAE51" s="146"/>
      <c r="FAF51" s="147"/>
      <c r="FAL51" s="177"/>
      <c r="FAN51" s="146"/>
      <c r="FAO51" s="147"/>
      <c r="FAU51" s="177"/>
      <c r="FAW51" s="146"/>
      <c r="FAX51" s="147"/>
      <c r="FBD51" s="177"/>
      <c r="FBF51" s="146"/>
      <c r="FBG51" s="147"/>
      <c r="FBM51" s="177"/>
      <c r="FBO51" s="146"/>
      <c r="FBP51" s="147"/>
      <c r="FBV51" s="177"/>
      <c r="FBX51" s="146"/>
      <c r="FBY51" s="147"/>
      <c r="FCE51" s="177"/>
      <c r="FCG51" s="146"/>
      <c r="FCH51" s="147"/>
      <c r="FCN51" s="177"/>
      <c r="FCP51" s="146"/>
      <c r="FCQ51" s="147"/>
      <c r="FCW51" s="177"/>
      <c r="FCY51" s="146"/>
      <c r="FCZ51" s="147"/>
      <c r="FDF51" s="177"/>
      <c r="FDH51" s="146"/>
      <c r="FDI51" s="147"/>
      <c r="FDO51" s="177"/>
      <c r="FDQ51" s="146"/>
      <c r="FDR51" s="147"/>
      <c r="FDX51" s="177"/>
      <c r="FDZ51" s="146"/>
      <c r="FEA51" s="147"/>
      <c r="FEG51" s="177"/>
      <c r="FEI51" s="146"/>
      <c r="FEJ51" s="147"/>
      <c r="FEP51" s="177"/>
      <c r="FER51" s="146"/>
      <c r="FES51" s="147"/>
      <c r="FEY51" s="177"/>
      <c r="FFA51" s="146"/>
      <c r="FFB51" s="147"/>
      <c r="FFH51" s="177"/>
      <c r="FFJ51" s="146"/>
      <c r="FFK51" s="147"/>
      <c r="FFQ51" s="177"/>
      <c r="FFS51" s="146"/>
      <c r="FFT51" s="147"/>
      <c r="FFZ51" s="177"/>
      <c r="FGB51" s="146"/>
      <c r="FGC51" s="147"/>
      <c r="FGI51" s="177"/>
      <c r="FGK51" s="146"/>
      <c r="FGL51" s="147"/>
      <c r="FGR51" s="177"/>
      <c r="FGT51" s="146"/>
      <c r="FGU51" s="147"/>
      <c r="FHA51" s="177"/>
      <c r="FHC51" s="146"/>
      <c r="FHD51" s="147"/>
      <c r="FHJ51" s="177"/>
      <c r="FHL51" s="146"/>
      <c r="FHM51" s="147"/>
      <c r="FHS51" s="177"/>
      <c r="FHU51" s="146"/>
      <c r="FHV51" s="147"/>
      <c r="FIB51" s="177"/>
      <c r="FID51" s="146"/>
      <c r="FIE51" s="147"/>
      <c r="FIK51" s="177"/>
      <c r="FIM51" s="146"/>
      <c r="FIN51" s="147"/>
      <c r="FIT51" s="177"/>
      <c r="FIV51" s="146"/>
      <c r="FIW51" s="147"/>
      <c r="FJC51" s="177"/>
      <c r="FJE51" s="146"/>
      <c r="FJF51" s="147"/>
      <c r="FJL51" s="177"/>
      <c r="FJN51" s="146"/>
      <c r="FJO51" s="147"/>
      <c r="FJU51" s="177"/>
      <c r="FJW51" s="146"/>
      <c r="FJX51" s="147"/>
      <c r="FKD51" s="177"/>
      <c r="FKF51" s="146"/>
      <c r="FKG51" s="147"/>
      <c r="FKM51" s="177"/>
      <c r="FKO51" s="146"/>
      <c r="FKP51" s="147"/>
      <c r="FKV51" s="177"/>
      <c r="FKX51" s="146"/>
      <c r="FKY51" s="147"/>
      <c r="FLE51" s="177"/>
      <c r="FLG51" s="146"/>
      <c r="FLH51" s="147"/>
      <c r="FLN51" s="177"/>
      <c r="FLP51" s="146"/>
      <c r="FLQ51" s="147"/>
      <c r="FLW51" s="177"/>
      <c r="FLY51" s="146"/>
      <c r="FLZ51" s="147"/>
      <c r="FMF51" s="177"/>
      <c r="FMH51" s="146"/>
      <c r="FMI51" s="147"/>
      <c r="FMO51" s="177"/>
      <c r="FMQ51" s="146"/>
      <c r="FMR51" s="147"/>
      <c r="FMX51" s="177"/>
      <c r="FMZ51" s="146"/>
      <c r="FNA51" s="147"/>
      <c r="FNG51" s="177"/>
      <c r="FNI51" s="146"/>
      <c r="FNJ51" s="147"/>
      <c r="FNP51" s="177"/>
      <c r="FNR51" s="146"/>
      <c r="FNS51" s="147"/>
      <c r="FNY51" s="177"/>
      <c r="FOA51" s="146"/>
      <c r="FOB51" s="147"/>
      <c r="FOH51" s="177"/>
      <c r="FOJ51" s="146"/>
      <c r="FOK51" s="147"/>
      <c r="FOQ51" s="177"/>
      <c r="FOS51" s="146"/>
      <c r="FOT51" s="147"/>
      <c r="FOZ51" s="177"/>
      <c r="FPB51" s="146"/>
      <c r="FPC51" s="147"/>
      <c r="FPI51" s="177"/>
      <c r="FPK51" s="146"/>
      <c r="FPL51" s="147"/>
      <c r="FPR51" s="177"/>
      <c r="FPT51" s="146"/>
      <c r="FPU51" s="147"/>
      <c r="FQA51" s="177"/>
      <c r="FQC51" s="146"/>
      <c r="FQD51" s="147"/>
      <c r="FQJ51" s="177"/>
      <c r="FQL51" s="146"/>
      <c r="FQM51" s="147"/>
      <c r="FQS51" s="177"/>
      <c r="FQU51" s="146"/>
      <c r="FQV51" s="147"/>
      <c r="FRB51" s="177"/>
      <c r="FRD51" s="146"/>
      <c r="FRE51" s="147"/>
      <c r="FRK51" s="177"/>
      <c r="FRM51" s="146"/>
      <c r="FRN51" s="147"/>
      <c r="FRT51" s="177"/>
      <c r="FRV51" s="146"/>
      <c r="FRW51" s="147"/>
      <c r="FSC51" s="177"/>
      <c r="FSE51" s="146"/>
      <c r="FSF51" s="147"/>
      <c r="FSL51" s="177"/>
      <c r="FSN51" s="146"/>
      <c r="FSO51" s="147"/>
      <c r="FSU51" s="177"/>
      <c r="FSW51" s="146"/>
      <c r="FSX51" s="147"/>
      <c r="FTD51" s="177"/>
      <c r="FTF51" s="146"/>
      <c r="FTG51" s="147"/>
      <c r="FTM51" s="177"/>
      <c r="FTO51" s="146"/>
      <c r="FTP51" s="147"/>
      <c r="FTV51" s="177"/>
      <c r="FTX51" s="146"/>
      <c r="FTY51" s="147"/>
      <c r="FUE51" s="177"/>
      <c r="FUG51" s="146"/>
      <c r="FUH51" s="147"/>
      <c r="FUN51" s="177"/>
      <c r="FUP51" s="146"/>
      <c r="FUQ51" s="147"/>
      <c r="FUW51" s="177"/>
      <c r="FUY51" s="146"/>
      <c r="FUZ51" s="147"/>
      <c r="FVF51" s="177"/>
      <c r="FVH51" s="146"/>
      <c r="FVI51" s="147"/>
      <c r="FVO51" s="177"/>
      <c r="FVQ51" s="146"/>
      <c r="FVR51" s="147"/>
      <c r="FVX51" s="177"/>
      <c r="FVZ51" s="146"/>
      <c r="FWA51" s="147"/>
      <c r="FWG51" s="177"/>
      <c r="FWI51" s="146"/>
      <c r="FWJ51" s="147"/>
      <c r="FWP51" s="177"/>
      <c r="FWR51" s="146"/>
      <c r="FWS51" s="147"/>
      <c r="FWY51" s="177"/>
      <c r="FXA51" s="146"/>
      <c r="FXB51" s="147"/>
      <c r="FXH51" s="177"/>
      <c r="FXJ51" s="146"/>
      <c r="FXK51" s="147"/>
      <c r="FXQ51" s="177"/>
      <c r="FXS51" s="146"/>
      <c r="FXT51" s="147"/>
      <c r="FXZ51" s="177"/>
      <c r="FYB51" s="146"/>
      <c r="FYC51" s="147"/>
      <c r="FYI51" s="177"/>
      <c r="FYK51" s="146"/>
      <c r="FYL51" s="147"/>
      <c r="FYR51" s="177"/>
      <c r="FYT51" s="146"/>
      <c r="FYU51" s="147"/>
      <c r="FZA51" s="177"/>
      <c r="FZC51" s="146"/>
      <c r="FZD51" s="147"/>
      <c r="FZJ51" s="177"/>
      <c r="FZL51" s="146"/>
      <c r="FZM51" s="147"/>
      <c r="FZS51" s="177"/>
      <c r="FZU51" s="146"/>
      <c r="FZV51" s="147"/>
      <c r="GAB51" s="177"/>
      <c r="GAD51" s="146"/>
      <c r="GAE51" s="147"/>
      <c r="GAK51" s="177"/>
      <c r="GAM51" s="146"/>
      <c r="GAN51" s="147"/>
      <c r="GAT51" s="177"/>
      <c r="GAV51" s="146"/>
      <c r="GAW51" s="147"/>
      <c r="GBC51" s="177"/>
      <c r="GBE51" s="146"/>
      <c r="GBF51" s="147"/>
      <c r="GBL51" s="177"/>
      <c r="GBN51" s="146"/>
      <c r="GBO51" s="147"/>
      <c r="GBU51" s="177"/>
      <c r="GBW51" s="146"/>
      <c r="GBX51" s="147"/>
      <c r="GCD51" s="177"/>
      <c r="GCF51" s="146"/>
      <c r="GCG51" s="147"/>
      <c r="GCM51" s="177"/>
      <c r="GCO51" s="146"/>
      <c r="GCP51" s="147"/>
      <c r="GCV51" s="177"/>
      <c r="GCX51" s="146"/>
      <c r="GCY51" s="147"/>
      <c r="GDE51" s="177"/>
      <c r="GDG51" s="146"/>
      <c r="GDH51" s="147"/>
      <c r="GDN51" s="177"/>
      <c r="GDP51" s="146"/>
      <c r="GDQ51" s="147"/>
      <c r="GDW51" s="177"/>
      <c r="GDY51" s="146"/>
      <c r="GDZ51" s="147"/>
      <c r="GEF51" s="177"/>
      <c r="GEH51" s="146"/>
      <c r="GEI51" s="147"/>
      <c r="GEO51" s="177"/>
      <c r="GEQ51" s="146"/>
      <c r="GER51" s="147"/>
      <c r="GEX51" s="177"/>
      <c r="GEZ51" s="146"/>
      <c r="GFA51" s="147"/>
      <c r="GFG51" s="177"/>
      <c r="GFI51" s="146"/>
      <c r="GFJ51" s="147"/>
      <c r="GFP51" s="177"/>
      <c r="GFR51" s="146"/>
      <c r="GFS51" s="147"/>
      <c r="GFY51" s="177"/>
      <c r="GGA51" s="146"/>
      <c r="GGB51" s="147"/>
      <c r="GGH51" s="177"/>
      <c r="GGJ51" s="146"/>
      <c r="GGK51" s="147"/>
      <c r="GGQ51" s="177"/>
      <c r="GGS51" s="146"/>
      <c r="GGT51" s="147"/>
      <c r="GGZ51" s="177"/>
      <c r="GHB51" s="146"/>
      <c r="GHC51" s="147"/>
      <c r="GHI51" s="177"/>
      <c r="GHK51" s="146"/>
      <c r="GHL51" s="147"/>
      <c r="GHR51" s="177"/>
      <c r="GHT51" s="146"/>
      <c r="GHU51" s="147"/>
      <c r="GIA51" s="177"/>
      <c r="GIC51" s="146"/>
      <c r="GID51" s="147"/>
      <c r="GIJ51" s="177"/>
      <c r="GIL51" s="146"/>
      <c r="GIM51" s="147"/>
      <c r="GIS51" s="177"/>
      <c r="GIU51" s="146"/>
      <c r="GIV51" s="147"/>
      <c r="GJB51" s="177"/>
      <c r="GJD51" s="146"/>
      <c r="GJE51" s="147"/>
      <c r="GJK51" s="177"/>
      <c r="GJM51" s="146"/>
      <c r="GJN51" s="147"/>
      <c r="GJT51" s="177"/>
      <c r="GJV51" s="146"/>
      <c r="GJW51" s="147"/>
      <c r="GKC51" s="177"/>
      <c r="GKE51" s="146"/>
      <c r="GKF51" s="147"/>
      <c r="GKL51" s="177"/>
      <c r="GKN51" s="146"/>
      <c r="GKO51" s="147"/>
      <c r="GKU51" s="177"/>
      <c r="GKW51" s="146"/>
      <c r="GKX51" s="147"/>
      <c r="GLD51" s="177"/>
      <c r="GLF51" s="146"/>
      <c r="GLG51" s="147"/>
      <c r="GLM51" s="177"/>
      <c r="GLO51" s="146"/>
      <c r="GLP51" s="147"/>
      <c r="GLV51" s="177"/>
      <c r="GLX51" s="146"/>
      <c r="GLY51" s="147"/>
      <c r="GME51" s="177"/>
      <c r="GMG51" s="146"/>
      <c r="GMH51" s="147"/>
      <c r="GMN51" s="177"/>
      <c r="GMP51" s="146"/>
      <c r="GMQ51" s="147"/>
      <c r="GMW51" s="177"/>
      <c r="GMY51" s="146"/>
      <c r="GMZ51" s="147"/>
      <c r="GNF51" s="177"/>
      <c r="GNH51" s="146"/>
      <c r="GNI51" s="147"/>
      <c r="GNO51" s="177"/>
      <c r="GNQ51" s="146"/>
      <c r="GNR51" s="147"/>
      <c r="GNX51" s="177"/>
      <c r="GNZ51" s="146"/>
      <c r="GOA51" s="147"/>
      <c r="GOG51" s="177"/>
      <c r="GOI51" s="146"/>
      <c r="GOJ51" s="147"/>
      <c r="GOP51" s="177"/>
      <c r="GOR51" s="146"/>
      <c r="GOS51" s="147"/>
      <c r="GOY51" s="177"/>
      <c r="GPA51" s="146"/>
      <c r="GPB51" s="147"/>
      <c r="GPH51" s="177"/>
      <c r="GPJ51" s="146"/>
      <c r="GPK51" s="147"/>
      <c r="GPQ51" s="177"/>
      <c r="GPS51" s="146"/>
      <c r="GPT51" s="147"/>
      <c r="GPZ51" s="177"/>
      <c r="GQB51" s="146"/>
      <c r="GQC51" s="147"/>
      <c r="GQI51" s="177"/>
      <c r="GQK51" s="146"/>
      <c r="GQL51" s="147"/>
      <c r="GQR51" s="177"/>
      <c r="GQT51" s="146"/>
      <c r="GQU51" s="147"/>
      <c r="GRA51" s="177"/>
      <c r="GRC51" s="146"/>
      <c r="GRD51" s="147"/>
      <c r="GRJ51" s="177"/>
      <c r="GRL51" s="146"/>
      <c r="GRM51" s="147"/>
      <c r="GRS51" s="177"/>
      <c r="GRU51" s="146"/>
      <c r="GRV51" s="147"/>
      <c r="GSB51" s="177"/>
      <c r="GSD51" s="146"/>
      <c r="GSE51" s="147"/>
      <c r="GSK51" s="177"/>
      <c r="GSM51" s="146"/>
      <c r="GSN51" s="147"/>
      <c r="GST51" s="177"/>
      <c r="GSV51" s="146"/>
      <c r="GSW51" s="147"/>
      <c r="GTC51" s="177"/>
      <c r="GTE51" s="146"/>
      <c r="GTF51" s="147"/>
      <c r="GTL51" s="177"/>
      <c r="GTN51" s="146"/>
      <c r="GTO51" s="147"/>
      <c r="GTU51" s="177"/>
      <c r="GTW51" s="146"/>
      <c r="GTX51" s="147"/>
      <c r="GUD51" s="177"/>
      <c r="GUF51" s="146"/>
      <c r="GUG51" s="147"/>
      <c r="GUM51" s="177"/>
      <c r="GUO51" s="146"/>
      <c r="GUP51" s="147"/>
      <c r="GUV51" s="177"/>
      <c r="GUX51" s="146"/>
      <c r="GUY51" s="147"/>
      <c r="GVE51" s="177"/>
      <c r="GVG51" s="146"/>
      <c r="GVH51" s="147"/>
      <c r="GVN51" s="177"/>
      <c r="GVP51" s="146"/>
      <c r="GVQ51" s="147"/>
      <c r="GVW51" s="177"/>
      <c r="GVY51" s="146"/>
      <c r="GVZ51" s="147"/>
      <c r="GWF51" s="177"/>
      <c r="GWH51" s="146"/>
      <c r="GWI51" s="147"/>
      <c r="GWO51" s="177"/>
      <c r="GWQ51" s="146"/>
      <c r="GWR51" s="147"/>
      <c r="GWX51" s="177"/>
      <c r="GWZ51" s="146"/>
      <c r="GXA51" s="147"/>
      <c r="GXG51" s="177"/>
      <c r="GXI51" s="146"/>
      <c r="GXJ51" s="147"/>
      <c r="GXP51" s="177"/>
      <c r="GXR51" s="146"/>
      <c r="GXS51" s="147"/>
      <c r="GXY51" s="177"/>
      <c r="GYA51" s="146"/>
      <c r="GYB51" s="147"/>
      <c r="GYH51" s="177"/>
      <c r="GYJ51" s="146"/>
      <c r="GYK51" s="147"/>
      <c r="GYQ51" s="177"/>
      <c r="GYS51" s="146"/>
      <c r="GYT51" s="147"/>
      <c r="GYZ51" s="177"/>
      <c r="GZB51" s="146"/>
      <c r="GZC51" s="147"/>
      <c r="GZI51" s="177"/>
      <c r="GZK51" s="146"/>
      <c r="GZL51" s="147"/>
      <c r="GZR51" s="177"/>
      <c r="GZT51" s="146"/>
      <c r="GZU51" s="147"/>
      <c r="HAA51" s="177"/>
      <c r="HAC51" s="146"/>
      <c r="HAD51" s="147"/>
      <c r="HAJ51" s="177"/>
      <c r="HAL51" s="146"/>
      <c r="HAM51" s="147"/>
      <c r="HAS51" s="177"/>
      <c r="HAU51" s="146"/>
      <c r="HAV51" s="147"/>
      <c r="HBB51" s="177"/>
      <c r="HBD51" s="146"/>
      <c r="HBE51" s="147"/>
      <c r="HBK51" s="177"/>
      <c r="HBM51" s="146"/>
      <c r="HBN51" s="147"/>
      <c r="HBT51" s="177"/>
      <c r="HBV51" s="146"/>
      <c r="HBW51" s="147"/>
      <c r="HCC51" s="177"/>
      <c r="HCE51" s="146"/>
      <c r="HCF51" s="147"/>
      <c r="HCL51" s="177"/>
      <c r="HCN51" s="146"/>
      <c r="HCO51" s="147"/>
      <c r="HCU51" s="177"/>
      <c r="HCW51" s="146"/>
      <c r="HCX51" s="147"/>
      <c r="HDD51" s="177"/>
      <c r="HDF51" s="146"/>
      <c r="HDG51" s="147"/>
      <c r="HDM51" s="177"/>
      <c r="HDO51" s="146"/>
      <c r="HDP51" s="147"/>
      <c r="HDV51" s="177"/>
      <c r="HDX51" s="146"/>
      <c r="HDY51" s="147"/>
      <c r="HEE51" s="177"/>
      <c r="HEG51" s="146"/>
      <c r="HEH51" s="147"/>
      <c r="HEN51" s="177"/>
      <c r="HEP51" s="146"/>
      <c r="HEQ51" s="147"/>
      <c r="HEW51" s="177"/>
      <c r="HEY51" s="146"/>
      <c r="HEZ51" s="147"/>
      <c r="HFF51" s="177"/>
      <c r="HFH51" s="146"/>
      <c r="HFI51" s="147"/>
      <c r="HFO51" s="177"/>
      <c r="HFQ51" s="146"/>
      <c r="HFR51" s="147"/>
      <c r="HFX51" s="177"/>
      <c r="HFZ51" s="146"/>
      <c r="HGA51" s="147"/>
      <c r="HGG51" s="177"/>
      <c r="HGI51" s="146"/>
      <c r="HGJ51" s="147"/>
      <c r="HGP51" s="177"/>
      <c r="HGR51" s="146"/>
      <c r="HGS51" s="147"/>
      <c r="HGY51" s="177"/>
      <c r="HHA51" s="146"/>
      <c r="HHB51" s="147"/>
      <c r="HHH51" s="177"/>
      <c r="HHJ51" s="146"/>
      <c r="HHK51" s="147"/>
      <c r="HHQ51" s="177"/>
      <c r="HHS51" s="146"/>
      <c r="HHT51" s="147"/>
      <c r="HHZ51" s="177"/>
      <c r="HIB51" s="146"/>
      <c r="HIC51" s="147"/>
      <c r="HII51" s="177"/>
      <c r="HIK51" s="146"/>
      <c r="HIL51" s="147"/>
      <c r="HIR51" s="177"/>
      <c r="HIT51" s="146"/>
      <c r="HIU51" s="147"/>
      <c r="HJA51" s="177"/>
      <c r="HJC51" s="146"/>
      <c r="HJD51" s="147"/>
      <c r="HJJ51" s="177"/>
      <c r="HJL51" s="146"/>
      <c r="HJM51" s="147"/>
      <c r="HJS51" s="177"/>
      <c r="HJU51" s="146"/>
      <c r="HJV51" s="147"/>
      <c r="HKB51" s="177"/>
      <c r="HKD51" s="146"/>
      <c r="HKE51" s="147"/>
      <c r="HKK51" s="177"/>
      <c r="HKM51" s="146"/>
      <c r="HKN51" s="147"/>
      <c r="HKT51" s="177"/>
      <c r="HKV51" s="146"/>
      <c r="HKW51" s="147"/>
      <c r="HLC51" s="177"/>
      <c r="HLE51" s="146"/>
      <c r="HLF51" s="147"/>
      <c r="HLL51" s="177"/>
      <c r="HLN51" s="146"/>
      <c r="HLO51" s="147"/>
      <c r="HLU51" s="177"/>
      <c r="HLW51" s="146"/>
      <c r="HLX51" s="147"/>
      <c r="HMD51" s="177"/>
      <c r="HMF51" s="146"/>
      <c r="HMG51" s="147"/>
      <c r="HMM51" s="177"/>
      <c r="HMO51" s="146"/>
      <c r="HMP51" s="147"/>
      <c r="HMV51" s="177"/>
      <c r="HMX51" s="146"/>
      <c r="HMY51" s="147"/>
      <c r="HNE51" s="177"/>
      <c r="HNG51" s="146"/>
      <c r="HNH51" s="147"/>
      <c r="HNN51" s="177"/>
      <c r="HNP51" s="146"/>
      <c r="HNQ51" s="147"/>
      <c r="HNW51" s="177"/>
      <c r="HNY51" s="146"/>
      <c r="HNZ51" s="147"/>
      <c r="HOF51" s="177"/>
      <c r="HOH51" s="146"/>
      <c r="HOI51" s="147"/>
      <c r="HOO51" s="177"/>
      <c r="HOQ51" s="146"/>
      <c r="HOR51" s="147"/>
      <c r="HOX51" s="177"/>
      <c r="HOZ51" s="146"/>
      <c r="HPA51" s="147"/>
      <c r="HPG51" s="177"/>
      <c r="HPI51" s="146"/>
      <c r="HPJ51" s="147"/>
      <c r="HPP51" s="177"/>
      <c r="HPR51" s="146"/>
      <c r="HPS51" s="147"/>
      <c r="HPY51" s="177"/>
      <c r="HQA51" s="146"/>
      <c r="HQB51" s="147"/>
      <c r="HQH51" s="177"/>
      <c r="HQJ51" s="146"/>
      <c r="HQK51" s="147"/>
      <c r="HQQ51" s="177"/>
      <c r="HQS51" s="146"/>
      <c r="HQT51" s="147"/>
      <c r="HQZ51" s="177"/>
      <c r="HRB51" s="146"/>
      <c r="HRC51" s="147"/>
      <c r="HRI51" s="177"/>
      <c r="HRK51" s="146"/>
      <c r="HRL51" s="147"/>
      <c r="HRR51" s="177"/>
      <c r="HRT51" s="146"/>
      <c r="HRU51" s="147"/>
      <c r="HSA51" s="177"/>
      <c r="HSC51" s="146"/>
      <c r="HSD51" s="147"/>
      <c r="HSJ51" s="177"/>
      <c r="HSL51" s="146"/>
      <c r="HSM51" s="147"/>
      <c r="HSS51" s="177"/>
      <c r="HSU51" s="146"/>
      <c r="HSV51" s="147"/>
      <c r="HTB51" s="177"/>
      <c r="HTD51" s="146"/>
      <c r="HTE51" s="147"/>
      <c r="HTK51" s="177"/>
      <c r="HTM51" s="146"/>
      <c r="HTN51" s="147"/>
      <c r="HTT51" s="177"/>
      <c r="HTV51" s="146"/>
      <c r="HTW51" s="147"/>
      <c r="HUC51" s="177"/>
      <c r="HUE51" s="146"/>
      <c r="HUF51" s="147"/>
      <c r="HUL51" s="177"/>
      <c r="HUN51" s="146"/>
      <c r="HUO51" s="147"/>
      <c r="HUU51" s="177"/>
      <c r="HUW51" s="146"/>
      <c r="HUX51" s="147"/>
      <c r="HVD51" s="177"/>
      <c r="HVF51" s="146"/>
      <c r="HVG51" s="147"/>
      <c r="HVM51" s="177"/>
      <c r="HVO51" s="146"/>
      <c r="HVP51" s="147"/>
      <c r="HVV51" s="177"/>
      <c r="HVX51" s="146"/>
      <c r="HVY51" s="147"/>
      <c r="HWE51" s="177"/>
      <c r="HWG51" s="146"/>
      <c r="HWH51" s="147"/>
      <c r="HWN51" s="177"/>
      <c r="HWP51" s="146"/>
      <c r="HWQ51" s="147"/>
      <c r="HWW51" s="177"/>
      <c r="HWY51" s="146"/>
      <c r="HWZ51" s="147"/>
      <c r="HXF51" s="177"/>
      <c r="HXH51" s="146"/>
      <c r="HXI51" s="147"/>
      <c r="HXO51" s="177"/>
      <c r="HXQ51" s="146"/>
      <c r="HXR51" s="147"/>
      <c r="HXX51" s="177"/>
      <c r="HXZ51" s="146"/>
      <c r="HYA51" s="147"/>
      <c r="HYG51" s="177"/>
      <c r="HYI51" s="146"/>
      <c r="HYJ51" s="147"/>
      <c r="HYP51" s="177"/>
      <c r="HYR51" s="146"/>
      <c r="HYS51" s="147"/>
      <c r="HYY51" s="177"/>
      <c r="HZA51" s="146"/>
      <c r="HZB51" s="147"/>
      <c r="HZH51" s="177"/>
      <c r="HZJ51" s="146"/>
      <c r="HZK51" s="147"/>
      <c r="HZQ51" s="177"/>
      <c r="HZS51" s="146"/>
      <c r="HZT51" s="147"/>
      <c r="HZZ51" s="177"/>
      <c r="IAB51" s="146"/>
      <c r="IAC51" s="147"/>
      <c r="IAI51" s="177"/>
      <c r="IAK51" s="146"/>
      <c r="IAL51" s="147"/>
      <c r="IAR51" s="177"/>
      <c r="IAT51" s="146"/>
      <c r="IAU51" s="147"/>
      <c r="IBA51" s="177"/>
      <c r="IBC51" s="146"/>
      <c r="IBD51" s="147"/>
      <c r="IBJ51" s="177"/>
      <c r="IBL51" s="146"/>
      <c r="IBM51" s="147"/>
      <c r="IBS51" s="177"/>
      <c r="IBU51" s="146"/>
      <c r="IBV51" s="147"/>
      <c r="ICB51" s="177"/>
      <c r="ICD51" s="146"/>
      <c r="ICE51" s="147"/>
      <c r="ICK51" s="177"/>
      <c r="ICM51" s="146"/>
      <c r="ICN51" s="147"/>
      <c r="ICT51" s="177"/>
      <c r="ICV51" s="146"/>
      <c r="ICW51" s="147"/>
      <c r="IDC51" s="177"/>
      <c r="IDE51" s="146"/>
      <c r="IDF51" s="147"/>
      <c r="IDL51" s="177"/>
      <c r="IDN51" s="146"/>
      <c r="IDO51" s="147"/>
      <c r="IDU51" s="177"/>
      <c r="IDW51" s="146"/>
      <c r="IDX51" s="147"/>
      <c r="IED51" s="177"/>
      <c r="IEF51" s="146"/>
      <c r="IEG51" s="147"/>
      <c r="IEM51" s="177"/>
      <c r="IEO51" s="146"/>
      <c r="IEP51" s="147"/>
      <c r="IEV51" s="177"/>
      <c r="IEX51" s="146"/>
      <c r="IEY51" s="147"/>
      <c r="IFE51" s="177"/>
      <c r="IFG51" s="146"/>
      <c r="IFH51" s="147"/>
      <c r="IFN51" s="177"/>
      <c r="IFP51" s="146"/>
      <c r="IFQ51" s="147"/>
      <c r="IFW51" s="177"/>
      <c r="IFY51" s="146"/>
      <c r="IFZ51" s="147"/>
      <c r="IGF51" s="177"/>
      <c r="IGH51" s="146"/>
      <c r="IGI51" s="147"/>
      <c r="IGO51" s="177"/>
      <c r="IGQ51" s="146"/>
      <c r="IGR51" s="147"/>
      <c r="IGX51" s="177"/>
      <c r="IGZ51" s="146"/>
      <c r="IHA51" s="147"/>
      <c r="IHG51" s="177"/>
      <c r="IHI51" s="146"/>
      <c r="IHJ51" s="147"/>
      <c r="IHP51" s="177"/>
      <c r="IHR51" s="146"/>
      <c r="IHS51" s="147"/>
      <c r="IHY51" s="177"/>
      <c r="IIA51" s="146"/>
      <c r="IIB51" s="147"/>
      <c r="IIH51" s="177"/>
      <c r="IIJ51" s="146"/>
      <c r="IIK51" s="147"/>
      <c r="IIQ51" s="177"/>
      <c r="IIS51" s="146"/>
      <c r="IIT51" s="147"/>
      <c r="IIZ51" s="177"/>
      <c r="IJB51" s="146"/>
      <c r="IJC51" s="147"/>
      <c r="IJI51" s="177"/>
      <c r="IJK51" s="146"/>
      <c r="IJL51" s="147"/>
      <c r="IJR51" s="177"/>
      <c r="IJT51" s="146"/>
      <c r="IJU51" s="147"/>
      <c r="IKA51" s="177"/>
      <c r="IKC51" s="146"/>
      <c r="IKD51" s="147"/>
      <c r="IKJ51" s="177"/>
      <c r="IKL51" s="146"/>
      <c r="IKM51" s="147"/>
      <c r="IKS51" s="177"/>
      <c r="IKU51" s="146"/>
      <c r="IKV51" s="147"/>
      <c r="ILB51" s="177"/>
      <c r="ILD51" s="146"/>
      <c r="ILE51" s="147"/>
      <c r="ILK51" s="177"/>
      <c r="ILM51" s="146"/>
      <c r="ILN51" s="147"/>
      <c r="ILT51" s="177"/>
      <c r="ILV51" s="146"/>
      <c r="ILW51" s="147"/>
      <c r="IMC51" s="177"/>
      <c r="IME51" s="146"/>
      <c r="IMF51" s="147"/>
      <c r="IML51" s="177"/>
      <c r="IMN51" s="146"/>
      <c r="IMO51" s="147"/>
      <c r="IMU51" s="177"/>
      <c r="IMW51" s="146"/>
      <c r="IMX51" s="147"/>
      <c r="IND51" s="177"/>
      <c r="INF51" s="146"/>
      <c r="ING51" s="147"/>
      <c r="INM51" s="177"/>
      <c r="INO51" s="146"/>
      <c r="INP51" s="147"/>
      <c r="INV51" s="177"/>
      <c r="INX51" s="146"/>
      <c r="INY51" s="147"/>
      <c r="IOE51" s="177"/>
      <c r="IOG51" s="146"/>
      <c r="IOH51" s="147"/>
      <c r="ION51" s="177"/>
      <c r="IOP51" s="146"/>
      <c r="IOQ51" s="147"/>
      <c r="IOW51" s="177"/>
      <c r="IOY51" s="146"/>
      <c r="IOZ51" s="147"/>
      <c r="IPF51" s="177"/>
      <c r="IPH51" s="146"/>
      <c r="IPI51" s="147"/>
      <c r="IPO51" s="177"/>
      <c r="IPQ51" s="146"/>
      <c r="IPR51" s="147"/>
      <c r="IPX51" s="177"/>
      <c r="IPZ51" s="146"/>
      <c r="IQA51" s="147"/>
      <c r="IQG51" s="177"/>
      <c r="IQI51" s="146"/>
      <c r="IQJ51" s="147"/>
      <c r="IQP51" s="177"/>
      <c r="IQR51" s="146"/>
      <c r="IQS51" s="147"/>
      <c r="IQY51" s="177"/>
      <c r="IRA51" s="146"/>
      <c r="IRB51" s="147"/>
      <c r="IRH51" s="177"/>
      <c r="IRJ51" s="146"/>
      <c r="IRK51" s="147"/>
      <c r="IRQ51" s="177"/>
      <c r="IRS51" s="146"/>
      <c r="IRT51" s="147"/>
      <c r="IRZ51" s="177"/>
      <c r="ISB51" s="146"/>
      <c r="ISC51" s="147"/>
      <c r="ISI51" s="177"/>
      <c r="ISK51" s="146"/>
      <c r="ISL51" s="147"/>
      <c r="ISR51" s="177"/>
      <c r="IST51" s="146"/>
      <c r="ISU51" s="147"/>
      <c r="ITA51" s="177"/>
      <c r="ITC51" s="146"/>
      <c r="ITD51" s="147"/>
      <c r="ITJ51" s="177"/>
      <c r="ITL51" s="146"/>
      <c r="ITM51" s="147"/>
      <c r="ITS51" s="177"/>
      <c r="ITU51" s="146"/>
      <c r="ITV51" s="147"/>
      <c r="IUB51" s="177"/>
      <c r="IUD51" s="146"/>
      <c r="IUE51" s="147"/>
      <c r="IUK51" s="177"/>
      <c r="IUM51" s="146"/>
      <c r="IUN51" s="147"/>
      <c r="IUT51" s="177"/>
      <c r="IUV51" s="146"/>
      <c r="IUW51" s="147"/>
      <c r="IVC51" s="177"/>
      <c r="IVE51" s="146"/>
      <c r="IVF51" s="147"/>
      <c r="IVL51" s="177"/>
      <c r="IVN51" s="146"/>
      <c r="IVO51" s="147"/>
      <c r="IVU51" s="177"/>
      <c r="IVW51" s="146"/>
      <c r="IVX51" s="147"/>
      <c r="IWD51" s="177"/>
      <c r="IWF51" s="146"/>
      <c r="IWG51" s="147"/>
      <c r="IWM51" s="177"/>
      <c r="IWO51" s="146"/>
      <c r="IWP51" s="147"/>
      <c r="IWV51" s="177"/>
      <c r="IWX51" s="146"/>
      <c r="IWY51" s="147"/>
      <c r="IXE51" s="177"/>
      <c r="IXG51" s="146"/>
      <c r="IXH51" s="147"/>
      <c r="IXN51" s="177"/>
      <c r="IXP51" s="146"/>
      <c r="IXQ51" s="147"/>
      <c r="IXW51" s="177"/>
      <c r="IXY51" s="146"/>
      <c r="IXZ51" s="147"/>
      <c r="IYF51" s="177"/>
      <c r="IYH51" s="146"/>
      <c r="IYI51" s="147"/>
      <c r="IYO51" s="177"/>
      <c r="IYQ51" s="146"/>
      <c r="IYR51" s="147"/>
      <c r="IYX51" s="177"/>
      <c r="IYZ51" s="146"/>
      <c r="IZA51" s="147"/>
      <c r="IZG51" s="177"/>
      <c r="IZI51" s="146"/>
      <c r="IZJ51" s="147"/>
      <c r="IZP51" s="177"/>
      <c r="IZR51" s="146"/>
      <c r="IZS51" s="147"/>
      <c r="IZY51" s="177"/>
      <c r="JAA51" s="146"/>
      <c r="JAB51" s="147"/>
      <c r="JAH51" s="177"/>
      <c r="JAJ51" s="146"/>
      <c r="JAK51" s="147"/>
      <c r="JAQ51" s="177"/>
      <c r="JAS51" s="146"/>
      <c r="JAT51" s="147"/>
      <c r="JAZ51" s="177"/>
      <c r="JBB51" s="146"/>
      <c r="JBC51" s="147"/>
      <c r="JBI51" s="177"/>
      <c r="JBK51" s="146"/>
      <c r="JBL51" s="147"/>
      <c r="JBR51" s="177"/>
      <c r="JBT51" s="146"/>
      <c r="JBU51" s="147"/>
      <c r="JCA51" s="177"/>
      <c r="JCC51" s="146"/>
      <c r="JCD51" s="147"/>
      <c r="JCJ51" s="177"/>
      <c r="JCL51" s="146"/>
      <c r="JCM51" s="147"/>
      <c r="JCS51" s="177"/>
      <c r="JCU51" s="146"/>
      <c r="JCV51" s="147"/>
      <c r="JDB51" s="177"/>
      <c r="JDD51" s="146"/>
      <c r="JDE51" s="147"/>
      <c r="JDK51" s="177"/>
      <c r="JDM51" s="146"/>
      <c r="JDN51" s="147"/>
      <c r="JDT51" s="177"/>
      <c r="JDV51" s="146"/>
      <c r="JDW51" s="147"/>
      <c r="JEC51" s="177"/>
      <c r="JEE51" s="146"/>
      <c r="JEF51" s="147"/>
      <c r="JEL51" s="177"/>
      <c r="JEN51" s="146"/>
      <c r="JEO51" s="147"/>
      <c r="JEU51" s="177"/>
      <c r="JEW51" s="146"/>
      <c r="JEX51" s="147"/>
      <c r="JFD51" s="177"/>
      <c r="JFF51" s="146"/>
      <c r="JFG51" s="147"/>
      <c r="JFM51" s="177"/>
      <c r="JFO51" s="146"/>
      <c r="JFP51" s="147"/>
      <c r="JFV51" s="177"/>
      <c r="JFX51" s="146"/>
      <c r="JFY51" s="147"/>
      <c r="JGE51" s="177"/>
      <c r="JGG51" s="146"/>
      <c r="JGH51" s="147"/>
      <c r="JGN51" s="177"/>
      <c r="JGP51" s="146"/>
      <c r="JGQ51" s="147"/>
      <c r="JGW51" s="177"/>
      <c r="JGY51" s="146"/>
      <c r="JGZ51" s="147"/>
      <c r="JHF51" s="177"/>
      <c r="JHH51" s="146"/>
      <c r="JHI51" s="147"/>
      <c r="JHO51" s="177"/>
      <c r="JHQ51" s="146"/>
      <c r="JHR51" s="147"/>
      <c r="JHX51" s="177"/>
      <c r="JHZ51" s="146"/>
      <c r="JIA51" s="147"/>
      <c r="JIG51" s="177"/>
      <c r="JII51" s="146"/>
      <c r="JIJ51" s="147"/>
      <c r="JIP51" s="177"/>
      <c r="JIR51" s="146"/>
      <c r="JIS51" s="147"/>
      <c r="JIY51" s="177"/>
      <c r="JJA51" s="146"/>
      <c r="JJB51" s="147"/>
      <c r="JJH51" s="177"/>
      <c r="JJJ51" s="146"/>
      <c r="JJK51" s="147"/>
      <c r="JJQ51" s="177"/>
      <c r="JJS51" s="146"/>
      <c r="JJT51" s="147"/>
      <c r="JJZ51" s="177"/>
      <c r="JKB51" s="146"/>
      <c r="JKC51" s="147"/>
      <c r="JKI51" s="177"/>
      <c r="JKK51" s="146"/>
      <c r="JKL51" s="147"/>
      <c r="JKR51" s="177"/>
      <c r="JKT51" s="146"/>
      <c r="JKU51" s="147"/>
      <c r="JLA51" s="177"/>
      <c r="JLC51" s="146"/>
      <c r="JLD51" s="147"/>
      <c r="JLJ51" s="177"/>
      <c r="JLL51" s="146"/>
      <c r="JLM51" s="147"/>
      <c r="JLS51" s="177"/>
      <c r="JLU51" s="146"/>
      <c r="JLV51" s="147"/>
      <c r="JMB51" s="177"/>
      <c r="JMD51" s="146"/>
      <c r="JME51" s="147"/>
      <c r="JMK51" s="177"/>
      <c r="JMM51" s="146"/>
      <c r="JMN51" s="147"/>
      <c r="JMT51" s="177"/>
      <c r="JMV51" s="146"/>
      <c r="JMW51" s="147"/>
      <c r="JNC51" s="177"/>
      <c r="JNE51" s="146"/>
      <c r="JNF51" s="147"/>
      <c r="JNL51" s="177"/>
      <c r="JNN51" s="146"/>
      <c r="JNO51" s="147"/>
      <c r="JNU51" s="177"/>
      <c r="JNW51" s="146"/>
      <c r="JNX51" s="147"/>
      <c r="JOD51" s="177"/>
      <c r="JOF51" s="146"/>
      <c r="JOG51" s="147"/>
      <c r="JOM51" s="177"/>
      <c r="JOO51" s="146"/>
      <c r="JOP51" s="147"/>
      <c r="JOV51" s="177"/>
      <c r="JOX51" s="146"/>
      <c r="JOY51" s="147"/>
      <c r="JPE51" s="177"/>
      <c r="JPG51" s="146"/>
      <c r="JPH51" s="147"/>
      <c r="JPN51" s="177"/>
      <c r="JPP51" s="146"/>
      <c r="JPQ51" s="147"/>
      <c r="JPW51" s="177"/>
      <c r="JPY51" s="146"/>
      <c r="JPZ51" s="147"/>
      <c r="JQF51" s="177"/>
      <c r="JQH51" s="146"/>
      <c r="JQI51" s="147"/>
      <c r="JQO51" s="177"/>
      <c r="JQQ51" s="146"/>
      <c r="JQR51" s="147"/>
      <c r="JQX51" s="177"/>
      <c r="JQZ51" s="146"/>
      <c r="JRA51" s="147"/>
      <c r="JRG51" s="177"/>
      <c r="JRI51" s="146"/>
      <c r="JRJ51" s="147"/>
      <c r="JRP51" s="177"/>
      <c r="JRR51" s="146"/>
      <c r="JRS51" s="147"/>
      <c r="JRY51" s="177"/>
      <c r="JSA51" s="146"/>
      <c r="JSB51" s="147"/>
      <c r="JSH51" s="177"/>
      <c r="JSJ51" s="146"/>
      <c r="JSK51" s="147"/>
      <c r="JSQ51" s="177"/>
      <c r="JSS51" s="146"/>
      <c r="JST51" s="147"/>
      <c r="JSZ51" s="177"/>
      <c r="JTB51" s="146"/>
      <c r="JTC51" s="147"/>
      <c r="JTI51" s="177"/>
      <c r="JTK51" s="146"/>
      <c r="JTL51" s="147"/>
      <c r="JTR51" s="177"/>
      <c r="JTT51" s="146"/>
      <c r="JTU51" s="147"/>
      <c r="JUA51" s="177"/>
      <c r="JUC51" s="146"/>
      <c r="JUD51" s="147"/>
      <c r="JUJ51" s="177"/>
      <c r="JUL51" s="146"/>
      <c r="JUM51" s="147"/>
      <c r="JUS51" s="177"/>
      <c r="JUU51" s="146"/>
      <c r="JUV51" s="147"/>
      <c r="JVB51" s="177"/>
      <c r="JVD51" s="146"/>
      <c r="JVE51" s="147"/>
      <c r="JVK51" s="177"/>
      <c r="JVM51" s="146"/>
      <c r="JVN51" s="147"/>
      <c r="JVT51" s="177"/>
      <c r="JVV51" s="146"/>
      <c r="JVW51" s="147"/>
      <c r="JWC51" s="177"/>
      <c r="JWE51" s="146"/>
      <c r="JWF51" s="147"/>
      <c r="JWL51" s="177"/>
      <c r="JWN51" s="146"/>
      <c r="JWO51" s="147"/>
      <c r="JWU51" s="177"/>
      <c r="JWW51" s="146"/>
      <c r="JWX51" s="147"/>
      <c r="JXD51" s="177"/>
      <c r="JXF51" s="146"/>
      <c r="JXG51" s="147"/>
      <c r="JXM51" s="177"/>
      <c r="JXO51" s="146"/>
      <c r="JXP51" s="147"/>
      <c r="JXV51" s="177"/>
      <c r="JXX51" s="146"/>
      <c r="JXY51" s="147"/>
      <c r="JYE51" s="177"/>
      <c r="JYG51" s="146"/>
      <c r="JYH51" s="147"/>
      <c r="JYN51" s="177"/>
      <c r="JYP51" s="146"/>
      <c r="JYQ51" s="147"/>
      <c r="JYW51" s="177"/>
      <c r="JYY51" s="146"/>
      <c r="JYZ51" s="147"/>
      <c r="JZF51" s="177"/>
      <c r="JZH51" s="146"/>
      <c r="JZI51" s="147"/>
      <c r="JZO51" s="177"/>
      <c r="JZQ51" s="146"/>
      <c r="JZR51" s="147"/>
      <c r="JZX51" s="177"/>
      <c r="JZZ51" s="146"/>
      <c r="KAA51" s="147"/>
      <c r="KAG51" s="177"/>
      <c r="KAI51" s="146"/>
      <c r="KAJ51" s="147"/>
      <c r="KAP51" s="177"/>
      <c r="KAR51" s="146"/>
      <c r="KAS51" s="147"/>
      <c r="KAY51" s="177"/>
      <c r="KBA51" s="146"/>
      <c r="KBB51" s="147"/>
      <c r="KBH51" s="177"/>
      <c r="KBJ51" s="146"/>
      <c r="KBK51" s="147"/>
      <c r="KBQ51" s="177"/>
      <c r="KBS51" s="146"/>
      <c r="KBT51" s="147"/>
      <c r="KBZ51" s="177"/>
      <c r="KCB51" s="146"/>
      <c r="KCC51" s="147"/>
      <c r="KCI51" s="177"/>
      <c r="KCK51" s="146"/>
      <c r="KCL51" s="147"/>
      <c r="KCR51" s="177"/>
      <c r="KCT51" s="146"/>
      <c r="KCU51" s="147"/>
      <c r="KDA51" s="177"/>
      <c r="KDC51" s="146"/>
      <c r="KDD51" s="147"/>
      <c r="KDJ51" s="177"/>
      <c r="KDL51" s="146"/>
      <c r="KDM51" s="147"/>
      <c r="KDS51" s="177"/>
      <c r="KDU51" s="146"/>
      <c r="KDV51" s="147"/>
      <c r="KEB51" s="177"/>
      <c r="KED51" s="146"/>
      <c r="KEE51" s="147"/>
      <c r="KEK51" s="177"/>
      <c r="KEM51" s="146"/>
      <c r="KEN51" s="147"/>
      <c r="KET51" s="177"/>
      <c r="KEV51" s="146"/>
      <c r="KEW51" s="147"/>
      <c r="KFC51" s="177"/>
      <c r="KFE51" s="146"/>
      <c r="KFF51" s="147"/>
      <c r="KFL51" s="177"/>
      <c r="KFN51" s="146"/>
      <c r="KFO51" s="147"/>
      <c r="KFU51" s="177"/>
      <c r="KFW51" s="146"/>
      <c r="KFX51" s="147"/>
      <c r="KGD51" s="177"/>
      <c r="KGF51" s="146"/>
      <c r="KGG51" s="147"/>
      <c r="KGM51" s="177"/>
      <c r="KGO51" s="146"/>
      <c r="KGP51" s="147"/>
      <c r="KGV51" s="177"/>
      <c r="KGX51" s="146"/>
      <c r="KGY51" s="147"/>
      <c r="KHE51" s="177"/>
      <c r="KHG51" s="146"/>
      <c r="KHH51" s="147"/>
      <c r="KHN51" s="177"/>
      <c r="KHP51" s="146"/>
      <c r="KHQ51" s="147"/>
      <c r="KHW51" s="177"/>
      <c r="KHY51" s="146"/>
      <c r="KHZ51" s="147"/>
      <c r="KIF51" s="177"/>
      <c r="KIH51" s="146"/>
      <c r="KII51" s="147"/>
      <c r="KIO51" s="177"/>
      <c r="KIQ51" s="146"/>
      <c r="KIR51" s="147"/>
      <c r="KIX51" s="177"/>
      <c r="KIZ51" s="146"/>
      <c r="KJA51" s="147"/>
      <c r="KJG51" s="177"/>
      <c r="KJI51" s="146"/>
      <c r="KJJ51" s="147"/>
      <c r="KJP51" s="177"/>
      <c r="KJR51" s="146"/>
      <c r="KJS51" s="147"/>
      <c r="KJY51" s="177"/>
      <c r="KKA51" s="146"/>
      <c r="KKB51" s="147"/>
      <c r="KKH51" s="177"/>
      <c r="KKJ51" s="146"/>
      <c r="KKK51" s="147"/>
      <c r="KKQ51" s="177"/>
      <c r="KKS51" s="146"/>
      <c r="KKT51" s="147"/>
      <c r="KKZ51" s="177"/>
      <c r="KLB51" s="146"/>
      <c r="KLC51" s="147"/>
      <c r="KLI51" s="177"/>
      <c r="KLK51" s="146"/>
      <c r="KLL51" s="147"/>
      <c r="KLR51" s="177"/>
      <c r="KLT51" s="146"/>
      <c r="KLU51" s="147"/>
      <c r="KMA51" s="177"/>
      <c r="KMC51" s="146"/>
      <c r="KMD51" s="147"/>
      <c r="KMJ51" s="177"/>
      <c r="KML51" s="146"/>
      <c r="KMM51" s="147"/>
      <c r="KMS51" s="177"/>
      <c r="KMU51" s="146"/>
      <c r="KMV51" s="147"/>
      <c r="KNB51" s="177"/>
      <c r="KND51" s="146"/>
      <c r="KNE51" s="147"/>
      <c r="KNK51" s="177"/>
      <c r="KNM51" s="146"/>
      <c r="KNN51" s="147"/>
      <c r="KNT51" s="177"/>
      <c r="KNV51" s="146"/>
      <c r="KNW51" s="147"/>
      <c r="KOC51" s="177"/>
      <c r="KOE51" s="146"/>
      <c r="KOF51" s="147"/>
      <c r="KOL51" s="177"/>
      <c r="KON51" s="146"/>
      <c r="KOO51" s="147"/>
      <c r="KOU51" s="177"/>
      <c r="KOW51" s="146"/>
      <c r="KOX51" s="147"/>
      <c r="KPD51" s="177"/>
      <c r="KPF51" s="146"/>
      <c r="KPG51" s="147"/>
      <c r="KPM51" s="177"/>
      <c r="KPO51" s="146"/>
      <c r="KPP51" s="147"/>
      <c r="KPV51" s="177"/>
      <c r="KPX51" s="146"/>
      <c r="KPY51" s="147"/>
      <c r="KQE51" s="177"/>
      <c r="KQG51" s="146"/>
      <c r="KQH51" s="147"/>
      <c r="KQN51" s="177"/>
      <c r="KQP51" s="146"/>
      <c r="KQQ51" s="147"/>
      <c r="KQW51" s="177"/>
      <c r="KQY51" s="146"/>
      <c r="KQZ51" s="147"/>
      <c r="KRF51" s="177"/>
      <c r="KRH51" s="146"/>
      <c r="KRI51" s="147"/>
      <c r="KRO51" s="177"/>
      <c r="KRQ51" s="146"/>
      <c r="KRR51" s="147"/>
      <c r="KRX51" s="177"/>
      <c r="KRZ51" s="146"/>
      <c r="KSA51" s="147"/>
      <c r="KSG51" s="177"/>
      <c r="KSI51" s="146"/>
      <c r="KSJ51" s="147"/>
      <c r="KSP51" s="177"/>
      <c r="KSR51" s="146"/>
      <c r="KSS51" s="147"/>
      <c r="KSY51" s="177"/>
      <c r="KTA51" s="146"/>
      <c r="KTB51" s="147"/>
      <c r="KTH51" s="177"/>
      <c r="KTJ51" s="146"/>
      <c r="KTK51" s="147"/>
      <c r="KTQ51" s="177"/>
      <c r="KTS51" s="146"/>
      <c r="KTT51" s="147"/>
      <c r="KTZ51" s="177"/>
      <c r="KUB51" s="146"/>
      <c r="KUC51" s="147"/>
      <c r="KUI51" s="177"/>
      <c r="KUK51" s="146"/>
      <c r="KUL51" s="147"/>
      <c r="KUR51" s="177"/>
      <c r="KUT51" s="146"/>
      <c r="KUU51" s="147"/>
      <c r="KVA51" s="177"/>
      <c r="KVC51" s="146"/>
      <c r="KVD51" s="147"/>
      <c r="KVJ51" s="177"/>
      <c r="KVL51" s="146"/>
      <c r="KVM51" s="147"/>
      <c r="KVS51" s="177"/>
      <c r="KVU51" s="146"/>
      <c r="KVV51" s="147"/>
      <c r="KWB51" s="177"/>
      <c r="KWD51" s="146"/>
      <c r="KWE51" s="147"/>
      <c r="KWK51" s="177"/>
      <c r="KWM51" s="146"/>
      <c r="KWN51" s="147"/>
      <c r="KWT51" s="177"/>
      <c r="KWV51" s="146"/>
      <c r="KWW51" s="147"/>
      <c r="KXC51" s="177"/>
      <c r="KXE51" s="146"/>
      <c r="KXF51" s="147"/>
      <c r="KXL51" s="177"/>
      <c r="KXN51" s="146"/>
      <c r="KXO51" s="147"/>
      <c r="KXU51" s="177"/>
      <c r="KXW51" s="146"/>
      <c r="KXX51" s="147"/>
      <c r="KYD51" s="177"/>
      <c r="KYF51" s="146"/>
      <c r="KYG51" s="147"/>
      <c r="KYM51" s="177"/>
      <c r="KYO51" s="146"/>
      <c r="KYP51" s="147"/>
      <c r="KYV51" s="177"/>
      <c r="KYX51" s="146"/>
      <c r="KYY51" s="147"/>
      <c r="KZE51" s="177"/>
      <c r="KZG51" s="146"/>
      <c r="KZH51" s="147"/>
      <c r="KZN51" s="177"/>
      <c r="KZP51" s="146"/>
      <c r="KZQ51" s="147"/>
      <c r="KZW51" s="177"/>
      <c r="KZY51" s="146"/>
      <c r="KZZ51" s="147"/>
      <c r="LAF51" s="177"/>
      <c r="LAH51" s="146"/>
      <c r="LAI51" s="147"/>
      <c r="LAO51" s="177"/>
      <c r="LAQ51" s="146"/>
      <c r="LAR51" s="147"/>
      <c r="LAX51" s="177"/>
      <c r="LAZ51" s="146"/>
      <c r="LBA51" s="147"/>
      <c r="LBG51" s="177"/>
      <c r="LBI51" s="146"/>
      <c r="LBJ51" s="147"/>
      <c r="LBP51" s="177"/>
      <c r="LBR51" s="146"/>
      <c r="LBS51" s="147"/>
      <c r="LBY51" s="177"/>
      <c r="LCA51" s="146"/>
      <c r="LCB51" s="147"/>
      <c r="LCH51" s="177"/>
      <c r="LCJ51" s="146"/>
      <c r="LCK51" s="147"/>
      <c r="LCQ51" s="177"/>
      <c r="LCS51" s="146"/>
      <c r="LCT51" s="147"/>
      <c r="LCZ51" s="177"/>
      <c r="LDB51" s="146"/>
      <c r="LDC51" s="147"/>
      <c r="LDI51" s="177"/>
      <c r="LDK51" s="146"/>
      <c r="LDL51" s="147"/>
      <c r="LDR51" s="177"/>
      <c r="LDT51" s="146"/>
      <c r="LDU51" s="147"/>
      <c r="LEA51" s="177"/>
      <c r="LEC51" s="146"/>
      <c r="LED51" s="147"/>
      <c r="LEJ51" s="177"/>
      <c r="LEL51" s="146"/>
      <c r="LEM51" s="147"/>
      <c r="LES51" s="177"/>
      <c r="LEU51" s="146"/>
      <c r="LEV51" s="147"/>
      <c r="LFB51" s="177"/>
      <c r="LFD51" s="146"/>
      <c r="LFE51" s="147"/>
      <c r="LFK51" s="177"/>
      <c r="LFM51" s="146"/>
      <c r="LFN51" s="147"/>
      <c r="LFT51" s="177"/>
      <c r="LFV51" s="146"/>
      <c r="LFW51" s="147"/>
      <c r="LGC51" s="177"/>
      <c r="LGE51" s="146"/>
      <c r="LGF51" s="147"/>
      <c r="LGL51" s="177"/>
      <c r="LGN51" s="146"/>
      <c r="LGO51" s="147"/>
      <c r="LGU51" s="177"/>
      <c r="LGW51" s="146"/>
      <c r="LGX51" s="147"/>
      <c r="LHD51" s="177"/>
      <c r="LHF51" s="146"/>
      <c r="LHG51" s="147"/>
      <c r="LHM51" s="177"/>
      <c r="LHO51" s="146"/>
      <c r="LHP51" s="147"/>
      <c r="LHV51" s="177"/>
      <c r="LHX51" s="146"/>
      <c r="LHY51" s="147"/>
      <c r="LIE51" s="177"/>
      <c r="LIG51" s="146"/>
      <c r="LIH51" s="147"/>
      <c r="LIN51" s="177"/>
      <c r="LIP51" s="146"/>
      <c r="LIQ51" s="147"/>
      <c r="LIW51" s="177"/>
      <c r="LIY51" s="146"/>
      <c r="LIZ51" s="147"/>
      <c r="LJF51" s="177"/>
      <c r="LJH51" s="146"/>
      <c r="LJI51" s="147"/>
      <c r="LJO51" s="177"/>
      <c r="LJQ51" s="146"/>
      <c r="LJR51" s="147"/>
      <c r="LJX51" s="177"/>
      <c r="LJZ51" s="146"/>
      <c r="LKA51" s="147"/>
      <c r="LKG51" s="177"/>
      <c r="LKI51" s="146"/>
      <c r="LKJ51" s="147"/>
      <c r="LKP51" s="177"/>
      <c r="LKR51" s="146"/>
      <c r="LKS51" s="147"/>
      <c r="LKY51" s="177"/>
      <c r="LLA51" s="146"/>
      <c r="LLB51" s="147"/>
      <c r="LLH51" s="177"/>
      <c r="LLJ51" s="146"/>
      <c r="LLK51" s="147"/>
      <c r="LLQ51" s="177"/>
      <c r="LLS51" s="146"/>
      <c r="LLT51" s="147"/>
      <c r="LLZ51" s="177"/>
      <c r="LMB51" s="146"/>
      <c r="LMC51" s="147"/>
      <c r="LMI51" s="177"/>
      <c r="LMK51" s="146"/>
      <c r="LML51" s="147"/>
      <c r="LMR51" s="177"/>
      <c r="LMT51" s="146"/>
      <c r="LMU51" s="147"/>
      <c r="LNA51" s="177"/>
      <c r="LNC51" s="146"/>
      <c r="LND51" s="147"/>
      <c r="LNJ51" s="177"/>
      <c r="LNL51" s="146"/>
      <c r="LNM51" s="147"/>
      <c r="LNS51" s="177"/>
      <c r="LNU51" s="146"/>
      <c r="LNV51" s="147"/>
      <c r="LOB51" s="177"/>
      <c r="LOD51" s="146"/>
      <c r="LOE51" s="147"/>
      <c r="LOK51" s="177"/>
      <c r="LOM51" s="146"/>
      <c r="LON51" s="147"/>
      <c r="LOT51" s="177"/>
      <c r="LOV51" s="146"/>
      <c r="LOW51" s="147"/>
      <c r="LPC51" s="177"/>
      <c r="LPE51" s="146"/>
      <c r="LPF51" s="147"/>
      <c r="LPL51" s="177"/>
      <c r="LPN51" s="146"/>
      <c r="LPO51" s="147"/>
      <c r="LPU51" s="177"/>
      <c r="LPW51" s="146"/>
      <c r="LPX51" s="147"/>
      <c r="LQD51" s="177"/>
      <c r="LQF51" s="146"/>
      <c r="LQG51" s="147"/>
      <c r="LQM51" s="177"/>
      <c r="LQO51" s="146"/>
      <c r="LQP51" s="147"/>
      <c r="LQV51" s="177"/>
      <c r="LQX51" s="146"/>
      <c r="LQY51" s="147"/>
      <c r="LRE51" s="177"/>
      <c r="LRG51" s="146"/>
      <c r="LRH51" s="147"/>
      <c r="LRN51" s="177"/>
      <c r="LRP51" s="146"/>
      <c r="LRQ51" s="147"/>
      <c r="LRW51" s="177"/>
      <c r="LRY51" s="146"/>
      <c r="LRZ51" s="147"/>
      <c r="LSF51" s="177"/>
      <c r="LSH51" s="146"/>
      <c r="LSI51" s="147"/>
      <c r="LSO51" s="177"/>
      <c r="LSQ51" s="146"/>
      <c r="LSR51" s="147"/>
      <c r="LSX51" s="177"/>
      <c r="LSZ51" s="146"/>
      <c r="LTA51" s="147"/>
      <c r="LTG51" s="177"/>
      <c r="LTI51" s="146"/>
      <c r="LTJ51" s="147"/>
      <c r="LTP51" s="177"/>
      <c r="LTR51" s="146"/>
      <c r="LTS51" s="147"/>
      <c r="LTY51" s="177"/>
      <c r="LUA51" s="146"/>
      <c r="LUB51" s="147"/>
      <c r="LUH51" s="177"/>
      <c r="LUJ51" s="146"/>
      <c r="LUK51" s="147"/>
      <c r="LUQ51" s="177"/>
      <c r="LUS51" s="146"/>
      <c r="LUT51" s="147"/>
      <c r="LUZ51" s="177"/>
      <c r="LVB51" s="146"/>
      <c r="LVC51" s="147"/>
      <c r="LVI51" s="177"/>
      <c r="LVK51" s="146"/>
      <c r="LVL51" s="147"/>
      <c r="LVR51" s="177"/>
      <c r="LVT51" s="146"/>
      <c r="LVU51" s="147"/>
      <c r="LWA51" s="177"/>
      <c r="LWC51" s="146"/>
      <c r="LWD51" s="147"/>
      <c r="LWJ51" s="177"/>
      <c r="LWL51" s="146"/>
      <c r="LWM51" s="147"/>
      <c r="LWS51" s="177"/>
      <c r="LWU51" s="146"/>
      <c r="LWV51" s="147"/>
      <c r="LXB51" s="177"/>
      <c r="LXD51" s="146"/>
      <c r="LXE51" s="147"/>
      <c r="LXK51" s="177"/>
      <c r="LXM51" s="146"/>
      <c r="LXN51" s="147"/>
      <c r="LXT51" s="177"/>
      <c r="LXV51" s="146"/>
      <c r="LXW51" s="147"/>
      <c r="LYC51" s="177"/>
      <c r="LYE51" s="146"/>
      <c r="LYF51" s="147"/>
      <c r="LYL51" s="177"/>
      <c r="LYN51" s="146"/>
      <c r="LYO51" s="147"/>
      <c r="LYU51" s="177"/>
      <c r="LYW51" s="146"/>
      <c r="LYX51" s="147"/>
      <c r="LZD51" s="177"/>
      <c r="LZF51" s="146"/>
      <c r="LZG51" s="147"/>
      <c r="LZM51" s="177"/>
      <c r="LZO51" s="146"/>
      <c r="LZP51" s="147"/>
      <c r="LZV51" s="177"/>
      <c r="LZX51" s="146"/>
      <c r="LZY51" s="147"/>
      <c r="MAE51" s="177"/>
      <c r="MAG51" s="146"/>
      <c r="MAH51" s="147"/>
      <c r="MAN51" s="177"/>
      <c r="MAP51" s="146"/>
      <c r="MAQ51" s="147"/>
      <c r="MAW51" s="177"/>
      <c r="MAY51" s="146"/>
      <c r="MAZ51" s="147"/>
      <c r="MBF51" s="177"/>
      <c r="MBH51" s="146"/>
      <c r="MBI51" s="147"/>
      <c r="MBO51" s="177"/>
      <c r="MBQ51" s="146"/>
      <c r="MBR51" s="147"/>
      <c r="MBX51" s="177"/>
      <c r="MBZ51" s="146"/>
      <c r="MCA51" s="147"/>
      <c r="MCG51" s="177"/>
      <c r="MCI51" s="146"/>
      <c r="MCJ51" s="147"/>
      <c r="MCP51" s="177"/>
      <c r="MCR51" s="146"/>
      <c r="MCS51" s="147"/>
      <c r="MCY51" s="177"/>
      <c r="MDA51" s="146"/>
      <c r="MDB51" s="147"/>
      <c r="MDH51" s="177"/>
      <c r="MDJ51" s="146"/>
      <c r="MDK51" s="147"/>
      <c r="MDQ51" s="177"/>
      <c r="MDS51" s="146"/>
      <c r="MDT51" s="147"/>
      <c r="MDZ51" s="177"/>
      <c r="MEB51" s="146"/>
      <c r="MEC51" s="147"/>
      <c r="MEI51" s="177"/>
      <c r="MEK51" s="146"/>
      <c r="MEL51" s="147"/>
      <c r="MER51" s="177"/>
      <c r="MET51" s="146"/>
      <c r="MEU51" s="147"/>
      <c r="MFA51" s="177"/>
      <c r="MFC51" s="146"/>
      <c r="MFD51" s="147"/>
      <c r="MFJ51" s="177"/>
      <c r="MFL51" s="146"/>
      <c r="MFM51" s="147"/>
      <c r="MFS51" s="177"/>
      <c r="MFU51" s="146"/>
      <c r="MFV51" s="147"/>
      <c r="MGB51" s="177"/>
      <c r="MGD51" s="146"/>
      <c r="MGE51" s="147"/>
      <c r="MGK51" s="177"/>
      <c r="MGM51" s="146"/>
      <c r="MGN51" s="147"/>
      <c r="MGT51" s="177"/>
      <c r="MGV51" s="146"/>
      <c r="MGW51" s="147"/>
      <c r="MHC51" s="177"/>
      <c r="MHE51" s="146"/>
      <c r="MHF51" s="147"/>
      <c r="MHL51" s="177"/>
      <c r="MHN51" s="146"/>
      <c r="MHO51" s="147"/>
      <c r="MHU51" s="177"/>
      <c r="MHW51" s="146"/>
      <c r="MHX51" s="147"/>
      <c r="MID51" s="177"/>
      <c r="MIF51" s="146"/>
      <c r="MIG51" s="147"/>
      <c r="MIM51" s="177"/>
      <c r="MIO51" s="146"/>
      <c r="MIP51" s="147"/>
      <c r="MIV51" s="177"/>
      <c r="MIX51" s="146"/>
      <c r="MIY51" s="147"/>
      <c r="MJE51" s="177"/>
      <c r="MJG51" s="146"/>
      <c r="MJH51" s="147"/>
      <c r="MJN51" s="177"/>
      <c r="MJP51" s="146"/>
      <c r="MJQ51" s="147"/>
      <c r="MJW51" s="177"/>
      <c r="MJY51" s="146"/>
      <c r="MJZ51" s="147"/>
      <c r="MKF51" s="177"/>
      <c r="MKH51" s="146"/>
      <c r="MKI51" s="147"/>
      <c r="MKO51" s="177"/>
      <c r="MKQ51" s="146"/>
      <c r="MKR51" s="147"/>
      <c r="MKX51" s="177"/>
      <c r="MKZ51" s="146"/>
      <c r="MLA51" s="147"/>
      <c r="MLG51" s="177"/>
      <c r="MLI51" s="146"/>
      <c r="MLJ51" s="147"/>
      <c r="MLP51" s="177"/>
      <c r="MLR51" s="146"/>
      <c r="MLS51" s="147"/>
      <c r="MLY51" s="177"/>
      <c r="MMA51" s="146"/>
      <c r="MMB51" s="147"/>
      <c r="MMH51" s="177"/>
      <c r="MMJ51" s="146"/>
      <c r="MMK51" s="147"/>
      <c r="MMQ51" s="177"/>
      <c r="MMS51" s="146"/>
      <c r="MMT51" s="147"/>
      <c r="MMZ51" s="177"/>
      <c r="MNB51" s="146"/>
      <c r="MNC51" s="147"/>
      <c r="MNI51" s="177"/>
      <c r="MNK51" s="146"/>
      <c r="MNL51" s="147"/>
      <c r="MNR51" s="177"/>
      <c r="MNT51" s="146"/>
      <c r="MNU51" s="147"/>
      <c r="MOA51" s="177"/>
      <c r="MOC51" s="146"/>
      <c r="MOD51" s="147"/>
      <c r="MOJ51" s="177"/>
      <c r="MOL51" s="146"/>
      <c r="MOM51" s="147"/>
      <c r="MOS51" s="177"/>
      <c r="MOU51" s="146"/>
      <c r="MOV51" s="147"/>
      <c r="MPB51" s="177"/>
      <c r="MPD51" s="146"/>
      <c r="MPE51" s="147"/>
      <c r="MPK51" s="177"/>
      <c r="MPM51" s="146"/>
      <c r="MPN51" s="147"/>
      <c r="MPT51" s="177"/>
      <c r="MPV51" s="146"/>
      <c r="MPW51" s="147"/>
      <c r="MQC51" s="177"/>
      <c r="MQE51" s="146"/>
      <c r="MQF51" s="147"/>
      <c r="MQL51" s="177"/>
      <c r="MQN51" s="146"/>
      <c r="MQO51" s="147"/>
      <c r="MQU51" s="177"/>
      <c r="MQW51" s="146"/>
      <c r="MQX51" s="147"/>
      <c r="MRD51" s="177"/>
      <c r="MRF51" s="146"/>
      <c r="MRG51" s="147"/>
      <c r="MRM51" s="177"/>
      <c r="MRO51" s="146"/>
      <c r="MRP51" s="147"/>
      <c r="MRV51" s="177"/>
      <c r="MRX51" s="146"/>
      <c r="MRY51" s="147"/>
      <c r="MSE51" s="177"/>
      <c r="MSG51" s="146"/>
      <c r="MSH51" s="147"/>
      <c r="MSN51" s="177"/>
      <c r="MSP51" s="146"/>
      <c r="MSQ51" s="147"/>
      <c r="MSW51" s="177"/>
      <c r="MSY51" s="146"/>
      <c r="MSZ51" s="147"/>
      <c r="MTF51" s="177"/>
      <c r="MTH51" s="146"/>
      <c r="MTI51" s="147"/>
      <c r="MTO51" s="177"/>
      <c r="MTQ51" s="146"/>
      <c r="MTR51" s="147"/>
      <c r="MTX51" s="177"/>
      <c r="MTZ51" s="146"/>
      <c r="MUA51" s="147"/>
      <c r="MUG51" s="177"/>
      <c r="MUI51" s="146"/>
      <c r="MUJ51" s="147"/>
      <c r="MUP51" s="177"/>
      <c r="MUR51" s="146"/>
      <c r="MUS51" s="147"/>
      <c r="MUY51" s="177"/>
      <c r="MVA51" s="146"/>
      <c r="MVB51" s="147"/>
      <c r="MVH51" s="177"/>
      <c r="MVJ51" s="146"/>
      <c r="MVK51" s="147"/>
      <c r="MVQ51" s="177"/>
      <c r="MVS51" s="146"/>
      <c r="MVT51" s="147"/>
      <c r="MVZ51" s="177"/>
      <c r="MWB51" s="146"/>
      <c r="MWC51" s="147"/>
      <c r="MWI51" s="177"/>
      <c r="MWK51" s="146"/>
      <c r="MWL51" s="147"/>
      <c r="MWR51" s="177"/>
      <c r="MWT51" s="146"/>
      <c r="MWU51" s="147"/>
      <c r="MXA51" s="177"/>
      <c r="MXC51" s="146"/>
      <c r="MXD51" s="147"/>
      <c r="MXJ51" s="177"/>
      <c r="MXL51" s="146"/>
      <c r="MXM51" s="147"/>
      <c r="MXS51" s="177"/>
      <c r="MXU51" s="146"/>
      <c r="MXV51" s="147"/>
      <c r="MYB51" s="177"/>
      <c r="MYD51" s="146"/>
      <c r="MYE51" s="147"/>
      <c r="MYK51" s="177"/>
      <c r="MYM51" s="146"/>
      <c r="MYN51" s="147"/>
      <c r="MYT51" s="177"/>
      <c r="MYV51" s="146"/>
      <c r="MYW51" s="147"/>
      <c r="MZC51" s="177"/>
      <c r="MZE51" s="146"/>
      <c r="MZF51" s="147"/>
      <c r="MZL51" s="177"/>
      <c r="MZN51" s="146"/>
      <c r="MZO51" s="147"/>
      <c r="MZU51" s="177"/>
      <c r="MZW51" s="146"/>
      <c r="MZX51" s="147"/>
      <c r="NAD51" s="177"/>
      <c r="NAF51" s="146"/>
      <c r="NAG51" s="147"/>
      <c r="NAM51" s="177"/>
      <c r="NAO51" s="146"/>
      <c r="NAP51" s="147"/>
      <c r="NAV51" s="177"/>
      <c r="NAX51" s="146"/>
      <c r="NAY51" s="147"/>
      <c r="NBE51" s="177"/>
      <c r="NBG51" s="146"/>
      <c r="NBH51" s="147"/>
      <c r="NBN51" s="177"/>
      <c r="NBP51" s="146"/>
      <c r="NBQ51" s="147"/>
      <c r="NBW51" s="177"/>
      <c r="NBY51" s="146"/>
      <c r="NBZ51" s="147"/>
      <c r="NCF51" s="177"/>
      <c r="NCH51" s="146"/>
      <c r="NCI51" s="147"/>
      <c r="NCO51" s="177"/>
      <c r="NCQ51" s="146"/>
      <c r="NCR51" s="147"/>
      <c r="NCX51" s="177"/>
      <c r="NCZ51" s="146"/>
      <c r="NDA51" s="147"/>
      <c r="NDG51" s="177"/>
      <c r="NDI51" s="146"/>
      <c r="NDJ51" s="147"/>
      <c r="NDP51" s="177"/>
      <c r="NDR51" s="146"/>
      <c r="NDS51" s="147"/>
      <c r="NDY51" s="177"/>
      <c r="NEA51" s="146"/>
      <c r="NEB51" s="147"/>
      <c r="NEH51" s="177"/>
      <c r="NEJ51" s="146"/>
      <c r="NEK51" s="147"/>
      <c r="NEQ51" s="177"/>
      <c r="NES51" s="146"/>
      <c r="NET51" s="147"/>
      <c r="NEZ51" s="177"/>
      <c r="NFB51" s="146"/>
      <c r="NFC51" s="147"/>
      <c r="NFI51" s="177"/>
      <c r="NFK51" s="146"/>
      <c r="NFL51" s="147"/>
      <c r="NFR51" s="177"/>
      <c r="NFT51" s="146"/>
      <c r="NFU51" s="147"/>
      <c r="NGA51" s="177"/>
      <c r="NGC51" s="146"/>
      <c r="NGD51" s="147"/>
      <c r="NGJ51" s="177"/>
      <c r="NGL51" s="146"/>
      <c r="NGM51" s="147"/>
      <c r="NGS51" s="177"/>
      <c r="NGU51" s="146"/>
      <c r="NGV51" s="147"/>
      <c r="NHB51" s="177"/>
      <c r="NHD51" s="146"/>
      <c r="NHE51" s="147"/>
      <c r="NHK51" s="177"/>
      <c r="NHM51" s="146"/>
      <c r="NHN51" s="147"/>
      <c r="NHT51" s="177"/>
      <c r="NHV51" s="146"/>
      <c r="NHW51" s="147"/>
      <c r="NIC51" s="177"/>
      <c r="NIE51" s="146"/>
      <c r="NIF51" s="147"/>
      <c r="NIL51" s="177"/>
      <c r="NIN51" s="146"/>
      <c r="NIO51" s="147"/>
      <c r="NIU51" s="177"/>
      <c r="NIW51" s="146"/>
      <c r="NIX51" s="147"/>
      <c r="NJD51" s="177"/>
      <c r="NJF51" s="146"/>
      <c r="NJG51" s="147"/>
      <c r="NJM51" s="177"/>
      <c r="NJO51" s="146"/>
      <c r="NJP51" s="147"/>
      <c r="NJV51" s="177"/>
      <c r="NJX51" s="146"/>
      <c r="NJY51" s="147"/>
      <c r="NKE51" s="177"/>
      <c r="NKG51" s="146"/>
      <c r="NKH51" s="147"/>
      <c r="NKN51" s="177"/>
      <c r="NKP51" s="146"/>
      <c r="NKQ51" s="147"/>
      <c r="NKW51" s="177"/>
      <c r="NKY51" s="146"/>
      <c r="NKZ51" s="147"/>
      <c r="NLF51" s="177"/>
      <c r="NLH51" s="146"/>
      <c r="NLI51" s="147"/>
      <c r="NLO51" s="177"/>
      <c r="NLQ51" s="146"/>
      <c r="NLR51" s="147"/>
      <c r="NLX51" s="177"/>
      <c r="NLZ51" s="146"/>
      <c r="NMA51" s="147"/>
      <c r="NMG51" s="177"/>
      <c r="NMI51" s="146"/>
      <c r="NMJ51" s="147"/>
      <c r="NMP51" s="177"/>
      <c r="NMR51" s="146"/>
      <c r="NMS51" s="147"/>
      <c r="NMY51" s="177"/>
      <c r="NNA51" s="146"/>
      <c r="NNB51" s="147"/>
      <c r="NNH51" s="177"/>
      <c r="NNJ51" s="146"/>
      <c r="NNK51" s="147"/>
      <c r="NNQ51" s="177"/>
      <c r="NNS51" s="146"/>
      <c r="NNT51" s="147"/>
      <c r="NNZ51" s="177"/>
      <c r="NOB51" s="146"/>
      <c r="NOC51" s="147"/>
      <c r="NOI51" s="177"/>
      <c r="NOK51" s="146"/>
      <c r="NOL51" s="147"/>
      <c r="NOR51" s="177"/>
      <c r="NOT51" s="146"/>
      <c r="NOU51" s="147"/>
      <c r="NPA51" s="177"/>
      <c r="NPC51" s="146"/>
      <c r="NPD51" s="147"/>
      <c r="NPJ51" s="177"/>
      <c r="NPL51" s="146"/>
      <c r="NPM51" s="147"/>
      <c r="NPS51" s="177"/>
      <c r="NPU51" s="146"/>
      <c r="NPV51" s="147"/>
      <c r="NQB51" s="177"/>
      <c r="NQD51" s="146"/>
      <c r="NQE51" s="147"/>
      <c r="NQK51" s="177"/>
      <c r="NQM51" s="146"/>
      <c r="NQN51" s="147"/>
      <c r="NQT51" s="177"/>
      <c r="NQV51" s="146"/>
      <c r="NQW51" s="147"/>
      <c r="NRC51" s="177"/>
      <c r="NRE51" s="146"/>
      <c r="NRF51" s="147"/>
      <c r="NRL51" s="177"/>
      <c r="NRN51" s="146"/>
      <c r="NRO51" s="147"/>
      <c r="NRU51" s="177"/>
      <c r="NRW51" s="146"/>
      <c r="NRX51" s="147"/>
      <c r="NSD51" s="177"/>
      <c r="NSF51" s="146"/>
      <c r="NSG51" s="147"/>
      <c r="NSM51" s="177"/>
      <c r="NSO51" s="146"/>
      <c r="NSP51" s="147"/>
      <c r="NSV51" s="177"/>
      <c r="NSX51" s="146"/>
      <c r="NSY51" s="147"/>
      <c r="NTE51" s="177"/>
      <c r="NTG51" s="146"/>
      <c r="NTH51" s="147"/>
      <c r="NTN51" s="177"/>
      <c r="NTP51" s="146"/>
      <c r="NTQ51" s="147"/>
      <c r="NTW51" s="177"/>
      <c r="NTY51" s="146"/>
      <c r="NTZ51" s="147"/>
      <c r="NUF51" s="177"/>
      <c r="NUH51" s="146"/>
      <c r="NUI51" s="147"/>
      <c r="NUO51" s="177"/>
      <c r="NUQ51" s="146"/>
      <c r="NUR51" s="147"/>
      <c r="NUX51" s="177"/>
      <c r="NUZ51" s="146"/>
      <c r="NVA51" s="147"/>
      <c r="NVG51" s="177"/>
      <c r="NVI51" s="146"/>
      <c r="NVJ51" s="147"/>
      <c r="NVP51" s="177"/>
      <c r="NVR51" s="146"/>
      <c r="NVS51" s="147"/>
      <c r="NVY51" s="177"/>
      <c r="NWA51" s="146"/>
      <c r="NWB51" s="147"/>
      <c r="NWH51" s="177"/>
      <c r="NWJ51" s="146"/>
      <c r="NWK51" s="147"/>
      <c r="NWQ51" s="177"/>
      <c r="NWS51" s="146"/>
      <c r="NWT51" s="147"/>
      <c r="NWZ51" s="177"/>
      <c r="NXB51" s="146"/>
      <c r="NXC51" s="147"/>
      <c r="NXI51" s="177"/>
      <c r="NXK51" s="146"/>
      <c r="NXL51" s="147"/>
      <c r="NXR51" s="177"/>
      <c r="NXT51" s="146"/>
      <c r="NXU51" s="147"/>
      <c r="NYA51" s="177"/>
      <c r="NYC51" s="146"/>
      <c r="NYD51" s="147"/>
      <c r="NYJ51" s="177"/>
      <c r="NYL51" s="146"/>
      <c r="NYM51" s="147"/>
      <c r="NYS51" s="177"/>
      <c r="NYU51" s="146"/>
      <c r="NYV51" s="147"/>
      <c r="NZB51" s="177"/>
      <c r="NZD51" s="146"/>
      <c r="NZE51" s="147"/>
      <c r="NZK51" s="177"/>
      <c r="NZM51" s="146"/>
      <c r="NZN51" s="147"/>
      <c r="NZT51" s="177"/>
      <c r="NZV51" s="146"/>
      <c r="NZW51" s="147"/>
      <c r="OAC51" s="177"/>
      <c r="OAE51" s="146"/>
      <c r="OAF51" s="147"/>
      <c r="OAL51" s="177"/>
      <c r="OAN51" s="146"/>
      <c r="OAO51" s="147"/>
      <c r="OAU51" s="177"/>
      <c r="OAW51" s="146"/>
      <c r="OAX51" s="147"/>
      <c r="OBD51" s="177"/>
      <c r="OBF51" s="146"/>
      <c r="OBG51" s="147"/>
      <c r="OBM51" s="177"/>
      <c r="OBO51" s="146"/>
      <c r="OBP51" s="147"/>
      <c r="OBV51" s="177"/>
      <c r="OBX51" s="146"/>
      <c r="OBY51" s="147"/>
      <c r="OCE51" s="177"/>
      <c r="OCG51" s="146"/>
      <c r="OCH51" s="147"/>
      <c r="OCN51" s="177"/>
      <c r="OCP51" s="146"/>
      <c r="OCQ51" s="147"/>
      <c r="OCW51" s="177"/>
      <c r="OCY51" s="146"/>
      <c r="OCZ51" s="147"/>
      <c r="ODF51" s="177"/>
      <c r="ODH51" s="146"/>
      <c r="ODI51" s="147"/>
      <c r="ODO51" s="177"/>
      <c r="ODQ51" s="146"/>
      <c r="ODR51" s="147"/>
      <c r="ODX51" s="177"/>
      <c r="ODZ51" s="146"/>
      <c r="OEA51" s="147"/>
      <c r="OEG51" s="177"/>
      <c r="OEI51" s="146"/>
      <c r="OEJ51" s="147"/>
      <c r="OEP51" s="177"/>
      <c r="OER51" s="146"/>
      <c r="OES51" s="147"/>
      <c r="OEY51" s="177"/>
      <c r="OFA51" s="146"/>
      <c r="OFB51" s="147"/>
      <c r="OFH51" s="177"/>
      <c r="OFJ51" s="146"/>
      <c r="OFK51" s="147"/>
      <c r="OFQ51" s="177"/>
      <c r="OFS51" s="146"/>
      <c r="OFT51" s="147"/>
      <c r="OFZ51" s="177"/>
      <c r="OGB51" s="146"/>
      <c r="OGC51" s="147"/>
      <c r="OGI51" s="177"/>
      <c r="OGK51" s="146"/>
      <c r="OGL51" s="147"/>
      <c r="OGR51" s="177"/>
      <c r="OGT51" s="146"/>
      <c r="OGU51" s="147"/>
      <c r="OHA51" s="177"/>
      <c r="OHC51" s="146"/>
      <c r="OHD51" s="147"/>
      <c r="OHJ51" s="177"/>
      <c r="OHL51" s="146"/>
      <c r="OHM51" s="147"/>
      <c r="OHS51" s="177"/>
      <c r="OHU51" s="146"/>
      <c r="OHV51" s="147"/>
      <c r="OIB51" s="177"/>
      <c r="OID51" s="146"/>
      <c r="OIE51" s="147"/>
      <c r="OIK51" s="177"/>
      <c r="OIM51" s="146"/>
      <c r="OIN51" s="147"/>
      <c r="OIT51" s="177"/>
      <c r="OIV51" s="146"/>
      <c r="OIW51" s="147"/>
      <c r="OJC51" s="177"/>
      <c r="OJE51" s="146"/>
      <c r="OJF51" s="147"/>
      <c r="OJL51" s="177"/>
      <c r="OJN51" s="146"/>
      <c r="OJO51" s="147"/>
      <c r="OJU51" s="177"/>
      <c r="OJW51" s="146"/>
      <c r="OJX51" s="147"/>
      <c r="OKD51" s="177"/>
      <c r="OKF51" s="146"/>
      <c r="OKG51" s="147"/>
      <c r="OKM51" s="177"/>
      <c r="OKO51" s="146"/>
      <c r="OKP51" s="147"/>
      <c r="OKV51" s="177"/>
      <c r="OKX51" s="146"/>
      <c r="OKY51" s="147"/>
      <c r="OLE51" s="177"/>
      <c r="OLG51" s="146"/>
      <c r="OLH51" s="147"/>
      <c r="OLN51" s="177"/>
      <c r="OLP51" s="146"/>
      <c r="OLQ51" s="147"/>
      <c r="OLW51" s="177"/>
      <c r="OLY51" s="146"/>
      <c r="OLZ51" s="147"/>
      <c r="OMF51" s="177"/>
      <c r="OMH51" s="146"/>
      <c r="OMI51" s="147"/>
      <c r="OMO51" s="177"/>
      <c r="OMQ51" s="146"/>
      <c r="OMR51" s="147"/>
      <c r="OMX51" s="177"/>
      <c r="OMZ51" s="146"/>
      <c r="ONA51" s="147"/>
      <c r="ONG51" s="177"/>
      <c r="ONI51" s="146"/>
      <c r="ONJ51" s="147"/>
      <c r="ONP51" s="177"/>
      <c r="ONR51" s="146"/>
      <c r="ONS51" s="147"/>
      <c r="ONY51" s="177"/>
      <c r="OOA51" s="146"/>
      <c r="OOB51" s="147"/>
      <c r="OOH51" s="177"/>
      <c r="OOJ51" s="146"/>
      <c r="OOK51" s="147"/>
      <c r="OOQ51" s="177"/>
      <c r="OOS51" s="146"/>
      <c r="OOT51" s="147"/>
      <c r="OOZ51" s="177"/>
      <c r="OPB51" s="146"/>
      <c r="OPC51" s="147"/>
      <c r="OPI51" s="177"/>
      <c r="OPK51" s="146"/>
      <c r="OPL51" s="147"/>
      <c r="OPR51" s="177"/>
      <c r="OPT51" s="146"/>
      <c r="OPU51" s="147"/>
      <c r="OQA51" s="177"/>
      <c r="OQC51" s="146"/>
      <c r="OQD51" s="147"/>
      <c r="OQJ51" s="177"/>
      <c r="OQL51" s="146"/>
      <c r="OQM51" s="147"/>
      <c r="OQS51" s="177"/>
      <c r="OQU51" s="146"/>
      <c r="OQV51" s="147"/>
      <c r="ORB51" s="177"/>
      <c r="ORD51" s="146"/>
      <c r="ORE51" s="147"/>
      <c r="ORK51" s="177"/>
      <c r="ORM51" s="146"/>
      <c r="ORN51" s="147"/>
      <c r="ORT51" s="177"/>
      <c r="ORV51" s="146"/>
      <c r="ORW51" s="147"/>
      <c r="OSC51" s="177"/>
      <c r="OSE51" s="146"/>
      <c r="OSF51" s="147"/>
      <c r="OSL51" s="177"/>
      <c r="OSN51" s="146"/>
      <c r="OSO51" s="147"/>
      <c r="OSU51" s="177"/>
      <c r="OSW51" s="146"/>
      <c r="OSX51" s="147"/>
      <c r="OTD51" s="177"/>
      <c r="OTF51" s="146"/>
      <c r="OTG51" s="147"/>
      <c r="OTM51" s="177"/>
      <c r="OTO51" s="146"/>
      <c r="OTP51" s="147"/>
      <c r="OTV51" s="177"/>
      <c r="OTX51" s="146"/>
      <c r="OTY51" s="147"/>
      <c r="OUE51" s="177"/>
      <c r="OUG51" s="146"/>
      <c r="OUH51" s="147"/>
      <c r="OUN51" s="177"/>
      <c r="OUP51" s="146"/>
      <c r="OUQ51" s="147"/>
      <c r="OUW51" s="177"/>
      <c r="OUY51" s="146"/>
      <c r="OUZ51" s="147"/>
      <c r="OVF51" s="177"/>
      <c r="OVH51" s="146"/>
      <c r="OVI51" s="147"/>
      <c r="OVO51" s="177"/>
      <c r="OVQ51" s="146"/>
      <c r="OVR51" s="147"/>
      <c r="OVX51" s="177"/>
      <c r="OVZ51" s="146"/>
      <c r="OWA51" s="147"/>
      <c r="OWG51" s="177"/>
      <c r="OWI51" s="146"/>
      <c r="OWJ51" s="147"/>
      <c r="OWP51" s="177"/>
      <c r="OWR51" s="146"/>
      <c r="OWS51" s="147"/>
      <c r="OWY51" s="177"/>
      <c r="OXA51" s="146"/>
      <c r="OXB51" s="147"/>
      <c r="OXH51" s="177"/>
      <c r="OXJ51" s="146"/>
      <c r="OXK51" s="147"/>
      <c r="OXQ51" s="177"/>
      <c r="OXS51" s="146"/>
      <c r="OXT51" s="147"/>
      <c r="OXZ51" s="177"/>
      <c r="OYB51" s="146"/>
      <c r="OYC51" s="147"/>
      <c r="OYI51" s="177"/>
      <c r="OYK51" s="146"/>
      <c r="OYL51" s="147"/>
      <c r="OYR51" s="177"/>
      <c r="OYT51" s="146"/>
      <c r="OYU51" s="147"/>
      <c r="OZA51" s="177"/>
      <c r="OZC51" s="146"/>
      <c r="OZD51" s="147"/>
      <c r="OZJ51" s="177"/>
      <c r="OZL51" s="146"/>
      <c r="OZM51" s="147"/>
      <c r="OZS51" s="177"/>
      <c r="OZU51" s="146"/>
      <c r="OZV51" s="147"/>
      <c r="PAB51" s="177"/>
      <c r="PAD51" s="146"/>
      <c r="PAE51" s="147"/>
      <c r="PAK51" s="177"/>
      <c r="PAM51" s="146"/>
      <c r="PAN51" s="147"/>
      <c r="PAT51" s="177"/>
      <c r="PAV51" s="146"/>
      <c r="PAW51" s="147"/>
      <c r="PBC51" s="177"/>
      <c r="PBE51" s="146"/>
      <c r="PBF51" s="147"/>
      <c r="PBL51" s="177"/>
      <c r="PBN51" s="146"/>
      <c r="PBO51" s="147"/>
      <c r="PBU51" s="177"/>
      <c r="PBW51" s="146"/>
      <c r="PBX51" s="147"/>
      <c r="PCD51" s="177"/>
      <c r="PCF51" s="146"/>
      <c r="PCG51" s="147"/>
      <c r="PCM51" s="177"/>
      <c r="PCO51" s="146"/>
      <c r="PCP51" s="147"/>
      <c r="PCV51" s="177"/>
      <c r="PCX51" s="146"/>
      <c r="PCY51" s="147"/>
      <c r="PDE51" s="177"/>
      <c r="PDG51" s="146"/>
      <c r="PDH51" s="147"/>
      <c r="PDN51" s="177"/>
      <c r="PDP51" s="146"/>
      <c r="PDQ51" s="147"/>
      <c r="PDW51" s="177"/>
      <c r="PDY51" s="146"/>
      <c r="PDZ51" s="147"/>
      <c r="PEF51" s="177"/>
      <c r="PEH51" s="146"/>
      <c r="PEI51" s="147"/>
      <c r="PEO51" s="177"/>
      <c r="PEQ51" s="146"/>
      <c r="PER51" s="147"/>
      <c r="PEX51" s="177"/>
      <c r="PEZ51" s="146"/>
      <c r="PFA51" s="147"/>
      <c r="PFG51" s="177"/>
      <c r="PFI51" s="146"/>
      <c r="PFJ51" s="147"/>
      <c r="PFP51" s="177"/>
      <c r="PFR51" s="146"/>
      <c r="PFS51" s="147"/>
      <c r="PFY51" s="177"/>
      <c r="PGA51" s="146"/>
      <c r="PGB51" s="147"/>
      <c r="PGH51" s="177"/>
      <c r="PGJ51" s="146"/>
      <c r="PGK51" s="147"/>
      <c r="PGQ51" s="177"/>
      <c r="PGS51" s="146"/>
      <c r="PGT51" s="147"/>
      <c r="PGZ51" s="177"/>
      <c r="PHB51" s="146"/>
      <c r="PHC51" s="147"/>
      <c r="PHI51" s="177"/>
      <c r="PHK51" s="146"/>
      <c r="PHL51" s="147"/>
      <c r="PHR51" s="177"/>
      <c r="PHT51" s="146"/>
      <c r="PHU51" s="147"/>
      <c r="PIA51" s="177"/>
      <c r="PIC51" s="146"/>
      <c r="PID51" s="147"/>
      <c r="PIJ51" s="177"/>
      <c r="PIL51" s="146"/>
      <c r="PIM51" s="147"/>
      <c r="PIS51" s="177"/>
      <c r="PIU51" s="146"/>
      <c r="PIV51" s="147"/>
      <c r="PJB51" s="177"/>
      <c r="PJD51" s="146"/>
      <c r="PJE51" s="147"/>
      <c r="PJK51" s="177"/>
      <c r="PJM51" s="146"/>
      <c r="PJN51" s="147"/>
      <c r="PJT51" s="177"/>
      <c r="PJV51" s="146"/>
      <c r="PJW51" s="147"/>
      <c r="PKC51" s="177"/>
      <c r="PKE51" s="146"/>
      <c r="PKF51" s="147"/>
      <c r="PKL51" s="177"/>
      <c r="PKN51" s="146"/>
      <c r="PKO51" s="147"/>
      <c r="PKU51" s="177"/>
      <c r="PKW51" s="146"/>
      <c r="PKX51" s="147"/>
      <c r="PLD51" s="177"/>
      <c r="PLF51" s="146"/>
      <c r="PLG51" s="147"/>
      <c r="PLM51" s="177"/>
      <c r="PLO51" s="146"/>
      <c r="PLP51" s="147"/>
      <c r="PLV51" s="177"/>
      <c r="PLX51" s="146"/>
      <c r="PLY51" s="147"/>
      <c r="PME51" s="177"/>
      <c r="PMG51" s="146"/>
      <c r="PMH51" s="147"/>
      <c r="PMN51" s="177"/>
      <c r="PMP51" s="146"/>
      <c r="PMQ51" s="147"/>
      <c r="PMW51" s="177"/>
      <c r="PMY51" s="146"/>
      <c r="PMZ51" s="147"/>
      <c r="PNF51" s="177"/>
      <c r="PNH51" s="146"/>
      <c r="PNI51" s="147"/>
      <c r="PNO51" s="177"/>
      <c r="PNQ51" s="146"/>
      <c r="PNR51" s="147"/>
      <c r="PNX51" s="177"/>
      <c r="PNZ51" s="146"/>
      <c r="POA51" s="147"/>
      <c r="POG51" s="177"/>
      <c r="POI51" s="146"/>
      <c r="POJ51" s="147"/>
      <c r="POP51" s="177"/>
      <c r="POR51" s="146"/>
      <c r="POS51" s="147"/>
      <c r="POY51" s="177"/>
      <c r="PPA51" s="146"/>
      <c r="PPB51" s="147"/>
      <c r="PPH51" s="177"/>
      <c r="PPJ51" s="146"/>
      <c r="PPK51" s="147"/>
      <c r="PPQ51" s="177"/>
      <c r="PPS51" s="146"/>
      <c r="PPT51" s="147"/>
      <c r="PPZ51" s="177"/>
      <c r="PQB51" s="146"/>
      <c r="PQC51" s="147"/>
      <c r="PQI51" s="177"/>
      <c r="PQK51" s="146"/>
      <c r="PQL51" s="147"/>
      <c r="PQR51" s="177"/>
      <c r="PQT51" s="146"/>
      <c r="PQU51" s="147"/>
      <c r="PRA51" s="177"/>
      <c r="PRC51" s="146"/>
      <c r="PRD51" s="147"/>
      <c r="PRJ51" s="177"/>
      <c r="PRL51" s="146"/>
      <c r="PRM51" s="147"/>
      <c r="PRS51" s="177"/>
      <c r="PRU51" s="146"/>
      <c r="PRV51" s="147"/>
      <c r="PSB51" s="177"/>
      <c r="PSD51" s="146"/>
      <c r="PSE51" s="147"/>
      <c r="PSK51" s="177"/>
      <c r="PSM51" s="146"/>
      <c r="PSN51" s="147"/>
      <c r="PST51" s="177"/>
      <c r="PSV51" s="146"/>
      <c r="PSW51" s="147"/>
      <c r="PTC51" s="177"/>
      <c r="PTE51" s="146"/>
      <c r="PTF51" s="147"/>
      <c r="PTL51" s="177"/>
      <c r="PTN51" s="146"/>
      <c r="PTO51" s="147"/>
      <c r="PTU51" s="177"/>
      <c r="PTW51" s="146"/>
      <c r="PTX51" s="147"/>
      <c r="PUD51" s="177"/>
      <c r="PUF51" s="146"/>
      <c r="PUG51" s="147"/>
      <c r="PUM51" s="177"/>
      <c r="PUO51" s="146"/>
      <c r="PUP51" s="147"/>
      <c r="PUV51" s="177"/>
      <c r="PUX51" s="146"/>
      <c r="PUY51" s="147"/>
      <c r="PVE51" s="177"/>
      <c r="PVG51" s="146"/>
      <c r="PVH51" s="147"/>
      <c r="PVN51" s="177"/>
      <c r="PVP51" s="146"/>
      <c r="PVQ51" s="147"/>
      <c r="PVW51" s="177"/>
      <c r="PVY51" s="146"/>
      <c r="PVZ51" s="147"/>
      <c r="PWF51" s="177"/>
      <c r="PWH51" s="146"/>
      <c r="PWI51" s="147"/>
      <c r="PWO51" s="177"/>
      <c r="PWQ51" s="146"/>
      <c r="PWR51" s="147"/>
      <c r="PWX51" s="177"/>
      <c r="PWZ51" s="146"/>
      <c r="PXA51" s="147"/>
      <c r="PXG51" s="177"/>
      <c r="PXI51" s="146"/>
      <c r="PXJ51" s="147"/>
      <c r="PXP51" s="177"/>
      <c r="PXR51" s="146"/>
      <c r="PXS51" s="147"/>
      <c r="PXY51" s="177"/>
      <c r="PYA51" s="146"/>
      <c r="PYB51" s="147"/>
      <c r="PYH51" s="177"/>
      <c r="PYJ51" s="146"/>
      <c r="PYK51" s="147"/>
      <c r="PYQ51" s="177"/>
      <c r="PYS51" s="146"/>
      <c r="PYT51" s="147"/>
      <c r="PYZ51" s="177"/>
      <c r="PZB51" s="146"/>
      <c r="PZC51" s="147"/>
      <c r="PZI51" s="177"/>
      <c r="PZK51" s="146"/>
      <c r="PZL51" s="147"/>
      <c r="PZR51" s="177"/>
      <c r="PZT51" s="146"/>
      <c r="PZU51" s="147"/>
      <c r="QAA51" s="177"/>
      <c r="QAC51" s="146"/>
      <c r="QAD51" s="147"/>
      <c r="QAJ51" s="177"/>
      <c r="QAL51" s="146"/>
      <c r="QAM51" s="147"/>
      <c r="QAS51" s="177"/>
      <c r="QAU51" s="146"/>
      <c r="QAV51" s="147"/>
      <c r="QBB51" s="177"/>
      <c r="QBD51" s="146"/>
      <c r="QBE51" s="147"/>
      <c r="QBK51" s="177"/>
      <c r="QBM51" s="146"/>
      <c r="QBN51" s="147"/>
      <c r="QBT51" s="177"/>
      <c r="QBV51" s="146"/>
      <c r="QBW51" s="147"/>
      <c r="QCC51" s="177"/>
      <c r="QCE51" s="146"/>
      <c r="QCF51" s="147"/>
      <c r="QCL51" s="177"/>
      <c r="QCN51" s="146"/>
      <c r="QCO51" s="147"/>
      <c r="QCU51" s="177"/>
      <c r="QCW51" s="146"/>
      <c r="QCX51" s="147"/>
      <c r="QDD51" s="177"/>
      <c r="QDF51" s="146"/>
      <c r="QDG51" s="147"/>
      <c r="QDM51" s="177"/>
      <c r="QDO51" s="146"/>
      <c r="QDP51" s="147"/>
      <c r="QDV51" s="177"/>
      <c r="QDX51" s="146"/>
      <c r="QDY51" s="147"/>
      <c r="QEE51" s="177"/>
      <c r="QEG51" s="146"/>
      <c r="QEH51" s="147"/>
      <c r="QEN51" s="177"/>
      <c r="QEP51" s="146"/>
      <c r="QEQ51" s="147"/>
      <c r="QEW51" s="177"/>
      <c r="QEY51" s="146"/>
      <c r="QEZ51" s="147"/>
      <c r="QFF51" s="177"/>
      <c r="QFH51" s="146"/>
      <c r="QFI51" s="147"/>
      <c r="QFO51" s="177"/>
      <c r="QFQ51" s="146"/>
      <c r="QFR51" s="147"/>
      <c r="QFX51" s="177"/>
      <c r="QFZ51" s="146"/>
      <c r="QGA51" s="147"/>
      <c r="QGG51" s="177"/>
      <c r="QGI51" s="146"/>
      <c r="QGJ51" s="147"/>
      <c r="QGP51" s="177"/>
      <c r="QGR51" s="146"/>
      <c r="QGS51" s="147"/>
      <c r="QGY51" s="177"/>
      <c r="QHA51" s="146"/>
      <c r="QHB51" s="147"/>
      <c r="QHH51" s="177"/>
      <c r="QHJ51" s="146"/>
      <c r="QHK51" s="147"/>
      <c r="QHQ51" s="177"/>
      <c r="QHS51" s="146"/>
      <c r="QHT51" s="147"/>
      <c r="QHZ51" s="177"/>
      <c r="QIB51" s="146"/>
      <c r="QIC51" s="147"/>
      <c r="QII51" s="177"/>
      <c r="QIK51" s="146"/>
      <c r="QIL51" s="147"/>
      <c r="QIR51" s="177"/>
      <c r="QIT51" s="146"/>
      <c r="QIU51" s="147"/>
      <c r="QJA51" s="177"/>
      <c r="QJC51" s="146"/>
      <c r="QJD51" s="147"/>
      <c r="QJJ51" s="177"/>
      <c r="QJL51" s="146"/>
      <c r="QJM51" s="147"/>
      <c r="QJS51" s="177"/>
      <c r="QJU51" s="146"/>
      <c r="QJV51" s="147"/>
      <c r="QKB51" s="177"/>
      <c r="QKD51" s="146"/>
      <c r="QKE51" s="147"/>
      <c r="QKK51" s="177"/>
      <c r="QKM51" s="146"/>
      <c r="QKN51" s="147"/>
      <c r="QKT51" s="177"/>
      <c r="QKV51" s="146"/>
      <c r="QKW51" s="147"/>
      <c r="QLC51" s="177"/>
      <c r="QLE51" s="146"/>
      <c r="QLF51" s="147"/>
      <c r="QLL51" s="177"/>
      <c r="QLN51" s="146"/>
      <c r="QLO51" s="147"/>
      <c r="QLU51" s="177"/>
      <c r="QLW51" s="146"/>
      <c r="QLX51" s="147"/>
      <c r="QMD51" s="177"/>
      <c r="QMF51" s="146"/>
      <c r="QMG51" s="147"/>
      <c r="QMM51" s="177"/>
      <c r="QMO51" s="146"/>
      <c r="QMP51" s="147"/>
      <c r="QMV51" s="177"/>
      <c r="QMX51" s="146"/>
      <c r="QMY51" s="147"/>
      <c r="QNE51" s="177"/>
      <c r="QNG51" s="146"/>
      <c r="QNH51" s="147"/>
      <c r="QNN51" s="177"/>
      <c r="QNP51" s="146"/>
      <c r="QNQ51" s="147"/>
      <c r="QNW51" s="177"/>
      <c r="QNY51" s="146"/>
      <c r="QNZ51" s="147"/>
      <c r="QOF51" s="177"/>
      <c r="QOH51" s="146"/>
      <c r="QOI51" s="147"/>
      <c r="QOO51" s="177"/>
      <c r="QOQ51" s="146"/>
      <c r="QOR51" s="147"/>
      <c r="QOX51" s="177"/>
      <c r="QOZ51" s="146"/>
      <c r="QPA51" s="147"/>
      <c r="QPG51" s="177"/>
      <c r="QPI51" s="146"/>
      <c r="QPJ51" s="147"/>
      <c r="QPP51" s="177"/>
      <c r="QPR51" s="146"/>
      <c r="QPS51" s="147"/>
      <c r="QPY51" s="177"/>
      <c r="QQA51" s="146"/>
      <c r="QQB51" s="147"/>
      <c r="QQH51" s="177"/>
      <c r="QQJ51" s="146"/>
      <c r="QQK51" s="147"/>
      <c r="QQQ51" s="177"/>
      <c r="QQS51" s="146"/>
      <c r="QQT51" s="147"/>
      <c r="QQZ51" s="177"/>
      <c r="QRB51" s="146"/>
      <c r="QRC51" s="147"/>
      <c r="QRI51" s="177"/>
      <c r="QRK51" s="146"/>
      <c r="QRL51" s="147"/>
      <c r="QRR51" s="177"/>
      <c r="QRT51" s="146"/>
      <c r="QRU51" s="147"/>
      <c r="QSA51" s="177"/>
      <c r="QSC51" s="146"/>
      <c r="QSD51" s="147"/>
      <c r="QSJ51" s="177"/>
      <c r="QSL51" s="146"/>
      <c r="QSM51" s="147"/>
      <c r="QSS51" s="177"/>
      <c r="QSU51" s="146"/>
      <c r="QSV51" s="147"/>
      <c r="QTB51" s="177"/>
      <c r="QTD51" s="146"/>
      <c r="QTE51" s="147"/>
      <c r="QTK51" s="177"/>
      <c r="QTM51" s="146"/>
      <c r="QTN51" s="147"/>
      <c r="QTT51" s="177"/>
      <c r="QTV51" s="146"/>
      <c r="QTW51" s="147"/>
      <c r="QUC51" s="177"/>
      <c r="QUE51" s="146"/>
      <c r="QUF51" s="147"/>
      <c r="QUL51" s="177"/>
      <c r="QUN51" s="146"/>
      <c r="QUO51" s="147"/>
      <c r="QUU51" s="177"/>
      <c r="QUW51" s="146"/>
      <c r="QUX51" s="147"/>
      <c r="QVD51" s="177"/>
      <c r="QVF51" s="146"/>
      <c r="QVG51" s="147"/>
      <c r="QVM51" s="177"/>
      <c r="QVO51" s="146"/>
      <c r="QVP51" s="147"/>
      <c r="QVV51" s="177"/>
      <c r="QVX51" s="146"/>
      <c r="QVY51" s="147"/>
      <c r="QWE51" s="177"/>
      <c r="QWG51" s="146"/>
      <c r="QWH51" s="147"/>
      <c r="QWN51" s="177"/>
      <c r="QWP51" s="146"/>
      <c r="QWQ51" s="147"/>
      <c r="QWW51" s="177"/>
      <c r="QWY51" s="146"/>
      <c r="QWZ51" s="147"/>
      <c r="QXF51" s="177"/>
      <c r="QXH51" s="146"/>
      <c r="QXI51" s="147"/>
      <c r="QXO51" s="177"/>
      <c r="QXQ51" s="146"/>
      <c r="QXR51" s="147"/>
      <c r="QXX51" s="177"/>
      <c r="QXZ51" s="146"/>
      <c r="QYA51" s="147"/>
      <c r="QYG51" s="177"/>
      <c r="QYI51" s="146"/>
      <c r="QYJ51" s="147"/>
      <c r="QYP51" s="177"/>
      <c r="QYR51" s="146"/>
      <c r="QYS51" s="147"/>
      <c r="QYY51" s="177"/>
      <c r="QZA51" s="146"/>
      <c r="QZB51" s="147"/>
      <c r="QZH51" s="177"/>
      <c r="QZJ51" s="146"/>
      <c r="QZK51" s="147"/>
      <c r="QZQ51" s="177"/>
      <c r="QZS51" s="146"/>
      <c r="QZT51" s="147"/>
      <c r="QZZ51" s="177"/>
      <c r="RAB51" s="146"/>
      <c r="RAC51" s="147"/>
      <c r="RAI51" s="177"/>
      <c r="RAK51" s="146"/>
      <c r="RAL51" s="147"/>
      <c r="RAR51" s="177"/>
      <c r="RAT51" s="146"/>
      <c r="RAU51" s="147"/>
      <c r="RBA51" s="177"/>
      <c r="RBC51" s="146"/>
      <c r="RBD51" s="147"/>
      <c r="RBJ51" s="177"/>
      <c r="RBL51" s="146"/>
      <c r="RBM51" s="147"/>
      <c r="RBS51" s="177"/>
      <c r="RBU51" s="146"/>
      <c r="RBV51" s="147"/>
      <c r="RCB51" s="177"/>
      <c r="RCD51" s="146"/>
      <c r="RCE51" s="147"/>
      <c r="RCK51" s="177"/>
      <c r="RCM51" s="146"/>
      <c r="RCN51" s="147"/>
      <c r="RCT51" s="177"/>
      <c r="RCV51" s="146"/>
      <c r="RCW51" s="147"/>
      <c r="RDC51" s="177"/>
      <c r="RDE51" s="146"/>
      <c r="RDF51" s="147"/>
      <c r="RDL51" s="177"/>
      <c r="RDN51" s="146"/>
      <c r="RDO51" s="147"/>
      <c r="RDU51" s="177"/>
      <c r="RDW51" s="146"/>
      <c r="RDX51" s="147"/>
      <c r="RED51" s="177"/>
      <c r="REF51" s="146"/>
      <c r="REG51" s="147"/>
      <c r="REM51" s="177"/>
      <c r="REO51" s="146"/>
      <c r="REP51" s="147"/>
      <c r="REV51" s="177"/>
      <c r="REX51" s="146"/>
      <c r="REY51" s="147"/>
      <c r="RFE51" s="177"/>
      <c r="RFG51" s="146"/>
      <c r="RFH51" s="147"/>
      <c r="RFN51" s="177"/>
      <c r="RFP51" s="146"/>
      <c r="RFQ51" s="147"/>
      <c r="RFW51" s="177"/>
      <c r="RFY51" s="146"/>
      <c r="RFZ51" s="147"/>
      <c r="RGF51" s="177"/>
      <c r="RGH51" s="146"/>
      <c r="RGI51" s="147"/>
      <c r="RGO51" s="177"/>
      <c r="RGQ51" s="146"/>
      <c r="RGR51" s="147"/>
      <c r="RGX51" s="177"/>
      <c r="RGZ51" s="146"/>
      <c r="RHA51" s="147"/>
      <c r="RHG51" s="177"/>
      <c r="RHI51" s="146"/>
      <c r="RHJ51" s="147"/>
      <c r="RHP51" s="177"/>
      <c r="RHR51" s="146"/>
      <c r="RHS51" s="147"/>
      <c r="RHY51" s="177"/>
      <c r="RIA51" s="146"/>
      <c r="RIB51" s="147"/>
      <c r="RIH51" s="177"/>
      <c r="RIJ51" s="146"/>
      <c r="RIK51" s="147"/>
      <c r="RIQ51" s="177"/>
      <c r="RIS51" s="146"/>
      <c r="RIT51" s="147"/>
      <c r="RIZ51" s="177"/>
      <c r="RJB51" s="146"/>
      <c r="RJC51" s="147"/>
      <c r="RJI51" s="177"/>
      <c r="RJK51" s="146"/>
      <c r="RJL51" s="147"/>
      <c r="RJR51" s="177"/>
      <c r="RJT51" s="146"/>
      <c r="RJU51" s="147"/>
      <c r="RKA51" s="177"/>
      <c r="RKC51" s="146"/>
      <c r="RKD51" s="147"/>
      <c r="RKJ51" s="177"/>
      <c r="RKL51" s="146"/>
      <c r="RKM51" s="147"/>
      <c r="RKS51" s="177"/>
      <c r="RKU51" s="146"/>
      <c r="RKV51" s="147"/>
      <c r="RLB51" s="177"/>
      <c r="RLD51" s="146"/>
      <c r="RLE51" s="147"/>
      <c r="RLK51" s="177"/>
      <c r="RLM51" s="146"/>
      <c r="RLN51" s="147"/>
      <c r="RLT51" s="177"/>
      <c r="RLV51" s="146"/>
      <c r="RLW51" s="147"/>
      <c r="RMC51" s="177"/>
      <c r="RME51" s="146"/>
      <c r="RMF51" s="147"/>
      <c r="RML51" s="177"/>
      <c r="RMN51" s="146"/>
      <c r="RMO51" s="147"/>
      <c r="RMU51" s="177"/>
      <c r="RMW51" s="146"/>
      <c r="RMX51" s="147"/>
      <c r="RND51" s="177"/>
      <c r="RNF51" s="146"/>
      <c r="RNG51" s="147"/>
      <c r="RNM51" s="177"/>
      <c r="RNO51" s="146"/>
      <c r="RNP51" s="147"/>
      <c r="RNV51" s="177"/>
      <c r="RNX51" s="146"/>
      <c r="RNY51" s="147"/>
      <c r="ROE51" s="177"/>
      <c r="ROG51" s="146"/>
      <c r="ROH51" s="147"/>
      <c r="RON51" s="177"/>
      <c r="ROP51" s="146"/>
      <c r="ROQ51" s="147"/>
      <c r="ROW51" s="177"/>
      <c r="ROY51" s="146"/>
      <c r="ROZ51" s="147"/>
      <c r="RPF51" s="177"/>
      <c r="RPH51" s="146"/>
      <c r="RPI51" s="147"/>
      <c r="RPO51" s="177"/>
      <c r="RPQ51" s="146"/>
      <c r="RPR51" s="147"/>
      <c r="RPX51" s="177"/>
      <c r="RPZ51" s="146"/>
      <c r="RQA51" s="147"/>
      <c r="RQG51" s="177"/>
      <c r="RQI51" s="146"/>
      <c r="RQJ51" s="147"/>
      <c r="RQP51" s="177"/>
      <c r="RQR51" s="146"/>
      <c r="RQS51" s="147"/>
      <c r="RQY51" s="177"/>
      <c r="RRA51" s="146"/>
      <c r="RRB51" s="147"/>
      <c r="RRH51" s="177"/>
      <c r="RRJ51" s="146"/>
      <c r="RRK51" s="147"/>
      <c r="RRQ51" s="177"/>
      <c r="RRS51" s="146"/>
      <c r="RRT51" s="147"/>
      <c r="RRZ51" s="177"/>
      <c r="RSB51" s="146"/>
      <c r="RSC51" s="147"/>
      <c r="RSI51" s="177"/>
      <c r="RSK51" s="146"/>
      <c r="RSL51" s="147"/>
      <c r="RSR51" s="177"/>
      <c r="RST51" s="146"/>
      <c r="RSU51" s="147"/>
      <c r="RTA51" s="177"/>
      <c r="RTC51" s="146"/>
      <c r="RTD51" s="147"/>
      <c r="RTJ51" s="177"/>
      <c r="RTL51" s="146"/>
      <c r="RTM51" s="147"/>
      <c r="RTS51" s="177"/>
      <c r="RTU51" s="146"/>
      <c r="RTV51" s="147"/>
      <c r="RUB51" s="177"/>
      <c r="RUD51" s="146"/>
      <c r="RUE51" s="147"/>
      <c r="RUK51" s="177"/>
      <c r="RUM51" s="146"/>
      <c r="RUN51" s="147"/>
      <c r="RUT51" s="177"/>
      <c r="RUV51" s="146"/>
      <c r="RUW51" s="147"/>
      <c r="RVC51" s="177"/>
      <c r="RVE51" s="146"/>
      <c r="RVF51" s="147"/>
      <c r="RVL51" s="177"/>
      <c r="RVN51" s="146"/>
      <c r="RVO51" s="147"/>
      <c r="RVU51" s="177"/>
      <c r="RVW51" s="146"/>
      <c r="RVX51" s="147"/>
      <c r="RWD51" s="177"/>
      <c r="RWF51" s="146"/>
      <c r="RWG51" s="147"/>
      <c r="RWM51" s="177"/>
      <c r="RWO51" s="146"/>
      <c r="RWP51" s="147"/>
      <c r="RWV51" s="177"/>
      <c r="RWX51" s="146"/>
      <c r="RWY51" s="147"/>
      <c r="RXE51" s="177"/>
      <c r="RXG51" s="146"/>
      <c r="RXH51" s="147"/>
      <c r="RXN51" s="177"/>
      <c r="RXP51" s="146"/>
      <c r="RXQ51" s="147"/>
      <c r="RXW51" s="177"/>
      <c r="RXY51" s="146"/>
      <c r="RXZ51" s="147"/>
      <c r="RYF51" s="177"/>
      <c r="RYH51" s="146"/>
      <c r="RYI51" s="147"/>
      <c r="RYO51" s="177"/>
      <c r="RYQ51" s="146"/>
      <c r="RYR51" s="147"/>
      <c r="RYX51" s="177"/>
      <c r="RYZ51" s="146"/>
      <c r="RZA51" s="147"/>
      <c r="RZG51" s="177"/>
      <c r="RZI51" s="146"/>
      <c r="RZJ51" s="147"/>
      <c r="RZP51" s="177"/>
      <c r="RZR51" s="146"/>
      <c r="RZS51" s="147"/>
      <c r="RZY51" s="177"/>
      <c r="SAA51" s="146"/>
      <c r="SAB51" s="147"/>
      <c r="SAH51" s="177"/>
      <c r="SAJ51" s="146"/>
      <c r="SAK51" s="147"/>
      <c r="SAQ51" s="177"/>
      <c r="SAS51" s="146"/>
      <c r="SAT51" s="147"/>
      <c r="SAZ51" s="177"/>
      <c r="SBB51" s="146"/>
      <c r="SBC51" s="147"/>
      <c r="SBI51" s="177"/>
      <c r="SBK51" s="146"/>
      <c r="SBL51" s="147"/>
      <c r="SBR51" s="177"/>
      <c r="SBT51" s="146"/>
      <c r="SBU51" s="147"/>
      <c r="SCA51" s="177"/>
      <c r="SCC51" s="146"/>
      <c r="SCD51" s="147"/>
      <c r="SCJ51" s="177"/>
      <c r="SCL51" s="146"/>
      <c r="SCM51" s="147"/>
      <c r="SCS51" s="177"/>
      <c r="SCU51" s="146"/>
      <c r="SCV51" s="147"/>
      <c r="SDB51" s="177"/>
      <c r="SDD51" s="146"/>
      <c r="SDE51" s="147"/>
      <c r="SDK51" s="177"/>
      <c r="SDM51" s="146"/>
      <c r="SDN51" s="147"/>
      <c r="SDT51" s="177"/>
      <c r="SDV51" s="146"/>
      <c r="SDW51" s="147"/>
      <c r="SEC51" s="177"/>
      <c r="SEE51" s="146"/>
      <c r="SEF51" s="147"/>
      <c r="SEL51" s="177"/>
      <c r="SEN51" s="146"/>
      <c r="SEO51" s="147"/>
      <c r="SEU51" s="177"/>
      <c r="SEW51" s="146"/>
      <c r="SEX51" s="147"/>
      <c r="SFD51" s="177"/>
      <c r="SFF51" s="146"/>
      <c r="SFG51" s="147"/>
      <c r="SFM51" s="177"/>
      <c r="SFO51" s="146"/>
      <c r="SFP51" s="147"/>
      <c r="SFV51" s="177"/>
      <c r="SFX51" s="146"/>
      <c r="SFY51" s="147"/>
      <c r="SGE51" s="177"/>
      <c r="SGG51" s="146"/>
      <c r="SGH51" s="147"/>
      <c r="SGN51" s="177"/>
      <c r="SGP51" s="146"/>
      <c r="SGQ51" s="147"/>
      <c r="SGW51" s="177"/>
      <c r="SGY51" s="146"/>
      <c r="SGZ51" s="147"/>
      <c r="SHF51" s="177"/>
      <c r="SHH51" s="146"/>
      <c r="SHI51" s="147"/>
      <c r="SHO51" s="177"/>
      <c r="SHQ51" s="146"/>
      <c r="SHR51" s="147"/>
      <c r="SHX51" s="177"/>
      <c r="SHZ51" s="146"/>
      <c r="SIA51" s="147"/>
      <c r="SIG51" s="177"/>
      <c r="SII51" s="146"/>
      <c r="SIJ51" s="147"/>
      <c r="SIP51" s="177"/>
      <c r="SIR51" s="146"/>
      <c r="SIS51" s="147"/>
      <c r="SIY51" s="177"/>
      <c r="SJA51" s="146"/>
      <c r="SJB51" s="147"/>
      <c r="SJH51" s="177"/>
      <c r="SJJ51" s="146"/>
      <c r="SJK51" s="147"/>
      <c r="SJQ51" s="177"/>
      <c r="SJS51" s="146"/>
      <c r="SJT51" s="147"/>
      <c r="SJZ51" s="177"/>
      <c r="SKB51" s="146"/>
      <c r="SKC51" s="147"/>
      <c r="SKI51" s="177"/>
      <c r="SKK51" s="146"/>
      <c r="SKL51" s="147"/>
      <c r="SKR51" s="177"/>
      <c r="SKT51" s="146"/>
      <c r="SKU51" s="147"/>
      <c r="SLA51" s="177"/>
      <c r="SLC51" s="146"/>
      <c r="SLD51" s="147"/>
      <c r="SLJ51" s="177"/>
      <c r="SLL51" s="146"/>
      <c r="SLM51" s="147"/>
      <c r="SLS51" s="177"/>
      <c r="SLU51" s="146"/>
      <c r="SLV51" s="147"/>
      <c r="SMB51" s="177"/>
      <c r="SMD51" s="146"/>
      <c r="SME51" s="147"/>
      <c r="SMK51" s="177"/>
      <c r="SMM51" s="146"/>
      <c r="SMN51" s="147"/>
      <c r="SMT51" s="177"/>
      <c r="SMV51" s="146"/>
      <c r="SMW51" s="147"/>
      <c r="SNC51" s="177"/>
      <c r="SNE51" s="146"/>
      <c r="SNF51" s="147"/>
      <c r="SNL51" s="177"/>
      <c r="SNN51" s="146"/>
      <c r="SNO51" s="147"/>
      <c r="SNU51" s="177"/>
      <c r="SNW51" s="146"/>
      <c r="SNX51" s="147"/>
      <c r="SOD51" s="177"/>
      <c r="SOF51" s="146"/>
      <c r="SOG51" s="147"/>
      <c r="SOM51" s="177"/>
      <c r="SOO51" s="146"/>
      <c r="SOP51" s="147"/>
      <c r="SOV51" s="177"/>
      <c r="SOX51" s="146"/>
      <c r="SOY51" s="147"/>
      <c r="SPE51" s="177"/>
      <c r="SPG51" s="146"/>
      <c r="SPH51" s="147"/>
      <c r="SPN51" s="177"/>
      <c r="SPP51" s="146"/>
      <c r="SPQ51" s="147"/>
      <c r="SPW51" s="177"/>
      <c r="SPY51" s="146"/>
      <c r="SPZ51" s="147"/>
      <c r="SQF51" s="177"/>
      <c r="SQH51" s="146"/>
      <c r="SQI51" s="147"/>
      <c r="SQO51" s="177"/>
      <c r="SQQ51" s="146"/>
      <c r="SQR51" s="147"/>
      <c r="SQX51" s="177"/>
      <c r="SQZ51" s="146"/>
      <c r="SRA51" s="147"/>
      <c r="SRG51" s="177"/>
      <c r="SRI51" s="146"/>
      <c r="SRJ51" s="147"/>
      <c r="SRP51" s="177"/>
      <c r="SRR51" s="146"/>
      <c r="SRS51" s="147"/>
      <c r="SRY51" s="177"/>
      <c r="SSA51" s="146"/>
      <c r="SSB51" s="147"/>
      <c r="SSH51" s="177"/>
      <c r="SSJ51" s="146"/>
      <c r="SSK51" s="147"/>
      <c r="SSQ51" s="177"/>
      <c r="SSS51" s="146"/>
      <c r="SST51" s="147"/>
      <c r="SSZ51" s="177"/>
      <c r="STB51" s="146"/>
      <c r="STC51" s="147"/>
      <c r="STI51" s="177"/>
      <c r="STK51" s="146"/>
      <c r="STL51" s="147"/>
      <c r="STR51" s="177"/>
      <c r="STT51" s="146"/>
      <c r="STU51" s="147"/>
      <c r="SUA51" s="177"/>
      <c r="SUC51" s="146"/>
      <c r="SUD51" s="147"/>
      <c r="SUJ51" s="177"/>
      <c r="SUL51" s="146"/>
      <c r="SUM51" s="147"/>
      <c r="SUS51" s="177"/>
      <c r="SUU51" s="146"/>
      <c r="SUV51" s="147"/>
      <c r="SVB51" s="177"/>
      <c r="SVD51" s="146"/>
      <c r="SVE51" s="147"/>
      <c r="SVK51" s="177"/>
      <c r="SVM51" s="146"/>
      <c r="SVN51" s="147"/>
      <c r="SVT51" s="177"/>
      <c r="SVV51" s="146"/>
      <c r="SVW51" s="147"/>
      <c r="SWC51" s="177"/>
      <c r="SWE51" s="146"/>
      <c r="SWF51" s="147"/>
      <c r="SWL51" s="177"/>
      <c r="SWN51" s="146"/>
      <c r="SWO51" s="147"/>
      <c r="SWU51" s="177"/>
      <c r="SWW51" s="146"/>
      <c r="SWX51" s="147"/>
      <c r="SXD51" s="177"/>
      <c r="SXF51" s="146"/>
      <c r="SXG51" s="147"/>
      <c r="SXM51" s="177"/>
      <c r="SXO51" s="146"/>
      <c r="SXP51" s="147"/>
      <c r="SXV51" s="177"/>
      <c r="SXX51" s="146"/>
      <c r="SXY51" s="147"/>
      <c r="SYE51" s="177"/>
      <c r="SYG51" s="146"/>
      <c r="SYH51" s="147"/>
      <c r="SYN51" s="177"/>
      <c r="SYP51" s="146"/>
      <c r="SYQ51" s="147"/>
      <c r="SYW51" s="177"/>
      <c r="SYY51" s="146"/>
      <c r="SYZ51" s="147"/>
      <c r="SZF51" s="177"/>
      <c r="SZH51" s="146"/>
      <c r="SZI51" s="147"/>
      <c r="SZO51" s="177"/>
      <c r="SZQ51" s="146"/>
      <c r="SZR51" s="147"/>
      <c r="SZX51" s="177"/>
      <c r="SZZ51" s="146"/>
      <c r="TAA51" s="147"/>
      <c r="TAG51" s="177"/>
      <c r="TAI51" s="146"/>
      <c r="TAJ51" s="147"/>
      <c r="TAP51" s="177"/>
      <c r="TAR51" s="146"/>
      <c r="TAS51" s="147"/>
      <c r="TAY51" s="177"/>
      <c r="TBA51" s="146"/>
      <c r="TBB51" s="147"/>
      <c r="TBH51" s="177"/>
      <c r="TBJ51" s="146"/>
      <c r="TBK51" s="147"/>
      <c r="TBQ51" s="177"/>
      <c r="TBS51" s="146"/>
      <c r="TBT51" s="147"/>
      <c r="TBZ51" s="177"/>
      <c r="TCB51" s="146"/>
      <c r="TCC51" s="147"/>
      <c r="TCI51" s="177"/>
      <c r="TCK51" s="146"/>
      <c r="TCL51" s="147"/>
      <c r="TCR51" s="177"/>
      <c r="TCT51" s="146"/>
      <c r="TCU51" s="147"/>
      <c r="TDA51" s="177"/>
      <c r="TDC51" s="146"/>
      <c r="TDD51" s="147"/>
      <c r="TDJ51" s="177"/>
      <c r="TDL51" s="146"/>
      <c r="TDM51" s="147"/>
      <c r="TDS51" s="177"/>
      <c r="TDU51" s="146"/>
      <c r="TDV51" s="147"/>
      <c r="TEB51" s="177"/>
      <c r="TED51" s="146"/>
      <c r="TEE51" s="147"/>
      <c r="TEK51" s="177"/>
      <c r="TEM51" s="146"/>
      <c r="TEN51" s="147"/>
      <c r="TET51" s="177"/>
      <c r="TEV51" s="146"/>
      <c r="TEW51" s="147"/>
      <c r="TFC51" s="177"/>
      <c r="TFE51" s="146"/>
      <c r="TFF51" s="147"/>
      <c r="TFL51" s="177"/>
      <c r="TFN51" s="146"/>
      <c r="TFO51" s="147"/>
      <c r="TFU51" s="177"/>
      <c r="TFW51" s="146"/>
      <c r="TFX51" s="147"/>
      <c r="TGD51" s="177"/>
      <c r="TGF51" s="146"/>
      <c r="TGG51" s="147"/>
      <c r="TGM51" s="177"/>
      <c r="TGO51" s="146"/>
      <c r="TGP51" s="147"/>
      <c r="TGV51" s="177"/>
      <c r="TGX51" s="146"/>
      <c r="TGY51" s="147"/>
      <c r="THE51" s="177"/>
      <c r="THG51" s="146"/>
      <c r="THH51" s="147"/>
      <c r="THN51" s="177"/>
      <c r="THP51" s="146"/>
      <c r="THQ51" s="147"/>
      <c r="THW51" s="177"/>
      <c r="THY51" s="146"/>
      <c r="THZ51" s="147"/>
      <c r="TIF51" s="177"/>
      <c r="TIH51" s="146"/>
      <c r="TII51" s="147"/>
      <c r="TIO51" s="177"/>
      <c r="TIQ51" s="146"/>
      <c r="TIR51" s="147"/>
      <c r="TIX51" s="177"/>
      <c r="TIZ51" s="146"/>
      <c r="TJA51" s="147"/>
      <c r="TJG51" s="177"/>
      <c r="TJI51" s="146"/>
      <c r="TJJ51" s="147"/>
      <c r="TJP51" s="177"/>
      <c r="TJR51" s="146"/>
      <c r="TJS51" s="147"/>
      <c r="TJY51" s="177"/>
      <c r="TKA51" s="146"/>
      <c r="TKB51" s="147"/>
      <c r="TKH51" s="177"/>
      <c r="TKJ51" s="146"/>
      <c r="TKK51" s="147"/>
      <c r="TKQ51" s="177"/>
      <c r="TKS51" s="146"/>
      <c r="TKT51" s="147"/>
      <c r="TKZ51" s="177"/>
      <c r="TLB51" s="146"/>
      <c r="TLC51" s="147"/>
      <c r="TLI51" s="177"/>
      <c r="TLK51" s="146"/>
      <c r="TLL51" s="147"/>
      <c r="TLR51" s="177"/>
      <c r="TLT51" s="146"/>
      <c r="TLU51" s="147"/>
      <c r="TMA51" s="177"/>
      <c r="TMC51" s="146"/>
      <c r="TMD51" s="147"/>
      <c r="TMJ51" s="177"/>
      <c r="TML51" s="146"/>
      <c r="TMM51" s="147"/>
      <c r="TMS51" s="177"/>
      <c r="TMU51" s="146"/>
      <c r="TMV51" s="147"/>
      <c r="TNB51" s="177"/>
      <c r="TND51" s="146"/>
      <c r="TNE51" s="147"/>
      <c r="TNK51" s="177"/>
      <c r="TNM51" s="146"/>
      <c r="TNN51" s="147"/>
      <c r="TNT51" s="177"/>
      <c r="TNV51" s="146"/>
      <c r="TNW51" s="147"/>
      <c r="TOC51" s="177"/>
      <c r="TOE51" s="146"/>
      <c r="TOF51" s="147"/>
      <c r="TOL51" s="177"/>
      <c r="TON51" s="146"/>
      <c r="TOO51" s="147"/>
      <c r="TOU51" s="177"/>
      <c r="TOW51" s="146"/>
      <c r="TOX51" s="147"/>
      <c r="TPD51" s="177"/>
      <c r="TPF51" s="146"/>
      <c r="TPG51" s="147"/>
      <c r="TPM51" s="177"/>
      <c r="TPO51" s="146"/>
      <c r="TPP51" s="147"/>
      <c r="TPV51" s="177"/>
      <c r="TPX51" s="146"/>
      <c r="TPY51" s="147"/>
      <c r="TQE51" s="177"/>
      <c r="TQG51" s="146"/>
      <c r="TQH51" s="147"/>
      <c r="TQN51" s="177"/>
      <c r="TQP51" s="146"/>
      <c r="TQQ51" s="147"/>
      <c r="TQW51" s="177"/>
      <c r="TQY51" s="146"/>
      <c r="TQZ51" s="147"/>
      <c r="TRF51" s="177"/>
      <c r="TRH51" s="146"/>
      <c r="TRI51" s="147"/>
      <c r="TRO51" s="177"/>
      <c r="TRQ51" s="146"/>
      <c r="TRR51" s="147"/>
      <c r="TRX51" s="177"/>
      <c r="TRZ51" s="146"/>
      <c r="TSA51" s="147"/>
      <c r="TSG51" s="177"/>
      <c r="TSI51" s="146"/>
      <c r="TSJ51" s="147"/>
      <c r="TSP51" s="177"/>
      <c r="TSR51" s="146"/>
      <c r="TSS51" s="147"/>
      <c r="TSY51" s="177"/>
      <c r="TTA51" s="146"/>
      <c r="TTB51" s="147"/>
      <c r="TTH51" s="177"/>
      <c r="TTJ51" s="146"/>
      <c r="TTK51" s="147"/>
      <c r="TTQ51" s="177"/>
      <c r="TTS51" s="146"/>
      <c r="TTT51" s="147"/>
      <c r="TTZ51" s="177"/>
      <c r="TUB51" s="146"/>
      <c r="TUC51" s="147"/>
      <c r="TUI51" s="177"/>
      <c r="TUK51" s="146"/>
      <c r="TUL51" s="147"/>
      <c r="TUR51" s="177"/>
      <c r="TUT51" s="146"/>
      <c r="TUU51" s="147"/>
      <c r="TVA51" s="177"/>
      <c r="TVC51" s="146"/>
      <c r="TVD51" s="147"/>
      <c r="TVJ51" s="177"/>
      <c r="TVL51" s="146"/>
      <c r="TVM51" s="147"/>
      <c r="TVS51" s="177"/>
      <c r="TVU51" s="146"/>
      <c r="TVV51" s="147"/>
      <c r="TWB51" s="177"/>
      <c r="TWD51" s="146"/>
      <c r="TWE51" s="147"/>
      <c r="TWK51" s="177"/>
      <c r="TWM51" s="146"/>
      <c r="TWN51" s="147"/>
      <c r="TWT51" s="177"/>
      <c r="TWV51" s="146"/>
      <c r="TWW51" s="147"/>
      <c r="TXC51" s="177"/>
      <c r="TXE51" s="146"/>
      <c r="TXF51" s="147"/>
      <c r="TXL51" s="177"/>
      <c r="TXN51" s="146"/>
      <c r="TXO51" s="147"/>
      <c r="TXU51" s="177"/>
      <c r="TXW51" s="146"/>
      <c r="TXX51" s="147"/>
      <c r="TYD51" s="177"/>
      <c r="TYF51" s="146"/>
      <c r="TYG51" s="147"/>
      <c r="TYM51" s="177"/>
      <c r="TYO51" s="146"/>
      <c r="TYP51" s="147"/>
      <c r="TYV51" s="177"/>
      <c r="TYX51" s="146"/>
      <c r="TYY51" s="147"/>
      <c r="TZE51" s="177"/>
      <c r="TZG51" s="146"/>
      <c r="TZH51" s="147"/>
      <c r="TZN51" s="177"/>
      <c r="TZP51" s="146"/>
      <c r="TZQ51" s="147"/>
      <c r="TZW51" s="177"/>
      <c r="TZY51" s="146"/>
      <c r="TZZ51" s="147"/>
      <c r="UAF51" s="177"/>
      <c r="UAH51" s="146"/>
      <c r="UAI51" s="147"/>
      <c r="UAO51" s="177"/>
      <c r="UAQ51" s="146"/>
      <c r="UAR51" s="147"/>
      <c r="UAX51" s="177"/>
      <c r="UAZ51" s="146"/>
      <c r="UBA51" s="147"/>
      <c r="UBG51" s="177"/>
      <c r="UBI51" s="146"/>
      <c r="UBJ51" s="147"/>
      <c r="UBP51" s="177"/>
      <c r="UBR51" s="146"/>
      <c r="UBS51" s="147"/>
      <c r="UBY51" s="177"/>
      <c r="UCA51" s="146"/>
      <c r="UCB51" s="147"/>
      <c r="UCH51" s="177"/>
      <c r="UCJ51" s="146"/>
      <c r="UCK51" s="147"/>
      <c r="UCQ51" s="177"/>
      <c r="UCS51" s="146"/>
      <c r="UCT51" s="147"/>
      <c r="UCZ51" s="177"/>
      <c r="UDB51" s="146"/>
      <c r="UDC51" s="147"/>
      <c r="UDI51" s="177"/>
      <c r="UDK51" s="146"/>
      <c r="UDL51" s="147"/>
      <c r="UDR51" s="177"/>
      <c r="UDT51" s="146"/>
      <c r="UDU51" s="147"/>
      <c r="UEA51" s="177"/>
      <c r="UEC51" s="146"/>
      <c r="UED51" s="147"/>
      <c r="UEJ51" s="177"/>
      <c r="UEL51" s="146"/>
      <c r="UEM51" s="147"/>
      <c r="UES51" s="177"/>
      <c r="UEU51" s="146"/>
      <c r="UEV51" s="147"/>
      <c r="UFB51" s="177"/>
      <c r="UFD51" s="146"/>
      <c r="UFE51" s="147"/>
      <c r="UFK51" s="177"/>
      <c r="UFM51" s="146"/>
      <c r="UFN51" s="147"/>
      <c r="UFT51" s="177"/>
      <c r="UFV51" s="146"/>
      <c r="UFW51" s="147"/>
      <c r="UGC51" s="177"/>
      <c r="UGE51" s="146"/>
      <c r="UGF51" s="147"/>
      <c r="UGL51" s="177"/>
      <c r="UGN51" s="146"/>
      <c r="UGO51" s="147"/>
      <c r="UGU51" s="177"/>
      <c r="UGW51" s="146"/>
      <c r="UGX51" s="147"/>
      <c r="UHD51" s="177"/>
      <c r="UHF51" s="146"/>
      <c r="UHG51" s="147"/>
      <c r="UHM51" s="177"/>
      <c r="UHO51" s="146"/>
      <c r="UHP51" s="147"/>
      <c r="UHV51" s="177"/>
      <c r="UHX51" s="146"/>
      <c r="UHY51" s="147"/>
      <c r="UIE51" s="177"/>
      <c r="UIG51" s="146"/>
      <c r="UIH51" s="147"/>
      <c r="UIN51" s="177"/>
      <c r="UIP51" s="146"/>
      <c r="UIQ51" s="147"/>
      <c r="UIW51" s="177"/>
      <c r="UIY51" s="146"/>
      <c r="UIZ51" s="147"/>
      <c r="UJF51" s="177"/>
      <c r="UJH51" s="146"/>
      <c r="UJI51" s="147"/>
      <c r="UJO51" s="177"/>
      <c r="UJQ51" s="146"/>
      <c r="UJR51" s="147"/>
      <c r="UJX51" s="177"/>
      <c r="UJZ51" s="146"/>
      <c r="UKA51" s="147"/>
      <c r="UKG51" s="177"/>
      <c r="UKI51" s="146"/>
      <c r="UKJ51" s="147"/>
      <c r="UKP51" s="177"/>
      <c r="UKR51" s="146"/>
      <c r="UKS51" s="147"/>
      <c r="UKY51" s="177"/>
      <c r="ULA51" s="146"/>
      <c r="ULB51" s="147"/>
      <c r="ULH51" s="177"/>
      <c r="ULJ51" s="146"/>
      <c r="ULK51" s="147"/>
      <c r="ULQ51" s="177"/>
      <c r="ULS51" s="146"/>
      <c r="ULT51" s="147"/>
      <c r="ULZ51" s="177"/>
      <c r="UMB51" s="146"/>
      <c r="UMC51" s="147"/>
      <c r="UMI51" s="177"/>
      <c r="UMK51" s="146"/>
      <c r="UML51" s="147"/>
      <c r="UMR51" s="177"/>
      <c r="UMT51" s="146"/>
      <c r="UMU51" s="147"/>
      <c r="UNA51" s="177"/>
      <c r="UNC51" s="146"/>
      <c r="UND51" s="147"/>
      <c r="UNJ51" s="177"/>
      <c r="UNL51" s="146"/>
      <c r="UNM51" s="147"/>
      <c r="UNS51" s="177"/>
      <c r="UNU51" s="146"/>
      <c r="UNV51" s="147"/>
      <c r="UOB51" s="177"/>
      <c r="UOD51" s="146"/>
      <c r="UOE51" s="147"/>
      <c r="UOK51" s="177"/>
      <c r="UOM51" s="146"/>
      <c r="UON51" s="147"/>
      <c r="UOT51" s="177"/>
      <c r="UOV51" s="146"/>
      <c r="UOW51" s="147"/>
      <c r="UPC51" s="177"/>
      <c r="UPE51" s="146"/>
      <c r="UPF51" s="147"/>
      <c r="UPL51" s="177"/>
      <c r="UPN51" s="146"/>
      <c r="UPO51" s="147"/>
      <c r="UPU51" s="177"/>
      <c r="UPW51" s="146"/>
      <c r="UPX51" s="147"/>
      <c r="UQD51" s="177"/>
      <c r="UQF51" s="146"/>
      <c r="UQG51" s="147"/>
      <c r="UQM51" s="177"/>
      <c r="UQO51" s="146"/>
      <c r="UQP51" s="147"/>
      <c r="UQV51" s="177"/>
      <c r="UQX51" s="146"/>
      <c r="UQY51" s="147"/>
      <c r="URE51" s="177"/>
      <c r="URG51" s="146"/>
      <c r="URH51" s="147"/>
      <c r="URN51" s="177"/>
      <c r="URP51" s="146"/>
      <c r="URQ51" s="147"/>
      <c r="URW51" s="177"/>
      <c r="URY51" s="146"/>
      <c r="URZ51" s="147"/>
      <c r="USF51" s="177"/>
      <c r="USH51" s="146"/>
      <c r="USI51" s="147"/>
      <c r="USO51" s="177"/>
      <c r="USQ51" s="146"/>
      <c r="USR51" s="147"/>
      <c r="USX51" s="177"/>
      <c r="USZ51" s="146"/>
      <c r="UTA51" s="147"/>
      <c r="UTG51" s="177"/>
      <c r="UTI51" s="146"/>
      <c r="UTJ51" s="147"/>
      <c r="UTP51" s="177"/>
      <c r="UTR51" s="146"/>
      <c r="UTS51" s="147"/>
      <c r="UTY51" s="177"/>
      <c r="UUA51" s="146"/>
      <c r="UUB51" s="147"/>
      <c r="UUH51" s="177"/>
      <c r="UUJ51" s="146"/>
      <c r="UUK51" s="147"/>
      <c r="UUQ51" s="177"/>
      <c r="UUS51" s="146"/>
      <c r="UUT51" s="147"/>
      <c r="UUZ51" s="177"/>
      <c r="UVB51" s="146"/>
      <c r="UVC51" s="147"/>
      <c r="UVI51" s="177"/>
      <c r="UVK51" s="146"/>
      <c r="UVL51" s="147"/>
      <c r="UVR51" s="177"/>
      <c r="UVT51" s="146"/>
      <c r="UVU51" s="147"/>
      <c r="UWA51" s="177"/>
      <c r="UWC51" s="146"/>
      <c r="UWD51" s="147"/>
      <c r="UWJ51" s="177"/>
      <c r="UWL51" s="146"/>
      <c r="UWM51" s="147"/>
      <c r="UWS51" s="177"/>
      <c r="UWU51" s="146"/>
      <c r="UWV51" s="147"/>
      <c r="UXB51" s="177"/>
      <c r="UXD51" s="146"/>
      <c r="UXE51" s="147"/>
      <c r="UXK51" s="177"/>
      <c r="UXM51" s="146"/>
      <c r="UXN51" s="147"/>
      <c r="UXT51" s="177"/>
      <c r="UXV51" s="146"/>
      <c r="UXW51" s="147"/>
      <c r="UYC51" s="177"/>
      <c r="UYE51" s="146"/>
      <c r="UYF51" s="147"/>
      <c r="UYL51" s="177"/>
      <c r="UYN51" s="146"/>
      <c r="UYO51" s="147"/>
      <c r="UYU51" s="177"/>
      <c r="UYW51" s="146"/>
      <c r="UYX51" s="147"/>
      <c r="UZD51" s="177"/>
      <c r="UZF51" s="146"/>
      <c r="UZG51" s="147"/>
      <c r="UZM51" s="177"/>
      <c r="UZO51" s="146"/>
      <c r="UZP51" s="147"/>
      <c r="UZV51" s="177"/>
      <c r="UZX51" s="146"/>
      <c r="UZY51" s="147"/>
      <c r="VAE51" s="177"/>
      <c r="VAG51" s="146"/>
      <c r="VAH51" s="147"/>
      <c r="VAN51" s="177"/>
      <c r="VAP51" s="146"/>
      <c r="VAQ51" s="147"/>
      <c r="VAW51" s="177"/>
      <c r="VAY51" s="146"/>
      <c r="VAZ51" s="147"/>
      <c r="VBF51" s="177"/>
      <c r="VBH51" s="146"/>
      <c r="VBI51" s="147"/>
      <c r="VBO51" s="177"/>
      <c r="VBQ51" s="146"/>
      <c r="VBR51" s="147"/>
      <c r="VBX51" s="177"/>
      <c r="VBZ51" s="146"/>
      <c r="VCA51" s="147"/>
      <c r="VCG51" s="177"/>
      <c r="VCI51" s="146"/>
      <c r="VCJ51" s="147"/>
      <c r="VCP51" s="177"/>
      <c r="VCR51" s="146"/>
      <c r="VCS51" s="147"/>
      <c r="VCY51" s="177"/>
      <c r="VDA51" s="146"/>
      <c r="VDB51" s="147"/>
      <c r="VDH51" s="177"/>
      <c r="VDJ51" s="146"/>
      <c r="VDK51" s="147"/>
      <c r="VDQ51" s="177"/>
      <c r="VDS51" s="146"/>
      <c r="VDT51" s="147"/>
      <c r="VDZ51" s="177"/>
      <c r="VEB51" s="146"/>
      <c r="VEC51" s="147"/>
      <c r="VEI51" s="177"/>
      <c r="VEK51" s="146"/>
      <c r="VEL51" s="147"/>
      <c r="VER51" s="177"/>
      <c r="VET51" s="146"/>
      <c r="VEU51" s="147"/>
      <c r="VFA51" s="177"/>
      <c r="VFC51" s="146"/>
      <c r="VFD51" s="147"/>
      <c r="VFJ51" s="177"/>
      <c r="VFL51" s="146"/>
      <c r="VFM51" s="147"/>
      <c r="VFS51" s="177"/>
      <c r="VFU51" s="146"/>
      <c r="VFV51" s="147"/>
      <c r="VGB51" s="177"/>
      <c r="VGD51" s="146"/>
      <c r="VGE51" s="147"/>
      <c r="VGK51" s="177"/>
      <c r="VGM51" s="146"/>
      <c r="VGN51" s="147"/>
      <c r="VGT51" s="177"/>
      <c r="VGV51" s="146"/>
      <c r="VGW51" s="147"/>
      <c r="VHC51" s="177"/>
      <c r="VHE51" s="146"/>
      <c r="VHF51" s="147"/>
      <c r="VHL51" s="177"/>
      <c r="VHN51" s="146"/>
      <c r="VHO51" s="147"/>
      <c r="VHU51" s="177"/>
      <c r="VHW51" s="146"/>
      <c r="VHX51" s="147"/>
      <c r="VID51" s="177"/>
      <c r="VIF51" s="146"/>
      <c r="VIG51" s="147"/>
      <c r="VIM51" s="177"/>
      <c r="VIO51" s="146"/>
      <c r="VIP51" s="147"/>
      <c r="VIV51" s="177"/>
      <c r="VIX51" s="146"/>
      <c r="VIY51" s="147"/>
      <c r="VJE51" s="177"/>
      <c r="VJG51" s="146"/>
      <c r="VJH51" s="147"/>
      <c r="VJN51" s="177"/>
      <c r="VJP51" s="146"/>
      <c r="VJQ51" s="147"/>
      <c r="VJW51" s="177"/>
      <c r="VJY51" s="146"/>
      <c r="VJZ51" s="147"/>
      <c r="VKF51" s="177"/>
      <c r="VKH51" s="146"/>
      <c r="VKI51" s="147"/>
      <c r="VKO51" s="177"/>
      <c r="VKQ51" s="146"/>
      <c r="VKR51" s="147"/>
      <c r="VKX51" s="177"/>
      <c r="VKZ51" s="146"/>
      <c r="VLA51" s="147"/>
      <c r="VLG51" s="177"/>
      <c r="VLI51" s="146"/>
      <c r="VLJ51" s="147"/>
      <c r="VLP51" s="177"/>
      <c r="VLR51" s="146"/>
      <c r="VLS51" s="147"/>
      <c r="VLY51" s="177"/>
      <c r="VMA51" s="146"/>
      <c r="VMB51" s="147"/>
      <c r="VMH51" s="177"/>
      <c r="VMJ51" s="146"/>
      <c r="VMK51" s="147"/>
      <c r="VMQ51" s="177"/>
      <c r="VMS51" s="146"/>
      <c r="VMT51" s="147"/>
      <c r="VMZ51" s="177"/>
      <c r="VNB51" s="146"/>
      <c r="VNC51" s="147"/>
      <c r="VNI51" s="177"/>
      <c r="VNK51" s="146"/>
      <c r="VNL51" s="147"/>
      <c r="VNR51" s="177"/>
      <c r="VNT51" s="146"/>
      <c r="VNU51" s="147"/>
      <c r="VOA51" s="177"/>
      <c r="VOC51" s="146"/>
      <c r="VOD51" s="147"/>
      <c r="VOJ51" s="177"/>
      <c r="VOL51" s="146"/>
      <c r="VOM51" s="147"/>
      <c r="VOS51" s="177"/>
      <c r="VOU51" s="146"/>
      <c r="VOV51" s="147"/>
      <c r="VPB51" s="177"/>
      <c r="VPD51" s="146"/>
      <c r="VPE51" s="147"/>
      <c r="VPK51" s="177"/>
      <c r="VPM51" s="146"/>
      <c r="VPN51" s="147"/>
      <c r="VPT51" s="177"/>
      <c r="VPV51" s="146"/>
      <c r="VPW51" s="147"/>
      <c r="VQC51" s="177"/>
      <c r="VQE51" s="146"/>
      <c r="VQF51" s="147"/>
      <c r="VQL51" s="177"/>
      <c r="VQN51" s="146"/>
      <c r="VQO51" s="147"/>
      <c r="VQU51" s="177"/>
      <c r="VQW51" s="146"/>
      <c r="VQX51" s="147"/>
      <c r="VRD51" s="177"/>
      <c r="VRF51" s="146"/>
      <c r="VRG51" s="147"/>
      <c r="VRM51" s="177"/>
      <c r="VRO51" s="146"/>
      <c r="VRP51" s="147"/>
      <c r="VRV51" s="177"/>
      <c r="VRX51" s="146"/>
      <c r="VRY51" s="147"/>
      <c r="VSE51" s="177"/>
      <c r="VSG51" s="146"/>
      <c r="VSH51" s="147"/>
      <c r="VSN51" s="177"/>
      <c r="VSP51" s="146"/>
      <c r="VSQ51" s="147"/>
      <c r="VSW51" s="177"/>
      <c r="VSY51" s="146"/>
      <c r="VSZ51" s="147"/>
      <c r="VTF51" s="177"/>
      <c r="VTH51" s="146"/>
      <c r="VTI51" s="147"/>
      <c r="VTO51" s="177"/>
      <c r="VTQ51" s="146"/>
      <c r="VTR51" s="147"/>
      <c r="VTX51" s="177"/>
      <c r="VTZ51" s="146"/>
      <c r="VUA51" s="147"/>
      <c r="VUG51" s="177"/>
      <c r="VUI51" s="146"/>
      <c r="VUJ51" s="147"/>
      <c r="VUP51" s="177"/>
      <c r="VUR51" s="146"/>
      <c r="VUS51" s="147"/>
      <c r="VUY51" s="177"/>
      <c r="VVA51" s="146"/>
      <c r="VVB51" s="147"/>
      <c r="VVH51" s="177"/>
      <c r="VVJ51" s="146"/>
      <c r="VVK51" s="147"/>
      <c r="VVQ51" s="177"/>
      <c r="VVS51" s="146"/>
      <c r="VVT51" s="147"/>
      <c r="VVZ51" s="177"/>
      <c r="VWB51" s="146"/>
      <c r="VWC51" s="147"/>
      <c r="VWI51" s="177"/>
      <c r="VWK51" s="146"/>
      <c r="VWL51" s="147"/>
      <c r="VWR51" s="177"/>
      <c r="VWT51" s="146"/>
      <c r="VWU51" s="147"/>
      <c r="VXA51" s="177"/>
      <c r="VXC51" s="146"/>
      <c r="VXD51" s="147"/>
      <c r="VXJ51" s="177"/>
      <c r="VXL51" s="146"/>
      <c r="VXM51" s="147"/>
      <c r="VXS51" s="177"/>
      <c r="VXU51" s="146"/>
      <c r="VXV51" s="147"/>
      <c r="VYB51" s="177"/>
      <c r="VYD51" s="146"/>
      <c r="VYE51" s="147"/>
      <c r="VYK51" s="177"/>
      <c r="VYM51" s="146"/>
      <c r="VYN51" s="147"/>
      <c r="VYT51" s="177"/>
      <c r="VYV51" s="146"/>
      <c r="VYW51" s="147"/>
      <c r="VZC51" s="177"/>
      <c r="VZE51" s="146"/>
      <c r="VZF51" s="147"/>
      <c r="VZL51" s="177"/>
      <c r="VZN51" s="146"/>
      <c r="VZO51" s="147"/>
      <c r="VZU51" s="177"/>
      <c r="VZW51" s="146"/>
      <c r="VZX51" s="147"/>
      <c r="WAD51" s="177"/>
      <c r="WAF51" s="146"/>
      <c r="WAG51" s="147"/>
      <c r="WAM51" s="177"/>
      <c r="WAO51" s="146"/>
      <c r="WAP51" s="147"/>
      <c r="WAV51" s="177"/>
      <c r="WAX51" s="146"/>
      <c r="WAY51" s="147"/>
      <c r="WBE51" s="177"/>
      <c r="WBG51" s="146"/>
      <c r="WBH51" s="147"/>
      <c r="WBN51" s="177"/>
      <c r="WBP51" s="146"/>
      <c r="WBQ51" s="147"/>
      <c r="WBW51" s="177"/>
      <c r="WBY51" s="146"/>
      <c r="WBZ51" s="147"/>
      <c r="WCF51" s="177"/>
      <c r="WCH51" s="146"/>
      <c r="WCI51" s="147"/>
      <c r="WCO51" s="177"/>
      <c r="WCQ51" s="146"/>
      <c r="WCR51" s="147"/>
      <c r="WCX51" s="177"/>
      <c r="WCZ51" s="146"/>
      <c r="WDA51" s="147"/>
      <c r="WDG51" s="177"/>
      <c r="WDI51" s="146"/>
      <c r="WDJ51" s="147"/>
      <c r="WDP51" s="177"/>
      <c r="WDR51" s="146"/>
      <c r="WDS51" s="147"/>
      <c r="WDY51" s="177"/>
      <c r="WEA51" s="146"/>
      <c r="WEB51" s="147"/>
      <c r="WEH51" s="177"/>
      <c r="WEJ51" s="146"/>
      <c r="WEK51" s="147"/>
      <c r="WEQ51" s="177"/>
      <c r="WES51" s="146"/>
      <c r="WET51" s="147"/>
      <c r="WEZ51" s="177"/>
      <c r="WFB51" s="146"/>
      <c r="WFC51" s="147"/>
      <c r="WFI51" s="177"/>
      <c r="WFK51" s="146"/>
      <c r="WFL51" s="147"/>
      <c r="WFR51" s="177"/>
      <c r="WFT51" s="146"/>
      <c r="WFU51" s="147"/>
      <c r="WGA51" s="177"/>
      <c r="WGC51" s="146"/>
      <c r="WGD51" s="147"/>
      <c r="WGJ51" s="177"/>
      <c r="WGL51" s="146"/>
      <c r="WGM51" s="147"/>
      <c r="WGS51" s="177"/>
      <c r="WGU51" s="146"/>
      <c r="WGV51" s="147"/>
      <c r="WHB51" s="177"/>
      <c r="WHD51" s="146"/>
      <c r="WHE51" s="147"/>
      <c r="WHK51" s="177"/>
      <c r="WHM51" s="146"/>
      <c r="WHN51" s="147"/>
      <c r="WHT51" s="177"/>
      <c r="WHV51" s="146"/>
      <c r="WHW51" s="147"/>
      <c r="WIC51" s="177"/>
      <c r="WIE51" s="146"/>
      <c r="WIF51" s="147"/>
      <c r="WIL51" s="177"/>
      <c r="WIN51" s="146"/>
      <c r="WIO51" s="147"/>
      <c r="WIU51" s="177"/>
      <c r="WIW51" s="146"/>
      <c r="WIX51" s="147"/>
      <c r="WJD51" s="177"/>
      <c r="WJF51" s="146"/>
      <c r="WJG51" s="147"/>
      <c r="WJM51" s="177"/>
      <c r="WJO51" s="146"/>
      <c r="WJP51" s="147"/>
      <c r="WJV51" s="177"/>
      <c r="WJX51" s="146"/>
      <c r="WJY51" s="147"/>
      <c r="WKE51" s="177"/>
      <c r="WKG51" s="146"/>
      <c r="WKH51" s="147"/>
      <c r="WKN51" s="177"/>
      <c r="WKP51" s="146"/>
      <c r="WKQ51" s="147"/>
      <c r="WKW51" s="177"/>
      <c r="WKY51" s="146"/>
      <c r="WKZ51" s="147"/>
      <c r="WLF51" s="177"/>
      <c r="WLH51" s="146"/>
      <c r="WLI51" s="147"/>
      <c r="WLO51" s="177"/>
      <c r="WLQ51" s="146"/>
      <c r="WLR51" s="147"/>
      <c r="WLX51" s="177"/>
      <c r="WLZ51" s="146"/>
      <c r="WMA51" s="147"/>
      <c r="WMG51" s="177"/>
      <c r="WMI51" s="146"/>
      <c r="WMJ51" s="147"/>
      <c r="WMP51" s="177"/>
      <c r="WMR51" s="146"/>
      <c r="WMS51" s="147"/>
      <c r="WMY51" s="177"/>
      <c r="WNA51" s="146"/>
      <c r="WNB51" s="147"/>
      <c r="WNH51" s="177"/>
      <c r="WNJ51" s="146"/>
      <c r="WNK51" s="147"/>
      <c r="WNQ51" s="177"/>
      <c r="WNS51" s="146"/>
      <c r="WNT51" s="147"/>
      <c r="WNZ51" s="177"/>
      <c r="WOB51" s="146"/>
      <c r="WOC51" s="147"/>
      <c r="WOI51" s="177"/>
      <c r="WOK51" s="146"/>
      <c r="WOL51" s="147"/>
      <c r="WOR51" s="177"/>
      <c r="WOT51" s="146"/>
      <c r="WOU51" s="147"/>
      <c r="WPA51" s="177"/>
      <c r="WPC51" s="146"/>
      <c r="WPD51" s="147"/>
      <c r="WPJ51" s="177"/>
      <c r="WPL51" s="146"/>
      <c r="WPM51" s="147"/>
      <c r="WPS51" s="177"/>
      <c r="WPU51" s="146"/>
      <c r="WPV51" s="147"/>
      <c r="WQB51" s="177"/>
      <c r="WQD51" s="146"/>
      <c r="WQE51" s="147"/>
      <c r="WQK51" s="177"/>
      <c r="WQM51" s="146"/>
      <c r="WQN51" s="147"/>
      <c r="WQT51" s="177"/>
      <c r="WQV51" s="146"/>
      <c r="WQW51" s="147"/>
      <c r="WRC51" s="177"/>
      <c r="WRE51" s="146"/>
      <c r="WRF51" s="147"/>
      <c r="WRL51" s="177"/>
      <c r="WRN51" s="146"/>
      <c r="WRO51" s="147"/>
      <c r="WRU51" s="177"/>
      <c r="WRW51" s="146"/>
      <c r="WRX51" s="147"/>
      <c r="WSD51" s="177"/>
      <c r="WSF51" s="146"/>
      <c r="WSG51" s="147"/>
      <c r="WSM51" s="177"/>
      <c r="WSO51" s="146"/>
      <c r="WSP51" s="147"/>
      <c r="WSV51" s="177"/>
      <c r="WSX51" s="146"/>
      <c r="WSY51" s="147"/>
      <c r="WTE51" s="177"/>
      <c r="WTG51" s="146"/>
      <c r="WTH51" s="147"/>
      <c r="WTN51" s="177"/>
      <c r="WTP51" s="146"/>
      <c r="WTQ51" s="147"/>
      <c r="WTW51" s="177"/>
      <c r="WTY51" s="146"/>
      <c r="WTZ51" s="147"/>
      <c r="WUF51" s="177"/>
      <c r="WUH51" s="146"/>
      <c r="WUI51" s="147"/>
      <c r="WUO51" s="177"/>
      <c r="WUQ51" s="146"/>
      <c r="WUR51" s="147"/>
      <c r="WUX51" s="177"/>
      <c r="WUZ51" s="146"/>
      <c r="WVA51" s="147"/>
      <c r="WVG51" s="177"/>
      <c r="WVI51" s="146"/>
      <c r="WVJ51" s="147"/>
      <c r="WVP51" s="177"/>
      <c r="WVR51" s="146"/>
      <c r="WVS51" s="147"/>
      <c r="WVY51" s="177"/>
      <c r="WWA51" s="146"/>
      <c r="WWB51" s="147"/>
      <c r="WWH51" s="177"/>
      <c r="WWJ51" s="146"/>
      <c r="WWK51" s="147"/>
      <c r="WWQ51" s="177"/>
      <c r="WWS51" s="146"/>
      <c r="WWT51" s="147"/>
      <c r="WWZ51" s="177"/>
      <c r="WXB51" s="146"/>
      <c r="WXC51" s="147"/>
      <c r="WXI51" s="177"/>
      <c r="WXK51" s="146"/>
      <c r="WXL51" s="147"/>
      <c r="WXR51" s="177"/>
      <c r="WXT51" s="146"/>
      <c r="WXU51" s="147"/>
      <c r="WYA51" s="177"/>
      <c r="WYC51" s="146"/>
      <c r="WYD51" s="147"/>
      <c r="WYJ51" s="177"/>
      <c r="WYL51" s="146"/>
      <c r="WYM51" s="147"/>
      <c r="WYS51" s="177"/>
      <c r="WYU51" s="146"/>
      <c r="WYV51" s="147"/>
      <c r="WZB51" s="177"/>
      <c r="WZD51" s="146"/>
      <c r="WZE51" s="147"/>
      <c r="WZK51" s="177"/>
      <c r="WZM51" s="146"/>
      <c r="WZN51" s="147"/>
      <c r="WZT51" s="177"/>
      <c r="WZV51" s="146"/>
      <c r="WZW51" s="147"/>
      <c r="XAC51" s="177"/>
      <c r="XAE51" s="146"/>
      <c r="XAF51" s="147"/>
      <c r="XAL51" s="177"/>
      <c r="XAN51" s="146"/>
      <c r="XAO51" s="147"/>
      <c r="XAU51" s="177"/>
      <c r="XAW51" s="146"/>
      <c r="XAX51" s="147"/>
      <c r="XBD51" s="177"/>
      <c r="XBF51" s="146"/>
      <c r="XBG51" s="147"/>
      <c r="XBM51" s="177"/>
      <c r="XBO51" s="146"/>
      <c r="XBP51" s="147"/>
      <c r="XBV51" s="177"/>
      <c r="XBX51" s="146"/>
      <c r="XBY51" s="147"/>
      <c r="XCE51" s="177"/>
      <c r="XCG51" s="146"/>
      <c r="XCH51" s="147"/>
      <c r="XCN51" s="177"/>
      <c r="XCP51" s="146"/>
      <c r="XCQ51" s="147"/>
      <c r="XCW51" s="177"/>
      <c r="XCY51" s="146"/>
      <c r="XCZ51" s="147"/>
      <c r="XDF51" s="177"/>
      <c r="XDH51" s="146"/>
      <c r="XDI51" s="147"/>
      <c r="XDO51" s="177"/>
      <c r="XDQ51" s="146"/>
      <c r="XDR51" s="147"/>
      <c r="XDX51" s="177"/>
      <c r="XDZ51" s="146"/>
      <c r="XEA51" s="147"/>
      <c r="XEG51" s="177"/>
      <c r="XEI51" s="146"/>
      <c r="XEJ51" s="147"/>
      <c r="XEP51" s="177"/>
      <c r="XER51" s="146"/>
      <c r="XES51" s="147"/>
      <c r="XEY51" s="177"/>
      <c r="XFA51" s="146"/>
      <c r="XFB51" s="147"/>
    </row>
    <row r="52" spans="1:16384" s="175" customFormat="1" ht="24.95" customHeight="1">
      <c r="A52" s="134"/>
      <c r="B52" s="167"/>
      <c r="C52" s="167" t="s">
        <v>460</v>
      </c>
      <c r="D52" s="181">
        <v>205</v>
      </c>
      <c r="E52" s="181">
        <v>15</v>
      </c>
      <c r="F52" s="181">
        <v>38</v>
      </c>
      <c r="G52" s="181">
        <v>49</v>
      </c>
      <c r="H52" s="181">
        <v>17</v>
      </c>
      <c r="I52" s="181">
        <f t="shared" si="0"/>
        <v>-32</v>
      </c>
      <c r="J52" s="306">
        <f t="shared" si="1"/>
        <v>-65.306122448979593</v>
      </c>
      <c r="K52" s="134"/>
      <c r="Q52" s="177"/>
      <c r="S52" s="146"/>
      <c r="T52" s="147"/>
      <c r="Z52" s="177"/>
      <c r="AB52" s="146"/>
      <c r="AC52" s="147"/>
      <c r="AI52" s="177"/>
      <c r="AK52" s="146"/>
      <c r="AL52" s="147"/>
      <c r="AR52" s="177"/>
      <c r="AT52" s="146"/>
      <c r="AU52" s="147"/>
      <c r="BA52" s="177"/>
      <c r="BC52" s="146"/>
      <c r="BD52" s="147"/>
      <c r="BJ52" s="177"/>
      <c r="BL52" s="146"/>
      <c r="BM52" s="147"/>
      <c r="BS52" s="177"/>
      <c r="BU52" s="146"/>
      <c r="BV52" s="147"/>
      <c r="CB52" s="177"/>
      <c r="CD52" s="146"/>
      <c r="CE52" s="147"/>
      <c r="CK52" s="177"/>
      <c r="CM52" s="146"/>
      <c r="CN52" s="147"/>
      <c r="CT52" s="177"/>
      <c r="CV52" s="146"/>
      <c r="CW52" s="147"/>
      <c r="DC52" s="177"/>
      <c r="DE52" s="146"/>
      <c r="DF52" s="147"/>
      <c r="DL52" s="177"/>
      <c r="DN52" s="146"/>
      <c r="DO52" s="147"/>
      <c r="DU52" s="177"/>
      <c r="DW52" s="146"/>
      <c r="DX52" s="147"/>
      <c r="ED52" s="177"/>
      <c r="EF52" s="146"/>
      <c r="EG52" s="147"/>
      <c r="EM52" s="177"/>
      <c r="EO52" s="146"/>
      <c r="EP52" s="147"/>
      <c r="EV52" s="177"/>
      <c r="EX52" s="146"/>
      <c r="EY52" s="147"/>
      <c r="FE52" s="177"/>
      <c r="FG52" s="146"/>
      <c r="FH52" s="147"/>
      <c r="FN52" s="177"/>
      <c r="FP52" s="146"/>
      <c r="FQ52" s="147"/>
      <c r="FW52" s="177"/>
      <c r="FY52" s="146"/>
      <c r="FZ52" s="147"/>
      <c r="GF52" s="177"/>
      <c r="GH52" s="146"/>
      <c r="GI52" s="147"/>
      <c r="GO52" s="177"/>
      <c r="GQ52" s="146"/>
      <c r="GR52" s="147"/>
      <c r="GX52" s="177"/>
      <c r="GZ52" s="146"/>
      <c r="HA52" s="147"/>
      <c r="HG52" s="177"/>
      <c r="HI52" s="146"/>
      <c r="HJ52" s="147"/>
      <c r="HP52" s="177"/>
      <c r="HR52" s="146"/>
      <c r="HS52" s="147"/>
      <c r="HY52" s="177"/>
      <c r="IA52" s="146"/>
      <c r="IB52" s="147"/>
      <c r="IH52" s="177"/>
      <c r="IJ52" s="146"/>
      <c r="IK52" s="147"/>
      <c r="IQ52" s="177"/>
      <c r="IS52" s="146"/>
      <c r="IT52" s="147"/>
      <c r="IZ52" s="177"/>
      <c r="JB52" s="146"/>
      <c r="JC52" s="147"/>
      <c r="JI52" s="177"/>
      <c r="JK52" s="146"/>
      <c r="JL52" s="147"/>
      <c r="JR52" s="177"/>
      <c r="JT52" s="146"/>
      <c r="JU52" s="147"/>
      <c r="KA52" s="177"/>
      <c r="KC52" s="146"/>
      <c r="KD52" s="147"/>
      <c r="KJ52" s="177"/>
      <c r="KL52" s="146"/>
      <c r="KM52" s="147"/>
      <c r="KS52" s="177"/>
      <c r="KU52" s="146"/>
      <c r="KV52" s="147"/>
      <c r="LB52" s="177"/>
      <c r="LD52" s="146"/>
      <c r="LE52" s="147"/>
      <c r="LK52" s="177"/>
      <c r="LM52" s="146"/>
      <c r="LN52" s="147"/>
      <c r="LT52" s="177"/>
      <c r="LV52" s="146"/>
      <c r="LW52" s="147"/>
      <c r="MC52" s="177"/>
      <c r="ME52" s="146"/>
      <c r="MF52" s="147"/>
      <c r="ML52" s="177"/>
      <c r="MN52" s="146"/>
      <c r="MO52" s="147"/>
      <c r="MU52" s="177"/>
      <c r="MW52" s="146"/>
      <c r="MX52" s="147"/>
      <c r="ND52" s="177"/>
      <c r="NF52" s="146"/>
      <c r="NG52" s="147"/>
      <c r="NM52" s="177"/>
      <c r="NO52" s="146"/>
      <c r="NP52" s="147"/>
      <c r="NV52" s="177"/>
      <c r="NX52" s="146"/>
      <c r="NY52" s="147"/>
      <c r="OE52" s="177"/>
      <c r="OG52" s="146"/>
      <c r="OH52" s="147"/>
      <c r="ON52" s="177"/>
      <c r="OP52" s="146"/>
      <c r="OQ52" s="147"/>
      <c r="OW52" s="177"/>
      <c r="OY52" s="146"/>
      <c r="OZ52" s="147"/>
      <c r="PF52" s="177"/>
      <c r="PH52" s="146"/>
      <c r="PI52" s="147"/>
      <c r="PO52" s="177"/>
      <c r="PQ52" s="146"/>
      <c r="PR52" s="147"/>
      <c r="PX52" s="177"/>
      <c r="PZ52" s="146"/>
      <c r="QA52" s="147"/>
      <c r="QG52" s="177"/>
      <c r="QI52" s="146"/>
      <c r="QJ52" s="147"/>
      <c r="QP52" s="177"/>
      <c r="QR52" s="146"/>
      <c r="QS52" s="147"/>
      <c r="QY52" s="177"/>
      <c r="RA52" s="146"/>
      <c r="RB52" s="147"/>
      <c r="RH52" s="177"/>
      <c r="RJ52" s="146"/>
      <c r="RK52" s="147"/>
      <c r="RQ52" s="177"/>
      <c r="RS52" s="146"/>
      <c r="RT52" s="147"/>
      <c r="RZ52" s="177"/>
      <c r="SB52" s="146"/>
      <c r="SC52" s="147"/>
      <c r="SI52" s="177"/>
      <c r="SK52" s="146"/>
      <c r="SL52" s="147"/>
      <c r="SR52" s="177"/>
      <c r="ST52" s="146"/>
      <c r="SU52" s="147"/>
      <c r="TA52" s="177"/>
      <c r="TC52" s="146"/>
      <c r="TD52" s="147"/>
      <c r="TJ52" s="177"/>
      <c r="TL52" s="146"/>
      <c r="TM52" s="147"/>
      <c r="TS52" s="177"/>
      <c r="TU52" s="146"/>
      <c r="TV52" s="147"/>
      <c r="UB52" s="177"/>
      <c r="UD52" s="146"/>
      <c r="UE52" s="147"/>
      <c r="UK52" s="177"/>
      <c r="UM52" s="146"/>
      <c r="UN52" s="147"/>
      <c r="UT52" s="177"/>
      <c r="UV52" s="146"/>
      <c r="UW52" s="147"/>
      <c r="VC52" s="177"/>
      <c r="VE52" s="146"/>
      <c r="VF52" s="147"/>
      <c r="VL52" s="177"/>
      <c r="VN52" s="146"/>
      <c r="VO52" s="147"/>
      <c r="VU52" s="177"/>
      <c r="VW52" s="146"/>
      <c r="VX52" s="147"/>
      <c r="WD52" s="177"/>
      <c r="WF52" s="146"/>
      <c r="WG52" s="147"/>
      <c r="WM52" s="177"/>
      <c r="WO52" s="146"/>
      <c r="WP52" s="147"/>
      <c r="WV52" s="177"/>
      <c r="WX52" s="146"/>
      <c r="WY52" s="147"/>
      <c r="XE52" s="177"/>
      <c r="XG52" s="146"/>
      <c r="XH52" s="147"/>
      <c r="XN52" s="177"/>
      <c r="XP52" s="146"/>
      <c r="XQ52" s="147"/>
      <c r="XW52" s="177"/>
      <c r="XY52" s="146"/>
      <c r="XZ52" s="147"/>
      <c r="YF52" s="177"/>
      <c r="YH52" s="146"/>
      <c r="YI52" s="147"/>
      <c r="YO52" s="177"/>
      <c r="YQ52" s="146"/>
      <c r="YR52" s="147"/>
      <c r="YX52" s="177"/>
      <c r="YZ52" s="146"/>
      <c r="ZA52" s="147"/>
      <c r="ZG52" s="177"/>
      <c r="ZI52" s="146"/>
      <c r="ZJ52" s="147"/>
      <c r="ZP52" s="177"/>
      <c r="ZR52" s="146"/>
      <c r="ZS52" s="147"/>
      <c r="ZY52" s="177"/>
      <c r="AAA52" s="146"/>
      <c r="AAB52" s="147"/>
      <c r="AAH52" s="177"/>
      <c r="AAJ52" s="146"/>
      <c r="AAK52" s="147"/>
      <c r="AAQ52" s="177"/>
      <c r="AAS52" s="146"/>
      <c r="AAT52" s="147"/>
      <c r="AAZ52" s="177"/>
      <c r="ABB52" s="146"/>
      <c r="ABC52" s="147"/>
      <c r="ABI52" s="177"/>
      <c r="ABK52" s="146"/>
      <c r="ABL52" s="147"/>
      <c r="ABR52" s="177"/>
      <c r="ABT52" s="146"/>
      <c r="ABU52" s="147"/>
      <c r="ACA52" s="177"/>
      <c r="ACC52" s="146"/>
      <c r="ACD52" s="147"/>
      <c r="ACJ52" s="177"/>
      <c r="ACL52" s="146"/>
      <c r="ACM52" s="147"/>
      <c r="ACS52" s="177"/>
      <c r="ACU52" s="146"/>
      <c r="ACV52" s="147"/>
      <c r="ADB52" s="177"/>
      <c r="ADD52" s="146"/>
      <c r="ADE52" s="147"/>
      <c r="ADK52" s="177"/>
      <c r="ADM52" s="146"/>
      <c r="ADN52" s="147"/>
      <c r="ADT52" s="177"/>
      <c r="ADV52" s="146"/>
      <c r="ADW52" s="147"/>
      <c r="AEC52" s="177"/>
      <c r="AEE52" s="146"/>
      <c r="AEF52" s="147"/>
      <c r="AEL52" s="177"/>
      <c r="AEN52" s="146"/>
      <c r="AEO52" s="147"/>
      <c r="AEU52" s="177"/>
      <c r="AEW52" s="146"/>
      <c r="AEX52" s="147"/>
      <c r="AFD52" s="177"/>
      <c r="AFF52" s="146"/>
      <c r="AFG52" s="147"/>
      <c r="AFM52" s="177"/>
      <c r="AFO52" s="146"/>
      <c r="AFP52" s="147"/>
      <c r="AFV52" s="177"/>
      <c r="AFX52" s="146"/>
      <c r="AFY52" s="147"/>
      <c r="AGE52" s="177"/>
      <c r="AGG52" s="146"/>
      <c r="AGH52" s="147"/>
      <c r="AGN52" s="177"/>
      <c r="AGP52" s="146"/>
      <c r="AGQ52" s="147"/>
      <c r="AGW52" s="177"/>
      <c r="AGY52" s="146"/>
      <c r="AGZ52" s="147"/>
      <c r="AHF52" s="177"/>
      <c r="AHH52" s="146"/>
      <c r="AHI52" s="147"/>
      <c r="AHO52" s="177"/>
      <c r="AHQ52" s="146"/>
      <c r="AHR52" s="147"/>
      <c r="AHX52" s="177"/>
      <c r="AHZ52" s="146"/>
      <c r="AIA52" s="147"/>
      <c r="AIG52" s="177"/>
      <c r="AII52" s="146"/>
      <c r="AIJ52" s="147"/>
      <c r="AIP52" s="177"/>
      <c r="AIR52" s="146"/>
      <c r="AIS52" s="147"/>
      <c r="AIY52" s="177"/>
      <c r="AJA52" s="146"/>
      <c r="AJB52" s="147"/>
      <c r="AJH52" s="177"/>
      <c r="AJJ52" s="146"/>
      <c r="AJK52" s="147"/>
      <c r="AJQ52" s="177"/>
      <c r="AJS52" s="146"/>
      <c r="AJT52" s="147"/>
      <c r="AJZ52" s="177"/>
      <c r="AKB52" s="146"/>
      <c r="AKC52" s="147"/>
      <c r="AKI52" s="177"/>
      <c r="AKK52" s="146"/>
      <c r="AKL52" s="147"/>
      <c r="AKR52" s="177"/>
      <c r="AKT52" s="146"/>
      <c r="AKU52" s="147"/>
      <c r="ALA52" s="177"/>
      <c r="ALC52" s="146"/>
      <c r="ALD52" s="147"/>
      <c r="ALJ52" s="177"/>
      <c r="ALL52" s="146"/>
      <c r="ALM52" s="147"/>
      <c r="ALS52" s="177"/>
      <c r="ALU52" s="146"/>
      <c r="ALV52" s="147"/>
      <c r="AMB52" s="177"/>
      <c r="AMD52" s="146"/>
      <c r="AME52" s="147"/>
      <c r="AMK52" s="177"/>
      <c r="AMM52" s="146"/>
      <c r="AMN52" s="147"/>
      <c r="AMT52" s="177"/>
      <c r="AMV52" s="146"/>
      <c r="AMW52" s="147"/>
      <c r="ANC52" s="177"/>
      <c r="ANE52" s="146"/>
      <c r="ANF52" s="147"/>
      <c r="ANL52" s="177"/>
      <c r="ANN52" s="146"/>
      <c r="ANO52" s="147"/>
      <c r="ANU52" s="177"/>
      <c r="ANW52" s="146"/>
      <c r="ANX52" s="147"/>
      <c r="AOD52" s="177"/>
      <c r="AOF52" s="146"/>
      <c r="AOG52" s="147"/>
      <c r="AOM52" s="177"/>
      <c r="AOO52" s="146"/>
      <c r="AOP52" s="147"/>
      <c r="AOV52" s="177"/>
      <c r="AOX52" s="146"/>
      <c r="AOY52" s="147"/>
      <c r="APE52" s="177"/>
      <c r="APG52" s="146"/>
      <c r="APH52" s="147"/>
      <c r="APN52" s="177"/>
      <c r="APP52" s="146"/>
      <c r="APQ52" s="147"/>
      <c r="APW52" s="177"/>
      <c r="APY52" s="146"/>
      <c r="APZ52" s="147"/>
      <c r="AQF52" s="177"/>
      <c r="AQH52" s="146"/>
      <c r="AQI52" s="147"/>
      <c r="AQO52" s="177"/>
      <c r="AQQ52" s="146"/>
      <c r="AQR52" s="147"/>
      <c r="AQX52" s="177"/>
      <c r="AQZ52" s="146"/>
      <c r="ARA52" s="147"/>
      <c r="ARG52" s="177"/>
      <c r="ARI52" s="146"/>
      <c r="ARJ52" s="147"/>
      <c r="ARP52" s="177"/>
      <c r="ARR52" s="146"/>
      <c r="ARS52" s="147"/>
      <c r="ARY52" s="177"/>
      <c r="ASA52" s="146"/>
      <c r="ASB52" s="147"/>
      <c r="ASH52" s="177"/>
      <c r="ASJ52" s="146"/>
      <c r="ASK52" s="147"/>
      <c r="ASQ52" s="177"/>
      <c r="ASS52" s="146"/>
      <c r="AST52" s="147"/>
      <c r="ASZ52" s="177"/>
      <c r="ATB52" s="146"/>
      <c r="ATC52" s="147"/>
      <c r="ATI52" s="177"/>
      <c r="ATK52" s="146"/>
      <c r="ATL52" s="147"/>
      <c r="ATR52" s="177"/>
      <c r="ATT52" s="146"/>
      <c r="ATU52" s="147"/>
      <c r="AUA52" s="177"/>
      <c r="AUC52" s="146"/>
      <c r="AUD52" s="147"/>
      <c r="AUJ52" s="177"/>
      <c r="AUL52" s="146"/>
      <c r="AUM52" s="147"/>
      <c r="AUS52" s="177"/>
      <c r="AUU52" s="146"/>
      <c r="AUV52" s="147"/>
      <c r="AVB52" s="177"/>
      <c r="AVD52" s="146"/>
      <c r="AVE52" s="147"/>
      <c r="AVK52" s="177"/>
      <c r="AVM52" s="146"/>
      <c r="AVN52" s="147"/>
      <c r="AVT52" s="177"/>
      <c r="AVV52" s="146"/>
      <c r="AVW52" s="147"/>
      <c r="AWC52" s="177"/>
      <c r="AWE52" s="146"/>
      <c r="AWF52" s="147"/>
      <c r="AWL52" s="177"/>
      <c r="AWN52" s="146"/>
      <c r="AWO52" s="147"/>
      <c r="AWU52" s="177"/>
      <c r="AWW52" s="146"/>
      <c r="AWX52" s="147"/>
      <c r="AXD52" s="177"/>
      <c r="AXF52" s="146"/>
      <c r="AXG52" s="147"/>
      <c r="AXM52" s="177"/>
      <c r="AXO52" s="146"/>
      <c r="AXP52" s="147"/>
      <c r="AXV52" s="177"/>
      <c r="AXX52" s="146"/>
      <c r="AXY52" s="147"/>
      <c r="AYE52" s="177"/>
      <c r="AYG52" s="146"/>
      <c r="AYH52" s="147"/>
      <c r="AYN52" s="177"/>
      <c r="AYP52" s="146"/>
      <c r="AYQ52" s="147"/>
      <c r="AYW52" s="177"/>
      <c r="AYY52" s="146"/>
      <c r="AYZ52" s="147"/>
      <c r="AZF52" s="177"/>
      <c r="AZH52" s="146"/>
      <c r="AZI52" s="147"/>
      <c r="AZO52" s="177"/>
      <c r="AZQ52" s="146"/>
      <c r="AZR52" s="147"/>
      <c r="AZX52" s="177"/>
      <c r="AZZ52" s="146"/>
      <c r="BAA52" s="147"/>
      <c r="BAG52" s="177"/>
      <c r="BAI52" s="146"/>
      <c r="BAJ52" s="147"/>
      <c r="BAP52" s="177"/>
      <c r="BAR52" s="146"/>
      <c r="BAS52" s="147"/>
      <c r="BAY52" s="177"/>
      <c r="BBA52" s="146"/>
      <c r="BBB52" s="147"/>
      <c r="BBH52" s="177"/>
      <c r="BBJ52" s="146"/>
      <c r="BBK52" s="147"/>
      <c r="BBQ52" s="177"/>
      <c r="BBS52" s="146"/>
      <c r="BBT52" s="147"/>
      <c r="BBZ52" s="177"/>
      <c r="BCB52" s="146"/>
      <c r="BCC52" s="147"/>
      <c r="BCI52" s="177"/>
      <c r="BCK52" s="146"/>
      <c r="BCL52" s="147"/>
      <c r="BCR52" s="177"/>
      <c r="BCT52" s="146"/>
      <c r="BCU52" s="147"/>
      <c r="BDA52" s="177"/>
      <c r="BDC52" s="146"/>
      <c r="BDD52" s="147"/>
      <c r="BDJ52" s="177"/>
      <c r="BDL52" s="146"/>
      <c r="BDM52" s="147"/>
      <c r="BDS52" s="177"/>
      <c r="BDU52" s="146"/>
      <c r="BDV52" s="147"/>
      <c r="BEB52" s="177"/>
      <c r="BED52" s="146"/>
      <c r="BEE52" s="147"/>
      <c r="BEK52" s="177"/>
      <c r="BEM52" s="146"/>
      <c r="BEN52" s="147"/>
      <c r="BET52" s="177"/>
      <c r="BEV52" s="146"/>
      <c r="BEW52" s="147"/>
      <c r="BFC52" s="177"/>
      <c r="BFE52" s="146"/>
      <c r="BFF52" s="147"/>
      <c r="BFL52" s="177"/>
      <c r="BFN52" s="146"/>
      <c r="BFO52" s="147"/>
      <c r="BFU52" s="177"/>
      <c r="BFW52" s="146"/>
      <c r="BFX52" s="147"/>
      <c r="BGD52" s="177"/>
      <c r="BGF52" s="146"/>
      <c r="BGG52" s="147"/>
      <c r="BGM52" s="177"/>
      <c r="BGO52" s="146"/>
      <c r="BGP52" s="147"/>
      <c r="BGV52" s="177"/>
      <c r="BGX52" s="146"/>
      <c r="BGY52" s="147"/>
      <c r="BHE52" s="177"/>
      <c r="BHG52" s="146"/>
      <c r="BHH52" s="147"/>
      <c r="BHN52" s="177"/>
      <c r="BHP52" s="146"/>
      <c r="BHQ52" s="147"/>
      <c r="BHW52" s="177"/>
      <c r="BHY52" s="146"/>
      <c r="BHZ52" s="147"/>
      <c r="BIF52" s="177"/>
      <c r="BIH52" s="146"/>
      <c r="BII52" s="147"/>
      <c r="BIO52" s="177"/>
      <c r="BIQ52" s="146"/>
      <c r="BIR52" s="147"/>
      <c r="BIX52" s="177"/>
      <c r="BIZ52" s="146"/>
      <c r="BJA52" s="147"/>
      <c r="BJG52" s="177"/>
      <c r="BJI52" s="146"/>
      <c r="BJJ52" s="147"/>
      <c r="BJP52" s="177"/>
      <c r="BJR52" s="146"/>
      <c r="BJS52" s="147"/>
      <c r="BJY52" s="177"/>
      <c r="BKA52" s="146"/>
      <c r="BKB52" s="147"/>
      <c r="BKH52" s="177"/>
      <c r="BKJ52" s="146"/>
      <c r="BKK52" s="147"/>
      <c r="BKQ52" s="177"/>
      <c r="BKS52" s="146"/>
      <c r="BKT52" s="147"/>
      <c r="BKZ52" s="177"/>
      <c r="BLB52" s="146"/>
      <c r="BLC52" s="147"/>
      <c r="BLI52" s="177"/>
      <c r="BLK52" s="146"/>
      <c r="BLL52" s="147"/>
      <c r="BLR52" s="177"/>
      <c r="BLT52" s="146"/>
      <c r="BLU52" s="147"/>
      <c r="BMA52" s="177"/>
      <c r="BMC52" s="146"/>
      <c r="BMD52" s="147"/>
      <c r="BMJ52" s="177"/>
      <c r="BML52" s="146"/>
      <c r="BMM52" s="147"/>
      <c r="BMS52" s="177"/>
      <c r="BMU52" s="146"/>
      <c r="BMV52" s="147"/>
      <c r="BNB52" s="177"/>
      <c r="BND52" s="146"/>
      <c r="BNE52" s="147"/>
      <c r="BNK52" s="177"/>
      <c r="BNM52" s="146"/>
      <c r="BNN52" s="147"/>
      <c r="BNT52" s="177"/>
      <c r="BNV52" s="146"/>
      <c r="BNW52" s="147"/>
      <c r="BOC52" s="177"/>
      <c r="BOE52" s="146"/>
      <c r="BOF52" s="147"/>
      <c r="BOL52" s="177"/>
      <c r="BON52" s="146"/>
      <c r="BOO52" s="147"/>
      <c r="BOU52" s="177"/>
      <c r="BOW52" s="146"/>
      <c r="BOX52" s="147"/>
      <c r="BPD52" s="177"/>
      <c r="BPF52" s="146"/>
      <c r="BPG52" s="147"/>
      <c r="BPM52" s="177"/>
      <c r="BPO52" s="146"/>
      <c r="BPP52" s="147"/>
      <c r="BPV52" s="177"/>
      <c r="BPX52" s="146"/>
      <c r="BPY52" s="147"/>
      <c r="BQE52" s="177"/>
      <c r="BQG52" s="146"/>
      <c r="BQH52" s="147"/>
      <c r="BQN52" s="177"/>
      <c r="BQP52" s="146"/>
      <c r="BQQ52" s="147"/>
      <c r="BQW52" s="177"/>
      <c r="BQY52" s="146"/>
      <c r="BQZ52" s="147"/>
      <c r="BRF52" s="177"/>
      <c r="BRH52" s="146"/>
      <c r="BRI52" s="147"/>
      <c r="BRO52" s="177"/>
      <c r="BRQ52" s="146"/>
      <c r="BRR52" s="147"/>
      <c r="BRX52" s="177"/>
      <c r="BRZ52" s="146"/>
      <c r="BSA52" s="147"/>
      <c r="BSG52" s="177"/>
      <c r="BSI52" s="146"/>
      <c r="BSJ52" s="147"/>
      <c r="BSP52" s="177"/>
      <c r="BSR52" s="146"/>
      <c r="BSS52" s="147"/>
      <c r="BSY52" s="177"/>
      <c r="BTA52" s="146"/>
      <c r="BTB52" s="147"/>
      <c r="BTH52" s="177"/>
      <c r="BTJ52" s="146"/>
      <c r="BTK52" s="147"/>
      <c r="BTQ52" s="177"/>
      <c r="BTS52" s="146"/>
      <c r="BTT52" s="147"/>
      <c r="BTZ52" s="177"/>
      <c r="BUB52" s="146"/>
      <c r="BUC52" s="147"/>
      <c r="BUI52" s="177"/>
      <c r="BUK52" s="146"/>
      <c r="BUL52" s="147"/>
      <c r="BUR52" s="177"/>
      <c r="BUT52" s="146"/>
      <c r="BUU52" s="147"/>
      <c r="BVA52" s="177"/>
      <c r="BVC52" s="146"/>
      <c r="BVD52" s="147"/>
      <c r="BVJ52" s="177"/>
      <c r="BVL52" s="146"/>
      <c r="BVM52" s="147"/>
      <c r="BVS52" s="177"/>
      <c r="BVU52" s="146"/>
      <c r="BVV52" s="147"/>
      <c r="BWB52" s="177"/>
      <c r="BWD52" s="146"/>
      <c r="BWE52" s="147"/>
      <c r="BWK52" s="177"/>
      <c r="BWM52" s="146"/>
      <c r="BWN52" s="147"/>
      <c r="BWT52" s="177"/>
      <c r="BWV52" s="146"/>
      <c r="BWW52" s="147"/>
      <c r="BXC52" s="177"/>
      <c r="BXE52" s="146"/>
      <c r="BXF52" s="147"/>
      <c r="BXL52" s="177"/>
      <c r="BXN52" s="146"/>
      <c r="BXO52" s="147"/>
      <c r="BXU52" s="177"/>
      <c r="BXW52" s="146"/>
      <c r="BXX52" s="147"/>
      <c r="BYD52" s="177"/>
      <c r="BYF52" s="146"/>
      <c r="BYG52" s="147"/>
      <c r="BYM52" s="177"/>
      <c r="BYO52" s="146"/>
      <c r="BYP52" s="147"/>
      <c r="BYV52" s="177"/>
      <c r="BYX52" s="146"/>
      <c r="BYY52" s="147"/>
      <c r="BZE52" s="177"/>
      <c r="BZG52" s="146"/>
      <c r="BZH52" s="147"/>
      <c r="BZN52" s="177"/>
      <c r="BZP52" s="146"/>
      <c r="BZQ52" s="147"/>
      <c r="BZW52" s="177"/>
      <c r="BZY52" s="146"/>
      <c r="BZZ52" s="147"/>
      <c r="CAF52" s="177"/>
      <c r="CAH52" s="146"/>
      <c r="CAI52" s="147"/>
      <c r="CAO52" s="177"/>
      <c r="CAQ52" s="146"/>
      <c r="CAR52" s="147"/>
      <c r="CAX52" s="177"/>
      <c r="CAZ52" s="146"/>
      <c r="CBA52" s="147"/>
      <c r="CBG52" s="177"/>
      <c r="CBI52" s="146"/>
      <c r="CBJ52" s="147"/>
      <c r="CBP52" s="177"/>
      <c r="CBR52" s="146"/>
      <c r="CBS52" s="147"/>
      <c r="CBY52" s="177"/>
      <c r="CCA52" s="146"/>
      <c r="CCB52" s="147"/>
      <c r="CCH52" s="177"/>
      <c r="CCJ52" s="146"/>
      <c r="CCK52" s="147"/>
      <c r="CCQ52" s="177"/>
      <c r="CCS52" s="146"/>
      <c r="CCT52" s="147"/>
      <c r="CCZ52" s="177"/>
      <c r="CDB52" s="146"/>
      <c r="CDC52" s="147"/>
      <c r="CDI52" s="177"/>
      <c r="CDK52" s="146"/>
      <c r="CDL52" s="147"/>
      <c r="CDR52" s="177"/>
      <c r="CDT52" s="146"/>
      <c r="CDU52" s="147"/>
      <c r="CEA52" s="177"/>
      <c r="CEC52" s="146"/>
      <c r="CED52" s="147"/>
      <c r="CEJ52" s="177"/>
      <c r="CEL52" s="146"/>
      <c r="CEM52" s="147"/>
      <c r="CES52" s="177"/>
      <c r="CEU52" s="146"/>
      <c r="CEV52" s="147"/>
      <c r="CFB52" s="177"/>
      <c r="CFD52" s="146"/>
      <c r="CFE52" s="147"/>
      <c r="CFK52" s="177"/>
      <c r="CFM52" s="146"/>
      <c r="CFN52" s="147"/>
      <c r="CFT52" s="177"/>
      <c r="CFV52" s="146"/>
      <c r="CFW52" s="147"/>
      <c r="CGC52" s="177"/>
      <c r="CGE52" s="146"/>
      <c r="CGF52" s="147"/>
      <c r="CGL52" s="177"/>
      <c r="CGN52" s="146"/>
      <c r="CGO52" s="147"/>
      <c r="CGU52" s="177"/>
      <c r="CGW52" s="146"/>
      <c r="CGX52" s="147"/>
      <c r="CHD52" s="177"/>
      <c r="CHF52" s="146"/>
      <c r="CHG52" s="147"/>
      <c r="CHM52" s="177"/>
      <c r="CHO52" s="146"/>
      <c r="CHP52" s="147"/>
      <c r="CHV52" s="177"/>
      <c r="CHX52" s="146"/>
      <c r="CHY52" s="147"/>
      <c r="CIE52" s="177"/>
      <c r="CIG52" s="146"/>
      <c r="CIH52" s="147"/>
      <c r="CIN52" s="177"/>
      <c r="CIP52" s="146"/>
      <c r="CIQ52" s="147"/>
      <c r="CIW52" s="177"/>
      <c r="CIY52" s="146"/>
      <c r="CIZ52" s="147"/>
      <c r="CJF52" s="177"/>
      <c r="CJH52" s="146"/>
      <c r="CJI52" s="147"/>
      <c r="CJO52" s="177"/>
      <c r="CJQ52" s="146"/>
      <c r="CJR52" s="147"/>
      <c r="CJX52" s="177"/>
      <c r="CJZ52" s="146"/>
      <c r="CKA52" s="147"/>
      <c r="CKG52" s="177"/>
      <c r="CKI52" s="146"/>
      <c r="CKJ52" s="147"/>
      <c r="CKP52" s="177"/>
      <c r="CKR52" s="146"/>
      <c r="CKS52" s="147"/>
      <c r="CKY52" s="177"/>
      <c r="CLA52" s="146"/>
      <c r="CLB52" s="147"/>
      <c r="CLH52" s="177"/>
      <c r="CLJ52" s="146"/>
      <c r="CLK52" s="147"/>
      <c r="CLQ52" s="177"/>
      <c r="CLS52" s="146"/>
      <c r="CLT52" s="147"/>
      <c r="CLZ52" s="177"/>
      <c r="CMB52" s="146"/>
      <c r="CMC52" s="147"/>
      <c r="CMI52" s="177"/>
      <c r="CMK52" s="146"/>
      <c r="CML52" s="147"/>
      <c r="CMR52" s="177"/>
      <c r="CMT52" s="146"/>
      <c r="CMU52" s="147"/>
      <c r="CNA52" s="177"/>
      <c r="CNC52" s="146"/>
      <c r="CND52" s="147"/>
      <c r="CNJ52" s="177"/>
      <c r="CNL52" s="146"/>
      <c r="CNM52" s="147"/>
      <c r="CNS52" s="177"/>
      <c r="CNU52" s="146"/>
      <c r="CNV52" s="147"/>
      <c r="COB52" s="177"/>
      <c r="COD52" s="146"/>
      <c r="COE52" s="147"/>
      <c r="COK52" s="177"/>
      <c r="COM52" s="146"/>
      <c r="CON52" s="147"/>
      <c r="COT52" s="177"/>
      <c r="COV52" s="146"/>
      <c r="COW52" s="147"/>
      <c r="CPC52" s="177"/>
      <c r="CPE52" s="146"/>
      <c r="CPF52" s="147"/>
      <c r="CPL52" s="177"/>
      <c r="CPN52" s="146"/>
      <c r="CPO52" s="147"/>
      <c r="CPU52" s="177"/>
      <c r="CPW52" s="146"/>
      <c r="CPX52" s="147"/>
      <c r="CQD52" s="177"/>
      <c r="CQF52" s="146"/>
      <c r="CQG52" s="147"/>
      <c r="CQM52" s="177"/>
      <c r="CQO52" s="146"/>
      <c r="CQP52" s="147"/>
      <c r="CQV52" s="177"/>
      <c r="CQX52" s="146"/>
      <c r="CQY52" s="147"/>
      <c r="CRE52" s="177"/>
      <c r="CRG52" s="146"/>
      <c r="CRH52" s="147"/>
      <c r="CRN52" s="177"/>
      <c r="CRP52" s="146"/>
      <c r="CRQ52" s="147"/>
      <c r="CRW52" s="177"/>
      <c r="CRY52" s="146"/>
      <c r="CRZ52" s="147"/>
      <c r="CSF52" s="177"/>
      <c r="CSH52" s="146"/>
      <c r="CSI52" s="147"/>
      <c r="CSO52" s="177"/>
      <c r="CSQ52" s="146"/>
      <c r="CSR52" s="147"/>
      <c r="CSX52" s="177"/>
      <c r="CSZ52" s="146"/>
      <c r="CTA52" s="147"/>
      <c r="CTG52" s="177"/>
      <c r="CTI52" s="146"/>
      <c r="CTJ52" s="147"/>
      <c r="CTP52" s="177"/>
      <c r="CTR52" s="146"/>
      <c r="CTS52" s="147"/>
      <c r="CTY52" s="177"/>
      <c r="CUA52" s="146"/>
      <c r="CUB52" s="147"/>
      <c r="CUH52" s="177"/>
      <c r="CUJ52" s="146"/>
      <c r="CUK52" s="147"/>
      <c r="CUQ52" s="177"/>
      <c r="CUS52" s="146"/>
      <c r="CUT52" s="147"/>
      <c r="CUZ52" s="177"/>
      <c r="CVB52" s="146"/>
      <c r="CVC52" s="147"/>
      <c r="CVI52" s="177"/>
      <c r="CVK52" s="146"/>
      <c r="CVL52" s="147"/>
      <c r="CVR52" s="177"/>
      <c r="CVT52" s="146"/>
      <c r="CVU52" s="147"/>
      <c r="CWA52" s="177"/>
      <c r="CWC52" s="146"/>
      <c r="CWD52" s="147"/>
      <c r="CWJ52" s="177"/>
      <c r="CWL52" s="146"/>
      <c r="CWM52" s="147"/>
      <c r="CWS52" s="177"/>
      <c r="CWU52" s="146"/>
      <c r="CWV52" s="147"/>
      <c r="CXB52" s="177"/>
      <c r="CXD52" s="146"/>
      <c r="CXE52" s="147"/>
      <c r="CXK52" s="177"/>
      <c r="CXM52" s="146"/>
      <c r="CXN52" s="147"/>
      <c r="CXT52" s="177"/>
      <c r="CXV52" s="146"/>
      <c r="CXW52" s="147"/>
      <c r="CYC52" s="177"/>
      <c r="CYE52" s="146"/>
      <c r="CYF52" s="147"/>
      <c r="CYL52" s="177"/>
      <c r="CYN52" s="146"/>
      <c r="CYO52" s="147"/>
      <c r="CYU52" s="177"/>
      <c r="CYW52" s="146"/>
      <c r="CYX52" s="147"/>
      <c r="CZD52" s="177"/>
      <c r="CZF52" s="146"/>
      <c r="CZG52" s="147"/>
      <c r="CZM52" s="177"/>
      <c r="CZO52" s="146"/>
      <c r="CZP52" s="147"/>
      <c r="CZV52" s="177"/>
      <c r="CZX52" s="146"/>
      <c r="CZY52" s="147"/>
      <c r="DAE52" s="177"/>
      <c r="DAG52" s="146"/>
      <c r="DAH52" s="147"/>
      <c r="DAN52" s="177"/>
      <c r="DAP52" s="146"/>
      <c r="DAQ52" s="147"/>
      <c r="DAW52" s="177"/>
      <c r="DAY52" s="146"/>
      <c r="DAZ52" s="147"/>
      <c r="DBF52" s="177"/>
      <c r="DBH52" s="146"/>
      <c r="DBI52" s="147"/>
      <c r="DBO52" s="177"/>
      <c r="DBQ52" s="146"/>
      <c r="DBR52" s="147"/>
      <c r="DBX52" s="177"/>
      <c r="DBZ52" s="146"/>
      <c r="DCA52" s="147"/>
      <c r="DCG52" s="177"/>
      <c r="DCI52" s="146"/>
      <c r="DCJ52" s="147"/>
      <c r="DCP52" s="177"/>
      <c r="DCR52" s="146"/>
      <c r="DCS52" s="147"/>
      <c r="DCY52" s="177"/>
      <c r="DDA52" s="146"/>
      <c r="DDB52" s="147"/>
      <c r="DDH52" s="177"/>
      <c r="DDJ52" s="146"/>
      <c r="DDK52" s="147"/>
      <c r="DDQ52" s="177"/>
      <c r="DDS52" s="146"/>
      <c r="DDT52" s="147"/>
      <c r="DDZ52" s="177"/>
      <c r="DEB52" s="146"/>
      <c r="DEC52" s="147"/>
      <c r="DEI52" s="177"/>
      <c r="DEK52" s="146"/>
      <c r="DEL52" s="147"/>
      <c r="DER52" s="177"/>
      <c r="DET52" s="146"/>
      <c r="DEU52" s="147"/>
      <c r="DFA52" s="177"/>
      <c r="DFC52" s="146"/>
      <c r="DFD52" s="147"/>
      <c r="DFJ52" s="177"/>
      <c r="DFL52" s="146"/>
      <c r="DFM52" s="147"/>
      <c r="DFS52" s="177"/>
      <c r="DFU52" s="146"/>
      <c r="DFV52" s="147"/>
      <c r="DGB52" s="177"/>
      <c r="DGD52" s="146"/>
      <c r="DGE52" s="147"/>
      <c r="DGK52" s="177"/>
      <c r="DGM52" s="146"/>
      <c r="DGN52" s="147"/>
      <c r="DGT52" s="177"/>
      <c r="DGV52" s="146"/>
      <c r="DGW52" s="147"/>
      <c r="DHC52" s="177"/>
      <c r="DHE52" s="146"/>
      <c r="DHF52" s="147"/>
      <c r="DHL52" s="177"/>
      <c r="DHN52" s="146"/>
      <c r="DHO52" s="147"/>
      <c r="DHU52" s="177"/>
      <c r="DHW52" s="146"/>
      <c r="DHX52" s="147"/>
      <c r="DID52" s="177"/>
      <c r="DIF52" s="146"/>
      <c r="DIG52" s="147"/>
      <c r="DIM52" s="177"/>
      <c r="DIO52" s="146"/>
      <c r="DIP52" s="147"/>
      <c r="DIV52" s="177"/>
      <c r="DIX52" s="146"/>
      <c r="DIY52" s="147"/>
      <c r="DJE52" s="177"/>
      <c r="DJG52" s="146"/>
      <c r="DJH52" s="147"/>
      <c r="DJN52" s="177"/>
      <c r="DJP52" s="146"/>
      <c r="DJQ52" s="147"/>
      <c r="DJW52" s="177"/>
      <c r="DJY52" s="146"/>
      <c r="DJZ52" s="147"/>
      <c r="DKF52" s="177"/>
      <c r="DKH52" s="146"/>
      <c r="DKI52" s="147"/>
      <c r="DKO52" s="177"/>
      <c r="DKQ52" s="146"/>
      <c r="DKR52" s="147"/>
      <c r="DKX52" s="177"/>
      <c r="DKZ52" s="146"/>
      <c r="DLA52" s="147"/>
      <c r="DLG52" s="177"/>
      <c r="DLI52" s="146"/>
      <c r="DLJ52" s="147"/>
      <c r="DLP52" s="177"/>
      <c r="DLR52" s="146"/>
      <c r="DLS52" s="147"/>
      <c r="DLY52" s="177"/>
      <c r="DMA52" s="146"/>
      <c r="DMB52" s="147"/>
      <c r="DMH52" s="177"/>
      <c r="DMJ52" s="146"/>
      <c r="DMK52" s="147"/>
      <c r="DMQ52" s="177"/>
      <c r="DMS52" s="146"/>
      <c r="DMT52" s="147"/>
      <c r="DMZ52" s="177"/>
      <c r="DNB52" s="146"/>
      <c r="DNC52" s="147"/>
      <c r="DNI52" s="177"/>
      <c r="DNK52" s="146"/>
      <c r="DNL52" s="147"/>
      <c r="DNR52" s="177"/>
      <c r="DNT52" s="146"/>
      <c r="DNU52" s="147"/>
      <c r="DOA52" s="177"/>
      <c r="DOC52" s="146"/>
      <c r="DOD52" s="147"/>
      <c r="DOJ52" s="177"/>
      <c r="DOL52" s="146"/>
      <c r="DOM52" s="147"/>
      <c r="DOS52" s="177"/>
      <c r="DOU52" s="146"/>
      <c r="DOV52" s="147"/>
      <c r="DPB52" s="177"/>
      <c r="DPD52" s="146"/>
      <c r="DPE52" s="147"/>
      <c r="DPK52" s="177"/>
      <c r="DPM52" s="146"/>
      <c r="DPN52" s="147"/>
      <c r="DPT52" s="177"/>
      <c r="DPV52" s="146"/>
      <c r="DPW52" s="147"/>
      <c r="DQC52" s="177"/>
      <c r="DQE52" s="146"/>
      <c r="DQF52" s="147"/>
      <c r="DQL52" s="177"/>
      <c r="DQN52" s="146"/>
      <c r="DQO52" s="147"/>
      <c r="DQU52" s="177"/>
      <c r="DQW52" s="146"/>
      <c r="DQX52" s="147"/>
      <c r="DRD52" s="177"/>
      <c r="DRF52" s="146"/>
      <c r="DRG52" s="147"/>
      <c r="DRM52" s="177"/>
      <c r="DRO52" s="146"/>
      <c r="DRP52" s="147"/>
      <c r="DRV52" s="177"/>
      <c r="DRX52" s="146"/>
      <c r="DRY52" s="147"/>
      <c r="DSE52" s="177"/>
      <c r="DSG52" s="146"/>
      <c r="DSH52" s="147"/>
      <c r="DSN52" s="177"/>
      <c r="DSP52" s="146"/>
      <c r="DSQ52" s="147"/>
      <c r="DSW52" s="177"/>
      <c r="DSY52" s="146"/>
      <c r="DSZ52" s="147"/>
      <c r="DTF52" s="177"/>
      <c r="DTH52" s="146"/>
      <c r="DTI52" s="147"/>
      <c r="DTO52" s="177"/>
      <c r="DTQ52" s="146"/>
      <c r="DTR52" s="147"/>
      <c r="DTX52" s="177"/>
      <c r="DTZ52" s="146"/>
      <c r="DUA52" s="147"/>
      <c r="DUG52" s="177"/>
      <c r="DUI52" s="146"/>
      <c r="DUJ52" s="147"/>
      <c r="DUP52" s="177"/>
      <c r="DUR52" s="146"/>
      <c r="DUS52" s="147"/>
      <c r="DUY52" s="177"/>
      <c r="DVA52" s="146"/>
      <c r="DVB52" s="147"/>
      <c r="DVH52" s="177"/>
      <c r="DVJ52" s="146"/>
      <c r="DVK52" s="147"/>
      <c r="DVQ52" s="177"/>
      <c r="DVS52" s="146"/>
      <c r="DVT52" s="147"/>
      <c r="DVZ52" s="177"/>
      <c r="DWB52" s="146"/>
      <c r="DWC52" s="147"/>
      <c r="DWI52" s="177"/>
      <c r="DWK52" s="146"/>
      <c r="DWL52" s="147"/>
      <c r="DWR52" s="177"/>
      <c r="DWT52" s="146"/>
      <c r="DWU52" s="147"/>
      <c r="DXA52" s="177"/>
      <c r="DXC52" s="146"/>
      <c r="DXD52" s="147"/>
      <c r="DXJ52" s="177"/>
      <c r="DXL52" s="146"/>
      <c r="DXM52" s="147"/>
      <c r="DXS52" s="177"/>
      <c r="DXU52" s="146"/>
      <c r="DXV52" s="147"/>
      <c r="DYB52" s="177"/>
      <c r="DYD52" s="146"/>
      <c r="DYE52" s="147"/>
      <c r="DYK52" s="177"/>
      <c r="DYM52" s="146"/>
      <c r="DYN52" s="147"/>
      <c r="DYT52" s="177"/>
      <c r="DYV52" s="146"/>
      <c r="DYW52" s="147"/>
      <c r="DZC52" s="177"/>
      <c r="DZE52" s="146"/>
      <c r="DZF52" s="147"/>
      <c r="DZL52" s="177"/>
      <c r="DZN52" s="146"/>
      <c r="DZO52" s="147"/>
      <c r="DZU52" s="177"/>
      <c r="DZW52" s="146"/>
      <c r="DZX52" s="147"/>
      <c r="EAD52" s="177"/>
      <c r="EAF52" s="146"/>
      <c r="EAG52" s="147"/>
      <c r="EAM52" s="177"/>
      <c r="EAO52" s="146"/>
      <c r="EAP52" s="147"/>
      <c r="EAV52" s="177"/>
      <c r="EAX52" s="146"/>
      <c r="EAY52" s="147"/>
      <c r="EBE52" s="177"/>
      <c r="EBG52" s="146"/>
      <c r="EBH52" s="147"/>
      <c r="EBN52" s="177"/>
      <c r="EBP52" s="146"/>
      <c r="EBQ52" s="147"/>
      <c r="EBW52" s="177"/>
      <c r="EBY52" s="146"/>
      <c r="EBZ52" s="147"/>
      <c r="ECF52" s="177"/>
      <c r="ECH52" s="146"/>
      <c r="ECI52" s="147"/>
      <c r="ECO52" s="177"/>
      <c r="ECQ52" s="146"/>
      <c r="ECR52" s="147"/>
      <c r="ECX52" s="177"/>
      <c r="ECZ52" s="146"/>
      <c r="EDA52" s="147"/>
      <c r="EDG52" s="177"/>
      <c r="EDI52" s="146"/>
      <c r="EDJ52" s="147"/>
      <c r="EDP52" s="177"/>
      <c r="EDR52" s="146"/>
      <c r="EDS52" s="147"/>
      <c r="EDY52" s="177"/>
      <c r="EEA52" s="146"/>
      <c r="EEB52" s="147"/>
      <c r="EEH52" s="177"/>
      <c r="EEJ52" s="146"/>
      <c r="EEK52" s="147"/>
      <c r="EEQ52" s="177"/>
      <c r="EES52" s="146"/>
      <c r="EET52" s="147"/>
      <c r="EEZ52" s="177"/>
      <c r="EFB52" s="146"/>
      <c r="EFC52" s="147"/>
      <c r="EFI52" s="177"/>
      <c r="EFK52" s="146"/>
      <c r="EFL52" s="147"/>
      <c r="EFR52" s="177"/>
      <c r="EFT52" s="146"/>
      <c r="EFU52" s="147"/>
      <c r="EGA52" s="177"/>
      <c r="EGC52" s="146"/>
      <c r="EGD52" s="147"/>
      <c r="EGJ52" s="177"/>
      <c r="EGL52" s="146"/>
      <c r="EGM52" s="147"/>
      <c r="EGS52" s="177"/>
      <c r="EGU52" s="146"/>
      <c r="EGV52" s="147"/>
      <c r="EHB52" s="177"/>
      <c r="EHD52" s="146"/>
      <c r="EHE52" s="147"/>
      <c r="EHK52" s="177"/>
      <c r="EHM52" s="146"/>
      <c r="EHN52" s="147"/>
      <c r="EHT52" s="177"/>
      <c r="EHV52" s="146"/>
      <c r="EHW52" s="147"/>
      <c r="EIC52" s="177"/>
      <c r="EIE52" s="146"/>
      <c r="EIF52" s="147"/>
      <c r="EIL52" s="177"/>
      <c r="EIN52" s="146"/>
      <c r="EIO52" s="147"/>
      <c r="EIU52" s="177"/>
      <c r="EIW52" s="146"/>
      <c r="EIX52" s="147"/>
      <c r="EJD52" s="177"/>
      <c r="EJF52" s="146"/>
      <c r="EJG52" s="147"/>
      <c r="EJM52" s="177"/>
      <c r="EJO52" s="146"/>
      <c r="EJP52" s="147"/>
      <c r="EJV52" s="177"/>
      <c r="EJX52" s="146"/>
      <c r="EJY52" s="147"/>
      <c r="EKE52" s="177"/>
      <c r="EKG52" s="146"/>
      <c r="EKH52" s="147"/>
      <c r="EKN52" s="177"/>
      <c r="EKP52" s="146"/>
      <c r="EKQ52" s="147"/>
      <c r="EKW52" s="177"/>
      <c r="EKY52" s="146"/>
      <c r="EKZ52" s="147"/>
      <c r="ELF52" s="177"/>
      <c r="ELH52" s="146"/>
      <c r="ELI52" s="147"/>
      <c r="ELO52" s="177"/>
      <c r="ELQ52" s="146"/>
      <c r="ELR52" s="147"/>
      <c r="ELX52" s="177"/>
      <c r="ELZ52" s="146"/>
      <c r="EMA52" s="147"/>
      <c r="EMG52" s="177"/>
      <c r="EMI52" s="146"/>
      <c r="EMJ52" s="147"/>
      <c r="EMP52" s="177"/>
      <c r="EMR52" s="146"/>
      <c r="EMS52" s="147"/>
      <c r="EMY52" s="177"/>
      <c r="ENA52" s="146"/>
      <c r="ENB52" s="147"/>
      <c r="ENH52" s="177"/>
      <c r="ENJ52" s="146"/>
      <c r="ENK52" s="147"/>
      <c r="ENQ52" s="177"/>
      <c r="ENS52" s="146"/>
      <c r="ENT52" s="147"/>
      <c r="ENZ52" s="177"/>
      <c r="EOB52" s="146"/>
      <c r="EOC52" s="147"/>
      <c r="EOI52" s="177"/>
      <c r="EOK52" s="146"/>
      <c r="EOL52" s="147"/>
      <c r="EOR52" s="177"/>
      <c r="EOT52" s="146"/>
      <c r="EOU52" s="147"/>
      <c r="EPA52" s="177"/>
      <c r="EPC52" s="146"/>
      <c r="EPD52" s="147"/>
      <c r="EPJ52" s="177"/>
      <c r="EPL52" s="146"/>
      <c r="EPM52" s="147"/>
      <c r="EPS52" s="177"/>
      <c r="EPU52" s="146"/>
      <c r="EPV52" s="147"/>
      <c r="EQB52" s="177"/>
      <c r="EQD52" s="146"/>
      <c r="EQE52" s="147"/>
      <c r="EQK52" s="177"/>
      <c r="EQM52" s="146"/>
      <c r="EQN52" s="147"/>
      <c r="EQT52" s="177"/>
      <c r="EQV52" s="146"/>
      <c r="EQW52" s="147"/>
      <c r="ERC52" s="177"/>
      <c r="ERE52" s="146"/>
      <c r="ERF52" s="147"/>
      <c r="ERL52" s="177"/>
      <c r="ERN52" s="146"/>
      <c r="ERO52" s="147"/>
      <c r="ERU52" s="177"/>
      <c r="ERW52" s="146"/>
      <c r="ERX52" s="147"/>
      <c r="ESD52" s="177"/>
      <c r="ESF52" s="146"/>
      <c r="ESG52" s="147"/>
      <c r="ESM52" s="177"/>
      <c r="ESO52" s="146"/>
      <c r="ESP52" s="147"/>
      <c r="ESV52" s="177"/>
      <c r="ESX52" s="146"/>
      <c r="ESY52" s="147"/>
      <c r="ETE52" s="177"/>
      <c r="ETG52" s="146"/>
      <c r="ETH52" s="147"/>
      <c r="ETN52" s="177"/>
      <c r="ETP52" s="146"/>
      <c r="ETQ52" s="147"/>
      <c r="ETW52" s="177"/>
      <c r="ETY52" s="146"/>
      <c r="ETZ52" s="147"/>
      <c r="EUF52" s="177"/>
      <c r="EUH52" s="146"/>
      <c r="EUI52" s="147"/>
      <c r="EUO52" s="177"/>
      <c r="EUQ52" s="146"/>
      <c r="EUR52" s="147"/>
      <c r="EUX52" s="177"/>
      <c r="EUZ52" s="146"/>
      <c r="EVA52" s="147"/>
      <c r="EVG52" s="177"/>
      <c r="EVI52" s="146"/>
      <c r="EVJ52" s="147"/>
      <c r="EVP52" s="177"/>
      <c r="EVR52" s="146"/>
      <c r="EVS52" s="147"/>
      <c r="EVY52" s="177"/>
      <c r="EWA52" s="146"/>
      <c r="EWB52" s="147"/>
      <c r="EWH52" s="177"/>
      <c r="EWJ52" s="146"/>
      <c r="EWK52" s="147"/>
      <c r="EWQ52" s="177"/>
      <c r="EWS52" s="146"/>
      <c r="EWT52" s="147"/>
      <c r="EWZ52" s="177"/>
      <c r="EXB52" s="146"/>
      <c r="EXC52" s="147"/>
      <c r="EXI52" s="177"/>
      <c r="EXK52" s="146"/>
      <c r="EXL52" s="147"/>
      <c r="EXR52" s="177"/>
      <c r="EXT52" s="146"/>
      <c r="EXU52" s="147"/>
      <c r="EYA52" s="177"/>
      <c r="EYC52" s="146"/>
      <c r="EYD52" s="147"/>
      <c r="EYJ52" s="177"/>
      <c r="EYL52" s="146"/>
      <c r="EYM52" s="147"/>
      <c r="EYS52" s="177"/>
      <c r="EYU52" s="146"/>
      <c r="EYV52" s="147"/>
      <c r="EZB52" s="177"/>
      <c r="EZD52" s="146"/>
      <c r="EZE52" s="147"/>
      <c r="EZK52" s="177"/>
      <c r="EZM52" s="146"/>
      <c r="EZN52" s="147"/>
      <c r="EZT52" s="177"/>
      <c r="EZV52" s="146"/>
      <c r="EZW52" s="147"/>
      <c r="FAC52" s="177"/>
      <c r="FAE52" s="146"/>
      <c r="FAF52" s="147"/>
      <c r="FAL52" s="177"/>
      <c r="FAN52" s="146"/>
      <c r="FAO52" s="147"/>
      <c r="FAU52" s="177"/>
      <c r="FAW52" s="146"/>
      <c r="FAX52" s="147"/>
      <c r="FBD52" s="177"/>
      <c r="FBF52" s="146"/>
      <c r="FBG52" s="147"/>
      <c r="FBM52" s="177"/>
      <c r="FBO52" s="146"/>
      <c r="FBP52" s="147"/>
      <c r="FBV52" s="177"/>
      <c r="FBX52" s="146"/>
      <c r="FBY52" s="147"/>
      <c r="FCE52" s="177"/>
      <c r="FCG52" s="146"/>
      <c r="FCH52" s="147"/>
      <c r="FCN52" s="177"/>
      <c r="FCP52" s="146"/>
      <c r="FCQ52" s="147"/>
      <c r="FCW52" s="177"/>
      <c r="FCY52" s="146"/>
      <c r="FCZ52" s="147"/>
      <c r="FDF52" s="177"/>
      <c r="FDH52" s="146"/>
      <c r="FDI52" s="147"/>
      <c r="FDO52" s="177"/>
      <c r="FDQ52" s="146"/>
      <c r="FDR52" s="147"/>
      <c r="FDX52" s="177"/>
      <c r="FDZ52" s="146"/>
      <c r="FEA52" s="147"/>
      <c r="FEG52" s="177"/>
      <c r="FEI52" s="146"/>
      <c r="FEJ52" s="147"/>
      <c r="FEP52" s="177"/>
      <c r="FER52" s="146"/>
      <c r="FES52" s="147"/>
      <c r="FEY52" s="177"/>
      <c r="FFA52" s="146"/>
      <c r="FFB52" s="147"/>
      <c r="FFH52" s="177"/>
      <c r="FFJ52" s="146"/>
      <c r="FFK52" s="147"/>
      <c r="FFQ52" s="177"/>
      <c r="FFS52" s="146"/>
      <c r="FFT52" s="147"/>
      <c r="FFZ52" s="177"/>
      <c r="FGB52" s="146"/>
      <c r="FGC52" s="147"/>
      <c r="FGI52" s="177"/>
      <c r="FGK52" s="146"/>
      <c r="FGL52" s="147"/>
      <c r="FGR52" s="177"/>
      <c r="FGT52" s="146"/>
      <c r="FGU52" s="147"/>
      <c r="FHA52" s="177"/>
      <c r="FHC52" s="146"/>
      <c r="FHD52" s="147"/>
      <c r="FHJ52" s="177"/>
      <c r="FHL52" s="146"/>
      <c r="FHM52" s="147"/>
      <c r="FHS52" s="177"/>
      <c r="FHU52" s="146"/>
      <c r="FHV52" s="147"/>
      <c r="FIB52" s="177"/>
      <c r="FID52" s="146"/>
      <c r="FIE52" s="147"/>
      <c r="FIK52" s="177"/>
      <c r="FIM52" s="146"/>
      <c r="FIN52" s="147"/>
      <c r="FIT52" s="177"/>
      <c r="FIV52" s="146"/>
      <c r="FIW52" s="147"/>
      <c r="FJC52" s="177"/>
      <c r="FJE52" s="146"/>
      <c r="FJF52" s="147"/>
      <c r="FJL52" s="177"/>
      <c r="FJN52" s="146"/>
      <c r="FJO52" s="147"/>
      <c r="FJU52" s="177"/>
      <c r="FJW52" s="146"/>
      <c r="FJX52" s="147"/>
      <c r="FKD52" s="177"/>
      <c r="FKF52" s="146"/>
      <c r="FKG52" s="147"/>
      <c r="FKM52" s="177"/>
      <c r="FKO52" s="146"/>
      <c r="FKP52" s="147"/>
      <c r="FKV52" s="177"/>
      <c r="FKX52" s="146"/>
      <c r="FKY52" s="147"/>
      <c r="FLE52" s="177"/>
      <c r="FLG52" s="146"/>
      <c r="FLH52" s="147"/>
      <c r="FLN52" s="177"/>
      <c r="FLP52" s="146"/>
      <c r="FLQ52" s="147"/>
      <c r="FLW52" s="177"/>
      <c r="FLY52" s="146"/>
      <c r="FLZ52" s="147"/>
      <c r="FMF52" s="177"/>
      <c r="FMH52" s="146"/>
      <c r="FMI52" s="147"/>
      <c r="FMO52" s="177"/>
      <c r="FMQ52" s="146"/>
      <c r="FMR52" s="147"/>
      <c r="FMX52" s="177"/>
      <c r="FMZ52" s="146"/>
      <c r="FNA52" s="147"/>
      <c r="FNG52" s="177"/>
      <c r="FNI52" s="146"/>
      <c r="FNJ52" s="147"/>
      <c r="FNP52" s="177"/>
      <c r="FNR52" s="146"/>
      <c r="FNS52" s="147"/>
      <c r="FNY52" s="177"/>
      <c r="FOA52" s="146"/>
      <c r="FOB52" s="147"/>
      <c r="FOH52" s="177"/>
      <c r="FOJ52" s="146"/>
      <c r="FOK52" s="147"/>
      <c r="FOQ52" s="177"/>
      <c r="FOS52" s="146"/>
      <c r="FOT52" s="147"/>
      <c r="FOZ52" s="177"/>
      <c r="FPB52" s="146"/>
      <c r="FPC52" s="147"/>
      <c r="FPI52" s="177"/>
      <c r="FPK52" s="146"/>
      <c r="FPL52" s="147"/>
      <c r="FPR52" s="177"/>
      <c r="FPT52" s="146"/>
      <c r="FPU52" s="147"/>
      <c r="FQA52" s="177"/>
      <c r="FQC52" s="146"/>
      <c r="FQD52" s="147"/>
      <c r="FQJ52" s="177"/>
      <c r="FQL52" s="146"/>
      <c r="FQM52" s="147"/>
      <c r="FQS52" s="177"/>
      <c r="FQU52" s="146"/>
      <c r="FQV52" s="147"/>
      <c r="FRB52" s="177"/>
      <c r="FRD52" s="146"/>
      <c r="FRE52" s="147"/>
      <c r="FRK52" s="177"/>
      <c r="FRM52" s="146"/>
      <c r="FRN52" s="147"/>
      <c r="FRT52" s="177"/>
      <c r="FRV52" s="146"/>
      <c r="FRW52" s="147"/>
      <c r="FSC52" s="177"/>
      <c r="FSE52" s="146"/>
      <c r="FSF52" s="147"/>
      <c r="FSL52" s="177"/>
      <c r="FSN52" s="146"/>
      <c r="FSO52" s="147"/>
      <c r="FSU52" s="177"/>
      <c r="FSW52" s="146"/>
      <c r="FSX52" s="147"/>
      <c r="FTD52" s="177"/>
      <c r="FTF52" s="146"/>
      <c r="FTG52" s="147"/>
      <c r="FTM52" s="177"/>
      <c r="FTO52" s="146"/>
      <c r="FTP52" s="147"/>
      <c r="FTV52" s="177"/>
      <c r="FTX52" s="146"/>
      <c r="FTY52" s="147"/>
      <c r="FUE52" s="177"/>
      <c r="FUG52" s="146"/>
      <c r="FUH52" s="147"/>
      <c r="FUN52" s="177"/>
      <c r="FUP52" s="146"/>
      <c r="FUQ52" s="147"/>
      <c r="FUW52" s="177"/>
      <c r="FUY52" s="146"/>
      <c r="FUZ52" s="147"/>
      <c r="FVF52" s="177"/>
      <c r="FVH52" s="146"/>
      <c r="FVI52" s="147"/>
      <c r="FVO52" s="177"/>
      <c r="FVQ52" s="146"/>
      <c r="FVR52" s="147"/>
      <c r="FVX52" s="177"/>
      <c r="FVZ52" s="146"/>
      <c r="FWA52" s="147"/>
      <c r="FWG52" s="177"/>
      <c r="FWI52" s="146"/>
      <c r="FWJ52" s="147"/>
      <c r="FWP52" s="177"/>
      <c r="FWR52" s="146"/>
      <c r="FWS52" s="147"/>
      <c r="FWY52" s="177"/>
      <c r="FXA52" s="146"/>
      <c r="FXB52" s="147"/>
      <c r="FXH52" s="177"/>
      <c r="FXJ52" s="146"/>
      <c r="FXK52" s="147"/>
      <c r="FXQ52" s="177"/>
      <c r="FXS52" s="146"/>
      <c r="FXT52" s="147"/>
      <c r="FXZ52" s="177"/>
      <c r="FYB52" s="146"/>
      <c r="FYC52" s="147"/>
      <c r="FYI52" s="177"/>
      <c r="FYK52" s="146"/>
      <c r="FYL52" s="147"/>
      <c r="FYR52" s="177"/>
      <c r="FYT52" s="146"/>
      <c r="FYU52" s="147"/>
      <c r="FZA52" s="177"/>
      <c r="FZC52" s="146"/>
      <c r="FZD52" s="147"/>
      <c r="FZJ52" s="177"/>
      <c r="FZL52" s="146"/>
      <c r="FZM52" s="147"/>
      <c r="FZS52" s="177"/>
      <c r="FZU52" s="146"/>
      <c r="FZV52" s="147"/>
      <c r="GAB52" s="177"/>
      <c r="GAD52" s="146"/>
      <c r="GAE52" s="147"/>
      <c r="GAK52" s="177"/>
      <c r="GAM52" s="146"/>
      <c r="GAN52" s="147"/>
      <c r="GAT52" s="177"/>
      <c r="GAV52" s="146"/>
      <c r="GAW52" s="147"/>
      <c r="GBC52" s="177"/>
      <c r="GBE52" s="146"/>
      <c r="GBF52" s="147"/>
      <c r="GBL52" s="177"/>
      <c r="GBN52" s="146"/>
      <c r="GBO52" s="147"/>
      <c r="GBU52" s="177"/>
      <c r="GBW52" s="146"/>
      <c r="GBX52" s="147"/>
      <c r="GCD52" s="177"/>
      <c r="GCF52" s="146"/>
      <c r="GCG52" s="147"/>
      <c r="GCM52" s="177"/>
      <c r="GCO52" s="146"/>
      <c r="GCP52" s="147"/>
      <c r="GCV52" s="177"/>
      <c r="GCX52" s="146"/>
      <c r="GCY52" s="147"/>
      <c r="GDE52" s="177"/>
      <c r="GDG52" s="146"/>
      <c r="GDH52" s="147"/>
      <c r="GDN52" s="177"/>
      <c r="GDP52" s="146"/>
      <c r="GDQ52" s="147"/>
      <c r="GDW52" s="177"/>
      <c r="GDY52" s="146"/>
      <c r="GDZ52" s="147"/>
      <c r="GEF52" s="177"/>
      <c r="GEH52" s="146"/>
      <c r="GEI52" s="147"/>
      <c r="GEO52" s="177"/>
      <c r="GEQ52" s="146"/>
      <c r="GER52" s="147"/>
      <c r="GEX52" s="177"/>
      <c r="GEZ52" s="146"/>
      <c r="GFA52" s="147"/>
      <c r="GFG52" s="177"/>
      <c r="GFI52" s="146"/>
      <c r="GFJ52" s="147"/>
      <c r="GFP52" s="177"/>
      <c r="GFR52" s="146"/>
      <c r="GFS52" s="147"/>
      <c r="GFY52" s="177"/>
      <c r="GGA52" s="146"/>
      <c r="GGB52" s="147"/>
      <c r="GGH52" s="177"/>
      <c r="GGJ52" s="146"/>
      <c r="GGK52" s="147"/>
      <c r="GGQ52" s="177"/>
      <c r="GGS52" s="146"/>
      <c r="GGT52" s="147"/>
      <c r="GGZ52" s="177"/>
      <c r="GHB52" s="146"/>
      <c r="GHC52" s="147"/>
      <c r="GHI52" s="177"/>
      <c r="GHK52" s="146"/>
      <c r="GHL52" s="147"/>
      <c r="GHR52" s="177"/>
      <c r="GHT52" s="146"/>
      <c r="GHU52" s="147"/>
      <c r="GIA52" s="177"/>
      <c r="GIC52" s="146"/>
      <c r="GID52" s="147"/>
      <c r="GIJ52" s="177"/>
      <c r="GIL52" s="146"/>
      <c r="GIM52" s="147"/>
      <c r="GIS52" s="177"/>
      <c r="GIU52" s="146"/>
      <c r="GIV52" s="147"/>
      <c r="GJB52" s="177"/>
      <c r="GJD52" s="146"/>
      <c r="GJE52" s="147"/>
      <c r="GJK52" s="177"/>
      <c r="GJM52" s="146"/>
      <c r="GJN52" s="147"/>
      <c r="GJT52" s="177"/>
      <c r="GJV52" s="146"/>
      <c r="GJW52" s="147"/>
      <c r="GKC52" s="177"/>
      <c r="GKE52" s="146"/>
      <c r="GKF52" s="147"/>
      <c r="GKL52" s="177"/>
      <c r="GKN52" s="146"/>
      <c r="GKO52" s="147"/>
      <c r="GKU52" s="177"/>
      <c r="GKW52" s="146"/>
      <c r="GKX52" s="147"/>
      <c r="GLD52" s="177"/>
      <c r="GLF52" s="146"/>
      <c r="GLG52" s="147"/>
      <c r="GLM52" s="177"/>
      <c r="GLO52" s="146"/>
      <c r="GLP52" s="147"/>
      <c r="GLV52" s="177"/>
      <c r="GLX52" s="146"/>
      <c r="GLY52" s="147"/>
      <c r="GME52" s="177"/>
      <c r="GMG52" s="146"/>
      <c r="GMH52" s="147"/>
      <c r="GMN52" s="177"/>
      <c r="GMP52" s="146"/>
      <c r="GMQ52" s="147"/>
      <c r="GMW52" s="177"/>
      <c r="GMY52" s="146"/>
      <c r="GMZ52" s="147"/>
      <c r="GNF52" s="177"/>
      <c r="GNH52" s="146"/>
      <c r="GNI52" s="147"/>
      <c r="GNO52" s="177"/>
      <c r="GNQ52" s="146"/>
      <c r="GNR52" s="147"/>
      <c r="GNX52" s="177"/>
      <c r="GNZ52" s="146"/>
      <c r="GOA52" s="147"/>
      <c r="GOG52" s="177"/>
      <c r="GOI52" s="146"/>
      <c r="GOJ52" s="147"/>
      <c r="GOP52" s="177"/>
      <c r="GOR52" s="146"/>
      <c r="GOS52" s="147"/>
      <c r="GOY52" s="177"/>
      <c r="GPA52" s="146"/>
      <c r="GPB52" s="147"/>
      <c r="GPH52" s="177"/>
      <c r="GPJ52" s="146"/>
      <c r="GPK52" s="147"/>
      <c r="GPQ52" s="177"/>
      <c r="GPS52" s="146"/>
      <c r="GPT52" s="147"/>
      <c r="GPZ52" s="177"/>
      <c r="GQB52" s="146"/>
      <c r="GQC52" s="147"/>
      <c r="GQI52" s="177"/>
      <c r="GQK52" s="146"/>
      <c r="GQL52" s="147"/>
      <c r="GQR52" s="177"/>
      <c r="GQT52" s="146"/>
      <c r="GQU52" s="147"/>
      <c r="GRA52" s="177"/>
      <c r="GRC52" s="146"/>
      <c r="GRD52" s="147"/>
      <c r="GRJ52" s="177"/>
      <c r="GRL52" s="146"/>
      <c r="GRM52" s="147"/>
      <c r="GRS52" s="177"/>
      <c r="GRU52" s="146"/>
      <c r="GRV52" s="147"/>
      <c r="GSB52" s="177"/>
      <c r="GSD52" s="146"/>
      <c r="GSE52" s="147"/>
      <c r="GSK52" s="177"/>
      <c r="GSM52" s="146"/>
      <c r="GSN52" s="147"/>
      <c r="GST52" s="177"/>
      <c r="GSV52" s="146"/>
      <c r="GSW52" s="147"/>
      <c r="GTC52" s="177"/>
      <c r="GTE52" s="146"/>
      <c r="GTF52" s="147"/>
      <c r="GTL52" s="177"/>
      <c r="GTN52" s="146"/>
      <c r="GTO52" s="147"/>
      <c r="GTU52" s="177"/>
      <c r="GTW52" s="146"/>
      <c r="GTX52" s="147"/>
      <c r="GUD52" s="177"/>
      <c r="GUF52" s="146"/>
      <c r="GUG52" s="147"/>
      <c r="GUM52" s="177"/>
      <c r="GUO52" s="146"/>
      <c r="GUP52" s="147"/>
      <c r="GUV52" s="177"/>
      <c r="GUX52" s="146"/>
      <c r="GUY52" s="147"/>
      <c r="GVE52" s="177"/>
      <c r="GVG52" s="146"/>
      <c r="GVH52" s="147"/>
      <c r="GVN52" s="177"/>
      <c r="GVP52" s="146"/>
      <c r="GVQ52" s="147"/>
      <c r="GVW52" s="177"/>
      <c r="GVY52" s="146"/>
      <c r="GVZ52" s="147"/>
      <c r="GWF52" s="177"/>
      <c r="GWH52" s="146"/>
      <c r="GWI52" s="147"/>
      <c r="GWO52" s="177"/>
      <c r="GWQ52" s="146"/>
      <c r="GWR52" s="147"/>
      <c r="GWX52" s="177"/>
      <c r="GWZ52" s="146"/>
      <c r="GXA52" s="147"/>
      <c r="GXG52" s="177"/>
      <c r="GXI52" s="146"/>
      <c r="GXJ52" s="147"/>
      <c r="GXP52" s="177"/>
      <c r="GXR52" s="146"/>
      <c r="GXS52" s="147"/>
      <c r="GXY52" s="177"/>
      <c r="GYA52" s="146"/>
      <c r="GYB52" s="147"/>
      <c r="GYH52" s="177"/>
      <c r="GYJ52" s="146"/>
      <c r="GYK52" s="147"/>
      <c r="GYQ52" s="177"/>
      <c r="GYS52" s="146"/>
      <c r="GYT52" s="147"/>
      <c r="GYZ52" s="177"/>
      <c r="GZB52" s="146"/>
      <c r="GZC52" s="147"/>
      <c r="GZI52" s="177"/>
      <c r="GZK52" s="146"/>
      <c r="GZL52" s="147"/>
      <c r="GZR52" s="177"/>
      <c r="GZT52" s="146"/>
      <c r="GZU52" s="147"/>
      <c r="HAA52" s="177"/>
      <c r="HAC52" s="146"/>
      <c r="HAD52" s="147"/>
      <c r="HAJ52" s="177"/>
      <c r="HAL52" s="146"/>
      <c r="HAM52" s="147"/>
      <c r="HAS52" s="177"/>
      <c r="HAU52" s="146"/>
      <c r="HAV52" s="147"/>
      <c r="HBB52" s="177"/>
      <c r="HBD52" s="146"/>
      <c r="HBE52" s="147"/>
      <c r="HBK52" s="177"/>
      <c r="HBM52" s="146"/>
      <c r="HBN52" s="147"/>
      <c r="HBT52" s="177"/>
      <c r="HBV52" s="146"/>
      <c r="HBW52" s="147"/>
      <c r="HCC52" s="177"/>
      <c r="HCE52" s="146"/>
      <c r="HCF52" s="147"/>
      <c r="HCL52" s="177"/>
      <c r="HCN52" s="146"/>
      <c r="HCO52" s="147"/>
      <c r="HCU52" s="177"/>
      <c r="HCW52" s="146"/>
      <c r="HCX52" s="147"/>
      <c r="HDD52" s="177"/>
      <c r="HDF52" s="146"/>
      <c r="HDG52" s="147"/>
      <c r="HDM52" s="177"/>
      <c r="HDO52" s="146"/>
      <c r="HDP52" s="147"/>
      <c r="HDV52" s="177"/>
      <c r="HDX52" s="146"/>
      <c r="HDY52" s="147"/>
      <c r="HEE52" s="177"/>
      <c r="HEG52" s="146"/>
      <c r="HEH52" s="147"/>
      <c r="HEN52" s="177"/>
      <c r="HEP52" s="146"/>
      <c r="HEQ52" s="147"/>
      <c r="HEW52" s="177"/>
      <c r="HEY52" s="146"/>
      <c r="HEZ52" s="147"/>
      <c r="HFF52" s="177"/>
      <c r="HFH52" s="146"/>
      <c r="HFI52" s="147"/>
      <c r="HFO52" s="177"/>
      <c r="HFQ52" s="146"/>
      <c r="HFR52" s="147"/>
      <c r="HFX52" s="177"/>
      <c r="HFZ52" s="146"/>
      <c r="HGA52" s="147"/>
      <c r="HGG52" s="177"/>
      <c r="HGI52" s="146"/>
      <c r="HGJ52" s="147"/>
      <c r="HGP52" s="177"/>
      <c r="HGR52" s="146"/>
      <c r="HGS52" s="147"/>
      <c r="HGY52" s="177"/>
      <c r="HHA52" s="146"/>
      <c r="HHB52" s="147"/>
      <c r="HHH52" s="177"/>
      <c r="HHJ52" s="146"/>
      <c r="HHK52" s="147"/>
      <c r="HHQ52" s="177"/>
      <c r="HHS52" s="146"/>
      <c r="HHT52" s="147"/>
      <c r="HHZ52" s="177"/>
      <c r="HIB52" s="146"/>
      <c r="HIC52" s="147"/>
      <c r="HII52" s="177"/>
      <c r="HIK52" s="146"/>
      <c r="HIL52" s="147"/>
      <c r="HIR52" s="177"/>
      <c r="HIT52" s="146"/>
      <c r="HIU52" s="147"/>
      <c r="HJA52" s="177"/>
      <c r="HJC52" s="146"/>
      <c r="HJD52" s="147"/>
      <c r="HJJ52" s="177"/>
      <c r="HJL52" s="146"/>
      <c r="HJM52" s="147"/>
      <c r="HJS52" s="177"/>
      <c r="HJU52" s="146"/>
      <c r="HJV52" s="147"/>
      <c r="HKB52" s="177"/>
      <c r="HKD52" s="146"/>
      <c r="HKE52" s="147"/>
      <c r="HKK52" s="177"/>
      <c r="HKM52" s="146"/>
      <c r="HKN52" s="147"/>
      <c r="HKT52" s="177"/>
      <c r="HKV52" s="146"/>
      <c r="HKW52" s="147"/>
      <c r="HLC52" s="177"/>
      <c r="HLE52" s="146"/>
      <c r="HLF52" s="147"/>
      <c r="HLL52" s="177"/>
      <c r="HLN52" s="146"/>
      <c r="HLO52" s="147"/>
      <c r="HLU52" s="177"/>
      <c r="HLW52" s="146"/>
      <c r="HLX52" s="147"/>
      <c r="HMD52" s="177"/>
      <c r="HMF52" s="146"/>
      <c r="HMG52" s="147"/>
      <c r="HMM52" s="177"/>
      <c r="HMO52" s="146"/>
      <c r="HMP52" s="147"/>
      <c r="HMV52" s="177"/>
      <c r="HMX52" s="146"/>
      <c r="HMY52" s="147"/>
      <c r="HNE52" s="177"/>
      <c r="HNG52" s="146"/>
      <c r="HNH52" s="147"/>
      <c r="HNN52" s="177"/>
      <c r="HNP52" s="146"/>
      <c r="HNQ52" s="147"/>
      <c r="HNW52" s="177"/>
      <c r="HNY52" s="146"/>
      <c r="HNZ52" s="147"/>
      <c r="HOF52" s="177"/>
      <c r="HOH52" s="146"/>
      <c r="HOI52" s="147"/>
      <c r="HOO52" s="177"/>
      <c r="HOQ52" s="146"/>
      <c r="HOR52" s="147"/>
      <c r="HOX52" s="177"/>
      <c r="HOZ52" s="146"/>
      <c r="HPA52" s="147"/>
      <c r="HPG52" s="177"/>
      <c r="HPI52" s="146"/>
      <c r="HPJ52" s="147"/>
      <c r="HPP52" s="177"/>
      <c r="HPR52" s="146"/>
      <c r="HPS52" s="147"/>
      <c r="HPY52" s="177"/>
      <c r="HQA52" s="146"/>
      <c r="HQB52" s="147"/>
      <c r="HQH52" s="177"/>
      <c r="HQJ52" s="146"/>
      <c r="HQK52" s="147"/>
      <c r="HQQ52" s="177"/>
      <c r="HQS52" s="146"/>
      <c r="HQT52" s="147"/>
      <c r="HQZ52" s="177"/>
      <c r="HRB52" s="146"/>
      <c r="HRC52" s="147"/>
      <c r="HRI52" s="177"/>
      <c r="HRK52" s="146"/>
      <c r="HRL52" s="147"/>
      <c r="HRR52" s="177"/>
      <c r="HRT52" s="146"/>
      <c r="HRU52" s="147"/>
      <c r="HSA52" s="177"/>
      <c r="HSC52" s="146"/>
      <c r="HSD52" s="147"/>
      <c r="HSJ52" s="177"/>
      <c r="HSL52" s="146"/>
      <c r="HSM52" s="147"/>
      <c r="HSS52" s="177"/>
      <c r="HSU52" s="146"/>
      <c r="HSV52" s="147"/>
      <c r="HTB52" s="177"/>
      <c r="HTD52" s="146"/>
      <c r="HTE52" s="147"/>
      <c r="HTK52" s="177"/>
      <c r="HTM52" s="146"/>
      <c r="HTN52" s="147"/>
      <c r="HTT52" s="177"/>
      <c r="HTV52" s="146"/>
      <c r="HTW52" s="147"/>
      <c r="HUC52" s="177"/>
      <c r="HUE52" s="146"/>
      <c r="HUF52" s="147"/>
      <c r="HUL52" s="177"/>
      <c r="HUN52" s="146"/>
      <c r="HUO52" s="147"/>
      <c r="HUU52" s="177"/>
      <c r="HUW52" s="146"/>
      <c r="HUX52" s="147"/>
      <c r="HVD52" s="177"/>
      <c r="HVF52" s="146"/>
      <c r="HVG52" s="147"/>
      <c r="HVM52" s="177"/>
      <c r="HVO52" s="146"/>
      <c r="HVP52" s="147"/>
      <c r="HVV52" s="177"/>
      <c r="HVX52" s="146"/>
      <c r="HVY52" s="147"/>
      <c r="HWE52" s="177"/>
      <c r="HWG52" s="146"/>
      <c r="HWH52" s="147"/>
      <c r="HWN52" s="177"/>
      <c r="HWP52" s="146"/>
      <c r="HWQ52" s="147"/>
      <c r="HWW52" s="177"/>
      <c r="HWY52" s="146"/>
      <c r="HWZ52" s="147"/>
      <c r="HXF52" s="177"/>
      <c r="HXH52" s="146"/>
      <c r="HXI52" s="147"/>
      <c r="HXO52" s="177"/>
      <c r="HXQ52" s="146"/>
      <c r="HXR52" s="147"/>
      <c r="HXX52" s="177"/>
      <c r="HXZ52" s="146"/>
      <c r="HYA52" s="147"/>
      <c r="HYG52" s="177"/>
      <c r="HYI52" s="146"/>
      <c r="HYJ52" s="147"/>
      <c r="HYP52" s="177"/>
      <c r="HYR52" s="146"/>
      <c r="HYS52" s="147"/>
      <c r="HYY52" s="177"/>
      <c r="HZA52" s="146"/>
      <c r="HZB52" s="147"/>
      <c r="HZH52" s="177"/>
      <c r="HZJ52" s="146"/>
      <c r="HZK52" s="147"/>
      <c r="HZQ52" s="177"/>
      <c r="HZS52" s="146"/>
      <c r="HZT52" s="147"/>
      <c r="HZZ52" s="177"/>
      <c r="IAB52" s="146"/>
      <c r="IAC52" s="147"/>
      <c r="IAI52" s="177"/>
      <c r="IAK52" s="146"/>
      <c r="IAL52" s="147"/>
      <c r="IAR52" s="177"/>
      <c r="IAT52" s="146"/>
      <c r="IAU52" s="147"/>
      <c r="IBA52" s="177"/>
      <c r="IBC52" s="146"/>
      <c r="IBD52" s="147"/>
      <c r="IBJ52" s="177"/>
      <c r="IBL52" s="146"/>
      <c r="IBM52" s="147"/>
      <c r="IBS52" s="177"/>
      <c r="IBU52" s="146"/>
      <c r="IBV52" s="147"/>
      <c r="ICB52" s="177"/>
      <c r="ICD52" s="146"/>
      <c r="ICE52" s="147"/>
      <c r="ICK52" s="177"/>
      <c r="ICM52" s="146"/>
      <c r="ICN52" s="147"/>
      <c r="ICT52" s="177"/>
      <c r="ICV52" s="146"/>
      <c r="ICW52" s="147"/>
      <c r="IDC52" s="177"/>
      <c r="IDE52" s="146"/>
      <c r="IDF52" s="147"/>
      <c r="IDL52" s="177"/>
      <c r="IDN52" s="146"/>
      <c r="IDO52" s="147"/>
      <c r="IDU52" s="177"/>
      <c r="IDW52" s="146"/>
      <c r="IDX52" s="147"/>
      <c r="IED52" s="177"/>
      <c r="IEF52" s="146"/>
      <c r="IEG52" s="147"/>
      <c r="IEM52" s="177"/>
      <c r="IEO52" s="146"/>
      <c r="IEP52" s="147"/>
      <c r="IEV52" s="177"/>
      <c r="IEX52" s="146"/>
      <c r="IEY52" s="147"/>
      <c r="IFE52" s="177"/>
      <c r="IFG52" s="146"/>
      <c r="IFH52" s="147"/>
      <c r="IFN52" s="177"/>
      <c r="IFP52" s="146"/>
      <c r="IFQ52" s="147"/>
      <c r="IFW52" s="177"/>
      <c r="IFY52" s="146"/>
      <c r="IFZ52" s="147"/>
      <c r="IGF52" s="177"/>
      <c r="IGH52" s="146"/>
      <c r="IGI52" s="147"/>
      <c r="IGO52" s="177"/>
      <c r="IGQ52" s="146"/>
      <c r="IGR52" s="147"/>
      <c r="IGX52" s="177"/>
      <c r="IGZ52" s="146"/>
      <c r="IHA52" s="147"/>
      <c r="IHG52" s="177"/>
      <c r="IHI52" s="146"/>
      <c r="IHJ52" s="147"/>
      <c r="IHP52" s="177"/>
      <c r="IHR52" s="146"/>
      <c r="IHS52" s="147"/>
      <c r="IHY52" s="177"/>
      <c r="IIA52" s="146"/>
      <c r="IIB52" s="147"/>
      <c r="IIH52" s="177"/>
      <c r="IIJ52" s="146"/>
      <c r="IIK52" s="147"/>
      <c r="IIQ52" s="177"/>
      <c r="IIS52" s="146"/>
      <c r="IIT52" s="147"/>
      <c r="IIZ52" s="177"/>
      <c r="IJB52" s="146"/>
      <c r="IJC52" s="147"/>
      <c r="IJI52" s="177"/>
      <c r="IJK52" s="146"/>
      <c r="IJL52" s="147"/>
      <c r="IJR52" s="177"/>
      <c r="IJT52" s="146"/>
      <c r="IJU52" s="147"/>
      <c r="IKA52" s="177"/>
      <c r="IKC52" s="146"/>
      <c r="IKD52" s="147"/>
      <c r="IKJ52" s="177"/>
      <c r="IKL52" s="146"/>
      <c r="IKM52" s="147"/>
      <c r="IKS52" s="177"/>
      <c r="IKU52" s="146"/>
      <c r="IKV52" s="147"/>
      <c r="ILB52" s="177"/>
      <c r="ILD52" s="146"/>
      <c r="ILE52" s="147"/>
      <c r="ILK52" s="177"/>
      <c r="ILM52" s="146"/>
      <c r="ILN52" s="147"/>
      <c r="ILT52" s="177"/>
      <c r="ILV52" s="146"/>
      <c r="ILW52" s="147"/>
      <c r="IMC52" s="177"/>
      <c r="IME52" s="146"/>
      <c r="IMF52" s="147"/>
      <c r="IML52" s="177"/>
      <c r="IMN52" s="146"/>
      <c r="IMO52" s="147"/>
      <c r="IMU52" s="177"/>
      <c r="IMW52" s="146"/>
      <c r="IMX52" s="147"/>
      <c r="IND52" s="177"/>
      <c r="INF52" s="146"/>
      <c r="ING52" s="147"/>
      <c r="INM52" s="177"/>
      <c r="INO52" s="146"/>
      <c r="INP52" s="147"/>
      <c r="INV52" s="177"/>
      <c r="INX52" s="146"/>
      <c r="INY52" s="147"/>
      <c r="IOE52" s="177"/>
      <c r="IOG52" s="146"/>
      <c r="IOH52" s="147"/>
      <c r="ION52" s="177"/>
      <c r="IOP52" s="146"/>
      <c r="IOQ52" s="147"/>
      <c r="IOW52" s="177"/>
      <c r="IOY52" s="146"/>
      <c r="IOZ52" s="147"/>
      <c r="IPF52" s="177"/>
      <c r="IPH52" s="146"/>
      <c r="IPI52" s="147"/>
      <c r="IPO52" s="177"/>
      <c r="IPQ52" s="146"/>
      <c r="IPR52" s="147"/>
      <c r="IPX52" s="177"/>
      <c r="IPZ52" s="146"/>
      <c r="IQA52" s="147"/>
      <c r="IQG52" s="177"/>
      <c r="IQI52" s="146"/>
      <c r="IQJ52" s="147"/>
      <c r="IQP52" s="177"/>
      <c r="IQR52" s="146"/>
      <c r="IQS52" s="147"/>
      <c r="IQY52" s="177"/>
      <c r="IRA52" s="146"/>
      <c r="IRB52" s="147"/>
      <c r="IRH52" s="177"/>
      <c r="IRJ52" s="146"/>
      <c r="IRK52" s="147"/>
      <c r="IRQ52" s="177"/>
      <c r="IRS52" s="146"/>
      <c r="IRT52" s="147"/>
      <c r="IRZ52" s="177"/>
      <c r="ISB52" s="146"/>
      <c r="ISC52" s="147"/>
      <c r="ISI52" s="177"/>
      <c r="ISK52" s="146"/>
      <c r="ISL52" s="147"/>
      <c r="ISR52" s="177"/>
      <c r="IST52" s="146"/>
      <c r="ISU52" s="147"/>
      <c r="ITA52" s="177"/>
      <c r="ITC52" s="146"/>
      <c r="ITD52" s="147"/>
      <c r="ITJ52" s="177"/>
      <c r="ITL52" s="146"/>
      <c r="ITM52" s="147"/>
      <c r="ITS52" s="177"/>
      <c r="ITU52" s="146"/>
      <c r="ITV52" s="147"/>
      <c r="IUB52" s="177"/>
      <c r="IUD52" s="146"/>
      <c r="IUE52" s="147"/>
      <c r="IUK52" s="177"/>
      <c r="IUM52" s="146"/>
      <c r="IUN52" s="147"/>
      <c r="IUT52" s="177"/>
      <c r="IUV52" s="146"/>
      <c r="IUW52" s="147"/>
      <c r="IVC52" s="177"/>
      <c r="IVE52" s="146"/>
      <c r="IVF52" s="147"/>
      <c r="IVL52" s="177"/>
      <c r="IVN52" s="146"/>
      <c r="IVO52" s="147"/>
      <c r="IVU52" s="177"/>
      <c r="IVW52" s="146"/>
      <c r="IVX52" s="147"/>
      <c r="IWD52" s="177"/>
      <c r="IWF52" s="146"/>
      <c r="IWG52" s="147"/>
      <c r="IWM52" s="177"/>
      <c r="IWO52" s="146"/>
      <c r="IWP52" s="147"/>
      <c r="IWV52" s="177"/>
      <c r="IWX52" s="146"/>
      <c r="IWY52" s="147"/>
      <c r="IXE52" s="177"/>
      <c r="IXG52" s="146"/>
      <c r="IXH52" s="147"/>
      <c r="IXN52" s="177"/>
      <c r="IXP52" s="146"/>
      <c r="IXQ52" s="147"/>
      <c r="IXW52" s="177"/>
      <c r="IXY52" s="146"/>
      <c r="IXZ52" s="147"/>
      <c r="IYF52" s="177"/>
      <c r="IYH52" s="146"/>
      <c r="IYI52" s="147"/>
      <c r="IYO52" s="177"/>
      <c r="IYQ52" s="146"/>
      <c r="IYR52" s="147"/>
      <c r="IYX52" s="177"/>
      <c r="IYZ52" s="146"/>
      <c r="IZA52" s="147"/>
      <c r="IZG52" s="177"/>
      <c r="IZI52" s="146"/>
      <c r="IZJ52" s="147"/>
      <c r="IZP52" s="177"/>
      <c r="IZR52" s="146"/>
      <c r="IZS52" s="147"/>
      <c r="IZY52" s="177"/>
      <c r="JAA52" s="146"/>
      <c r="JAB52" s="147"/>
      <c r="JAH52" s="177"/>
      <c r="JAJ52" s="146"/>
      <c r="JAK52" s="147"/>
      <c r="JAQ52" s="177"/>
      <c r="JAS52" s="146"/>
      <c r="JAT52" s="147"/>
      <c r="JAZ52" s="177"/>
      <c r="JBB52" s="146"/>
      <c r="JBC52" s="147"/>
      <c r="JBI52" s="177"/>
      <c r="JBK52" s="146"/>
      <c r="JBL52" s="147"/>
      <c r="JBR52" s="177"/>
      <c r="JBT52" s="146"/>
      <c r="JBU52" s="147"/>
      <c r="JCA52" s="177"/>
      <c r="JCC52" s="146"/>
      <c r="JCD52" s="147"/>
      <c r="JCJ52" s="177"/>
      <c r="JCL52" s="146"/>
      <c r="JCM52" s="147"/>
      <c r="JCS52" s="177"/>
      <c r="JCU52" s="146"/>
      <c r="JCV52" s="147"/>
      <c r="JDB52" s="177"/>
      <c r="JDD52" s="146"/>
      <c r="JDE52" s="147"/>
      <c r="JDK52" s="177"/>
      <c r="JDM52" s="146"/>
      <c r="JDN52" s="147"/>
      <c r="JDT52" s="177"/>
      <c r="JDV52" s="146"/>
      <c r="JDW52" s="147"/>
      <c r="JEC52" s="177"/>
      <c r="JEE52" s="146"/>
      <c r="JEF52" s="147"/>
      <c r="JEL52" s="177"/>
      <c r="JEN52" s="146"/>
      <c r="JEO52" s="147"/>
      <c r="JEU52" s="177"/>
      <c r="JEW52" s="146"/>
      <c r="JEX52" s="147"/>
      <c r="JFD52" s="177"/>
      <c r="JFF52" s="146"/>
      <c r="JFG52" s="147"/>
      <c r="JFM52" s="177"/>
      <c r="JFO52" s="146"/>
      <c r="JFP52" s="147"/>
      <c r="JFV52" s="177"/>
      <c r="JFX52" s="146"/>
      <c r="JFY52" s="147"/>
      <c r="JGE52" s="177"/>
      <c r="JGG52" s="146"/>
      <c r="JGH52" s="147"/>
      <c r="JGN52" s="177"/>
      <c r="JGP52" s="146"/>
      <c r="JGQ52" s="147"/>
      <c r="JGW52" s="177"/>
      <c r="JGY52" s="146"/>
      <c r="JGZ52" s="147"/>
      <c r="JHF52" s="177"/>
      <c r="JHH52" s="146"/>
      <c r="JHI52" s="147"/>
      <c r="JHO52" s="177"/>
      <c r="JHQ52" s="146"/>
      <c r="JHR52" s="147"/>
      <c r="JHX52" s="177"/>
      <c r="JHZ52" s="146"/>
      <c r="JIA52" s="147"/>
      <c r="JIG52" s="177"/>
      <c r="JII52" s="146"/>
      <c r="JIJ52" s="147"/>
      <c r="JIP52" s="177"/>
      <c r="JIR52" s="146"/>
      <c r="JIS52" s="147"/>
      <c r="JIY52" s="177"/>
      <c r="JJA52" s="146"/>
      <c r="JJB52" s="147"/>
      <c r="JJH52" s="177"/>
      <c r="JJJ52" s="146"/>
      <c r="JJK52" s="147"/>
      <c r="JJQ52" s="177"/>
      <c r="JJS52" s="146"/>
      <c r="JJT52" s="147"/>
      <c r="JJZ52" s="177"/>
      <c r="JKB52" s="146"/>
      <c r="JKC52" s="147"/>
      <c r="JKI52" s="177"/>
      <c r="JKK52" s="146"/>
      <c r="JKL52" s="147"/>
      <c r="JKR52" s="177"/>
      <c r="JKT52" s="146"/>
      <c r="JKU52" s="147"/>
      <c r="JLA52" s="177"/>
      <c r="JLC52" s="146"/>
      <c r="JLD52" s="147"/>
      <c r="JLJ52" s="177"/>
      <c r="JLL52" s="146"/>
      <c r="JLM52" s="147"/>
      <c r="JLS52" s="177"/>
      <c r="JLU52" s="146"/>
      <c r="JLV52" s="147"/>
      <c r="JMB52" s="177"/>
      <c r="JMD52" s="146"/>
      <c r="JME52" s="147"/>
      <c r="JMK52" s="177"/>
      <c r="JMM52" s="146"/>
      <c r="JMN52" s="147"/>
      <c r="JMT52" s="177"/>
      <c r="JMV52" s="146"/>
      <c r="JMW52" s="147"/>
      <c r="JNC52" s="177"/>
      <c r="JNE52" s="146"/>
      <c r="JNF52" s="147"/>
      <c r="JNL52" s="177"/>
      <c r="JNN52" s="146"/>
      <c r="JNO52" s="147"/>
      <c r="JNU52" s="177"/>
      <c r="JNW52" s="146"/>
      <c r="JNX52" s="147"/>
      <c r="JOD52" s="177"/>
      <c r="JOF52" s="146"/>
      <c r="JOG52" s="147"/>
      <c r="JOM52" s="177"/>
      <c r="JOO52" s="146"/>
      <c r="JOP52" s="147"/>
      <c r="JOV52" s="177"/>
      <c r="JOX52" s="146"/>
      <c r="JOY52" s="147"/>
      <c r="JPE52" s="177"/>
      <c r="JPG52" s="146"/>
      <c r="JPH52" s="147"/>
      <c r="JPN52" s="177"/>
      <c r="JPP52" s="146"/>
      <c r="JPQ52" s="147"/>
      <c r="JPW52" s="177"/>
      <c r="JPY52" s="146"/>
      <c r="JPZ52" s="147"/>
      <c r="JQF52" s="177"/>
      <c r="JQH52" s="146"/>
      <c r="JQI52" s="147"/>
      <c r="JQO52" s="177"/>
      <c r="JQQ52" s="146"/>
      <c r="JQR52" s="147"/>
      <c r="JQX52" s="177"/>
      <c r="JQZ52" s="146"/>
      <c r="JRA52" s="147"/>
      <c r="JRG52" s="177"/>
      <c r="JRI52" s="146"/>
      <c r="JRJ52" s="147"/>
      <c r="JRP52" s="177"/>
      <c r="JRR52" s="146"/>
      <c r="JRS52" s="147"/>
      <c r="JRY52" s="177"/>
      <c r="JSA52" s="146"/>
      <c r="JSB52" s="147"/>
      <c r="JSH52" s="177"/>
      <c r="JSJ52" s="146"/>
      <c r="JSK52" s="147"/>
      <c r="JSQ52" s="177"/>
      <c r="JSS52" s="146"/>
      <c r="JST52" s="147"/>
      <c r="JSZ52" s="177"/>
      <c r="JTB52" s="146"/>
      <c r="JTC52" s="147"/>
      <c r="JTI52" s="177"/>
      <c r="JTK52" s="146"/>
      <c r="JTL52" s="147"/>
      <c r="JTR52" s="177"/>
      <c r="JTT52" s="146"/>
      <c r="JTU52" s="147"/>
      <c r="JUA52" s="177"/>
      <c r="JUC52" s="146"/>
      <c r="JUD52" s="147"/>
      <c r="JUJ52" s="177"/>
      <c r="JUL52" s="146"/>
      <c r="JUM52" s="147"/>
      <c r="JUS52" s="177"/>
      <c r="JUU52" s="146"/>
      <c r="JUV52" s="147"/>
      <c r="JVB52" s="177"/>
      <c r="JVD52" s="146"/>
      <c r="JVE52" s="147"/>
      <c r="JVK52" s="177"/>
      <c r="JVM52" s="146"/>
      <c r="JVN52" s="147"/>
      <c r="JVT52" s="177"/>
      <c r="JVV52" s="146"/>
      <c r="JVW52" s="147"/>
      <c r="JWC52" s="177"/>
      <c r="JWE52" s="146"/>
      <c r="JWF52" s="147"/>
      <c r="JWL52" s="177"/>
      <c r="JWN52" s="146"/>
      <c r="JWO52" s="147"/>
      <c r="JWU52" s="177"/>
      <c r="JWW52" s="146"/>
      <c r="JWX52" s="147"/>
      <c r="JXD52" s="177"/>
      <c r="JXF52" s="146"/>
      <c r="JXG52" s="147"/>
      <c r="JXM52" s="177"/>
      <c r="JXO52" s="146"/>
      <c r="JXP52" s="147"/>
      <c r="JXV52" s="177"/>
      <c r="JXX52" s="146"/>
      <c r="JXY52" s="147"/>
      <c r="JYE52" s="177"/>
      <c r="JYG52" s="146"/>
      <c r="JYH52" s="147"/>
      <c r="JYN52" s="177"/>
      <c r="JYP52" s="146"/>
      <c r="JYQ52" s="147"/>
      <c r="JYW52" s="177"/>
      <c r="JYY52" s="146"/>
      <c r="JYZ52" s="147"/>
      <c r="JZF52" s="177"/>
      <c r="JZH52" s="146"/>
      <c r="JZI52" s="147"/>
      <c r="JZO52" s="177"/>
      <c r="JZQ52" s="146"/>
      <c r="JZR52" s="147"/>
      <c r="JZX52" s="177"/>
      <c r="JZZ52" s="146"/>
      <c r="KAA52" s="147"/>
      <c r="KAG52" s="177"/>
      <c r="KAI52" s="146"/>
      <c r="KAJ52" s="147"/>
      <c r="KAP52" s="177"/>
      <c r="KAR52" s="146"/>
      <c r="KAS52" s="147"/>
      <c r="KAY52" s="177"/>
      <c r="KBA52" s="146"/>
      <c r="KBB52" s="147"/>
      <c r="KBH52" s="177"/>
      <c r="KBJ52" s="146"/>
      <c r="KBK52" s="147"/>
      <c r="KBQ52" s="177"/>
      <c r="KBS52" s="146"/>
      <c r="KBT52" s="147"/>
      <c r="KBZ52" s="177"/>
      <c r="KCB52" s="146"/>
      <c r="KCC52" s="147"/>
      <c r="KCI52" s="177"/>
      <c r="KCK52" s="146"/>
      <c r="KCL52" s="147"/>
      <c r="KCR52" s="177"/>
      <c r="KCT52" s="146"/>
      <c r="KCU52" s="147"/>
      <c r="KDA52" s="177"/>
      <c r="KDC52" s="146"/>
      <c r="KDD52" s="147"/>
      <c r="KDJ52" s="177"/>
      <c r="KDL52" s="146"/>
      <c r="KDM52" s="147"/>
      <c r="KDS52" s="177"/>
      <c r="KDU52" s="146"/>
      <c r="KDV52" s="147"/>
      <c r="KEB52" s="177"/>
      <c r="KED52" s="146"/>
      <c r="KEE52" s="147"/>
      <c r="KEK52" s="177"/>
      <c r="KEM52" s="146"/>
      <c r="KEN52" s="147"/>
      <c r="KET52" s="177"/>
      <c r="KEV52" s="146"/>
      <c r="KEW52" s="147"/>
      <c r="KFC52" s="177"/>
      <c r="KFE52" s="146"/>
      <c r="KFF52" s="147"/>
      <c r="KFL52" s="177"/>
      <c r="KFN52" s="146"/>
      <c r="KFO52" s="147"/>
      <c r="KFU52" s="177"/>
      <c r="KFW52" s="146"/>
      <c r="KFX52" s="147"/>
      <c r="KGD52" s="177"/>
      <c r="KGF52" s="146"/>
      <c r="KGG52" s="147"/>
      <c r="KGM52" s="177"/>
      <c r="KGO52" s="146"/>
      <c r="KGP52" s="147"/>
      <c r="KGV52" s="177"/>
      <c r="KGX52" s="146"/>
      <c r="KGY52" s="147"/>
      <c r="KHE52" s="177"/>
      <c r="KHG52" s="146"/>
      <c r="KHH52" s="147"/>
      <c r="KHN52" s="177"/>
      <c r="KHP52" s="146"/>
      <c r="KHQ52" s="147"/>
      <c r="KHW52" s="177"/>
      <c r="KHY52" s="146"/>
      <c r="KHZ52" s="147"/>
      <c r="KIF52" s="177"/>
      <c r="KIH52" s="146"/>
      <c r="KII52" s="147"/>
      <c r="KIO52" s="177"/>
      <c r="KIQ52" s="146"/>
      <c r="KIR52" s="147"/>
      <c r="KIX52" s="177"/>
      <c r="KIZ52" s="146"/>
      <c r="KJA52" s="147"/>
      <c r="KJG52" s="177"/>
      <c r="KJI52" s="146"/>
      <c r="KJJ52" s="147"/>
      <c r="KJP52" s="177"/>
      <c r="KJR52" s="146"/>
      <c r="KJS52" s="147"/>
      <c r="KJY52" s="177"/>
      <c r="KKA52" s="146"/>
      <c r="KKB52" s="147"/>
      <c r="KKH52" s="177"/>
      <c r="KKJ52" s="146"/>
      <c r="KKK52" s="147"/>
      <c r="KKQ52" s="177"/>
      <c r="KKS52" s="146"/>
      <c r="KKT52" s="147"/>
      <c r="KKZ52" s="177"/>
      <c r="KLB52" s="146"/>
      <c r="KLC52" s="147"/>
      <c r="KLI52" s="177"/>
      <c r="KLK52" s="146"/>
      <c r="KLL52" s="147"/>
      <c r="KLR52" s="177"/>
      <c r="KLT52" s="146"/>
      <c r="KLU52" s="147"/>
      <c r="KMA52" s="177"/>
      <c r="KMC52" s="146"/>
      <c r="KMD52" s="147"/>
      <c r="KMJ52" s="177"/>
      <c r="KML52" s="146"/>
      <c r="KMM52" s="147"/>
      <c r="KMS52" s="177"/>
      <c r="KMU52" s="146"/>
      <c r="KMV52" s="147"/>
      <c r="KNB52" s="177"/>
      <c r="KND52" s="146"/>
      <c r="KNE52" s="147"/>
      <c r="KNK52" s="177"/>
      <c r="KNM52" s="146"/>
      <c r="KNN52" s="147"/>
      <c r="KNT52" s="177"/>
      <c r="KNV52" s="146"/>
      <c r="KNW52" s="147"/>
      <c r="KOC52" s="177"/>
      <c r="KOE52" s="146"/>
      <c r="KOF52" s="147"/>
      <c r="KOL52" s="177"/>
      <c r="KON52" s="146"/>
      <c r="KOO52" s="147"/>
      <c r="KOU52" s="177"/>
      <c r="KOW52" s="146"/>
      <c r="KOX52" s="147"/>
      <c r="KPD52" s="177"/>
      <c r="KPF52" s="146"/>
      <c r="KPG52" s="147"/>
      <c r="KPM52" s="177"/>
      <c r="KPO52" s="146"/>
      <c r="KPP52" s="147"/>
      <c r="KPV52" s="177"/>
      <c r="KPX52" s="146"/>
      <c r="KPY52" s="147"/>
      <c r="KQE52" s="177"/>
      <c r="KQG52" s="146"/>
      <c r="KQH52" s="147"/>
      <c r="KQN52" s="177"/>
      <c r="KQP52" s="146"/>
      <c r="KQQ52" s="147"/>
      <c r="KQW52" s="177"/>
      <c r="KQY52" s="146"/>
      <c r="KQZ52" s="147"/>
      <c r="KRF52" s="177"/>
      <c r="KRH52" s="146"/>
      <c r="KRI52" s="147"/>
      <c r="KRO52" s="177"/>
      <c r="KRQ52" s="146"/>
      <c r="KRR52" s="147"/>
      <c r="KRX52" s="177"/>
      <c r="KRZ52" s="146"/>
      <c r="KSA52" s="147"/>
      <c r="KSG52" s="177"/>
      <c r="KSI52" s="146"/>
      <c r="KSJ52" s="147"/>
      <c r="KSP52" s="177"/>
      <c r="KSR52" s="146"/>
      <c r="KSS52" s="147"/>
      <c r="KSY52" s="177"/>
      <c r="KTA52" s="146"/>
      <c r="KTB52" s="147"/>
      <c r="KTH52" s="177"/>
      <c r="KTJ52" s="146"/>
      <c r="KTK52" s="147"/>
      <c r="KTQ52" s="177"/>
      <c r="KTS52" s="146"/>
      <c r="KTT52" s="147"/>
      <c r="KTZ52" s="177"/>
      <c r="KUB52" s="146"/>
      <c r="KUC52" s="147"/>
      <c r="KUI52" s="177"/>
      <c r="KUK52" s="146"/>
      <c r="KUL52" s="147"/>
      <c r="KUR52" s="177"/>
      <c r="KUT52" s="146"/>
      <c r="KUU52" s="147"/>
      <c r="KVA52" s="177"/>
      <c r="KVC52" s="146"/>
      <c r="KVD52" s="147"/>
      <c r="KVJ52" s="177"/>
      <c r="KVL52" s="146"/>
      <c r="KVM52" s="147"/>
      <c r="KVS52" s="177"/>
      <c r="KVU52" s="146"/>
      <c r="KVV52" s="147"/>
      <c r="KWB52" s="177"/>
      <c r="KWD52" s="146"/>
      <c r="KWE52" s="147"/>
      <c r="KWK52" s="177"/>
      <c r="KWM52" s="146"/>
      <c r="KWN52" s="147"/>
      <c r="KWT52" s="177"/>
      <c r="KWV52" s="146"/>
      <c r="KWW52" s="147"/>
      <c r="KXC52" s="177"/>
      <c r="KXE52" s="146"/>
      <c r="KXF52" s="147"/>
      <c r="KXL52" s="177"/>
      <c r="KXN52" s="146"/>
      <c r="KXO52" s="147"/>
      <c r="KXU52" s="177"/>
      <c r="KXW52" s="146"/>
      <c r="KXX52" s="147"/>
      <c r="KYD52" s="177"/>
      <c r="KYF52" s="146"/>
      <c r="KYG52" s="147"/>
      <c r="KYM52" s="177"/>
      <c r="KYO52" s="146"/>
      <c r="KYP52" s="147"/>
      <c r="KYV52" s="177"/>
      <c r="KYX52" s="146"/>
      <c r="KYY52" s="147"/>
      <c r="KZE52" s="177"/>
      <c r="KZG52" s="146"/>
      <c r="KZH52" s="147"/>
      <c r="KZN52" s="177"/>
      <c r="KZP52" s="146"/>
      <c r="KZQ52" s="147"/>
      <c r="KZW52" s="177"/>
      <c r="KZY52" s="146"/>
      <c r="KZZ52" s="147"/>
      <c r="LAF52" s="177"/>
      <c r="LAH52" s="146"/>
      <c r="LAI52" s="147"/>
      <c r="LAO52" s="177"/>
      <c r="LAQ52" s="146"/>
      <c r="LAR52" s="147"/>
      <c r="LAX52" s="177"/>
      <c r="LAZ52" s="146"/>
      <c r="LBA52" s="147"/>
      <c r="LBG52" s="177"/>
      <c r="LBI52" s="146"/>
      <c r="LBJ52" s="147"/>
      <c r="LBP52" s="177"/>
      <c r="LBR52" s="146"/>
      <c r="LBS52" s="147"/>
      <c r="LBY52" s="177"/>
      <c r="LCA52" s="146"/>
      <c r="LCB52" s="147"/>
      <c r="LCH52" s="177"/>
      <c r="LCJ52" s="146"/>
      <c r="LCK52" s="147"/>
      <c r="LCQ52" s="177"/>
      <c r="LCS52" s="146"/>
      <c r="LCT52" s="147"/>
      <c r="LCZ52" s="177"/>
      <c r="LDB52" s="146"/>
      <c r="LDC52" s="147"/>
      <c r="LDI52" s="177"/>
      <c r="LDK52" s="146"/>
      <c r="LDL52" s="147"/>
      <c r="LDR52" s="177"/>
      <c r="LDT52" s="146"/>
      <c r="LDU52" s="147"/>
      <c r="LEA52" s="177"/>
      <c r="LEC52" s="146"/>
      <c r="LED52" s="147"/>
      <c r="LEJ52" s="177"/>
      <c r="LEL52" s="146"/>
      <c r="LEM52" s="147"/>
      <c r="LES52" s="177"/>
      <c r="LEU52" s="146"/>
      <c r="LEV52" s="147"/>
      <c r="LFB52" s="177"/>
      <c r="LFD52" s="146"/>
      <c r="LFE52" s="147"/>
      <c r="LFK52" s="177"/>
      <c r="LFM52" s="146"/>
      <c r="LFN52" s="147"/>
      <c r="LFT52" s="177"/>
      <c r="LFV52" s="146"/>
      <c r="LFW52" s="147"/>
      <c r="LGC52" s="177"/>
      <c r="LGE52" s="146"/>
      <c r="LGF52" s="147"/>
      <c r="LGL52" s="177"/>
      <c r="LGN52" s="146"/>
      <c r="LGO52" s="147"/>
      <c r="LGU52" s="177"/>
      <c r="LGW52" s="146"/>
      <c r="LGX52" s="147"/>
      <c r="LHD52" s="177"/>
      <c r="LHF52" s="146"/>
      <c r="LHG52" s="147"/>
      <c r="LHM52" s="177"/>
      <c r="LHO52" s="146"/>
      <c r="LHP52" s="147"/>
      <c r="LHV52" s="177"/>
      <c r="LHX52" s="146"/>
      <c r="LHY52" s="147"/>
      <c r="LIE52" s="177"/>
      <c r="LIG52" s="146"/>
      <c r="LIH52" s="147"/>
      <c r="LIN52" s="177"/>
      <c r="LIP52" s="146"/>
      <c r="LIQ52" s="147"/>
      <c r="LIW52" s="177"/>
      <c r="LIY52" s="146"/>
      <c r="LIZ52" s="147"/>
      <c r="LJF52" s="177"/>
      <c r="LJH52" s="146"/>
      <c r="LJI52" s="147"/>
      <c r="LJO52" s="177"/>
      <c r="LJQ52" s="146"/>
      <c r="LJR52" s="147"/>
      <c r="LJX52" s="177"/>
      <c r="LJZ52" s="146"/>
      <c r="LKA52" s="147"/>
      <c r="LKG52" s="177"/>
      <c r="LKI52" s="146"/>
      <c r="LKJ52" s="147"/>
      <c r="LKP52" s="177"/>
      <c r="LKR52" s="146"/>
      <c r="LKS52" s="147"/>
      <c r="LKY52" s="177"/>
      <c r="LLA52" s="146"/>
      <c r="LLB52" s="147"/>
      <c r="LLH52" s="177"/>
      <c r="LLJ52" s="146"/>
      <c r="LLK52" s="147"/>
      <c r="LLQ52" s="177"/>
      <c r="LLS52" s="146"/>
      <c r="LLT52" s="147"/>
      <c r="LLZ52" s="177"/>
      <c r="LMB52" s="146"/>
      <c r="LMC52" s="147"/>
      <c r="LMI52" s="177"/>
      <c r="LMK52" s="146"/>
      <c r="LML52" s="147"/>
      <c r="LMR52" s="177"/>
      <c r="LMT52" s="146"/>
      <c r="LMU52" s="147"/>
      <c r="LNA52" s="177"/>
      <c r="LNC52" s="146"/>
      <c r="LND52" s="147"/>
      <c r="LNJ52" s="177"/>
      <c r="LNL52" s="146"/>
      <c r="LNM52" s="147"/>
      <c r="LNS52" s="177"/>
      <c r="LNU52" s="146"/>
      <c r="LNV52" s="147"/>
      <c r="LOB52" s="177"/>
      <c r="LOD52" s="146"/>
      <c r="LOE52" s="147"/>
      <c r="LOK52" s="177"/>
      <c r="LOM52" s="146"/>
      <c r="LON52" s="147"/>
      <c r="LOT52" s="177"/>
      <c r="LOV52" s="146"/>
      <c r="LOW52" s="147"/>
      <c r="LPC52" s="177"/>
      <c r="LPE52" s="146"/>
      <c r="LPF52" s="147"/>
      <c r="LPL52" s="177"/>
      <c r="LPN52" s="146"/>
      <c r="LPO52" s="147"/>
      <c r="LPU52" s="177"/>
      <c r="LPW52" s="146"/>
      <c r="LPX52" s="147"/>
      <c r="LQD52" s="177"/>
      <c r="LQF52" s="146"/>
      <c r="LQG52" s="147"/>
      <c r="LQM52" s="177"/>
      <c r="LQO52" s="146"/>
      <c r="LQP52" s="147"/>
      <c r="LQV52" s="177"/>
      <c r="LQX52" s="146"/>
      <c r="LQY52" s="147"/>
      <c r="LRE52" s="177"/>
      <c r="LRG52" s="146"/>
      <c r="LRH52" s="147"/>
      <c r="LRN52" s="177"/>
      <c r="LRP52" s="146"/>
      <c r="LRQ52" s="147"/>
      <c r="LRW52" s="177"/>
      <c r="LRY52" s="146"/>
      <c r="LRZ52" s="147"/>
      <c r="LSF52" s="177"/>
      <c r="LSH52" s="146"/>
      <c r="LSI52" s="147"/>
      <c r="LSO52" s="177"/>
      <c r="LSQ52" s="146"/>
      <c r="LSR52" s="147"/>
      <c r="LSX52" s="177"/>
      <c r="LSZ52" s="146"/>
      <c r="LTA52" s="147"/>
      <c r="LTG52" s="177"/>
      <c r="LTI52" s="146"/>
      <c r="LTJ52" s="147"/>
      <c r="LTP52" s="177"/>
      <c r="LTR52" s="146"/>
      <c r="LTS52" s="147"/>
      <c r="LTY52" s="177"/>
      <c r="LUA52" s="146"/>
      <c r="LUB52" s="147"/>
      <c r="LUH52" s="177"/>
      <c r="LUJ52" s="146"/>
      <c r="LUK52" s="147"/>
      <c r="LUQ52" s="177"/>
      <c r="LUS52" s="146"/>
      <c r="LUT52" s="147"/>
      <c r="LUZ52" s="177"/>
      <c r="LVB52" s="146"/>
      <c r="LVC52" s="147"/>
      <c r="LVI52" s="177"/>
      <c r="LVK52" s="146"/>
      <c r="LVL52" s="147"/>
      <c r="LVR52" s="177"/>
      <c r="LVT52" s="146"/>
      <c r="LVU52" s="147"/>
      <c r="LWA52" s="177"/>
      <c r="LWC52" s="146"/>
      <c r="LWD52" s="147"/>
      <c r="LWJ52" s="177"/>
      <c r="LWL52" s="146"/>
      <c r="LWM52" s="147"/>
      <c r="LWS52" s="177"/>
      <c r="LWU52" s="146"/>
      <c r="LWV52" s="147"/>
      <c r="LXB52" s="177"/>
      <c r="LXD52" s="146"/>
      <c r="LXE52" s="147"/>
      <c r="LXK52" s="177"/>
      <c r="LXM52" s="146"/>
      <c r="LXN52" s="147"/>
      <c r="LXT52" s="177"/>
      <c r="LXV52" s="146"/>
      <c r="LXW52" s="147"/>
      <c r="LYC52" s="177"/>
      <c r="LYE52" s="146"/>
      <c r="LYF52" s="147"/>
      <c r="LYL52" s="177"/>
      <c r="LYN52" s="146"/>
      <c r="LYO52" s="147"/>
      <c r="LYU52" s="177"/>
      <c r="LYW52" s="146"/>
      <c r="LYX52" s="147"/>
      <c r="LZD52" s="177"/>
      <c r="LZF52" s="146"/>
      <c r="LZG52" s="147"/>
      <c r="LZM52" s="177"/>
      <c r="LZO52" s="146"/>
      <c r="LZP52" s="147"/>
      <c r="LZV52" s="177"/>
      <c r="LZX52" s="146"/>
      <c r="LZY52" s="147"/>
      <c r="MAE52" s="177"/>
      <c r="MAG52" s="146"/>
      <c r="MAH52" s="147"/>
      <c r="MAN52" s="177"/>
      <c r="MAP52" s="146"/>
      <c r="MAQ52" s="147"/>
      <c r="MAW52" s="177"/>
      <c r="MAY52" s="146"/>
      <c r="MAZ52" s="147"/>
      <c r="MBF52" s="177"/>
      <c r="MBH52" s="146"/>
      <c r="MBI52" s="147"/>
      <c r="MBO52" s="177"/>
      <c r="MBQ52" s="146"/>
      <c r="MBR52" s="147"/>
      <c r="MBX52" s="177"/>
      <c r="MBZ52" s="146"/>
      <c r="MCA52" s="147"/>
      <c r="MCG52" s="177"/>
      <c r="MCI52" s="146"/>
      <c r="MCJ52" s="147"/>
      <c r="MCP52" s="177"/>
      <c r="MCR52" s="146"/>
      <c r="MCS52" s="147"/>
      <c r="MCY52" s="177"/>
      <c r="MDA52" s="146"/>
      <c r="MDB52" s="147"/>
      <c r="MDH52" s="177"/>
      <c r="MDJ52" s="146"/>
      <c r="MDK52" s="147"/>
      <c r="MDQ52" s="177"/>
      <c r="MDS52" s="146"/>
      <c r="MDT52" s="147"/>
      <c r="MDZ52" s="177"/>
      <c r="MEB52" s="146"/>
      <c r="MEC52" s="147"/>
      <c r="MEI52" s="177"/>
      <c r="MEK52" s="146"/>
      <c r="MEL52" s="147"/>
      <c r="MER52" s="177"/>
      <c r="MET52" s="146"/>
      <c r="MEU52" s="147"/>
      <c r="MFA52" s="177"/>
      <c r="MFC52" s="146"/>
      <c r="MFD52" s="147"/>
      <c r="MFJ52" s="177"/>
      <c r="MFL52" s="146"/>
      <c r="MFM52" s="147"/>
      <c r="MFS52" s="177"/>
      <c r="MFU52" s="146"/>
      <c r="MFV52" s="147"/>
      <c r="MGB52" s="177"/>
      <c r="MGD52" s="146"/>
      <c r="MGE52" s="147"/>
      <c r="MGK52" s="177"/>
      <c r="MGM52" s="146"/>
      <c r="MGN52" s="147"/>
      <c r="MGT52" s="177"/>
      <c r="MGV52" s="146"/>
      <c r="MGW52" s="147"/>
      <c r="MHC52" s="177"/>
      <c r="MHE52" s="146"/>
      <c r="MHF52" s="147"/>
      <c r="MHL52" s="177"/>
      <c r="MHN52" s="146"/>
      <c r="MHO52" s="147"/>
      <c r="MHU52" s="177"/>
      <c r="MHW52" s="146"/>
      <c r="MHX52" s="147"/>
      <c r="MID52" s="177"/>
      <c r="MIF52" s="146"/>
      <c r="MIG52" s="147"/>
      <c r="MIM52" s="177"/>
      <c r="MIO52" s="146"/>
      <c r="MIP52" s="147"/>
      <c r="MIV52" s="177"/>
      <c r="MIX52" s="146"/>
      <c r="MIY52" s="147"/>
      <c r="MJE52" s="177"/>
      <c r="MJG52" s="146"/>
      <c r="MJH52" s="147"/>
      <c r="MJN52" s="177"/>
      <c r="MJP52" s="146"/>
      <c r="MJQ52" s="147"/>
      <c r="MJW52" s="177"/>
      <c r="MJY52" s="146"/>
      <c r="MJZ52" s="147"/>
      <c r="MKF52" s="177"/>
      <c r="MKH52" s="146"/>
      <c r="MKI52" s="147"/>
      <c r="MKO52" s="177"/>
      <c r="MKQ52" s="146"/>
      <c r="MKR52" s="147"/>
      <c r="MKX52" s="177"/>
      <c r="MKZ52" s="146"/>
      <c r="MLA52" s="147"/>
      <c r="MLG52" s="177"/>
      <c r="MLI52" s="146"/>
      <c r="MLJ52" s="147"/>
      <c r="MLP52" s="177"/>
      <c r="MLR52" s="146"/>
      <c r="MLS52" s="147"/>
      <c r="MLY52" s="177"/>
      <c r="MMA52" s="146"/>
      <c r="MMB52" s="147"/>
      <c r="MMH52" s="177"/>
      <c r="MMJ52" s="146"/>
      <c r="MMK52" s="147"/>
      <c r="MMQ52" s="177"/>
      <c r="MMS52" s="146"/>
      <c r="MMT52" s="147"/>
      <c r="MMZ52" s="177"/>
      <c r="MNB52" s="146"/>
      <c r="MNC52" s="147"/>
      <c r="MNI52" s="177"/>
      <c r="MNK52" s="146"/>
      <c r="MNL52" s="147"/>
      <c r="MNR52" s="177"/>
      <c r="MNT52" s="146"/>
      <c r="MNU52" s="147"/>
      <c r="MOA52" s="177"/>
      <c r="MOC52" s="146"/>
      <c r="MOD52" s="147"/>
      <c r="MOJ52" s="177"/>
      <c r="MOL52" s="146"/>
      <c r="MOM52" s="147"/>
      <c r="MOS52" s="177"/>
      <c r="MOU52" s="146"/>
      <c r="MOV52" s="147"/>
      <c r="MPB52" s="177"/>
      <c r="MPD52" s="146"/>
      <c r="MPE52" s="147"/>
      <c r="MPK52" s="177"/>
      <c r="MPM52" s="146"/>
      <c r="MPN52" s="147"/>
      <c r="MPT52" s="177"/>
      <c r="MPV52" s="146"/>
      <c r="MPW52" s="147"/>
      <c r="MQC52" s="177"/>
      <c r="MQE52" s="146"/>
      <c r="MQF52" s="147"/>
      <c r="MQL52" s="177"/>
      <c r="MQN52" s="146"/>
      <c r="MQO52" s="147"/>
      <c r="MQU52" s="177"/>
      <c r="MQW52" s="146"/>
      <c r="MQX52" s="147"/>
      <c r="MRD52" s="177"/>
      <c r="MRF52" s="146"/>
      <c r="MRG52" s="147"/>
      <c r="MRM52" s="177"/>
      <c r="MRO52" s="146"/>
      <c r="MRP52" s="147"/>
      <c r="MRV52" s="177"/>
      <c r="MRX52" s="146"/>
      <c r="MRY52" s="147"/>
      <c r="MSE52" s="177"/>
      <c r="MSG52" s="146"/>
      <c r="MSH52" s="147"/>
      <c r="MSN52" s="177"/>
      <c r="MSP52" s="146"/>
      <c r="MSQ52" s="147"/>
      <c r="MSW52" s="177"/>
      <c r="MSY52" s="146"/>
      <c r="MSZ52" s="147"/>
      <c r="MTF52" s="177"/>
      <c r="MTH52" s="146"/>
      <c r="MTI52" s="147"/>
      <c r="MTO52" s="177"/>
      <c r="MTQ52" s="146"/>
      <c r="MTR52" s="147"/>
      <c r="MTX52" s="177"/>
      <c r="MTZ52" s="146"/>
      <c r="MUA52" s="147"/>
      <c r="MUG52" s="177"/>
      <c r="MUI52" s="146"/>
      <c r="MUJ52" s="147"/>
      <c r="MUP52" s="177"/>
      <c r="MUR52" s="146"/>
      <c r="MUS52" s="147"/>
      <c r="MUY52" s="177"/>
      <c r="MVA52" s="146"/>
      <c r="MVB52" s="147"/>
      <c r="MVH52" s="177"/>
      <c r="MVJ52" s="146"/>
      <c r="MVK52" s="147"/>
      <c r="MVQ52" s="177"/>
      <c r="MVS52" s="146"/>
      <c r="MVT52" s="147"/>
      <c r="MVZ52" s="177"/>
      <c r="MWB52" s="146"/>
      <c r="MWC52" s="147"/>
      <c r="MWI52" s="177"/>
      <c r="MWK52" s="146"/>
      <c r="MWL52" s="147"/>
      <c r="MWR52" s="177"/>
      <c r="MWT52" s="146"/>
      <c r="MWU52" s="147"/>
      <c r="MXA52" s="177"/>
      <c r="MXC52" s="146"/>
      <c r="MXD52" s="147"/>
      <c r="MXJ52" s="177"/>
      <c r="MXL52" s="146"/>
      <c r="MXM52" s="147"/>
      <c r="MXS52" s="177"/>
      <c r="MXU52" s="146"/>
      <c r="MXV52" s="147"/>
      <c r="MYB52" s="177"/>
      <c r="MYD52" s="146"/>
      <c r="MYE52" s="147"/>
      <c r="MYK52" s="177"/>
      <c r="MYM52" s="146"/>
      <c r="MYN52" s="147"/>
      <c r="MYT52" s="177"/>
      <c r="MYV52" s="146"/>
      <c r="MYW52" s="147"/>
      <c r="MZC52" s="177"/>
      <c r="MZE52" s="146"/>
      <c r="MZF52" s="147"/>
      <c r="MZL52" s="177"/>
      <c r="MZN52" s="146"/>
      <c r="MZO52" s="147"/>
      <c r="MZU52" s="177"/>
      <c r="MZW52" s="146"/>
      <c r="MZX52" s="147"/>
      <c r="NAD52" s="177"/>
      <c r="NAF52" s="146"/>
      <c r="NAG52" s="147"/>
      <c r="NAM52" s="177"/>
      <c r="NAO52" s="146"/>
      <c r="NAP52" s="147"/>
      <c r="NAV52" s="177"/>
      <c r="NAX52" s="146"/>
      <c r="NAY52" s="147"/>
      <c r="NBE52" s="177"/>
      <c r="NBG52" s="146"/>
      <c r="NBH52" s="147"/>
      <c r="NBN52" s="177"/>
      <c r="NBP52" s="146"/>
      <c r="NBQ52" s="147"/>
      <c r="NBW52" s="177"/>
      <c r="NBY52" s="146"/>
      <c r="NBZ52" s="147"/>
      <c r="NCF52" s="177"/>
      <c r="NCH52" s="146"/>
      <c r="NCI52" s="147"/>
      <c r="NCO52" s="177"/>
      <c r="NCQ52" s="146"/>
      <c r="NCR52" s="147"/>
      <c r="NCX52" s="177"/>
      <c r="NCZ52" s="146"/>
      <c r="NDA52" s="147"/>
      <c r="NDG52" s="177"/>
      <c r="NDI52" s="146"/>
      <c r="NDJ52" s="147"/>
      <c r="NDP52" s="177"/>
      <c r="NDR52" s="146"/>
      <c r="NDS52" s="147"/>
      <c r="NDY52" s="177"/>
      <c r="NEA52" s="146"/>
      <c r="NEB52" s="147"/>
      <c r="NEH52" s="177"/>
      <c r="NEJ52" s="146"/>
      <c r="NEK52" s="147"/>
      <c r="NEQ52" s="177"/>
      <c r="NES52" s="146"/>
      <c r="NET52" s="147"/>
      <c r="NEZ52" s="177"/>
      <c r="NFB52" s="146"/>
      <c r="NFC52" s="147"/>
      <c r="NFI52" s="177"/>
      <c r="NFK52" s="146"/>
      <c r="NFL52" s="147"/>
      <c r="NFR52" s="177"/>
      <c r="NFT52" s="146"/>
      <c r="NFU52" s="147"/>
      <c r="NGA52" s="177"/>
      <c r="NGC52" s="146"/>
      <c r="NGD52" s="147"/>
      <c r="NGJ52" s="177"/>
      <c r="NGL52" s="146"/>
      <c r="NGM52" s="147"/>
      <c r="NGS52" s="177"/>
      <c r="NGU52" s="146"/>
      <c r="NGV52" s="147"/>
      <c r="NHB52" s="177"/>
      <c r="NHD52" s="146"/>
      <c r="NHE52" s="147"/>
      <c r="NHK52" s="177"/>
      <c r="NHM52" s="146"/>
      <c r="NHN52" s="147"/>
      <c r="NHT52" s="177"/>
      <c r="NHV52" s="146"/>
      <c r="NHW52" s="147"/>
      <c r="NIC52" s="177"/>
      <c r="NIE52" s="146"/>
      <c r="NIF52" s="147"/>
      <c r="NIL52" s="177"/>
      <c r="NIN52" s="146"/>
      <c r="NIO52" s="147"/>
      <c r="NIU52" s="177"/>
      <c r="NIW52" s="146"/>
      <c r="NIX52" s="147"/>
      <c r="NJD52" s="177"/>
      <c r="NJF52" s="146"/>
      <c r="NJG52" s="147"/>
      <c r="NJM52" s="177"/>
      <c r="NJO52" s="146"/>
      <c r="NJP52" s="147"/>
      <c r="NJV52" s="177"/>
      <c r="NJX52" s="146"/>
      <c r="NJY52" s="147"/>
      <c r="NKE52" s="177"/>
      <c r="NKG52" s="146"/>
      <c r="NKH52" s="147"/>
      <c r="NKN52" s="177"/>
      <c r="NKP52" s="146"/>
      <c r="NKQ52" s="147"/>
      <c r="NKW52" s="177"/>
      <c r="NKY52" s="146"/>
      <c r="NKZ52" s="147"/>
      <c r="NLF52" s="177"/>
      <c r="NLH52" s="146"/>
      <c r="NLI52" s="147"/>
      <c r="NLO52" s="177"/>
      <c r="NLQ52" s="146"/>
      <c r="NLR52" s="147"/>
      <c r="NLX52" s="177"/>
      <c r="NLZ52" s="146"/>
      <c r="NMA52" s="147"/>
      <c r="NMG52" s="177"/>
      <c r="NMI52" s="146"/>
      <c r="NMJ52" s="147"/>
      <c r="NMP52" s="177"/>
      <c r="NMR52" s="146"/>
      <c r="NMS52" s="147"/>
      <c r="NMY52" s="177"/>
      <c r="NNA52" s="146"/>
      <c r="NNB52" s="147"/>
      <c r="NNH52" s="177"/>
      <c r="NNJ52" s="146"/>
      <c r="NNK52" s="147"/>
      <c r="NNQ52" s="177"/>
      <c r="NNS52" s="146"/>
      <c r="NNT52" s="147"/>
      <c r="NNZ52" s="177"/>
      <c r="NOB52" s="146"/>
      <c r="NOC52" s="147"/>
      <c r="NOI52" s="177"/>
      <c r="NOK52" s="146"/>
      <c r="NOL52" s="147"/>
      <c r="NOR52" s="177"/>
      <c r="NOT52" s="146"/>
      <c r="NOU52" s="147"/>
      <c r="NPA52" s="177"/>
      <c r="NPC52" s="146"/>
      <c r="NPD52" s="147"/>
      <c r="NPJ52" s="177"/>
      <c r="NPL52" s="146"/>
      <c r="NPM52" s="147"/>
      <c r="NPS52" s="177"/>
      <c r="NPU52" s="146"/>
      <c r="NPV52" s="147"/>
      <c r="NQB52" s="177"/>
      <c r="NQD52" s="146"/>
      <c r="NQE52" s="147"/>
      <c r="NQK52" s="177"/>
      <c r="NQM52" s="146"/>
      <c r="NQN52" s="147"/>
      <c r="NQT52" s="177"/>
      <c r="NQV52" s="146"/>
      <c r="NQW52" s="147"/>
      <c r="NRC52" s="177"/>
      <c r="NRE52" s="146"/>
      <c r="NRF52" s="147"/>
      <c r="NRL52" s="177"/>
      <c r="NRN52" s="146"/>
      <c r="NRO52" s="147"/>
      <c r="NRU52" s="177"/>
      <c r="NRW52" s="146"/>
      <c r="NRX52" s="147"/>
      <c r="NSD52" s="177"/>
      <c r="NSF52" s="146"/>
      <c r="NSG52" s="147"/>
      <c r="NSM52" s="177"/>
      <c r="NSO52" s="146"/>
      <c r="NSP52" s="147"/>
      <c r="NSV52" s="177"/>
      <c r="NSX52" s="146"/>
      <c r="NSY52" s="147"/>
      <c r="NTE52" s="177"/>
      <c r="NTG52" s="146"/>
      <c r="NTH52" s="147"/>
      <c r="NTN52" s="177"/>
      <c r="NTP52" s="146"/>
      <c r="NTQ52" s="147"/>
      <c r="NTW52" s="177"/>
      <c r="NTY52" s="146"/>
      <c r="NTZ52" s="147"/>
      <c r="NUF52" s="177"/>
      <c r="NUH52" s="146"/>
      <c r="NUI52" s="147"/>
      <c r="NUO52" s="177"/>
      <c r="NUQ52" s="146"/>
      <c r="NUR52" s="147"/>
      <c r="NUX52" s="177"/>
      <c r="NUZ52" s="146"/>
      <c r="NVA52" s="147"/>
      <c r="NVG52" s="177"/>
      <c r="NVI52" s="146"/>
      <c r="NVJ52" s="147"/>
      <c r="NVP52" s="177"/>
      <c r="NVR52" s="146"/>
      <c r="NVS52" s="147"/>
      <c r="NVY52" s="177"/>
      <c r="NWA52" s="146"/>
      <c r="NWB52" s="147"/>
      <c r="NWH52" s="177"/>
      <c r="NWJ52" s="146"/>
      <c r="NWK52" s="147"/>
      <c r="NWQ52" s="177"/>
      <c r="NWS52" s="146"/>
      <c r="NWT52" s="147"/>
      <c r="NWZ52" s="177"/>
      <c r="NXB52" s="146"/>
      <c r="NXC52" s="147"/>
      <c r="NXI52" s="177"/>
      <c r="NXK52" s="146"/>
      <c r="NXL52" s="147"/>
      <c r="NXR52" s="177"/>
      <c r="NXT52" s="146"/>
      <c r="NXU52" s="147"/>
      <c r="NYA52" s="177"/>
      <c r="NYC52" s="146"/>
      <c r="NYD52" s="147"/>
      <c r="NYJ52" s="177"/>
      <c r="NYL52" s="146"/>
      <c r="NYM52" s="147"/>
      <c r="NYS52" s="177"/>
      <c r="NYU52" s="146"/>
      <c r="NYV52" s="147"/>
      <c r="NZB52" s="177"/>
      <c r="NZD52" s="146"/>
      <c r="NZE52" s="147"/>
      <c r="NZK52" s="177"/>
      <c r="NZM52" s="146"/>
      <c r="NZN52" s="147"/>
      <c r="NZT52" s="177"/>
      <c r="NZV52" s="146"/>
      <c r="NZW52" s="147"/>
      <c r="OAC52" s="177"/>
      <c r="OAE52" s="146"/>
      <c r="OAF52" s="147"/>
      <c r="OAL52" s="177"/>
      <c r="OAN52" s="146"/>
      <c r="OAO52" s="147"/>
      <c r="OAU52" s="177"/>
      <c r="OAW52" s="146"/>
      <c r="OAX52" s="147"/>
      <c r="OBD52" s="177"/>
      <c r="OBF52" s="146"/>
      <c r="OBG52" s="147"/>
      <c r="OBM52" s="177"/>
      <c r="OBO52" s="146"/>
      <c r="OBP52" s="147"/>
      <c r="OBV52" s="177"/>
      <c r="OBX52" s="146"/>
      <c r="OBY52" s="147"/>
      <c r="OCE52" s="177"/>
      <c r="OCG52" s="146"/>
      <c r="OCH52" s="147"/>
      <c r="OCN52" s="177"/>
      <c r="OCP52" s="146"/>
      <c r="OCQ52" s="147"/>
      <c r="OCW52" s="177"/>
      <c r="OCY52" s="146"/>
      <c r="OCZ52" s="147"/>
      <c r="ODF52" s="177"/>
      <c r="ODH52" s="146"/>
      <c r="ODI52" s="147"/>
      <c r="ODO52" s="177"/>
      <c r="ODQ52" s="146"/>
      <c r="ODR52" s="147"/>
      <c r="ODX52" s="177"/>
      <c r="ODZ52" s="146"/>
      <c r="OEA52" s="147"/>
      <c r="OEG52" s="177"/>
      <c r="OEI52" s="146"/>
      <c r="OEJ52" s="147"/>
      <c r="OEP52" s="177"/>
      <c r="OER52" s="146"/>
      <c r="OES52" s="147"/>
      <c r="OEY52" s="177"/>
      <c r="OFA52" s="146"/>
      <c r="OFB52" s="147"/>
      <c r="OFH52" s="177"/>
      <c r="OFJ52" s="146"/>
      <c r="OFK52" s="147"/>
      <c r="OFQ52" s="177"/>
      <c r="OFS52" s="146"/>
      <c r="OFT52" s="147"/>
      <c r="OFZ52" s="177"/>
      <c r="OGB52" s="146"/>
      <c r="OGC52" s="147"/>
      <c r="OGI52" s="177"/>
      <c r="OGK52" s="146"/>
      <c r="OGL52" s="147"/>
      <c r="OGR52" s="177"/>
      <c r="OGT52" s="146"/>
      <c r="OGU52" s="147"/>
      <c r="OHA52" s="177"/>
      <c r="OHC52" s="146"/>
      <c r="OHD52" s="147"/>
      <c r="OHJ52" s="177"/>
      <c r="OHL52" s="146"/>
      <c r="OHM52" s="147"/>
      <c r="OHS52" s="177"/>
      <c r="OHU52" s="146"/>
      <c r="OHV52" s="147"/>
      <c r="OIB52" s="177"/>
      <c r="OID52" s="146"/>
      <c r="OIE52" s="147"/>
      <c r="OIK52" s="177"/>
      <c r="OIM52" s="146"/>
      <c r="OIN52" s="147"/>
      <c r="OIT52" s="177"/>
      <c r="OIV52" s="146"/>
      <c r="OIW52" s="147"/>
      <c r="OJC52" s="177"/>
      <c r="OJE52" s="146"/>
      <c r="OJF52" s="147"/>
      <c r="OJL52" s="177"/>
      <c r="OJN52" s="146"/>
      <c r="OJO52" s="147"/>
      <c r="OJU52" s="177"/>
      <c r="OJW52" s="146"/>
      <c r="OJX52" s="147"/>
      <c r="OKD52" s="177"/>
      <c r="OKF52" s="146"/>
      <c r="OKG52" s="147"/>
      <c r="OKM52" s="177"/>
      <c r="OKO52" s="146"/>
      <c r="OKP52" s="147"/>
      <c r="OKV52" s="177"/>
      <c r="OKX52" s="146"/>
      <c r="OKY52" s="147"/>
      <c r="OLE52" s="177"/>
      <c r="OLG52" s="146"/>
      <c r="OLH52" s="147"/>
      <c r="OLN52" s="177"/>
      <c r="OLP52" s="146"/>
      <c r="OLQ52" s="147"/>
      <c r="OLW52" s="177"/>
      <c r="OLY52" s="146"/>
      <c r="OLZ52" s="147"/>
      <c r="OMF52" s="177"/>
      <c r="OMH52" s="146"/>
      <c r="OMI52" s="147"/>
      <c r="OMO52" s="177"/>
      <c r="OMQ52" s="146"/>
      <c r="OMR52" s="147"/>
      <c r="OMX52" s="177"/>
      <c r="OMZ52" s="146"/>
      <c r="ONA52" s="147"/>
      <c r="ONG52" s="177"/>
      <c r="ONI52" s="146"/>
      <c r="ONJ52" s="147"/>
      <c r="ONP52" s="177"/>
      <c r="ONR52" s="146"/>
      <c r="ONS52" s="147"/>
      <c r="ONY52" s="177"/>
      <c r="OOA52" s="146"/>
      <c r="OOB52" s="147"/>
      <c r="OOH52" s="177"/>
      <c r="OOJ52" s="146"/>
      <c r="OOK52" s="147"/>
      <c r="OOQ52" s="177"/>
      <c r="OOS52" s="146"/>
      <c r="OOT52" s="147"/>
      <c r="OOZ52" s="177"/>
      <c r="OPB52" s="146"/>
      <c r="OPC52" s="147"/>
      <c r="OPI52" s="177"/>
      <c r="OPK52" s="146"/>
      <c r="OPL52" s="147"/>
      <c r="OPR52" s="177"/>
      <c r="OPT52" s="146"/>
      <c r="OPU52" s="147"/>
      <c r="OQA52" s="177"/>
      <c r="OQC52" s="146"/>
      <c r="OQD52" s="147"/>
      <c r="OQJ52" s="177"/>
      <c r="OQL52" s="146"/>
      <c r="OQM52" s="147"/>
      <c r="OQS52" s="177"/>
      <c r="OQU52" s="146"/>
      <c r="OQV52" s="147"/>
      <c r="ORB52" s="177"/>
      <c r="ORD52" s="146"/>
      <c r="ORE52" s="147"/>
      <c r="ORK52" s="177"/>
      <c r="ORM52" s="146"/>
      <c r="ORN52" s="147"/>
      <c r="ORT52" s="177"/>
      <c r="ORV52" s="146"/>
      <c r="ORW52" s="147"/>
      <c r="OSC52" s="177"/>
      <c r="OSE52" s="146"/>
      <c r="OSF52" s="147"/>
      <c r="OSL52" s="177"/>
      <c r="OSN52" s="146"/>
      <c r="OSO52" s="147"/>
      <c r="OSU52" s="177"/>
      <c r="OSW52" s="146"/>
      <c r="OSX52" s="147"/>
      <c r="OTD52" s="177"/>
      <c r="OTF52" s="146"/>
      <c r="OTG52" s="147"/>
      <c r="OTM52" s="177"/>
      <c r="OTO52" s="146"/>
      <c r="OTP52" s="147"/>
      <c r="OTV52" s="177"/>
      <c r="OTX52" s="146"/>
      <c r="OTY52" s="147"/>
      <c r="OUE52" s="177"/>
      <c r="OUG52" s="146"/>
      <c r="OUH52" s="147"/>
      <c r="OUN52" s="177"/>
      <c r="OUP52" s="146"/>
      <c r="OUQ52" s="147"/>
      <c r="OUW52" s="177"/>
      <c r="OUY52" s="146"/>
      <c r="OUZ52" s="147"/>
      <c r="OVF52" s="177"/>
      <c r="OVH52" s="146"/>
      <c r="OVI52" s="147"/>
      <c r="OVO52" s="177"/>
      <c r="OVQ52" s="146"/>
      <c r="OVR52" s="147"/>
      <c r="OVX52" s="177"/>
      <c r="OVZ52" s="146"/>
      <c r="OWA52" s="147"/>
      <c r="OWG52" s="177"/>
      <c r="OWI52" s="146"/>
      <c r="OWJ52" s="147"/>
      <c r="OWP52" s="177"/>
      <c r="OWR52" s="146"/>
      <c r="OWS52" s="147"/>
      <c r="OWY52" s="177"/>
      <c r="OXA52" s="146"/>
      <c r="OXB52" s="147"/>
      <c r="OXH52" s="177"/>
      <c r="OXJ52" s="146"/>
      <c r="OXK52" s="147"/>
      <c r="OXQ52" s="177"/>
      <c r="OXS52" s="146"/>
      <c r="OXT52" s="147"/>
      <c r="OXZ52" s="177"/>
      <c r="OYB52" s="146"/>
      <c r="OYC52" s="147"/>
      <c r="OYI52" s="177"/>
      <c r="OYK52" s="146"/>
      <c r="OYL52" s="147"/>
      <c r="OYR52" s="177"/>
      <c r="OYT52" s="146"/>
      <c r="OYU52" s="147"/>
      <c r="OZA52" s="177"/>
      <c r="OZC52" s="146"/>
      <c r="OZD52" s="147"/>
      <c r="OZJ52" s="177"/>
      <c r="OZL52" s="146"/>
      <c r="OZM52" s="147"/>
      <c r="OZS52" s="177"/>
      <c r="OZU52" s="146"/>
      <c r="OZV52" s="147"/>
      <c r="PAB52" s="177"/>
      <c r="PAD52" s="146"/>
      <c r="PAE52" s="147"/>
      <c r="PAK52" s="177"/>
      <c r="PAM52" s="146"/>
      <c r="PAN52" s="147"/>
      <c r="PAT52" s="177"/>
      <c r="PAV52" s="146"/>
      <c r="PAW52" s="147"/>
      <c r="PBC52" s="177"/>
      <c r="PBE52" s="146"/>
      <c r="PBF52" s="147"/>
      <c r="PBL52" s="177"/>
      <c r="PBN52" s="146"/>
      <c r="PBO52" s="147"/>
      <c r="PBU52" s="177"/>
      <c r="PBW52" s="146"/>
      <c r="PBX52" s="147"/>
      <c r="PCD52" s="177"/>
      <c r="PCF52" s="146"/>
      <c r="PCG52" s="147"/>
      <c r="PCM52" s="177"/>
      <c r="PCO52" s="146"/>
      <c r="PCP52" s="147"/>
      <c r="PCV52" s="177"/>
      <c r="PCX52" s="146"/>
      <c r="PCY52" s="147"/>
      <c r="PDE52" s="177"/>
      <c r="PDG52" s="146"/>
      <c r="PDH52" s="147"/>
      <c r="PDN52" s="177"/>
      <c r="PDP52" s="146"/>
      <c r="PDQ52" s="147"/>
      <c r="PDW52" s="177"/>
      <c r="PDY52" s="146"/>
      <c r="PDZ52" s="147"/>
      <c r="PEF52" s="177"/>
      <c r="PEH52" s="146"/>
      <c r="PEI52" s="147"/>
      <c r="PEO52" s="177"/>
      <c r="PEQ52" s="146"/>
      <c r="PER52" s="147"/>
      <c r="PEX52" s="177"/>
      <c r="PEZ52" s="146"/>
      <c r="PFA52" s="147"/>
      <c r="PFG52" s="177"/>
      <c r="PFI52" s="146"/>
      <c r="PFJ52" s="147"/>
      <c r="PFP52" s="177"/>
      <c r="PFR52" s="146"/>
      <c r="PFS52" s="147"/>
      <c r="PFY52" s="177"/>
      <c r="PGA52" s="146"/>
      <c r="PGB52" s="147"/>
      <c r="PGH52" s="177"/>
      <c r="PGJ52" s="146"/>
      <c r="PGK52" s="147"/>
      <c r="PGQ52" s="177"/>
      <c r="PGS52" s="146"/>
      <c r="PGT52" s="147"/>
      <c r="PGZ52" s="177"/>
      <c r="PHB52" s="146"/>
      <c r="PHC52" s="147"/>
      <c r="PHI52" s="177"/>
      <c r="PHK52" s="146"/>
      <c r="PHL52" s="147"/>
      <c r="PHR52" s="177"/>
      <c r="PHT52" s="146"/>
      <c r="PHU52" s="147"/>
      <c r="PIA52" s="177"/>
      <c r="PIC52" s="146"/>
      <c r="PID52" s="147"/>
      <c r="PIJ52" s="177"/>
      <c r="PIL52" s="146"/>
      <c r="PIM52" s="147"/>
      <c r="PIS52" s="177"/>
      <c r="PIU52" s="146"/>
      <c r="PIV52" s="147"/>
      <c r="PJB52" s="177"/>
      <c r="PJD52" s="146"/>
      <c r="PJE52" s="147"/>
      <c r="PJK52" s="177"/>
      <c r="PJM52" s="146"/>
      <c r="PJN52" s="147"/>
      <c r="PJT52" s="177"/>
      <c r="PJV52" s="146"/>
      <c r="PJW52" s="147"/>
      <c r="PKC52" s="177"/>
      <c r="PKE52" s="146"/>
      <c r="PKF52" s="147"/>
      <c r="PKL52" s="177"/>
      <c r="PKN52" s="146"/>
      <c r="PKO52" s="147"/>
      <c r="PKU52" s="177"/>
      <c r="PKW52" s="146"/>
      <c r="PKX52" s="147"/>
      <c r="PLD52" s="177"/>
      <c r="PLF52" s="146"/>
      <c r="PLG52" s="147"/>
      <c r="PLM52" s="177"/>
      <c r="PLO52" s="146"/>
      <c r="PLP52" s="147"/>
      <c r="PLV52" s="177"/>
      <c r="PLX52" s="146"/>
      <c r="PLY52" s="147"/>
      <c r="PME52" s="177"/>
      <c r="PMG52" s="146"/>
      <c r="PMH52" s="147"/>
      <c r="PMN52" s="177"/>
      <c r="PMP52" s="146"/>
      <c r="PMQ52" s="147"/>
      <c r="PMW52" s="177"/>
      <c r="PMY52" s="146"/>
      <c r="PMZ52" s="147"/>
      <c r="PNF52" s="177"/>
      <c r="PNH52" s="146"/>
      <c r="PNI52" s="147"/>
      <c r="PNO52" s="177"/>
      <c r="PNQ52" s="146"/>
      <c r="PNR52" s="147"/>
      <c r="PNX52" s="177"/>
      <c r="PNZ52" s="146"/>
      <c r="POA52" s="147"/>
      <c r="POG52" s="177"/>
      <c r="POI52" s="146"/>
      <c r="POJ52" s="147"/>
      <c r="POP52" s="177"/>
      <c r="POR52" s="146"/>
      <c r="POS52" s="147"/>
      <c r="POY52" s="177"/>
      <c r="PPA52" s="146"/>
      <c r="PPB52" s="147"/>
      <c r="PPH52" s="177"/>
      <c r="PPJ52" s="146"/>
      <c r="PPK52" s="147"/>
      <c r="PPQ52" s="177"/>
      <c r="PPS52" s="146"/>
      <c r="PPT52" s="147"/>
      <c r="PPZ52" s="177"/>
      <c r="PQB52" s="146"/>
      <c r="PQC52" s="147"/>
      <c r="PQI52" s="177"/>
      <c r="PQK52" s="146"/>
      <c r="PQL52" s="147"/>
      <c r="PQR52" s="177"/>
      <c r="PQT52" s="146"/>
      <c r="PQU52" s="147"/>
      <c r="PRA52" s="177"/>
      <c r="PRC52" s="146"/>
      <c r="PRD52" s="147"/>
      <c r="PRJ52" s="177"/>
      <c r="PRL52" s="146"/>
      <c r="PRM52" s="147"/>
      <c r="PRS52" s="177"/>
      <c r="PRU52" s="146"/>
      <c r="PRV52" s="147"/>
      <c r="PSB52" s="177"/>
      <c r="PSD52" s="146"/>
      <c r="PSE52" s="147"/>
      <c r="PSK52" s="177"/>
      <c r="PSM52" s="146"/>
      <c r="PSN52" s="147"/>
      <c r="PST52" s="177"/>
      <c r="PSV52" s="146"/>
      <c r="PSW52" s="147"/>
      <c r="PTC52" s="177"/>
      <c r="PTE52" s="146"/>
      <c r="PTF52" s="147"/>
      <c r="PTL52" s="177"/>
      <c r="PTN52" s="146"/>
      <c r="PTO52" s="147"/>
      <c r="PTU52" s="177"/>
      <c r="PTW52" s="146"/>
      <c r="PTX52" s="147"/>
      <c r="PUD52" s="177"/>
      <c r="PUF52" s="146"/>
      <c r="PUG52" s="147"/>
      <c r="PUM52" s="177"/>
      <c r="PUO52" s="146"/>
      <c r="PUP52" s="147"/>
      <c r="PUV52" s="177"/>
      <c r="PUX52" s="146"/>
      <c r="PUY52" s="147"/>
      <c r="PVE52" s="177"/>
      <c r="PVG52" s="146"/>
      <c r="PVH52" s="147"/>
      <c r="PVN52" s="177"/>
      <c r="PVP52" s="146"/>
      <c r="PVQ52" s="147"/>
      <c r="PVW52" s="177"/>
      <c r="PVY52" s="146"/>
      <c r="PVZ52" s="147"/>
      <c r="PWF52" s="177"/>
      <c r="PWH52" s="146"/>
      <c r="PWI52" s="147"/>
      <c r="PWO52" s="177"/>
      <c r="PWQ52" s="146"/>
      <c r="PWR52" s="147"/>
      <c r="PWX52" s="177"/>
      <c r="PWZ52" s="146"/>
      <c r="PXA52" s="147"/>
      <c r="PXG52" s="177"/>
      <c r="PXI52" s="146"/>
      <c r="PXJ52" s="147"/>
      <c r="PXP52" s="177"/>
      <c r="PXR52" s="146"/>
      <c r="PXS52" s="147"/>
      <c r="PXY52" s="177"/>
      <c r="PYA52" s="146"/>
      <c r="PYB52" s="147"/>
      <c r="PYH52" s="177"/>
      <c r="PYJ52" s="146"/>
      <c r="PYK52" s="147"/>
      <c r="PYQ52" s="177"/>
      <c r="PYS52" s="146"/>
      <c r="PYT52" s="147"/>
      <c r="PYZ52" s="177"/>
      <c r="PZB52" s="146"/>
      <c r="PZC52" s="147"/>
      <c r="PZI52" s="177"/>
      <c r="PZK52" s="146"/>
      <c r="PZL52" s="147"/>
      <c r="PZR52" s="177"/>
      <c r="PZT52" s="146"/>
      <c r="PZU52" s="147"/>
      <c r="QAA52" s="177"/>
      <c r="QAC52" s="146"/>
      <c r="QAD52" s="147"/>
      <c r="QAJ52" s="177"/>
      <c r="QAL52" s="146"/>
      <c r="QAM52" s="147"/>
      <c r="QAS52" s="177"/>
      <c r="QAU52" s="146"/>
      <c r="QAV52" s="147"/>
      <c r="QBB52" s="177"/>
      <c r="QBD52" s="146"/>
      <c r="QBE52" s="147"/>
      <c r="QBK52" s="177"/>
      <c r="QBM52" s="146"/>
      <c r="QBN52" s="147"/>
      <c r="QBT52" s="177"/>
      <c r="QBV52" s="146"/>
      <c r="QBW52" s="147"/>
      <c r="QCC52" s="177"/>
      <c r="QCE52" s="146"/>
      <c r="QCF52" s="147"/>
      <c r="QCL52" s="177"/>
      <c r="QCN52" s="146"/>
      <c r="QCO52" s="147"/>
      <c r="QCU52" s="177"/>
      <c r="QCW52" s="146"/>
      <c r="QCX52" s="147"/>
      <c r="QDD52" s="177"/>
      <c r="QDF52" s="146"/>
      <c r="QDG52" s="147"/>
      <c r="QDM52" s="177"/>
      <c r="QDO52" s="146"/>
      <c r="QDP52" s="147"/>
      <c r="QDV52" s="177"/>
      <c r="QDX52" s="146"/>
      <c r="QDY52" s="147"/>
      <c r="QEE52" s="177"/>
      <c r="QEG52" s="146"/>
      <c r="QEH52" s="147"/>
      <c r="QEN52" s="177"/>
      <c r="QEP52" s="146"/>
      <c r="QEQ52" s="147"/>
      <c r="QEW52" s="177"/>
      <c r="QEY52" s="146"/>
      <c r="QEZ52" s="147"/>
      <c r="QFF52" s="177"/>
      <c r="QFH52" s="146"/>
      <c r="QFI52" s="147"/>
      <c r="QFO52" s="177"/>
      <c r="QFQ52" s="146"/>
      <c r="QFR52" s="147"/>
      <c r="QFX52" s="177"/>
      <c r="QFZ52" s="146"/>
      <c r="QGA52" s="147"/>
      <c r="QGG52" s="177"/>
      <c r="QGI52" s="146"/>
      <c r="QGJ52" s="147"/>
      <c r="QGP52" s="177"/>
      <c r="QGR52" s="146"/>
      <c r="QGS52" s="147"/>
      <c r="QGY52" s="177"/>
      <c r="QHA52" s="146"/>
      <c r="QHB52" s="147"/>
      <c r="QHH52" s="177"/>
      <c r="QHJ52" s="146"/>
      <c r="QHK52" s="147"/>
      <c r="QHQ52" s="177"/>
      <c r="QHS52" s="146"/>
      <c r="QHT52" s="147"/>
      <c r="QHZ52" s="177"/>
      <c r="QIB52" s="146"/>
      <c r="QIC52" s="147"/>
      <c r="QII52" s="177"/>
      <c r="QIK52" s="146"/>
      <c r="QIL52" s="147"/>
      <c r="QIR52" s="177"/>
      <c r="QIT52" s="146"/>
      <c r="QIU52" s="147"/>
      <c r="QJA52" s="177"/>
      <c r="QJC52" s="146"/>
      <c r="QJD52" s="147"/>
      <c r="QJJ52" s="177"/>
      <c r="QJL52" s="146"/>
      <c r="QJM52" s="147"/>
      <c r="QJS52" s="177"/>
      <c r="QJU52" s="146"/>
      <c r="QJV52" s="147"/>
      <c r="QKB52" s="177"/>
      <c r="QKD52" s="146"/>
      <c r="QKE52" s="147"/>
      <c r="QKK52" s="177"/>
      <c r="QKM52" s="146"/>
      <c r="QKN52" s="147"/>
      <c r="QKT52" s="177"/>
      <c r="QKV52" s="146"/>
      <c r="QKW52" s="147"/>
      <c r="QLC52" s="177"/>
      <c r="QLE52" s="146"/>
      <c r="QLF52" s="147"/>
      <c r="QLL52" s="177"/>
      <c r="QLN52" s="146"/>
      <c r="QLO52" s="147"/>
      <c r="QLU52" s="177"/>
      <c r="QLW52" s="146"/>
      <c r="QLX52" s="147"/>
      <c r="QMD52" s="177"/>
      <c r="QMF52" s="146"/>
      <c r="QMG52" s="147"/>
      <c r="QMM52" s="177"/>
      <c r="QMO52" s="146"/>
      <c r="QMP52" s="147"/>
      <c r="QMV52" s="177"/>
      <c r="QMX52" s="146"/>
      <c r="QMY52" s="147"/>
      <c r="QNE52" s="177"/>
      <c r="QNG52" s="146"/>
      <c r="QNH52" s="147"/>
      <c r="QNN52" s="177"/>
      <c r="QNP52" s="146"/>
      <c r="QNQ52" s="147"/>
      <c r="QNW52" s="177"/>
      <c r="QNY52" s="146"/>
      <c r="QNZ52" s="147"/>
      <c r="QOF52" s="177"/>
      <c r="QOH52" s="146"/>
      <c r="QOI52" s="147"/>
      <c r="QOO52" s="177"/>
      <c r="QOQ52" s="146"/>
      <c r="QOR52" s="147"/>
      <c r="QOX52" s="177"/>
      <c r="QOZ52" s="146"/>
      <c r="QPA52" s="147"/>
      <c r="QPG52" s="177"/>
      <c r="QPI52" s="146"/>
      <c r="QPJ52" s="147"/>
      <c r="QPP52" s="177"/>
      <c r="QPR52" s="146"/>
      <c r="QPS52" s="147"/>
      <c r="QPY52" s="177"/>
      <c r="QQA52" s="146"/>
      <c r="QQB52" s="147"/>
      <c r="QQH52" s="177"/>
      <c r="QQJ52" s="146"/>
      <c r="QQK52" s="147"/>
      <c r="QQQ52" s="177"/>
      <c r="QQS52" s="146"/>
      <c r="QQT52" s="147"/>
      <c r="QQZ52" s="177"/>
      <c r="QRB52" s="146"/>
      <c r="QRC52" s="147"/>
      <c r="QRI52" s="177"/>
      <c r="QRK52" s="146"/>
      <c r="QRL52" s="147"/>
      <c r="QRR52" s="177"/>
      <c r="QRT52" s="146"/>
      <c r="QRU52" s="147"/>
      <c r="QSA52" s="177"/>
      <c r="QSC52" s="146"/>
      <c r="QSD52" s="147"/>
      <c r="QSJ52" s="177"/>
      <c r="QSL52" s="146"/>
      <c r="QSM52" s="147"/>
      <c r="QSS52" s="177"/>
      <c r="QSU52" s="146"/>
      <c r="QSV52" s="147"/>
      <c r="QTB52" s="177"/>
      <c r="QTD52" s="146"/>
      <c r="QTE52" s="147"/>
      <c r="QTK52" s="177"/>
      <c r="QTM52" s="146"/>
      <c r="QTN52" s="147"/>
      <c r="QTT52" s="177"/>
      <c r="QTV52" s="146"/>
      <c r="QTW52" s="147"/>
      <c r="QUC52" s="177"/>
      <c r="QUE52" s="146"/>
      <c r="QUF52" s="147"/>
      <c r="QUL52" s="177"/>
      <c r="QUN52" s="146"/>
      <c r="QUO52" s="147"/>
      <c r="QUU52" s="177"/>
      <c r="QUW52" s="146"/>
      <c r="QUX52" s="147"/>
      <c r="QVD52" s="177"/>
      <c r="QVF52" s="146"/>
      <c r="QVG52" s="147"/>
      <c r="QVM52" s="177"/>
      <c r="QVO52" s="146"/>
      <c r="QVP52" s="147"/>
      <c r="QVV52" s="177"/>
      <c r="QVX52" s="146"/>
      <c r="QVY52" s="147"/>
      <c r="QWE52" s="177"/>
      <c r="QWG52" s="146"/>
      <c r="QWH52" s="147"/>
      <c r="QWN52" s="177"/>
      <c r="QWP52" s="146"/>
      <c r="QWQ52" s="147"/>
      <c r="QWW52" s="177"/>
      <c r="QWY52" s="146"/>
      <c r="QWZ52" s="147"/>
      <c r="QXF52" s="177"/>
      <c r="QXH52" s="146"/>
      <c r="QXI52" s="147"/>
      <c r="QXO52" s="177"/>
      <c r="QXQ52" s="146"/>
      <c r="QXR52" s="147"/>
      <c r="QXX52" s="177"/>
      <c r="QXZ52" s="146"/>
      <c r="QYA52" s="147"/>
      <c r="QYG52" s="177"/>
      <c r="QYI52" s="146"/>
      <c r="QYJ52" s="147"/>
      <c r="QYP52" s="177"/>
      <c r="QYR52" s="146"/>
      <c r="QYS52" s="147"/>
      <c r="QYY52" s="177"/>
      <c r="QZA52" s="146"/>
      <c r="QZB52" s="147"/>
      <c r="QZH52" s="177"/>
      <c r="QZJ52" s="146"/>
      <c r="QZK52" s="147"/>
      <c r="QZQ52" s="177"/>
      <c r="QZS52" s="146"/>
      <c r="QZT52" s="147"/>
      <c r="QZZ52" s="177"/>
      <c r="RAB52" s="146"/>
      <c r="RAC52" s="147"/>
      <c r="RAI52" s="177"/>
      <c r="RAK52" s="146"/>
      <c r="RAL52" s="147"/>
      <c r="RAR52" s="177"/>
      <c r="RAT52" s="146"/>
      <c r="RAU52" s="147"/>
      <c r="RBA52" s="177"/>
      <c r="RBC52" s="146"/>
      <c r="RBD52" s="147"/>
      <c r="RBJ52" s="177"/>
      <c r="RBL52" s="146"/>
      <c r="RBM52" s="147"/>
      <c r="RBS52" s="177"/>
      <c r="RBU52" s="146"/>
      <c r="RBV52" s="147"/>
      <c r="RCB52" s="177"/>
      <c r="RCD52" s="146"/>
      <c r="RCE52" s="147"/>
      <c r="RCK52" s="177"/>
      <c r="RCM52" s="146"/>
      <c r="RCN52" s="147"/>
      <c r="RCT52" s="177"/>
      <c r="RCV52" s="146"/>
      <c r="RCW52" s="147"/>
      <c r="RDC52" s="177"/>
      <c r="RDE52" s="146"/>
      <c r="RDF52" s="147"/>
      <c r="RDL52" s="177"/>
      <c r="RDN52" s="146"/>
      <c r="RDO52" s="147"/>
      <c r="RDU52" s="177"/>
      <c r="RDW52" s="146"/>
      <c r="RDX52" s="147"/>
      <c r="RED52" s="177"/>
      <c r="REF52" s="146"/>
      <c r="REG52" s="147"/>
      <c r="REM52" s="177"/>
      <c r="REO52" s="146"/>
      <c r="REP52" s="147"/>
      <c r="REV52" s="177"/>
      <c r="REX52" s="146"/>
      <c r="REY52" s="147"/>
      <c r="RFE52" s="177"/>
      <c r="RFG52" s="146"/>
      <c r="RFH52" s="147"/>
      <c r="RFN52" s="177"/>
      <c r="RFP52" s="146"/>
      <c r="RFQ52" s="147"/>
      <c r="RFW52" s="177"/>
      <c r="RFY52" s="146"/>
      <c r="RFZ52" s="147"/>
      <c r="RGF52" s="177"/>
      <c r="RGH52" s="146"/>
      <c r="RGI52" s="147"/>
      <c r="RGO52" s="177"/>
      <c r="RGQ52" s="146"/>
      <c r="RGR52" s="147"/>
      <c r="RGX52" s="177"/>
      <c r="RGZ52" s="146"/>
      <c r="RHA52" s="147"/>
      <c r="RHG52" s="177"/>
      <c r="RHI52" s="146"/>
      <c r="RHJ52" s="147"/>
      <c r="RHP52" s="177"/>
      <c r="RHR52" s="146"/>
      <c r="RHS52" s="147"/>
      <c r="RHY52" s="177"/>
      <c r="RIA52" s="146"/>
      <c r="RIB52" s="147"/>
      <c r="RIH52" s="177"/>
      <c r="RIJ52" s="146"/>
      <c r="RIK52" s="147"/>
      <c r="RIQ52" s="177"/>
      <c r="RIS52" s="146"/>
      <c r="RIT52" s="147"/>
      <c r="RIZ52" s="177"/>
      <c r="RJB52" s="146"/>
      <c r="RJC52" s="147"/>
      <c r="RJI52" s="177"/>
      <c r="RJK52" s="146"/>
      <c r="RJL52" s="147"/>
      <c r="RJR52" s="177"/>
      <c r="RJT52" s="146"/>
      <c r="RJU52" s="147"/>
      <c r="RKA52" s="177"/>
      <c r="RKC52" s="146"/>
      <c r="RKD52" s="147"/>
      <c r="RKJ52" s="177"/>
      <c r="RKL52" s="146"/>
      <c r="RKM52" s="147"/>
      <c r="RKS52" s="177"/>
      <c r="RKU52" s="146"/>
      <c r="RKV52" s="147"/>
      <c r="RLB52" s="177"/>
      <c r="RLD52" s="146"/>
      <c r="RLE52" s="147"/>
      <c r="RLK52" s="177"/>
      <c r="RLM52" s="146"/>
      <c r="RLN52" s="147"/>
      <c r="RLT52" s="177"/>
      <c r="RLV52" s="146"/>
      <c r="RLW52" s="147"/>
      <c r="RMC52" s="177"/>
      <c r="RME52" s="146"/>
      <c r="RMF52" s="147"/>
      <c r="RML52" s="177"/>
      <c r="RMN52" s="146"/>
      <c r="RMO52" s="147"/>
      <c r="RMU52" s="177"/>
      <c r="RMW52" s="146"/>
      <c r="RMX52" s="147"/>
      <c r="RND52" s="177"/>
      <c r="RNF52" s="146"/>
      <c r="RNG52" s="147"/>
      <c r="RNM52" s="177"/>
      <c r="RNO52" s="146"/>
      <c r="RNP52" s="147"/>
      <c r="RNV52" s="177"/>
      <c r="RNX52" s="146"/>
      <c r="RNY52" s="147"/>
      <c r="ROE52" s="177"/>
      <c r="ROG52" s="146"/>
      <c r="ROH52" s="147"/>
      <c r="RON52" s="177"/>
      <c r="ROP52" s="146"/>
      <c r="ROQ52" s="147"/>
      <c r="ROW52" s="177"/>
      <c r="ROY52" s="146"/>
      <c r="ROZ52" s="147"/>
      <c r="RPF52" s="177"/>
      <c r="RPH52" s="146"/>
      <c r="RPI52" s="147"/>
      <c r="RPO52" s="177"/>
      <c r="RPQ52" s="146"/>
      <c r="RPR52" s="147"/>
      <c r="RPX52" s="177"/>
      <c r="RPZ52" s="146"/>
      <c r="RQA52" s="147"/>
      <c r="RQG52" s="177"/>
      <c r="RQI52" s="146"/>
      <c r="RQJ52" s="147"/>
      <c r="RQP52" s="177"/>
      <c r="RQR52" s="146"/>
      <c r="RQS52" s="147"/>
      <c r="RQY52" s="177"/>
      <c r="RRA52" s="146"/>
      <c r="RRB52" s="147"/>
      <c r="RRH52" s="177"/>
      <c r="RRJ52" s="146"/>
      <c r="RRK52" s="147"/>
      <c r="RRQ52" s="177"/>
      <c r="RRS52" s="146"/>
      <c r="RRT52" s="147"/>
      <c r="RRZ52" s="177"/>
      <c r="RSB52" s="146"/>
      <c r="RSC52" s="147"/>
      <c r="RSI52" s="177"/>
      <c r="RSK52" s="146"/>
      <c r="RSL52" s="147"/>
      <c r="RSR52" s="177"/>
      <c r="RST52" s="146"/>
      <c r="RSU52" s="147"/>
      <c r="RTA52" s="177"/>
      <c r="RTC52" s="146"/>
      <c r="RTD52" s="147"/>
      <c r="RTJ52" s="177"/>
      <c r="RTL52" s="146"/>
      <c r="RTM52" s="147"/>
      <c r="RTS52" s="177"/>
      <c r="RTU52" s="146"/>
      <c r="RTV52" s="147"/>
      <c r="RUB52" s="177"/>
      <c r="RUD52" s="146"/>
      <c r="RUE52" s="147"/>
      <c r="RUK52" s="177"/>
      <c r="RUM52" s="146"/>
      <c r="RUN52" s="147"/>
      <c r="RUT52" s="177"/>
      <c r="RUV52" s="146"/>
      <c r="RUW52" s="147"/>
      <c r="RVC52" s="177"/>
      <c r="RVE52" s="146"/>
      <c r="RVF52" s="147"/>
      <c r="RVL52" s="177"/>
      <c r="RVN52" s="146"/>
      <c r="RVO52" s="147"/>
      <c r="RVU52" s="177"/>
      <c r="RVW52" s="146"/>
      <c r="RVX52" s="147"/>
      <c r="RWD52" s="177"/>
      <c r="RWF52" s="146"/>
      <c r="RWG52" s="147"/>
      <c r="RWM52" s="177"/>
      <c r="RWO52" s="146"/>
      <c r="RWP52" s="147"/>
      <c r="RWV52" s="177"/>
      <c r="RWX52" s="146"/>
      <c r="RWY52" s="147"/>
      <c r="RXE52" s="177"/>
      <c r="RXG52" s="146"/>
      <c r="RXH52" s="147"/>
      <c r="RXN52" s="177"/>
      <c r="RXP52" s="146"/>
      <c r="RXQ52" s="147"/>
      <c r="RXW52" s="177"/>
      <c r="RXY52" s="146"/>
      <c r="RXZ52" s="147"/>
      <c r="RYF52" s="177"/>
      <c r="RYH52" s="146"/>
      <c r="RYI52" s="147"/>
      <c r="RYO52" s="177"/>
      <c r="RYQ52" s="146"/>
      <c r="RYR52" s="147"/>
      <c r="RYX52" s="177"/>
      <c r="RYZ52" s="146"/>
      <c r="RZA52" s="147"/>
      <c r="RZG52" s="177"/>
      <c r="RZI52" s="146"/>
      <c r="RZJ52" s="147"/>
      <c r="RZP52" s="177"/>
      <c r="RZR52" s="146"/>
      <c r="RZS52" s="147"/>
      <c r="RZY52" s="177"/>
      <c r="SAA52" s="146"/>
      <c r="SAB52" s="147"/>
      <c r="SAH52" s="177"/>
      <c r="SAJ52" s="146"/>
      <c r="SAK52" s="147"/>
      <c r="SAQ52" s="177"/>
      <c r="SAS52" s="146"/>
      <c r="SAT52" s="147"/>
      <c r="SAZ52" s="177"/>
      <c r="SBB52" s="146"/>
      <c r="SBC52" s="147"/>
      <c r="SBI52" s="177"/>
      <c r="SBK52" s="146"/>
      <c r="SBL52" s="147"/>
      <c r="SBR52" s="177"/>
      <c r="SBT52" s="146"/>
      <c r="SBU52" s="147"/>
      <c r="SCA52" s="177"/>
      <c r="SCC52" s="146"/>
      <c r="SCD52" s="147"/>
      <c r="SCJ52" s="177"/>
      <c r="SCL52" s="146"/>
      <c r="SCM52" s="147"/>
      <c r="SCS52" s="177"/>
      <c r="SCU52" s="146"/>
      <c r="SCV52" s="147"/>
      <c r="SDB52" s="177"/>
      <c r="SDD52" s="146"/>
      <c r="SDE52" s="147"/>
      <c r="SDK52" s="177"/>
      <c r="SDM52" s="146"/>
      <c r="SDN52" s="147"/>
      <c r="SDT52" s="177"/>
      <c r="SDV52" s="146"/>
      <c r="SDW52" s="147"/>
      <c r="SEC52" s="177"/>
      <c r="SEE52" s="146"/>
      <c r="SEF52" s="147"/>
      <c r="SEL52" s="177"/>
      <c r="SEN52" s="146"/>
      <c r="SEO52" s="147"/>
      <c r="SEU52" s="177"/>
      <c r="SEW52" s="146"/>
      <c r="SEX52" s="147"/>
      <c r="SFD52" s="177"/>
      <c r="SFF52" s="146"/>
      <c r="SFG52" s="147"/>
      <c r="SFM52" s="177"/>
      <c r="SFO52" s="146"/>
      <c r="SFP52" s="147"/>
      <c r="SFV52" s="177"/>
      <c r="SFX52" s="146"/>
      <c r="SFY52" s="147"/>
      <c r="SGE52" s="177"/>
      <c r="SGG52" s="146"/>
      <c r="SGH52" s="147"/>
      <c r="SGN52" s="177"/>
      <c r="SGP52" s="146"/>
      <c r="SGQ52" s="147"/>
      <c r="SGW52" s="177"/>
      <c r="SGY52" s="146"/>
      <c r="SGZ52" s="147"/>
      <c r="SHF52" s="177"/>
      <c r="SHH52" s="146"/>
      <c r="SHI52" s="147"/>
      <c r="SHO52" s="177"/>
      <c r="SHQ52" s="146"/>
      <c r="SHR52" s="147"/>
      <c r="SHX52" s="177"/>
      <c r="SHZ52" s="146"/>
      <c r="SIA52" s="147"/>
      <c r="SIG52" s="177"/>
      <c r="SII52" s="146"/>
      <c r="SIJ52" s="147"/>
      <c r="SIP52" s="177"/>
      <c r="SIR52" s="146"/>
      <c r="SIS52" s="147"/>
      <c r="SIY52" s="177"/>
      <c r="SJA52" s="146"/>
      <c r="SJB52" s="147"/>
      <c r="SJH52" s="177"/>
      <c r="SJJ52" s="146"/>
      <c r="SJK52" s="147"/>
      <c r="SJQ52" s="177"/>
      <c r="SJS52" s="146"/>
      <c r="SJT52" s="147"/>
      <c r="SJZ52" s="177"/>
      <c r="SKB52" s="146"/>
      <c r="SKC52" s="147"/>
      <c r="SKI52" s="177"/>
      <c r="SKK52" s="146"/>
      <c r="SKL52" s="147"/>
      <c r="SKR52" s="177"/>
      <c r="SKT52" s="146"/>
      <c r="SKU52" s="147"/>
      <c r="SLA52" s="177"/>
      <c r="SLC52" s="146"/>
      <c r="SLD52" s="147"/>
      <c r="SLJ52" s="177"/>
      <c r="SLL52" s="146"/>
      <c r="SLM52" s="147"/>
      <c r="SLS52" s="177"/>
      <c r="SLU52" s="146"/>
      <c r="SLV52" s="147"/>
      <c r="SMB52" s="177"/>
      <c r="SMD52" s="146"/>
      <c r="SME52" s="147"/>
      <c r="SMK52" s="177"/>
      <c r="SMM52" s="146"/>
      <c r="SMN52" s="147"/>
      <c r="SMT52" s="177"/>
      <c r="SMV52" s="146"/>
      <c r="SMW52" s="147"/>
      <c r="SNC52" s="177"/>
      <c r="SNE52" s="146"/>
      <c r="SNF52" s="147"/>
      <c r="SNL52" s="177"/>
      <c r="SNN52" s="146"/>
      <c r="SNO52" s="147"/>
      <c r="SNU52" s="177"/>
      <c r="SNW52" s="146"/>
      <c r="SNX52" s="147"/>
      <c r="SOD52" s="177"/>
      <c r="SOF52" s="146"/>
      <c r="SOG52" s="147"/>
      <c r="SOM52" s="177"/>
      <c r="SOO52" s="146"/>
      <c r="SOP52" s="147"/>
      <c r="SOV52" s="177"/>
      <c r="SOX52" s="146"/>
      <c r="SOY52" s="147"/>
      <c r="SPE52" s="177"/>
      <c r="SPG52" s="146"/>
      <c r="SPH52" s="147"/>
      <c r="SPN52" s="177"/>
      <c r="SPP52" s="146"/>
      <c r="SPQ52" s="147"/>
      <c r="SPW52" s="177"/>
      <c r="SPY52" s="146"/>
      <c r="SPZ52" s="147"/>
      <c r="SQF52" s="177"/>
      <c r="SQH52" s="146"/>
      <c r="SQI52" s="147"/>
      <c r="SQO52" s="177"/>
      <c r="SQQ52" s="146"/>
      <c r="SQR52" s="147"/>
      <c r="SQX52" s="177"/>
      <c r="SQZ52" s="146"/>
      <c r="SRA52" s="147"/>
      <c r="SRG52" s="177"/>
      <c r="SRI52" s="146"/>
      <c r="SRJ52" s="147"/>
      <c r="SRP52" s="177"/>
      <c r="SRR52" s="146"/>
      <c r="SRS52" s="147"/>
      <c r="SRY52" s="177"/>
      <c r="SSA52" s="146"/>
      <c r="SSB52" s="147"/>
      <c r="SSH52" s="177"/>
      <c r="SSJ52" s="146"/>
      <c r="SSK52" s="147"/>
      <c r="SSQ52" s="177"/>
      <c r="SSS52" s="146"/>
      <c r="SST52" s="147"/>
      <c r="SSZ52" s="177"/>
      <c r="STB52" s="146"/>
      <c r="STC52" s="147"/>
      <c r="STI52" s="177"/>
      <c r="STK52" s="146"/>
      <c r="STL52" s="147"/>
      <c r="STR52" s="177"/>
      <c r="STT52" s="146"/>
      <c r="STU52" s="147"/>
      <c r="SUA52" s="177"/>
      <c r="SUC52" s="146"/>
      <c r="SUD52" s="147"/>
      <c r="SUJ52" s="177"/>
      <c r="SUL52" s="146"/>
      <c r="SUM52" s="147"/>
      <c r="SUS52" s="177"/>
      <c r="SUU52" s="146"/>
      <c r="SUV52" s="147"/>
      <c r="SVB52" s="177"/>
      <c r="SVD52" s="146"/>
      <c r="SVE52" s="147"/>
      <c r="SVK52" s="177"/>
      <c r="SVM52" s="146"/>
      <c r="SVN52" s="147"/>
      <c r="SVT52" s="177"/>
      <c r="SVV52" s="146"/>
      <c r="SVW52" s="147"/>
      <c r="SWC52" s="177"/>
      <c r="SWE52" s="146"/>
      <c r="SWF52" s="147"/>
      <c r="SWL52" s="177"/>
      <c r="SWN52" s="146"/>
      <c r="SWO52" s="147"/>
      <c r="SWU52" s="177"/>
      <c r="SWW52" s="146"/>
      <c r="SWX52" s="147"/>
      <c r="SXD52" s="177"/>
      <c r="SXF52" s="146"/>
      <c r="SXG52" s="147"/>
      <c r="SXM52" s="177"/>
      <c r="SXO52" s="146"/>
      <c r="SXP52" s="147"/>
      <c r="SXV52" s="177"/>
      <c r="SXX52" s="146"/>
      <c r="SXY52" s="147"/>
      <c r="SYE52" s="177"/>
      <c r="SYG52" s="146"/>
      <c r="SYH52" s="147"/>
      <c r="SYN52" s="177"/>
      <c r="SYP52" s="146"/>
      <c r="SYQ52" s="147"/>
      <c r="SYW52" s="177"/>
      <c r="SYY52" s="146"/>
      <c r="SYZ52" s="147"/>
      <c r="SZF52" s="177"/>
      <c r="SZH52" s="146"/>
      <c r="SZI52" s="147"/>
      <c r="SZO52" s="177"/>
      <c r="SZQ52" s="146"/>
      <c r="SZR52" s="147"/>
      <c r="SZX52" s="177"/>
      <c r="SZZ52" s="146"/>
      <c r="TAA52" s="147"/>
      <c r="TAG52" s="177"/>
      <c r="TAI52" s="146"/>
      <c r="TAJ52" s="147"/>
      <c r="TAP52" s="177"/>
      <c r="TAR52" s="146"/>
      <c r="TAS52" s="147"/>
      <c r="TAY52" s="177"/>
      <c r="TBA52" s="146"/>
      <c r="TBB52" s="147"/>
      <c r="TBH52" s="177"/>
      <c r="TBJ52" s="146"/>
      <c r="TBK52" s="147"/>
      <c r="TBQ52" s="177"/>
      <c r="TBS52" s="146"/>
      <c r="TBT52" s="147"/>
      <c r="TBZ52" s="177"/>
      <c r="TCB52" s="146"/>
      <c r="TCC52" s="147"/>
      <c r="TCI52" s="177"/>
      <c r="TCK52" s="146"/>
      <c r="TCL52" s="147"/>
      <c r="TCR52" s="177"/>
      <c r="TCT52" s="146"/>
      <c r="TCU52" s="147"/>
      <c r="TDA52" s="177"/>
      <c r="TDC52" s="146"/>
      <c r="TDD52" s="147"/>
      <c r="TDJ52" s="177"/>
      <c r="TDL52" s="146"/>
      <c r="TDM52" s="147"/>
      <c r="TDS52" s="177"/>
      <c r="TDU52" s="146"/>
      <c r="TDV52" s="147"/>
      <c r="TEB52" s="177"/>
      <c r="TED52" s="146"/>
      <c r="TEE52" s="147"/>
      <c r="TEK52" s="177"/>
      <c r="TEM52" s="146"/>
      <c r="TEN52" s="147"/>
      <c r="TET52" s="177"/>
      <c r="TEV52" s="146"/>
      <c r="TEW52" s="147"/>
      <c r="TFC52" s="177"/>
      <c r="TFE52" s="146"/>
      <c r="TFF52" s="147"/>
      <c r="TFL52" s="177"/>
      <c r="TFN52" s="146"/>
      <c r="TFO52" s="147"/>
      <c r="TFU52" s="177"/>
      <c r="TFW52" s="146"/>
      <c r="TFX52" s="147"/>
      <c r="TGD52" s="177"/>
      <c r="TGF52" s="146"/>
      <c r="TGG52" s="147"/>
      <c r="TGM52" s="177"/>
      <c r="TGO52" s="146"/>
      <c r="TGP52" s="147"/>
      <c r="TGV52" s="177"/>
      <c r="TGX52" s="146"/>
      <c r="TGY52" s="147"/>
      <c r="THE52" s="177"/>
      <c r="THG52" s="146"/>
      <c r="THH52" s="147"/>
      <c r="THN52" s="177"/>
      <c r="THP52" s="146"/>
      <c r="THQ52" s="147"/>
      <c r="THW52" s="177"/>
      <c r="THY52" s="146"/>
      <c r="THZ52" s="147"/>
      <c r="TIF52" s="177"/>
      <c r="TIH52" s="146"/>
      <c r="TII52" s="147"/>
      <c r="TIO52" s="177"/>
      <c r="TIQ52" s="146"/>
      <c r="TIR52" s="147"/>
      <c r="TIX52" s="177"/>
      <c r="TIZ52" s="146"/>
      <c r="TJA52" s="147"/>
      <c r="TJG52" s="177"/>
      <c r="TJI52" s="146"/>
      <c r="TJJ52" s="147"/>
      <c r="TJP52" s="177"/>
      <c r="TJR52" s="146"/>
      <c r="TJS52" s="147"/>
      <c r="TJY52" s="177"/>
      <c r="TKA52" s="146"/>
      <c r="TKB52" s="147"/>
      <c r="TKH52" s="177"/>
      <c r="TKJ52" s="146"/>
      <c r="TKK52" s="147"/>
      <c r="TKQ52" s="177"/>
      <c r="TKS52" s="146"/>
      <c r="TKT52" s="147"/>
      <c r="TKZ52" s="177"/>
      <c r="TLB52" s="146"/>
      <c r="TLC52" s="147"/>
      <c r="TLI52" s="177"/>
      <c r="TLK52" s="146"/>
      <c r="TLL52" s="147"/>
      <c r="TLR52" s="177"/>
      <c r="TLT52" s="146"/>
      <c r="TLU52" s="147"/>
      <c r="TMA52" s="177"/>
      <c r="TMC52" s="146"/>
      <c r="TMD52" s="147"/>
      <c r="TMJ52" s="177"/>
      <c r="TML52" s="146"/>
      <c r="TMM52" s="147"/>
      <c r="TMS52" s="177"/>
      <c r="TMU52" s="146"/>
      <c r="TMV52" s="147"/>
      <c r="TNB52" s="177"/>
      <c r="TND52" s="146"/>
      <c r="TNE52" s="147"/>
      <c r="TNK52" s="177"/>
      <c r="TNM52" s="146"/>
      <c r="TNN52" s="147"/>
      <c r="TNT52" s="177"/>
      <c r="TNV52" s="146"/>
      <c r="TNW52" s="147"/>
      <c r="TOC52" s="177"/>
      <c r="TOE52" s="146"/>
      <c r="TOF52" s="147"/>
      <c r="TOL52" s="177"/>
      <c r="TON52" s="146"/>
      <c r="TOO52" s="147"/>
      <c r="TOU52" s="177"/>
      <c r="TOW52" s="146"/>
      <c r="TOX52" s="147"/>
      <c r="TPD52" s="177"/>
      <c r="TPF52" s="146"/>
      <c r="TPG52" s="147"/>
      <c r="TPM52" s="177"/>
      <c r="TPO52" s="146"/>
      <c r="TPP52" s="147"/>
      <c r="TPV52" s="177"/>
      <c r="TPX52" s="146"/>
      <c r="TPY52" s="147"/>
      <c r="TQE52" s="177"/>
      <c r="TQG52" s="146"/>
      <c r="TQH52" s="147"/>
      <c r="TQN52" s="177"/>
      <c r="TQP52" s="146"/>
      <c r="TQQ52" s="147"/>
      <c r="TQW52" s="177"/>
      <c r="TQY52" s="146"/>
      <c r="TQZ52" s="147"/>
      <c r="TRF52" s="177"/>
      <c r="TRH52" s="146"/>
      <c r="TRI52" s="147"/>
      <c r="TRO52" s="177"/>
      <c r="TRQ52" s="146"/>
      <c r="TRR52" s="147"/>
      <c r="TRX52" s="177"/>
      <c r="TRZ52" s="146"/>
      <c r="TSA52" s="147"/>
      <c r="TSG52" s="177"/>
      <c r="TSI52" s="146"/>
      <c r="TSJ52" s="147"/>
      <c r="TSP52" s="177"/>
      <c r="TSR52" s="146"/>
      <c r="TSS52" s="147"/>
      <c r="TSY52" s="177"/>
      <c r="TTA52" s="146"/>
      <c r="TTB52" s="147"/>
      <c r="TTH52" s="177"/>
      <c r="TTJ52" s="146"/>
      <c r="TTK52" s="147"/>
      <c r="TTQ52" s="177"/>
      <c r="TTS52" s="146"/>
      <c r="TTT52" s="147"/>
      <c r="TTZ52" s="177"/>
      <c r="TUB52" s="146"/>
      <c r="TUC52" s="147"/>
      <c r="TUI52" s="177"/>
      <c r="TUK52" s="146"/>
      <c r="TUL52" s="147"/>
      <c r="TUR52" s="177"/>
      <c r="TUT52" s="146"/>
      <c r="TUU52" s="147"/>
      <c r="TVA52" s="177"/>
      <c r="TVC52" s="146"/>
      <c r="TVD52" s="147"/>
      <c r="TVJ52" s="177"/>
      <c r="TVL52" s="146"/>
      <c r="TVM52" s="147"/>
      <c r="TVS52" s="177"/>
      <c r="TVU52" s="146"/>
      <c r="TVV52" s="147"/>
      <c r="TWB52" s="177"/>
      <c r="TWD52" s="146"/>
      <c r="TWE52" s="147"/>
      <c r="TWK52" s="177"/>
      <c r="TWM52" s="146"/>
      <c r="TWN52" s="147"/>
      <c r="TWT52" s="177"/>
      <c r="TWV52" s="146"/>
      <c r="TWW52" s="147"/>
      <c r="TXC52" s="177"/>
      <c r="TXE52" s="146"/>
      <c r="TXF52" s="147"/>
      <c r="TXL52" s="177"/>
      <c r="TXN52" s="146"/>
      <c r="TXO52" s="147"/>
      <c r="TXU52" s="177"/>
      <c r="TXW52" s="146"/>
      <c r="TXX52" s="147"/>
      <c r="TYD52" s="177"/>
      <c r="TYF52" s="146"/>
      <c r="TYG52" s="147"/>
      <c r="TYM52" s="177"/>
      <c r="TYO52" s="146"/>
      <c r="TYP52" s="147"/>
      <c r="TYV52" s="177"/>
      <c r="TYX52" s="146"/>
      <c r="TYY52" s="147"/>
      <c r="TZE52" s="177"/>
      <c r="TZG52" s="146"/>
      <c r="TZH52" s="147"/>
      <c r="TZN52" s="177"/>
      <c r="TZP52" s="146"/>
      <c r="TZQ52" s="147"/>
      <c r="TZW52" s="177"/>
      <c r="TZY52" s="146"/>
      <c r="TZZ52" s="147"/>
      <c r="UAF52" s="177"/>
      <c r="UAH52" s="146"/>
      <c r="UAI52" s="147"/>
      <c r="UAO52" s="177"/>
      <c r="UAQ52" s="146"/>
      <c r="UAR52" s="147"/>
      <c r="UAX52" s="177"/>
      <c r="UAZ52" s="146"/>
      <c r="UBA52" s="147"/>
      <c r="UBG52" s="177"/>
      <c r="UBI52" s="146"/>
      <c r="UBJ52" s="147"/>
      <c r="UBP52" s="177"/>
      <c r="UBR52" s="146"/>
      <c r="UBS52" s="147"/>
      <c r="UBY52" s="177"/>
      <c r="UCA52" s="146"/>
      <c r="UCB52" s="147"/>
      <c r="UCH52" s="177"/>
      <c r="UCJ52" s="146"/>
      <c r="UCK52" s="147"/>
      <c r="UCQ52" s="177"/>
      <c r="UCS52" s="146"/>
      <c r="UCT52" s="147"/>
      <c r="UCZ52" s="177"/>
      <c r="UDB52" s="146"/>
      <c r="UDC52" s="147"/>
      <c r="UDI52" s="177"/>
      <c r="UDK52" s="146"/>
      <c r="UDL52" s="147"/>
      <c r="UDR52" s="177"/>
      <c r="UDT52" s="146"/>
      <c r="UDU52" s="147"/>
      <c r="UEA52" s="177"/>
      <c r="UEC52" s="146"/>
      <c r="UED52" s="147"/>
      <c r="UEJ52" s="177"/>
      <c r="UEL52" s="146"/>
      <c r="UEM52" s="147"/>
      <c r="UES52" s="177"/>
      <c r="UEU52" s="146"/>
      <c r="UEV52" s="147"/>
      <c r="UFB52" s="177"/>
      <c r="UFD52" s="146"/>
      <c r="UFE52" s="147"/>
      <c r="UFK52" s="177"/>
      <c r="UFM52" s="146"/>
      <c r="UFN52" s="147"/>
      <c r="UFT52" s="177"/>
      <c r="UFV52" s="146"/>
      <c r="UFW52" s="147"/>
      <c r="UGC52" s="177"/>
      <c r="UGE52" s="146"/>
      <c r="UGF52" s="147"/>
      <c r="UGL52" s="177"/>
      <c r="UGN52" s="146"/>
      <c r="UGO52" s="147"/>
      <c r="UGU52" s="177"/>
      <c r="UGW52" s="146"/>
      <c r="UGX52" s="147"/>
      <c r="UHD52" s="177"/>
      <c r="UHF52" s="146"/>
      <c r="UHG52" s="147"/>
      <c r="UHM52" s="177"/>
      <c r="UHO52" s="146"/>
      <c r="UHP52" s="147"/>
      <c r="UHV52" s="177"/>
      <c r="UHX52" s="146"/>
      <c r="UHY52" s="147"/>
      <c r="UIE52" s="177"/>
      <c r="UIG52" s="146"/>
      <c r="UIH52" s="147"/>
      <c r="UIN52" s="177"/>
      <c r="UIP52" s="146"/>
      <c r="UIQ52" s="147"/>
      <c r="UIW52" s="177"/>
      <c r="UIY52" s="146"/>
      <c r="UIZ52" s="147"/>
      <c r="UJF52" s="177"/>
      <c r="UJH52" s="146"/>
      <c r="UJI52" s="147"/>
      <c r="UJO52" s="177"/>
      <c r="UJQ52" s="146"/>
      <c r="UJR52" s="147"/>
      <c r="UJX52" s="177"/>
      <c r="UJZ52" s="146"/>
      <c r="UKA52" s="147"/>
      <c r="UKG52" s="177"/>
      <c r="UKI52" s="146"/>
      <c r="UKJ52" s="147"/>
      <c r="UKP52" s="177"/>
      <c r="UKR52" s="146"/>
      <c r="UKS52" s="147"/>
      <c r="UKY52" s="177"/>
      <c r="ULA52" s="146"/>
      <c r="ULB52" s="147"/>
      <c r="ULH52" s="177"/>
      <c r="ULJ52" s="146"/>
      <c r="ULK52" s="147"/>
      <c r="ULQ52" s="177"/>
      <c r="ULS52" s="146"/>
      <c r="ULT52" s="147"/>
      <c r="ULZ52" s="177"/>
      <c r="UMB52" s="146"/>
      <c r="UMC52" s="147"/>
      <c r="UMI52" s="177"/>
      <c r="UMK52" s="146"/>
      <c r="UML52" s="147"/>
      <c r="UMR52" s="177"/>
      <c r="UMT52" s="146"/>
      <c r="UMU52" s="147"/>
      <c r="UNA52" s="177"/>
      <c r="UNC52" s="146"/>
      <c r="UND52" s="147"/>
      <c r="UNJ52" s="177"/>
      <c r="UNL52" s="146"/>
      <c r="UNM52" s="147"/>
      <c r="UNS52" s="177"/>
      <c r="UNU52" s="146"/>
      <c r="UNV52" s="147"/>
      <c r="UOB52" s="177"/>
      <c r="UOD52" s="146"/>
      <c r="UOE52" s="147"/>
      <c r="UOK52" s="177"/>
      <c r="UOM52" s="146"/>
      <c r="UON52" s="147"/>
      <c r="UOT52" s="177"/>
      <c r="UOV52" s="146"/>
      <c r="UOW52" s="147"/>
      <c r="UPC52" s="177"/>
      <c r="UPE52" s="146"/>
      <c r="UPF52" s="147"/>
      <c r="UPL52" s="177"/>
      <c r="UPN52" s="146"/>
      <c r="UPO52" s="147"/>
      <c r="UPU52" s="177"/>
      <c r="UPW52" s="146"/>
      <c r="UPX52" s="147"/>
      <c r="UQD52" s="177"/>
      <c r="UQF52" s="146"/>
      <c r="UQG52" s="147"/>
      <c r="UQM52" s="177"/>
      <c r="UQO52" s="146"/>
      <c r="UQP52" s="147"/>
      <c r="UQV52" s="177"/>
      <c r="UQX52" s="146"/>
      <c r="UQY52" s="147"/>
      <c r="URE52" s="177"/>
      <c r="URG52" s="146"/>
      <c r="URH52" s="147"/>
      <c r="URN52" s="177"/>
      <c r="URP52" s="146"/>
      <c r="URQ52" s="147"/>
      <c r="URW52" s="177"/>
      <c r="URY52" s="146"/>
      <c r="URZ52" s="147"/>
      <c r="USF52" s="177"/>
      <c r="USH52" s="146"/>
      <c r="USI52" s="147"/>
      <c r="USO52" s="177"/>
      <c r="USQ52" s="146"/>
      <c r="USR52" s="147"/>
      <c r="USX52" s="177"/>
      <c r="USZ52" s="146"/>
      <c r="UTA52" s="147"/>
      <c r="UTG52" s="177"/>
      <c r="UTI52" s="146"/>
      <c r="UTJ52" s="147"/>
      <c r="UTP52" s="177"/>
      <c r="UTR52" s="146"/>
      <c r="UTS52" s="147"/>
      <c r="UTY52" s="177"/>
      <c r="UUA52" s="146"/>
      <c r="UUB52" s="147"/>
      <c r="UUH52" s="177"/>
      <c r="UUJ52" s="146"/>
      <c r="UUK52" s="147"/>
      <c r="UUQ52" s="177"/>
      <c r="UUS52" s="146"/>
      <c r="UUT52" s="147"/>
      <c r="UUZ52" s="177"/>
      <c r="UVB52" s="146"/>
      <c r="UVC52" s="147"/>
      <c r="UVI52" s="177"/>
      <c r="UVK52" s="146"/>
      <c r="UVL52" s="147"/>
      <c r="UVR52" s="177"/>
      <c r="UVT52" s="146"/>
      <c r="UVU52" s="147"/>
      <c r="UWA52" s="177"/>
      <c r="UWC52" s="146"/>
      <c r="UWD52" s="147"/>
      <c r="UWJ52" s="177"/>
      <c r="UWL52" s="146"/>
      <c r="UWM52" s="147"/>
      <c r="UWS52" s="177"/>
      <c r="UWU52" s="146"/>
      <c r="UWV52" s="147"/>
      <c r="UXB52" s="177"/>
      <c r="UXD52" s="146"/>
      <c r="UXE52" s="147"/>
      <c r="UXK52" s="177"/>
      <c r="UXM52" s="146"/>
      <c r="UXN52" s="147"/>
      <c r="UXT52" s="177"/>
      <c r="UXV52" s="146"/>
      <c r="UXW52" s="147"/>
      <c r="UYC52" s="177"/>
      <c r="UYE52" s="146"/>
      <c r="UYF52" s="147"/>
      <c r="UYL52" s="177"/>
      <c r="UYN52" s="146"/>
      <c r="UYO52" s="147"/>
      <c r="UYU52" s="177"/>
      <c r="UYW52" s="146"/>
      <c r="UYX52" s="147"/>
      <c r="UZD52" s="177"/>
      <c r="UZF52" s="146"/>
      <c r="UZG52" s="147"/>
      <c r="UZM52" s="177"/>
      <c r="UZO52" s="146"/>
      <c r="UZP52" s="147"/>
      <c r="UZV52" s="177"/>
      <c r="UZX52" s="146"/>
      <c r="UZY52" s="147"/>
      <c r="VAE52" s="177"/>
      <c r="VAG52" s="146"/>
      <c r="VAH52" s="147"/>
      <c r="VAN52" s="177"/>
      <c r="VAP52" s="146"/>
      <c r="VAQ52" s="147"/>
      <c r="VAW52" s="177"/>
      <c r="VAY52" s="146"/>
      <c r="VAZ52" s="147"/>
      <c r="VBF52" s="177"/>
      <c r="VBH52" s="146"/>
      <c r="VBI52" s="147"/>
      <c r="VBO52" s="177"/>
      <c r="VBQ52" s="146"/>
      <c r="VBR52" s="147"/>
      <c r="VBX52" s="177"/>
      <c r="VBZ52" s="146"/>
      <c r="VCA52" s="147"/>
      <c r="VCG52" s="177"/>
      <c r="VCI52" s="146"/>
      <c r="VCJ52" s="147"/>
      <c r="VCP52" s="177"/>
      <c r="VCR52" s="146"/>
      <c r="VCS52" s="147"/>
      <c r="VCY52" s="177"/>
      <c r="VDA52" s="146"/>
      <c r="VDB52" s="147"/>
      <c r="VDH52" s="177"/>
      <c r="VDJ52" s="146"/>
      <c r="VDK52" s="147"/>
      <c r="VDQ52" s="177"/>
      <c r="VDS52" s="146"/>
      <c r="VDT52" s="147"/>
      <c r="VDZ52" s="177"/>
      <c r="VEB52" s="146"/>
      <c r="VEC52" s="147"/>
      <c r="VEI52" s="177"/>
      <c r="VEK52" s="146"/>
      <c r="VEL52" s="147"/>
      <c r="VER52" s="177"/>
      <c r="VET52" s="146"/>
      <c r="VEU52" s="147"/>
      <c r="VFA52" s="177"/>
      <c r="VFC52" s="146"/>
      <c r="VFD52" s="147"/>
      <c r="VFJ52" s="177"/>
      <c r="VFL52" s="146"/>
      <c r="VFM52" s="147"/>
      <c r="VFS52" s="177"/>
      <c r="VFU52" s="146"/>
      <c r="VFV52" s="147"/>
      <c r="VGB52" s="177"/>
      <c r="VGD52" s="146"/>
      <c r="VGE52" s="147"/>
      <c r="VGK52" s="177"/>
      <c r="VGM52" s="146"/>
      <c r="VGN52" s="147"/>
      <c r="VGT52" s="177"/>
      <c r="VGV52" s="146"/>
      <c r="VGW52" s="147"/>
      <c r="VHC52" s="177"/>
      <c r="VHE52" s="146"/>
      <c r="VHF52" s="147"/>
      <c r="VHL52" s="177"/>
      <c r="VHN52" s="146"/>
      <c r="VHO52" s="147"/>
      <c r="VHU52" s="177"/>
      <c r="VHW52" s="146"/>
      <c r="VHX52" s="147"/>
      <c r="VID52" s="177"/>
      <c r="VIF52" s="146"/>
      <c r="VIG52" s="147"/>
      <c r="VIM52" s="177"/>
      <c r="VIO52" s="146"/>
      <c r="VIP52" s="147"/>
      <c r="VIV52" s="177"/>
      <c r="VIX52" s="146"/>
      <c r="VIY52" s="147"/>
      <c r="VJE52" s="177"/>
      <c r="VJG52" s="146"/>
      <c r="VJH52" s="147"/>
      <c r="VJN52" s="177"/>
      <c r="VJP52" s="146"/>
      <c r="VJQ52" s="147"/>
      <c r="VJW52" s="177"/>
      <c r="VJY52" s="146"/>
      <c r="VJZ52" s="147"/>
      <c r="VKF52" s="177"/>
      <c r="VKH52" s="146"/>
      <c r="VKI52" s="147"/>
      <c r="VKO52" s="177"/>
      <c r="VKQ52" s="146"/>
      <c r="VKR52" s="147"/>
      <c r="VKX52" s="177"/>
      <c r="VKZ52" s="146"/>
      <c r="VLA52" s="147"/>
      <c r="VLG52" s="177"/>
      <c r="VLI52" s="146"/>
      <c r="VLJ52" s="147"/>
      <c r="VLP52" s="177"/>
      <c r="VLR52" s="146"/>
      <c r="VLS52" s="147"/>
      <c r="VLY52" s="177"/>
      <c r="VMA52" s="146"/>
      <c r="VMB52" s="147"/>
      <c r="VMH52" s="177"/>
      <c r="VMJ52" s="146"/>
      <c r="VMK52" s="147"/>
      <c r="VMQ52" s="177"/>
      <c r="VMS52" s="146"/>
      <c r="VMT52" s="147"/>
      <c r="VMZ52" s="177"/>
      <c r="VNB52" s="146"/>
      <c r="VNC52" s="147"/>
      <c r="VNI52" s="177"/>
      <c r="VNK52" s="146"/>
      <c r="VNL52" s="147"/>
      <c r="VNR52" s="177"/>
      <c r="VNT52" s="146"/>
      <c r="VNU52" s="147"/>
      <c r="VOA52" s="177"/>
      <c r="VOC52" s="146"/>
      <c r="VOD52" s="147"/>
      <c r="VOJ52" s="177"/>
      <c r="VOL52" s="146"/>
      <c r="VOM52" s="147"/>
      <c r="VOS52" s="177"/>
      <c r="VOU52" s="146"/>
      <c r="VOV52" s="147"/>
      <c r="VPB52" s="177"/>
      <c r="VPD52" s="146"/>
      <c r="VPE52" s="147"/>
      <c r="VPK52" s="177"/>
      <c r="VPM52" s="146"/>
      <c r="VPN52" s="147"/>
      <c r="VPT52" s="177"/>
      <c r="VPV52" s="146"/>
      <c r="VPW52" s="147"/>
      <c r="VQC52" s="177"/>
      <c r="VQE52" s="146"/>
      <c r="VQF52" s="147"/>
      <c r="VQL52" s="177"/>
      <c r="VQN52" s="146"/>
      <c r="VQO52" s="147"/>
      <c r="VQU52" s="177"/>
      <c r="VQW52" s="146"/>
      <c r="VQX52" s="147"/>
      <c r="VRD52" s="177"/>
      <c r="VRF52" s="146"/>
      <c r="VRG52" s="147"/>
      <c r="VRM52" s="177"/>
      <c r="VRO52" s="146"/>
      <c r="VRP52" s="147"/>
      <c r="VRV52" s="177"/>
      <c r="VRX52" s="146"/>
      <c r="VRY52" s="147"/>
      <c r="VSE52" s="177"/>
      <c r="VSG52" s="146"/>
      <c r="VSH52" s="147"/>
      <c r="VSN52" s="177"/>
      <c r="VSP52" s="146"/>
      <c r="VSQ52" s="147"/>
      <c r="VSW52" s="177"/>
      <c r="VSY52" s="146"/>
      <c r="VSZ52" s="147"/>
      <c r="VTF52" s="177"/>
      <c r="VTH52" s="146"/>
      <c r="VTI52" s="147"/>
      <c r="VTO52" s="177"/>
      <c r="VTQ52" s="146"/>
      <c r="VTR52" s="147"/>
      <c r="VTX52" s="177"/>
      <c r="VTZ52" s="146"/>
      <c r="VUA52" s="147"/>
      <c r="VUG52" s="177"/>
      <c r="VUI52" s="146"/>
      <c r="VUJ52" s="147"/>
      <c r="VUP52" s="177"/>
      <c r="VUR52" s="146"/>
      <c r="VUS52" s="147"/>
      <c r="VUY52" s="177"/>
      <c r="VVA52" s="146"/>
      <c r="VVB52" s="147"/>
      <c r="VVH52" s="177"/>
      <c r="VVJ52" s="146"/>
      <c r="VVK52" s="147"/>
      <c r="VVQ52" s="177"/>
      <c r="VVS52" s="146"/>
      <c r="VVT52" s="147"/>
      <c r="VVZ52" s="177"/>
      <c r="VWB52" s="146"/>
      <c r="VWC52" s="147"/>
      <c r="VWI52" s="177"/>
      <c r="VWK52" s="146"/>
      <c r="VWL52" s="147"/>
      <c r="VWR52" s="177"/>
      <c r="VWT52" s="146"/>
      <c r="VWU52" s="147"/>
      <c r="VXA52" s="177"/>
      <c r="VXC52" s="146"/>
      <c r="VXD52" s="147"/>
      <c r="VXJ52" s="177"/>
      <c r="VXL52" s="146"/>
      <c r="VXM52" s="147"/>
      <c r="VXS52" s="177"/>
      <c r="VXU52" s="146"/>
      <c r="VXV52" s="147"/>
      <c r="VYB52" s="177"/>
      <c r="VYD52" s="146"/>
      <c r="VYE52" s="147"/>
      <c r="VYK52" s="177"/>
      <c r="VYM52" s="146"/>
      <c r="VYN52" s="147"/>
      <c r="VYT52" s="177"/>
      <c r="VYV52" s="146"/>
      <c r="VYW52" s="147"/>
      <c r="VZC52" s="177"/>
      <c r="VZE52" s="146"/>
      <c r="VZF52" s="147"/>
      <c r="VZL52" s="177"/>
      <c r="VZN52" s="146"/>
      <c r="VZO52" s="147"/>
      <c r="VZU52" s="177"/>
      <c r="VZW52" s="146"/>
      <c r="VZX52" s="147"/>
      <c r="WAD52" s="177"/>
      <c r="WAF52" s="146"/>
      <c r="WAG52" s="147"/>
      <c r="WAM52" s="177"/>
      <c r="WAO52" s="146"/>
      <c r="WAP52" s="147"/>
      <c r="WAV52" s="177"/>
      <c r="WAX52" s="146"/>
      <c r="WAY52" s="147"/>
      <c r="WBE52" s="177"/>
      <c r="WBG52" s="146"/>
      <c r="WBH52" s="147"/>
      <c r="WBN52" s="177"/>
      <c r="WBP52" s="146"/>
      <c r="WBQ52" s="147"/>
      <c r="WBW52" s="177"/>
      <c r="WBY52" s="146"/>
      <c r="WBZ52" s="147"/>
      <c r="WCF52" s="177"/>
      <c r="WCH52" s="146"/>
      <c r="WCI52" s="147"/>
      <c r="WCO52" s="177"/>
      <c r="WCQ52" s="146"/>
      <c r="WCR52" s="147"/>
      <c r="WCX52" s="177"/>
      <c r="WCZ52" s="146"/>
      <c r="WDA52" s="147"/>
      <c r="WDG52" s="177"/>
      <c r="WDI52" s="146"/>
      <c r="WDJ52" s="147"/>
      <c r="WDP52" s="177"/>
      <c r="WDR52" s="146"/>
      <c r="WDS52" s="147"/>
      <c r="WDY52" s="177"/>
      <c r="WEA52" s="146"/>
      <c r="WEB52" s="147"/>
      <c r="WEH52" s="177"/>
      <c r="WEJ52" s="146"/>
      <c r="WEK52" s="147"/>
      <c r="WEQ52" s="177"/>
      <c r="WES52" s="146"/>
      <c r="WET52" s="147"/>
      <c r="WEZ52" s="177"/>
      <c r="WFB52" s="146"/>
      <c r="WFC52" s="147"/>
      <c r="WFI52" s="177"/>
      <c r="WFK52" s="146"/>
      <c r="WFL52" s="147"/>
      <c r="WFR52" s="177"/>
      <c r="WFT52" s="146"/>
      <c r="WFU52" s="147"/>
      <c r="WGA52" s="177"/>
      <c r="WGC52" s="146"/>
      <c r="WGD52" s="147"/>
      <c r="WGJ52" s="177"/>
      <c r="WGL52" s="146"/>
      <c r="WGM52" s="147"/>
      <c r="WGS52" s="177"/>
      <c r="WGU52" s="146"/>
      <c r="WGV52" s="147"/>
      <c r="WHB52" s="177"/>
      <c r="WHD52" s="146"/>
      <c r="WHE52" s="147"/>
      <c r="WHK52" s="177"/>
      <c r="WHM52" s="146"/>
      <c r="WHN52" s="147"/>
      <c r="WHT52" s="177"/>
      <c r="WHV52" s="146"/>
      <c r="WHW52" s="147"/>
      <c r="WIC52" s="177"/>
      <c r="WIE52" s="146"/>
      <c r="WIF52" s="147"/>
      <c r="WIL52" s="177"/>
      <c r="WIN52" s="146"/>
      <c r="WIO52" s="147"/>
      <c r="WIU52" s="177"/>
      <c r="WIW52" s="146"/>
      <c r="WIX52" s="147"/>
      <c r="WJD52" s="177"/>
      <c r="WJF52" s="146"/>
      <c r="WJG52" s="147"/>
      <c r="WJM52" s="177"/>
      <c r="WJO52" s="146"/>
      <c r="WJP52" s="147"/>
      <c r="WJV52" s="177"/>
      <c r="WJX52" s="146"/>
      <c r="WJY52" s="147"/>
      <c r="WKE52" s="177"/>
      <c r="WKG52" s="146"/>
      <c r="WKH52" s="147"/>
      <c r="WKN52" s="177"/>
      <c r="WKP52" s="146"/>
      <c r="WKQ52" s="147"/>
      <c r="WKW52" s="177"/>
      <c r="WKY52" s="146"/>
      <c r="WKZ52" s="147"/>
      <c r="WLF52" s="177"/>
      <c r="WLH52" s="146"/>
      <c r="WLI52" s="147"/>
      <c r="WLO52" s="177"/>
      <c r="WLQ52" s="146"/>
      <c r="WLR52" s="147"/>
      <c r="WLX52" s="177"/>
      <c r="WLZ52" s="146"/>
      <c r="WMA52" s="147"/>
      <c r="WMG52" s="177"/>
      <c r="WMI52" s="146"/>
      <c r="WMJ52" s="147"/>
      <c r="WMP52" s="177"/>
      <c r="WMR52" s="146"/>
      <c r="WMS52" s="147"/>
      <c r="WMY52" s="177"/>
      <c r="WNA52" s="146"/>
      <c r="WNB52" s="147"/>
      <c r="WNH52" s="177"/>
      <c r="WNJ52" s="146"/>
      <c r="WNK52" s="147"/>
      <c r="WNQ52" s="177"/>
      <c r="WNS52" s="146"/>
      <c r="WNT52" s="147"/>
      <c r="WNZ52" s="177"/>
      <c r="WOB52" s="146"/>
      <c r="WOC52" s="147"/>
      <c r="WOI52" s="177"/>
      <c r="WOK52" s="146"/>
      <c r="WOL52" s="147"/>
      <c r="WOR52" s="177"/>
      <c r="WOT52" s="146"/>
      <c r="WOU52" s="147"/>
      <c r="WPA52" s="177"/>
      <c r="WPC52" s="146"/>
      <c r="WPD52" s="147"/>
      <c r="WPJ52" s="177"/>
      <c r="WPL52" s="146"/>
      <c r="WPM52" s="147"/>
      <c r="WPS52" s="177"/>
      <c r="WPU52" s="146"/>
      <c r="WPV52" s="147"/>
      <c r="WQB52" s="177"/>
      <c r="WQD52" s="146"/>
      <c r="WQE52" s="147"/>
      <c r="WQK52" s="177"/>
      <c r="WQM52" s="146"/>
      <c r="WQN52" s="147"/>
      <c r="WQT52" s="177"/>
      <c r="WQV52" s="146"/>
      <c r="WQW52" s="147"/>
      <c r="WRC52" s="177"/>
      <c r="WRE52" s="146"/>
      <c r="WRF52" s="147"/>
      <c r="WRL52" s="177"/>
      <c r="WRN52" s="146"/>
      <c r="WRO52" s="147"/>
      <c r="WRU52" s="177"/>
      <c r="WRW52" s="146"/>
      <c r="WRX52" s="147"/>
      <c r="WSD52" s="177"/>
      <c r="WSF52" s="146"/>
      <c r="WSG52" s="147"/>
      <c r="WSM52" s="177"/>
      <c r="WSO52" s="146"/>
      <c r="WSP52" s="147"/>
      <c r="WSV52" s="177"/>
      <c r="WSX52" s="146"/>
      <c r="WSY52" s="147"/>
      <c r="WTE52" s="177"/>
      <c r="WTG52" s="146"/>
      <c r="WTH52" s="147"/>
      <c r="WTN52" s="177"/>
      <c r="WTP52" s="146"/>
      <c r="WTQ52" s="147"/>
      <c r="WTW52" s="177"/>
      <c r="WTY52" s="146"/>
      <c r="WTZ52" s="147"/>
      <c r="WUF52" s="177"/>
      <c r="WUH52" s="146"/>
      <c r="WUI52" s="147"/>
      <c r="WUO52" s="177"/>
      <c r="WUQ52" s="146"/>
      <c r="WUR52" s="147"/>
      <c r="WUX52" s="177"/>
      <c r="WUZ52" s="146"/>
      <c r="WVA52" s="147"/>
      <c r="WVG52" s="177"/>
      <c r="WVI52" s="146"/>
      <c r="WVJ52" s="147"/>
      <c r="WVP52" s="177"/>
      <c r="WVR52" s="146"/>
      <c r="WVS52" s="147"/>
      <c r="WVY52" s="177"/>
      <c r="WWA52" s="146"/>
      <c r="WWB52" s="147"/>
      <c r="WWH52" s="177"/>
      <c r="WWJ52" s="146"/>
      <c r="WWK52" s="147"/>
      <c r="WWQ52" s="177"/>
      <c r="WWS52" s="146"/>
      <c r="WWT52" s="147"/>
      <c r="WWZ52" s="177"/>
      <c r="WXB52" s="146"/>
      <c r="WXC52" s="147"/>
      <c r="WXI52" s="177"/>
      <c r="WXK52" s="146"/>
      <c r="WXL52" s="147"/>
      <c r="WXR52" s="177"/>
      <c r="WXT52" s="146"/>
      <c r="WXU52" s="147"/>
      <c r="WYA52" s="177"/>
      <c r="WYC52" s="146"/>
      <c r="WYD52" s="147"/>
      <c r="WYJ52" s="177"/>
      <c r="WYL52" s="146"/>
      <c r="WYM52" s="147"/>
      <c r="WYS52" s="177"/>
      <c r="WYU52" s="146"/>
      <c r="WYV52" s="147"/>
      <c r="WZB52" s="177"/>
      <c r="WZD52" s="146"/>
      <c r="WZE52" s="147"/>
      <c r="WZK52" s="177"/>
      <c r="WZM52" s="146"/>
      <c r="WZN52" s="147"/>
      <c r="WZT52" s="177"/>
      <c r="WZV52" s="146"/>
      <c r="WZW52" s="147"/>
      <c r="XAC52" s="177"/>
      <c r="XAE52" s="146"/>
      <c r="XAF52" s="147"/>
      <c r="XAL52" s="177"/>
      <c r="XAN52" s="146"/>
      <c r="XAO52" s="147"/>
      <c r="XAU52" s="177"/>
      <c r="XAW52" s="146"/>
      <c r="XAX52" s="147"/>
      <c r="XBD52" s="177"/>
      <c r="XBF52" s="146"/>
      <c r="XBG52" s="147"/>
      <c r="XBM52" s="177"/>
      <c r="XBO52" s="146"/>
      <c r="XBP52" s="147"/>
      <c r="XBV52" s="177"/>
      <c r="XBX52" s="146"/>
      <c r="XBY52" s="147"/>
      <c r="XCE52" s="177"/>
      <c r="XCG52" s="146"/>
      <c r="XCH52" s="147"/>
      <c r="XCN52" s="177"/>
      <c r="XCP52" s="146"/>
      <c r="XCQ52" s="147"/>
      <c r="XCW52" s="177"/>
      <c r="XCY52" s="146"/>
      <c r="XCZ52" s="147"/>
      <c r="XDF52" s="177"/>
      <c r="XDH52" s="146"/>
      <c r="XDI52" s="147"/>
      <c r="XDO52" s="177"/>
      <c r="XDQ52" s="146"/>
      <c r="XDR52" s="147"/>
      <c r="XDX52" s="177"/>
      <c r="XDZ52" s="146"/>
      <c r="XEA52" s="147"/>
      <c r="XEG52" s="177"/>
      <c r="XEI52" s="146"/>
      <c r="XEJ52" s="147"/>
      <c r="XEP52" s="177"/>
      <c r="XER52" s="146"/>
      <c r="XES52" s="147"/>
      <c r="XEY52" s="177"/>
      <c r="XFA52" s="146"/>
      <c r="XFB52" s="147"/>
    </row>
    <row r="53" spans="1:16384" ht="24.95" customHeight="1">
      <c r="B53" s="178"/>
      <c r="C53" s="179" t="s">
        <v>553</v>
      </c>
      <c r="D53" s="182">
        <f>D47+D50+D51+D52</f>
        <v>30755</v>
      </c>
      <c r="E53" s="182">
        <f t="shared" ref="E53:H53" si="4">E47+E50+E51+E52</f>
        <v>37058</v>
      </c>
      <c r="F53" s="182">
        <f t="shared" si="4"/>
        <v>36110</v>
      </c>
      <c r="G53" s="182">
        <f t="shared" si="4"/>
        <v>34447</v>
      </c>
      <c r="H53" s="182">
        <f t="shared" si="4"/>
        <v>24940</v>
      </c>
      <c r="I53" s="182">
        <f t="shared" si="0"/>
        <v>-9507</v>
      </c>
      <c r="J53" s="309">
        <f t="shared" si="1"/>
        <v>-27.598920080123087</v>
      </c>
      <c r="M53" s="176"/>
      <c r="N53" s="176"/>
      <c r="O53" s="176"/>
      <c r="P53" s="176"/>
      <c r="Q53" s="176"/>
      <c r="R53" s="176"/>
      <c r="S53" s="176"/>
      <c r="T53" s="176"/>
      <c r="U53" s="176"/>
      <c r="V53" s="176"/>
      <c r="W53" s="176"/>
      <c r="X53" s="176"/>
      <c r="Y53" s="176"/>
      <c r="Z53" s="176"/>
      <c r="AA53" s="176"/>
    </row>
    <row r="54" spans="1:16384" ht="14.25" customHeight="1">
      <c r="C54" s="338"/>
      <c r="D54" s="338"/>
      <c r="E54" s="338"/>
      <c r="F54" s="338"/>
      <c r="G54" s="338"/>
      <c r="H54" s="338"/>
      <c r="I54" s="338"/>
      <c r="J54" s="338"/>
      <c r="N54" s="176"/>
      <c r="O54" s="176"/>
      <c r="P54" s="176"/>
      <c r="Q54" s="176"/>
      <c r="R54" s="176"/>
      <c r="S54" s="176"/>
      <c r="T54" s="176"/>
      <c r="U54" s="176"/>
      <c r="V54" s="176"/>
      <c r="W54" s="176"/>
      <c r="X54" s="176"/>
      <c r="Y54" s="176"/>
      <c r="Z54" s="176"/>
      <c r="AA54" s="176"/>
    </row>
    <row r="55" spans="1:16384" ht="17.25">
      <c r="B55" s="194" t="s">
        <v>570</v>
      </c>
      <c r="C55" s="187"/>
      <c r="D55" s="186"/>
      <c r="E55" s="188"/>
      <c r="F55" s="189"/>
      <c r="G55" s="189"/>
      <c r="H55" s="187"/>
      <c r="I55" s="187"/>
      <c r="J55" s="187"/>
    </row>
    <row r="56" spans="1:16384" ht="17.25">
      <c r="B56" s="194" t="s">
        <v>579</v>
      </c>
      <c r="C56" s="187"/>
      <c r="D56" s="186"/>
      <c r="E56" s="190"/>
      <c r="F56" s="191"/>
      <c r="G56" s="191"/>
      <c r="H56" s="187"/>
      <c r="I56" s="187"/>
      <c r="J56" s="187"/>
    </row>
    <row r="57" spans="1:16384" ht="8.25" customHeight="1">
      <c r="B57" s="192"/>
      <c r="C57" s="186"/>
      <c r="D57" s="186"/>
      <c r="E57" s="190"/>
      <c r="F57" s="191"/>
      <c r="G57" s="191"/>
      <c r="H57" s="187"/>
      <c r="I57" s="187"/>
      <c r="J57" s="187"/>
    </row>
    <row r="58" spans="1:16384" ht="20.25" customHeight="1">
      <c r="B58" s="193" t="s">
        <v>544</v>
      </c>
      <c r="C58" s="187"/>
      <c r="D58" s="193"/>
      <c r="E58" s="191"/>
      <c r="F58" s="191"/>
      <c r="G58" s="191"/>
      <c r="H58" s="187"/>
      <c r="I58" s="187"/>
      <c r="J58" s="187"/>
    </row>
    <row r="59" spans="1:16384" ht="105" customHeight="1">
      <c r="B59" s="359" t="s">
        <v>589</v>
      </c>
      <c r="C59" s="360"/>
      <c r="D59" s="360"/>
      <c r="E59" s="360"/>
      <c r="F59" s="360"/>
      <c r="G59" s="360"/>
      <c r="H59" s="360"/>
      <c r="I59" s="360"/>
      <c r="J59" s="361"/>
    </row>
    <row r="60" spans="1:16384" ht="18" customHeight="1">
      <c r="B60" s="145"/>
    </row>
  </sheetData>
  <mergeCells count="5">
    <mergeCell ref="B5:J5"/>
    <mergeCell ref="B6:J6"/>
    <mergeCell ref="E15:G15"/>
    <mergeCell ref="C54:J54"/>
    <mergeCell ref="B59:J59"/>
  </mergeCells>
  <printOptions horizontalCentered="1"/>
  <pageMargins left="0.511811023622047" right="0.511811023622047" top="0.55118110236220508" bottom="0.55118110236220508" header="0.31496062992126012" footer="0.31496062992126012"/>
  <pageSetup scale="56" orientation="portrait" r:id="rId1"/>
  <ignoredErrors>
    <ignoredError sqref="D47:H47" formulaRange="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4AAD-D519-4EA5-AC6E-9DF306C4B043}">
  <sheetPr>
    <tabColor rgb="FFB78129"/>
    <pageSetUpPr fitToPage="1"/>
  </sheetPr>
  <dimension ref="B1:XFC58"/>
  <sheetViews>
    <sheetView showGridLines="0" view="pageBreakPreview" zoomScale="79" zoomScaleNormal="100" zoomScaleSheetLayoutView="145" workbookViewId="0">
      <selection activeCell="K15" sqref="K15"/>
    </sheetView>
  </sheetViews>
  <sheetFormatPr baseColWidth="10" defaultColWidth="11.375" defaultRowHeight="15"/>
  <cols>
    <col min="1" max="1" width="2.625" style="145" customWidth="1"/>
    <col min="2" max="2" width="10.625" style="143" customWidth="1"/>
    <col min="3" max="3" width="23.375" style="145" customWidth="1"/>
    <col min="4" max="9" width="16.625" style="145" customWidth="1"/>
    <col min="10" max="10" width="2.625" style="145" customWidth="1"/>
    <col min="11" max="16384" width="11.375" style="145"/>
  </cols>
  <sheetData>
    <row r="1" spans="2:9" s="134" customFormat="1" ht="15" customHeight="1">
      <c r="B1" s="135"/>
      <c r="I1" s="136"/>
    </row>
    <row r="2" spans="2:9" s="134" customFormat="1" ht="15" customHeight="1">
      <c r="B2" s="135"/>
      <c r="I2" s="137"/>
    </row>
    <row r="3" spans="2:9" s="134" customFormat="1" ht="15" customHeight="1">
      <c r="B3" s="135"/>
      <c r="E3" s="135"/>
      <c r="F3" s="135"/>
      <c r="G3" s="135"/>
      <c r="H3" s="135"/>
      <c r="I3" s="138"/>
    </row>
    <row r="4" spans="2:9" s="134" customFormat="1" ht="36.75" customHeight="1">
      <c r="B4" s="135"/>
      <c r="E4" s="135"/>
      <c r="F4" s="135"/>
      <c r="G4" s="135"/>
      <c r="H4" s="135"/>
    </row>
    <row r="5" spans="2:9" s="134" customFormat="1" ht="20.100000000000001" customHeight="1">
      <c r="B5" s="348" t="s">
        <v>559</v>
      </c>
      <c r="C5" s="348"/>
      <c r="D5" s="348"/>
      <c r="E5" s="348"/>
      <c r="F5" s="348"/>
      <c r="G5" s="348"/>
      <c r="H5" s="348"/>
      <c r="I5" s="348"/>
    </row>
    <row r="6" spans="2:9" s="134" customFormat="1" ht="20.100000000000001" customHeight="1">
      <c r="B6" s="348" t="s">
        <v>574</v>
      </c>
      <c r="C6" s="348"/>
      <c r="D6" s="348"/>
      <c r="E6" s="348"/>
      <c r="F6" s="348"/>
      <c r="G6" s="348"/>
      <c r="H6" s="348"/>
      <c r="I6" s="348"/>
    </row>
    <row r="7" spans="2:9" s="134" customFormat="1" ht="12" customHeight="1">
      <c r="B7" s="139"/>
      <c r="C7" s="140"/>
      <c r="D7" s="140"/>
      <c r="E7" s="135"/>
      <c r="F7" s="141"/>
      <c r="G7" s="141"/>
      <c r="H7" s="141"/>
      <c r="I7" s="142"/>
    </row>
    <row r="8" spans="2:9" s="134" customFormat="1" ht="24.95" customHeight="1">
      <c r="B8" s="183" t="s">
        <v>17</v>
      </c>
      <c r="C8" s="183" t="s">
        <v>18</v>
      </c>
      <c r="E8" s="135"/>
      <c r="F8" s="135"/>
      <c r="G8" s="135"/>
    </row>
    <row r="9" spans="2:9" s="134" customFormat="1" ht="20.100000000000001" customHeight="1">
      <c r="B9" s="184">
        <v>2022</v>
      </c>
      <c r="C9" s="335">
        <f>D51</f>
        <v>0.32599322775359119</v>
      </c>
      <c r="E9" s="135"/>
      <c r="F9" s="135"/>
      <c r="G9" s="135"/>
    </row>
    <row r="10" spans="2:9" s="134" customFormat="1" ht="20.100000000000001" customHeight="1">
      <c r="B10" s="184">
        <v>2023</v>
      </c>
      <c r="C10" s="335">
        <f>E51</f>
        <v>6</v>
      </c>
      <c r="E10" s="135"/>
      <c r="F10" s="135"/>
      <c r="G10" s="135"/>
    </row>
    <row r="11" spans="2:9" s="134" customFormat="1" ht="20.100000000000001" customHeight="1">
      <c r="B11" s="184">
        <v>2024</v>
      </c>
      <c r="C11" s="335">
        <f>F51</f>
        <v>8.7865724749197636</v>
      </c>
      <c r="E11" s="135"/>
      <c r="F11" s="135"/>
      <c r="G11" s="135"/>
    </row>
    <row r="12" spans="2:9" s="134" customFormat="1" ht="20.100000000000001" customHeight="1">
      <c r="B12" s="184">
        <v>2025</v>
      </c>
      <c r="C12" s="335">
        <f>G51</f>
        <v>6.5481677894769303</v>
      </c>
      <c r="E12" s="135"/>
      <c r="F12" s="135"/>
      <c r="G12" s="135"/>
    </row>
    <row r="13" spans="2:9" s="134" customFormat="1" ht="20.100000000000001" customHeight="1">
      <c r="B13" s="184">
        <v>2026</v>
      </c>
      <c r="C13" s="335">
        <f>H51</f>
        <v>12.637119469190983</v>
      </c>
      <c r="E13" s="135"/>
      <c r="F13" s="135"/>
      <c r="G13" s="135"/>
    </row>
    <row r="14" spans="2:9" s="134" customFormat="1" ht="20.100000000000001" customHeight="1">
      <c r="B14" s="183" t="s">
        <v>549</v>
      </c>
      <c r="C14" s="335">
        <f>C13-C12</f>
        <v>6.0889516797140528</v>
      </c>
      <c r="E14" s="135"/>
      <c r="F14" s="135"/>
      <c r="G14" s="135"/>
    </row>
    <row r="15" spans="2:9" s="134" customFormat="1" ht="35.1" customHeight="1">
      <c r="B15" s="141"/>
      <c r="C15" s="141"/>
      <c r="D15" s="141"/>
      <c r="E15" s="338"/>
      <c r="F15" s="338"/>
      <c r="G15" s="338"/>
      <c r="H15" s="144"/>
      <c r="I15" s="142"/>
    </row>
    <row r="16" spans="2:9" s="134" customFormat="1" ht="30" customHeight="1">
      <c r="B16" s="149" t="s">
        <v>2</v>
      </c>
      <c r="C16" s="150" t="s">
        <v>31</v>
      </c>
      <c r="D16" s="151">
        <v>2022</v>
      </c>
      <c r="E16" s="151">
        <v>2023</v>
      </c>
      <c r="F16" s="151">
        <v>2024</v>
      </c>
      <c r="G16" s="148">
        <v>2025</v>
      </c>
      <c r="H16" s="151">
        <v>2026</v>
      </c>
      <c r="I16" s="159" t="s">
        <v>550</v>
      </c>
    </row>
    <row r="17" spans="2:10" s="134" customFormat="1" ht="20.100000000000001" customHeight="1">
      <c r="B17" s="152">
        <v>1</v>
      </c>
      <c r="C17" s="153" t="s">
        <v>45</v>
      </c>
      <c r="D17" s="312">
        <v>3.4702730288338861</v>
      </c>
      <c r="E17" s="312">
        <v>3.0030030030030028</v>
      </c>
      <c r="F17" s="312">
        <v>11.963190184049081</v>
      </c>
      <c r="G17" s="312">
        <v>6.3193136639464322</v>
      </c>
      <c r="H17" s="312">
        <v>11.791996907017205</v>
      </c>
      <c r="I17" s="312">
        <f>H17-G17</f>
        <v>5.4726832430707733</v>
      </c>
      <c r="J17" s="313"/>
    </row>
    <row r="18" spans="2:10" s="134" customFormat="1" ht="20.100000000000001" customHeight="1">
      <c r="B18" s="156">
        <v>2</v>
      </c>
      <c r="C18" s="157" t="s">
        <v>19</v>
      </c>
      <c r="D18" s="314">
        <v>3.638781431334623</v>
      </c>
      <c r="E18" s="314">
        <v>3.5680076628352495</v>
      </c>
      <c r="F18" s="314">
        <v>2.9180814940577249</v>
      </c>
      <c r="G18" s="314">
        <v>1.733921815889029</v>
      </c>
      <c r="H18" s="314">
        <v>6.4633431085043993</v>
      </c>
      <c r="I18" s="314">
        <f t="shared" ref="I18:I51" si="0">H18-G18</f>
        <v>4.7294212926153705</v>
      </c>
      <c r="J18" s="313"/>
    </row>
    <row r="19" spans="2:10" s="134" customFormat="1" ht="20.100000000000001" customHeight="1">
      <c r="B19" s="152">
        <v>3</v>
      </c>
      <c r="C19" s="153" t="s">
        <v>60</v>
      </c>
      <c r="D19" s="312">
        <v>1.2734082397003745</v>
      </c>
      <c r="E19" s="312">
        <v>0.78380143696930116</v>
      </c>
      <c r="F19" s="312">
        <v>6.6003616636528024</v>
      </c>
      <c r="G19" s="312">
        <v>4.8347107438016526</v>
      </c>
      <c r="H19" s="312">
        <v>8.5992217898832681</v>
      </c>
      <c r="I19" s="312">
        <f t="shared" si="0"/>
        <v>3.7645110460816156</v>
      </c>
      <c r="J19" s="313"/>
    </row>
    <row r="20" spans="2:10" s="134" customFormat="1" ht="20.100000000000001" customHeight="1">
      <c r="B20" s="156">
        <v>4</v>
      </c>
      <c r="C20" s="157" t="s">
        <v>63</v>
      </c>
      <c r="D20" s="314">
        <v>1.1473429951690821</v>
      </c>
      <c r="E20" s="314">
        <v>4.5765386638611263</v>
      </c>
      <c r="F20" s="314">
        <v>5.9337626494940201</v>
      </c>
      <c r="G20" s="314">
        <v>3.9187227866473147</v>
      </c>
      <c r="H20" s="314">
        <v>4.3354249857387339</v>
      </c>
      <c r="I20" s="314">
        <f t="shared" si="0"/>
        <v>0.41670219909141926</v>
      </c>
      <c r="J20" s="313"/>
    </row>
    <row r="21" spans="2:10" s="134" customFormat="1" ht="20.100000000000001" customHeight="1">
      <c r="B21" s="152">
        <v>5</v>
      </c>
      <c r="C21" s="153" t="s">
        <v>456</v>
      </c>
      <c r="D21" s="312">
        <v>0.67962196028459176</v>
      </c>
      <c r="E21" s="312">
        <v>1.5774180157741802</v>
      </c>
      <c r="F21" s="312">
        <v>2.4803221673073401</v>
      </c>
      <c r="G21" s="312">
        <v>6.1975068517372476</v>
      </c>
      <c r="H21" s="312">
        <v>0.73464590067587421</v>
      </c>
      <c r="I21" s="312">
        <f t="shared" si="0"/>
        <v>-5.4628609510613737</v>
      </c>
      <c r="J21" s="313"/>
    </row>
    <row r="22" spans="2:10" s="134" customFormat="1" ht="20.100000000000001" customHeight="1">
      <c r="B22" s="156">
        <v>6</v>
      </c>
      <c r="C22" s="157" t="s">
        <v>128</v>
      </c>
      <c r="D22" s="314">
        <v>3.7061118335500653</v>
      </c>
      <c r="E22" s="314">
        <v>3.6452004860267313</v>
      </c>
      <c r="F22" s="314">
        <v>23.847376788553259</v>
      </c>
      <c r="G22" s="314">
        <v>10.503519220357337</v>
      </c>
      <c r="H22" s="314">
        <v>11.338372610048911</v>
      </c>
      <c r="I22" s="314">
        <f t="shared" si="0"/>
        <v>0.83485338969157397</v>
      </c>
      <c r="J22" s="313"/>
    </row>
    <row r="23" spans="2:10" s="134" customFormat="1" ht="20.100000000000001" customHeight="1">
      <c r="B23" s="152">
        <v>7</v>
      </c>
      <c r="C23" s="153" t="s">
        <v>67</v>
      </c>
      <c r="D23" s="312">
        <v>0.34801231428189</v>
      </c>
      <c r="E23" s="312">
        <v>0.39495477130844692</v>
      </c>
      <c r="F23" s="312">
        <v>0.21927153124619322</v>
      </c>
      <c r="G23" s="312">
        <v>0.33003300330033003</v>
      </c>
      <c r="H23" s="312">
        <v>2.3761094674556213</v>
      </c>
      <c r="I23" s="312">
        <f t="shared" si="0"/>
        <v>2.0460764641552913</v>
      </c>
      <c r="J23" s="313"/>
    </row>
    <row r="24" spans="2:10" s="134" customFormat="1" ht="20.100000000000001" customHeight="1">
      <c r="B24" s="156">
        <v>8</v>
      </c>
      <c r="C24" s="157" t="s">
        <v>20</v>
      </c>
      <c r="D24" s="314">
        <v>10.809281267685341</v>
      </c>
      <c r="E24" s="314">
        <v>18.239795918367346</v>
      </c>
      <c r="F24" s="314">
        <v>13.16265060240964</v>
      </c>
      <c r="G24" s="314">
        <v>2.9586993840250431</v>
      </c>
      <c r="H24" s="314">
        <v>18.45748187211602</v>
      </c>
      <c r="I24" s="314">
        <f t="shared" si="0"/>
        <v>15.498782488090978</v>
      </c>
      <c r="J24" s="313"/>
    </row>
    <row r="25" spans="2:10" s="134" customFormat="1" ht="20.100000000000001" customHeight="1">
      <c r="B25" s="152">
        <v>10</v>
      </c>
      <c r="C25" s="153" t="s">
        <v>131</v>
      </c>
      <c r="D25" s="312">
        <v>6.4162754303599367</v>
      </c>
      <c r="E25" s="312">
        <v>4.5609257998638526</v>
      </c>
      <c r="F25" s="312">
        <v>11.467648605996844</v>
      </c>
      <c r="G25" s="312">
        <v>8.6727359846669856</v>
      </c>
      <c r="H25" s="312">
        <v>15.859499733901011</v>
      </c>
      <c r="I25" s="312">
        <f t="shared" si="0"/>
        <v>7.1867637492340251</v>
      </c>
      <c r="J25" s="313"/>
    </row>
    <row r="26" spans="2:10" s="134" customFormat="1" ht="20.100000000000001" customHeight="1">
      <c r="B26" s="156">
        <v>11</v>
      </c>
      <c r="C26" s="157" t="s">
        <v>21</v>
      </c>
      <c r="D26" s="314">
        <v>2.9288428777355522</v>
      </c>
      <c r="E26" s="314">
        <v>2.6730339866038206</v>
      </c>
      <c r="F26" s="314">
        <v>3.4896036568370592</v>
      </c>
      <c r="G26" s="314">
        <v>3.3507853403141366</v>
      </c>
      <c r="H26" s="314">
        <v>3.3325672259250747</v>
      </c>
      <c r="I26" s="314">
        <f t="shared" si="0"/>
        <v>-1.8218114389061846E-2</v>
      </c>
      <c r="J26" s="313"/>
    </row>
    <row r="27" spans="2:10" s="134" customFormat="1" ht="20.100000000000001" customHeight="1">
      <c r="B27" s="152">
        <v>12</v>
      </c>
      <c r="C27" s="153" t="s">
        <v>151</v>
      </c>
      <c r="D27" s="312">
        <v>30.3419689119171</v>
      </c>
      <c r="E27" s="312">
        <v>28.621387815203388</v>
      </c>
      <c r="F27" s="312">
        <v>23.449151197842298</v>
      </c>
      <c r="G27" s="312">
        <v>24.865036519530008</v>
      </c>
      <c r="H27" s="312">
        <v>28.148148148148149</v>
      </c>
      <c r="I27" s="312">
        <f t="shared" si="0"/>
        <v>3.2831116286181405</v>
      </c>
      <c r="J27" s="313"/>
    </row>
    <row r="28" spans="2:10" s="134" customFormat="1" ht="20.100000000000001" customHeight="1">
      <c r="B28" s="156">
        <v>13</v>
      </c>
      <c r="C28" s="157" t="s">
        <v>162</v>
      </c>
      <c r="D28" s="314">
        <v>10.584472230299506</v>
      </c>
      <c r="E28" s="314">
        <v>3.755868544600939</v>
      </c>
      <c r="F28" s="314">
        <v>8.3185391833629225</v>
      </c>
      <c r="G28" s="314">
        <v>0.89145254326166745</v>
      </c>
      <c r="H28" s="314">
        <v>1.0716472749540722</v>
      </c>
      <c r="I28" s="314">
        <f t="shared" si="0"/>
        <v>0.18019473169240474</v>
      </c>
      <c r="J28" s="313"/>
    </row>
    <row r="29" spans="2:10" s="134" customFormat="1" ht="20.100000000000001" customHeight="1">
      <c r="B29" s="152">
        <v>14</v>
      </c>
      <c r="C29" s="153" t="s">
        <v>22</v>
      </c>
      <c r="D29" s="312">
        <v>7.186685719088846</v>
      </c>
      <c r="E29" s="312">
        <v>5.3698074974670718</v>
      </c>
      <c r="F29" s="312">
        <v>5.7934889342095328</v>
      </c>
      <c r="G29" s="312">
        <v>3.3784306146115188</v>
      </c>
      <c r="H29" s="312">
        <v>6.0060800262920058</v>
      </c>
      <c r="I29" s="312">
        <f t="shared" si="0"/>
        <v>2.6276494116804869</v>
      </c>
      <c r="J29" s="313"/>
    </row>
    <row r="30" spans="2:10" s="134" customFormat="1" ht="20.100000000000001" customHeight="1">
      <c r="B30" s="156">
        <v>15</v>
      </c>
      <c r="C30" s="157" t="s">
        <v>23</v>
      </c>
      <c r="D30" s="314">
        <v>5.1827605019094376</v>
      </c>
      <c r="E30" s="314">
        <v>3.356066416533654</v>
      </c>
      <c r="F30" s="314">
        <v>6.7633962843543687</v>
      </c>
      <c r="G30" s="314">
        <v>3.9758044447847474</v>
      </c>
      <c r="H30" s="314">
        <v>7.3822320581726206</v>
      </c>
      <c r="I30" s="314">
        <f t="shared" si="0"/>
        <v>3.4064276133878733</v>
      </c>
      <c r="J30" s="313"/>
    </row>
    <row r="31" spans="2:10" s="134" customFormat="1" ht="20.100000000000001" customHeight="1">
      <c r="B31" s="152">
        <v>16</v>
      </c>
      <c r="C31" s="153" t="s">
        <v>457</v>
      </c>
      <c r="D31" s="312">
        <v>4.6623629470232606</v>
      </c>
      <c r="E31" s="312">
        <v>9.2359767891682782</v>
      </c>
      <c r="F31" s="312">
        <v>17.13221601489758</v>
      </c>
      <c r="G31" s="312">
        <v>11.752439736425057</v>
      </c>
      <c r="H31" s="312">
        <v>22.368658602635854</v>
      </c>
      <c r="I31" s="312">
        <f t="shared" si="0"/>
        <v>10.616218866210797</v>
      </c>
      <c r="J31" s="313"/>
    </row>
    <row r="32" spans="2:10" s="134" customFormat="1" ht="20.100000000000001" customHeight="1">
      <c r="B32" s="156">
        <v>17</v>
      </c>
      <c r="C32" s="157" t="s">
        <v>244</v>
      </c>
      <c r="D32" s="314">
        <v>4.2570951585976635</v>
      </c>
      <c r="E32" s="314">
        <v>2.7654089524255916</v>
      </c>
      <c r="F32" s="314">
        <v>9.2986290482813434</v>
      </c>
      <c r="G32" s="314">
        <v>5.0274781192753926</v>
      </c>
      <c r="H32" s="314">
        <v>4.1326285439692452</v>
      </c>
      <c r="I32" s="314">
        <f t="shared" si="0"/>
        <v>-0.89484957530614739</v>
      </c>
      <c r="J32" s="313"/>
    </row>
    <row r="33" spans="2:26" s="134" customFormat="1" ht="20.100000000000001" customHeight="1">
      <c r="B33" s="152">
        <v>18</v>
      </c>
      <c r="C33" s="153" t="s">
        <v>250</v>
      </c>
      <c r="D33" s="312">
        <v>12.665684830633284</v>
      </c>
      <c r="E33" s="312">
        <v>6.0766593954502968</v>
      </c>
      <c r="F33" s="312">
        <v>12.165010538994279</v>
      </c>
      <c r="G33" s="312">
        <v>18.775872264931991</v>
      </c>
      <c r="H33" s="312">
        <v>23.815877251501</v>
      </c>
      <c r="I33" s="312">
        <f t="shared" si="0"/>
        <v>5.0400049865690093</v>
      </c>
      <c r="J33" s="313"/>
    </row>
    <row r="34" spans="2:26" s="134" customFormat="1" ht="20.100000000000001" customHeight="1">
      <c r="B34" s="156">
        <v>19</v>
      </c>
      <c r="C34" s="157" t="s">
        <v>24</v>
      </c>
      <c r="D34" s="314">
        <v>17.941614078292545</v>
      </c>
      <c r="E34" s="314">
        <v>26.184513673244513</v>
      </c>
      <c r="F34" s="314">
        <v>30.686484556329223</v>
      </c>
      <c r="G34" s="314">
        <v>25.87206708894638</v>
      </c>
      <c r="H34" s="314">
        <v>59.897484675544277</v>
      </c>
      <c r="I34" s="314">
        <f t="shared" si="0"/>
        <v>34.025417586597897</v>
      </c>
      <c r="J34" s="313"/>
    </row>
    <row r="35" spans="2:26" s="134" customFormat="1" ht="20.100000000000001" customHeight="1">
      <c r="B35" s="152">
        <v>21</v>
      </c>
      <c r="C35" s="153" t="s">
        <v>279</v>
      </c>
      <c r="D35" s="312">
        <v>4.4714285714285715</v>
      </c>
      <c r="E35" s="312">
        <v>2.9909154437456325</v>
      </c>
      <c r="F35" s="312">
        <v>3.336238018175028</v>
      </c>
      <c r="G35" s="312">
        <v>1.8606304811566721</v>
      </c>
      <c r="H35" s="312">
        <v>3.027919779787652</v>
      </c>
      <c r="I35" s="312">
        <f t="shared" si="0"/>
        <v>1.16728929863098</v>
      </c>
      <c r="J35" s="313"/>
    </row>
    <row r="36" spans="2:26" s="134" customFormat="1" ht="20.100000000000001" customHeight="1">
      <c r="B36" s="156">
        <v>22</v>
      </c>
      <c r="C36" s="157" t="s">
        <v>293</v>
      </c>
      <c r="D36" s="314">
        <v>0.38265306122448978</v>
      </c>
      <c r="E36" s="314">
        <v>0.89673913043478259</v>
      </c>
      <c r="F36" s="314">
        <v>0.81281932187645145</v>
      </c>
      <c r="G36" s="314">
        <v>0.44228217602830611</v>
      </c>
      <c r="H36" s="314">
        <v>3.9580352885073915</v>
      </c>
      <c r="I36" s="314">
        <f t="shared" si="0"/>
        <v>3.5157531124790853</v>
      </c>
      <c r="J36" s="313"/>
    </row>
    <row r="37" spans="2:26" s="134" customFormat="1" ht="20.100000000000001" customHeight="1">
      <c r="B37" s="152">
        <v>23</v>
      </c>
      <c r="C37" s="153" t="s">
        <v>296</v>
      </c>
      <c r="D37" s="312">
        <v>0.57523122039251073</v>
      </c>
      <c r="E37" s="312">
        <v>0.62295428149086685</v>
      </c>
      <c r="F37" s="312">
        <v>0.93946731234866832</v>
      </c>
      <c r="G37" s="312">
        <v>0.36761149269614007</v>
      </c>
      <c r="H37" s="312">
        <v>2.0318562385133756</v>
      </c>
      <c r="I37" s="312">
        <f t="shared" si="0"/>
        <v>1.6642447458172356</v>
      </c>
      <c r="J37" s="313"/>
    </row>
    <row r="38" spans="2:26" s="134" customFormat="1" ht="20.100000000000001" customHeight="1">
      <c r="B38" s="156">
        <v>24</v>
      </c>
      <c r="C38" s="157" t="s">
        <v>305</v>
      </c>
      <c r="D38" s="314">
        <v>4.9693669162695713</v>
      </c>
      <c r="E38" s="314">
        <v>7.6129564679183002</v>
      </c>
      <c r="F38" s="314">
        <v>17.842704887908855</v>
      </c>
      <c r="G38" s="314">
        <v>11.942209217264082</v>
      </c>
      <c r="H38" s="314">
        <v>28.834003446295231</v>
      </c>
      <c r="I38" s="314">
        <f t="shared" si="0"/>
        <v>16.891794229031149</v>
      </c>
      <c r="J38" s="313"/>
    </row>
    <row r="39" spans="2:26" s="134" customFormat="1" ht="20.100000000000001" customHeight="1">
      <c r="B39" s="152">
        <v>25</v>
      </c>
      <c r="C39" s="153" t="s">
        <v>310</v>
      </c>
      <c r="D39" s="312">
        <v>2.2079958191795139</v>
      </c>
      <c r="E39" s="312">
        <v>4.320608813060022</v>
      </c>
      <c r="F39" s="312">
        <v>4.955053716290287</v>
      </c>
      <c r="G39" s="312">
        <v>1.7765701745218938</v>
      </c>
      <c r="H39" s="312">
        <v>3.2386867790594498</v>
      </c>
      <c r="I39" s="312">
        <f t="shared" si="0"/>
        <v>1.462116604537556</v>
      </c>
      <c r="J39" s="313"/>
    </row>
    <row r="40" spans="2:26" s="134" customFormat="1" ht="20.100000000000001" customHeight="1">
      <c r="B40" s="156">
        <v>26</v>
      </c>
      <c r="C40" s="157" t="s">
        <v>327</v>
      </c>
      <c r="D40" s="314">
        <v>3.6330352742378369</v>
      </c>
      <c r="E40" s="314">
        <v>11.524137931034483</v>
      </c>
      <c r="F40" s="314">
        <v>10.602556299452221</v>
      </c>
      <c r="G40" s="314">
        <v>9.0696793738954806</v>
      </c>
      <c r="H40" s="314">
        <v>15.257198769918926</v>
      </c>
      <c r="I40" s="314">
        <f t="shared" si="0"/>
        <v>6.1875193960234451</v>
      </c>
      <c r="J40" s="313"/>
    </row>
    <row r="41" spans="2:26" s="134" customFormat="1" ht="20.100000000000001" customHeight="1">
      <c r="B41" s="152">
        <v>27</v>
      </c>
      <c r="C41" s="153" t="s">
        <v>342</v>
      </c>
      <c r="D41" s="312">
        <v>0.47856049004594176</v>
      </c>
      <c r="E41" s="312">
        <v>2.6751592356687901</v>
      </c>
      <c r="F41" s="312">
        <v>5.0448058413541323</v>
      </c>
      <c r="G41" s="312">
        <v>2.7630708140304434</v>
      </c>
      <c r="H41" s="312">
        <v>12.940575515068959</v>
      </c>
      <c r="I41" s="312">
        <f t="shared" si="0"/>
        <v>10.177504701038515</v>
      </c>
      <c r="J41" s="313"/>
    </row>
    <row r="42" spans="2:26" s="134" customFormat="1" ht="20.100000000000001" customHeight="1">
      <c r="B42" s="156">
        <v>28</v>
      </c>
      <c r="C42" s="157" t="s">
        <v>25</v>
      </c>
      <c r="D42" s="314">
        <v>2.8897451096621221</v>
      </c>
      <c r="E42" s="314">
        <v>3.4184623570098429</v>
      </c>
      <c r="F42" s="314">
        <v>23.637015781922525</v>
      </c>
      <c r="G42" s="314">
        <v>17.809239940387481</v>
      </c>
      <c r="H42" s="314">
        <v>31.149787583938604</v>
      </c>
      <c r="I42" s="314">
        <f t="shared" si="0"/>
        <v>13.340547643551123</v>
      </c>
      <c r="J42" s="313"/>
    </row>
    <row r="43" spans="2:26" s="134" customFormat="1" ht="20.100000000000001" customHeight="1">
      <c r="B43" s="152">
        <v>29</v>
      </c>
      <c r="C43" s="153" t="s">
        <v>359</v>
      </c>
      <c r="D43" s="312">
        <v>1.1404366243075921</v>
      </c>
      <c r="E43" s="312">
        <v>1.7628205128205128</v>
      </c>
      <c r="F43" s="312">
        <v>2.4911032028469751</v>
      </c>
      <c r="G43" s="312">
        <v>13.329435837474424</v>
      </c>
      <c r="H43" s="312">
        <v>36.015325670498086</v>
      </c>
      <c r="I43" s="312">
        <f t="shared" si="0"/>
        <v>22.685889833023662</v>
      </c>
      <c r="J43" s="313"/>
    </row>
    <row r="44" spans="2:26" s="134" customFormat="1" ht="20.100000000000001" customHeight="1">
      <c r="B44" s="156">
        <v>30</v>
      </c>
      <c r="C44" s="157" t="s">
        <v>26</v>
      </c>
      <c r="D44" s="314">
        <v>0.43513734022300787</v>
      </c>
      <c r="E44" s="314">
        <v>1.7659308621407748</v>
      </c>
      <c r="F44" s="314">
        <v>6.4523625096824162</v>
      </c>
      <c r="G44" s="314">
        <v>2.1492170709241631</v>
      </c>
      <c r="H44" s="314">
        <v>4.5109095366511403</v>
      </c>
      <c r="I44" s="314">
        <f t="shared" si="0"/>
        <v>2.3616924657269771</v>
      </c>
      <c r="J44" s="313"/>
    </row>
    <row r="45" spans="2:26" s="134" customFormat="1" ht="20.100000000000001" customHeight="1">
      <c r="B45" s="152">
        <v>31</v>
      </c>
      <c r="C45" s="153" t="s">
        <v>380</v>
      </c>
      <c r="D45" s="312">
        <v>9.9769440368895417</v>
      </c>
      <c r="E45" s="312">
        <v>8.2727451365690712</v>
      </c>
      <c r="F45" s="312">
        <v>6.020187454938716</v>
      </c>
      <c r="G45" s="312">
        <v>4.6662948503439301</v>
      </c>
      <c r="H45" s="312">
        <v>11.584990773016198</v>
      </c>
      <c r="I45" s="312">
        <f t="shared" si="0"/>
        <v>6.918695922672268</v>
      </c>
      <c r="J45" s="313"/>
    </row>
    <row r="46" spans="2:26" s="134" customFormat="1" ht="20.100000000000001" customHeight="1">
      <c r="B46" s="163">
        <v>32</v>
      </c>
      <c r="C46" s="154" t="s">
        <v>386</v>
      </c>
      <c r="D46" s="315">
        <v>27.78675282714055</v>
      </c>
      <c r="E46" s="316">
        <v>22.776911076443056</v>
      </c>
      <c r="F46" s="315">
        <v>38.750839489590327</v>
      </c>
      <c r="G46" s="315">
        <v>20.790629575402637</v>
      </c>
      <c r="H46" s="315">
        <v>72.198820556023591</v>
      </c>
      <c r="I46" s="315">
        <f t="shared" si="0"/>
        <v>51.408190980620958</v>
      </c>
      <c r="J46" s="313"/>
    </row>
    <row r="47" spans="2:26" s="134" customFormat="1" ht="24.95" customHeight="1">
      <c r="B47" s="164"/>
      <c r="C47" s="167" t="s">
        <v>552</v>
      </c>
      <c r="D47" s="317">
        <v>6</v>
      </c>
      <c r="E47" s="318">
        <v>7</v>
      </c>
      <c r="F47" s="317">
        <v>9.877872016762101</v>
      </c>
      <c r="G47" s="317">
        <v>7.244149218223769</v>
      </c>
      <c r="H47" s="317">
        <v>13.713633858616689</v>
      </c>
      <c r="I47" s="317">
        <f t="shared" si="0"/>
        <v>6.4694846403929196</v>
      </c>
      <c r="J47" s="313"/>
    </row>
    <row r="48" spans="2:26" s="134" customFormat="1" ht="20.100000000000001" customHeight="1">
      <c r="B48" s="165">
        <v>9</v>
      </c>
      <c r="C48" s="166" t="s">
        <v>89</v>
      </c>
      <c r="D48" s="319">
        <v>0.70857351165386984</v>
      </c>
      <c r="E48" s="320">
        <v>2</v>
      </c>
      <c r="F48" s="319">
        <v>2.1136352580629469</v>
      </c>
      <c r="G48" s="319">
        <v>2.3393490506989361</v>
      </c>
      <c r="H48" s="319">
        <v>5.4858419289140006</v>
      </c>
      <c r="I48" s="319">
        <f t="shared" si="0"/>
        <v>3.1464928782150645</v>
      </c>
      <c r="J48" s="313"/>
      <c r="M48" s="174"/>
      <c r="N48" s="174"/>
      <c r="O48" s="174"/>
      <c r="P48" s="174"/>
      <c r="Q48" s="174"/>
      <c r="R48" s="174"/>
      <c r="S48" s="174"/>
      <c r="T48" s="174"/>
      <c r="U48" s="174"/>
      <c r="V48" s="174"/>
      <c r="W48" s="174"/>
      <c r="X48" s="174"/>
      <c r="Y48" s="174"/>
      <c r="Z48" s="174"/>
    </row>
    <row r="49" spans="2:16383" s="134" customFormat="1" ht="20.100000000000001" customHeight="1">
      <c r="B49" s="152">
        <v>20</v>
      </c>
      <c r="C49" s="161" t="s">
        <v>273</v>
      </c>
      <c r="D49" s="312">
        <v>0.31885213232363491</v>
      </c>
      <c r="E49" s="312">
        <v>0</v>
      </c>
      <c r="F49" s="312">
        <v>4.5344360473406526</v>
      </c>
      <c r="G49" s="312">
        <v>1.7724829289553972</v>
      </c>
      <c r="H49" s="312">
        <v>2.5</v>
      </c>
      <c r="I49" s="312">
        <f t="shared" si="0"/>
        <v>0.72751707104460284</v>
      </c>
      <c r="J49" s="313"/>
      <c r="K49" s="174"/>
      <c r="M49" s="174"/>
      <c r="N49" s="174"/>
      <c r="O49" s="174"/>
      <c r="P49" s="174"/>
      <c r="Q49" s="174"/>
      <c r="R49" s="174"/>
      <c r="S49" s="174"/>
      <c r="T49" s="174"/>
      <c r="U49" s="174"/>
      <c r="V49" s="174"/>
      <c r="W49" s="174"/>
      <c r="X49" s="174"/>
      <c r="Y49" s="174"/>
      <c r="Z49" s="174"/>
    </row>
    <row r="50" spans="2:16383" s="134" customFormat="1" ht="24.95" customHeight="1">
      <c r="B50" s="167"/>
      <c r="C50" s="167" t="s">
        <v>458</v>
      </c>
      <c r="D50" s="318">
        <v>1</v>
      </c>
      <c r="E50" s="318">
        <v>2</v>
      </c>
      <c r="F50" s="318">
        <v>2.4663910071269766</v>
      </c>
      <c r="G50" s="318">
        <v>2.2530789130386712</v>
      </c>
      <c r="H50" s="318">
        <v>4.9887738897103118</v>
      </c>
      <c r="I50" s="318">
        <f t="shared" si="0"/>
        <v>2.7356949766716405</v>
      </c>
      <c r="J50" s="313"/>
      <c r="K50" s="175"/>
      <c r="L50" s="175"/>
      <c r="M50" s="175"/>
      <c r="N50" s="175"/>
      <c r="O50" s="175"/>
      <c r="P50" s="177"/>
      <c r="Q50" s="175"/>
      <c r="R50" s="146"/>
      <c r="S50" s="147"/>
      <c r="T50" s="175"/>
      <c r="U50" s="175"/>
      <c r="V50" s="175"/>
      <c r="W50" s="175"/>
      <c r="X50" s="175"/>
      <c r="Y50" s="177"/>
      <c r="Z50" s="175"/>
      <c r="AA50" s="164"/>
      <c r="AB50" s="167"/>
      <c r="AC50" s="168"/>
      <c r="AD50" s="172"/>
      <c r="AE50" s="168"/>
      <c r="AF50" s="168"/>
      <c r="AG50" s="168"/>
      <c r="AH50" s="173"/>
      <c r="AI50" s="168"/>
      <c r="AJ50" s="164"/>
      <c r="AK50" s="167"/>
      <c r="AL50" s="168"/>
      <c r="AM50" s="172"/>
      <c r="AN50" s="168"/>
      <c r="AO50" s="168"/>
      <c r="AP50" s="168"/>
      <c r="AQ50" s="173"/>
      <c r="AR50" s="168"/>
      <c r="AS50" s="164"/>
      <c r="AT50" s="167"/>
      <c r="AU50" s="168"/>
      <c r="AV50" s="172"/>
      <c r="AW50" s="168"/>
      <c r="AX50" s="168"/>
      <c r="AY50" s="168"/>
      <c r="AZ50" s="173"/>
      <c r="BA50" s="168"/>
      <c r="BB50" s="164"/>
      <c r="BC50" s="167"/>
      <c r="BD50" s="168"/>
      <c r="BE50" s="172"/>
      <c r="BF50" s="168"/>
      <c r="BG50" s="168"/>
      <c r="BH50" s="168"/>
      <c r="BI50" s="173"/>
      <c r="BJ50" s="168"/>
      <c r="BK50" s="164"/>
      <c r="BL50" s="167"/>
      <c r="BM50" s="168"/>
      <c r="BN50" s="172"/>
      <c r="BO50" s="168"/>
      <c r="BP50" s="168"/>
      <c r="BQ50" s="168"/>
      <c r="BR50" s="173"/>
      <c r="BS50" s="168"/>
      <c r="BT50" s="164"/>
      <c r="BU50" s="167"/>
      <c r="BV50" s="168"/>
      <c r="BW50" s="172"/>
      <c r="BX50" s="168"/>
      <c r="BY50" s="168"/>
      <c r="BZ50" s="168"/>
      <c r="CA50" s="173"/>
      <c r="CB50" s="168"/>
      <c r="CC50" s="164"/>
      <c r="CD50" s="167"/>
      <c r="CE50" s="168"/>
      <c r="CF50" s="172"/>
      <c r="CG50" s="168"/>
      <c r="CH50" s="168"/>
      <c r="CI50" s="168"/>
      <c r="CJ50" s="173"/>
      <c r="CK50" s="168"/>
      <c r="CL50" s="164"/>
      <c r="CM50" s="167"/>
      <c r="CN50" s="168"/>
      <c r="CO50" s="172"/>
      <c r="CP50" s="168"/>
      <c r="CQ50" s="168"/>
      <c r="CR50" s="168"/>
      <c r="CS50" s="173"/>
      <c r="CT50" s="168"/>
      <c r="CU50" s="164"/>
      <c r="CV50" s="167"/>
      <c r="CW50" s="168"/>
      <c r="CX50" s="172"/>
      <c r="CY50" s="168"/>
      <c r="CZ50" s="168"/>
      <c r="DA50" s="168"/>
      <c r="DB50" s="173"/>
      <c r="DC50" s="168"/>
      <c r="DD50" s="164"/>
      <c r="DE50" s="167"/>
      <c r="DF50" s="168"/>
      <c r="DG50" s="172"/>
      <c r="DH50" s="168"/>
      <c r="DI50" s="168"/>
      <c r="DJ50" s="168"/>
      <c r="DK50" s="173"/>
      <c r="DL50" s="168"/>
      <c r="DM50" s="164"/>
      <c r="DN50" s="167"/>
      <c r="DO50" s="168"/>
      <c r="DP50" s="172"/>
      <c r="DQ50" s="168"/>
      <c r="DR50" s="168"/>
      <c r="DS50" s="168"/>
      <c r="DT50" s="173"/>
      <c r="DU50" s="168"/>
      <c r="DV50" s="164"/>
      <c r="DW50" s="167"/>
      <c r="DX50" s="168"/>
      <c r="DY50" s="172"/>
      <c r="DZ50" s="168"/>
      <c r="EA50" s="168"/>
      <c r="EB50" s="168"/>
      <c r="EC50" s="173"/>
      <c r="ED50" s="168"/>
      <c r="EE50" s="164"/>
      <c r="EF50" s="167"/>
      <c r="EG50" s="168"/>
      <c r="EH50" s="172"/>
      <c r="EI50" s="168"/>
      <c r="EJ50" s="168"/>
      <c r="EK50" s="168"/>
      <c r="EL50" s="173"/>
      <c r="EM50" s="168"/>
      <c r="EN50" s="164"/>
      <c r="EO50" s="167"/>
      <c r="EP50" s="168"/>
      <c r="EQ50" s="172"/>
      <c r="ER50" s="168"/>
      <c r="ES50" s="168"/>
      <c r="ET50" s="168"/>
      <c r="EU50" s="173"/>
      <c r="EV50" s="168"/>
      <c r="EW50" s="164"/>
      <c r="EX50" s="167"/>
      <c r="EY50" s="168"/>
      <c r="EZ50" s="172"/>
      <c r="FA50" s="168"/>
      <c r="FB50" s="168"/>
      <c r="FC50" s="168"/>
      <c r="FD50" s="173"/>
      <c r="FE50" s="168"/>
      <c r="FF50" s="164"/>
      <c r="FG50" s="167"/>
      <c r="FH50" s="168"/>
      <c r="FI50" s="172"/>
      <c r="FJ50" s="168"/>
      <c r="FK50" s="168"/>
      <c r="FL50" s="168"/>
      <c r="FM50" s="173"/>
      <c r="FN50" s="168"/>
      <c r="FO50" s="164"/>
      <c r="FP50" s="167"/>
      <c r="FQ50" s="168"/>
      <c r="FR50" s="172"/>
      <c r="FS50" s="168"/>
      <c r="FT50" s="168"/>
      <c r="FU50" s="168"/>
      <c r="FV50" s="173"/>
      <c r="FW50" s="168"/>
      <c r="FX50" s="164"/>
      <c r="FY50" s="167"/>
      <c r="FZ50" s="168"/>
      <c r="GA50" s="172"/>
      <c r="GB50" s="168"/>
      <c r="GC50" s="168"/>
      <c r="GD50" s="168"/>
      <c r="GE50" s="173"/>
      <c r="GF50" s="168"/>
      <c r="GG50" s="164"/>
      <c r="GH50" s="167"/>
      <c r="GI50" s="168"/>
      <c r="GJ50" s="172"/>
      <c r="GK50" s="168"/>
      <c r="GL50" s="168"/>
      <c r="GM50" s="168"/>
      <c r="GN50" s="173"/>
      <c r="GO50" s="168"/>
      <c r="GP50" s="164"/>
      <c r="GQ50" s="167"/>
      <c r="GR50" s="168"/>
      <c r="GS50" s="172"/>
      <c r="GT50" s="168"/>
      <c r="GU50" s="168"/>
      <c r="GV50" s="168"/>
      <c r="GW50" s="173"/>
      <c r="GX50" s="168"/>
      <c r="GY50" s="164"/>
      <c r="GZ50" s="167"/>
      <c r="HA50" s="168"/>
      <c r="HB50" s="172"/>
      <c r="HC50" s="168"/>
      <c r="HD50" s="168"/>
      <c r="HE50" s="168"/>
      <c r="HF50" s="173"/>
      <c r="HG50" s="168"/>
      <c r="HH50" s="164"/>
      <c r="HI50" s="167"/>
      <c r="HJ50" s="168"/>
      <c r="HK50" s="172"/>
      <c r="HL50" s="168"/>
      <c r="HM50" s="168"/>
      <c r="HN50" s="168"/>
      <c r="HO50" s="173"/>
      <c r="HP50" s="168"/>
      <c r="HQ50" s="164"/>
      <c r="HR50" s="167"/>
      <c r="HS50" s="168"/>
      <c r="HT50" s="172"/>
      <c r="HU50" s="168"/>
      <c r="HV50" s="168"/>
      <c r="HW50" s="168"/>
      <c r="HX50" s="173"/>
      <c r="HY50" s="168"/>
      <c r="HZ50" s="164"/>
      <c r="IA50" s="167"/>
      <c r="IB50" s="168"/>
      <c r="IC50" s="172"/>
      <c r="ID50" s="168"/>
      <c r="IE50" s="168"/>
      <c r="IF50" s="168"/>
      <c r="IG50" s="173"/>
      <c r="IH50" s="168"/>
      <c r="II50" s="164"/>
      <c r="IJ50" s="167"/>
      <c r="IK50" s="168"/>
      <c r="IL50" s="172"/>
      <c r="IM50" s="168"/>
      <c r="IN50" s="168"/>
      <c r="IO50" s="168"/>
      <c r="IP50" s="173"/>
      <c r="IQ50" s="168"/>
      <c r="IR50" s="164"/>
      <c r="IS50" s="167"/>
      <c r="IT50" s="168"/>
      <c r="IU50" s="172"/>
      <c r="IV50" s="168"/>
      <c r="IW50" s="168"/>
      <c r="IX50" s="168"/>
      <c r="IY50" s="173"/>
      <c r="IZ50" s="168"/>
      <c r="JA50" s="164"/>
      <c r="JB50" s="167"/>
      <c r="JC50" s="168"/>
      <c r="JD50" s="172"/>
      <c r="JE50" s="168"/>
      <c r="JF50" s="168"/>
      <c r="JG50" s="168"/>
      <c r="JH50" s="173"/>
      <c r="JI50" s="168"/>
      <c r="JJ50" s="164"/>
      <c r="JK50" s="167"/>
      <c r="JL50" s="168"/>
      <c r="JM50" s="172"/>
      <c r="JN50" s="168"/>
      <c r="JO50" s="168"/>
      <c r="JP50" s="168"/>
      <c r="JQ50" s="173"/>
      <c r="JR50" s="168"/>
      <c r="JS50" s="164"/>
      <c r="JT50" s="167"/>
      <c r="JU50" s="168"/>
      <c r="JV50" s="172"/>
      <c r="JW50" s="168"/>
      <c r="JX50" s="168"/>
      <c r="JY50" s="168"/>
      <c r="JZ50" s="173"/>
      <c r="KA50" s="168"/>
      <c r="KB50" s="164"/>
      <c r="KC50" s="167"/>
      <c r="KD50" s="168"/>
      <c r="KE50" s="172"/>
      <c r="KF50" s="168"/>
      <c r="KG50" s="168"/>
      <c r="KH50" s="168"/>
      <c r="KI50" s="173"/>
      <c r="KJ50" s="168"/>
      <c r="KK50" s="164"/>
      <c r="KL50" s="167"/>
      <c r="KM50" s="168"/>
      <c r="KN50" s="172"/>
      <c r="KO50" s="168"/>
      <c r="KP50" s="168"/>
      <c r="KQ50" s="168"/>
      <c r="KR50" s="173"/>
      <c r="KS50" s="168"/>
      <c r="KT50" s="164"/>
      <c r="KU50" s="167"/>
      <c r="KV50" s="168"/>
      <c r="KW50" s="172"/>
      <c r="KX50" s="168"/>
      <c r="KY50" s="168"/>
      <c r="KZ50" s="168"/>
      <c r="LA50" s="173"/>
      <c r="LB50" s="168"/>
      <c r="LC50" s="164"/>
      <c r="LD50" s="167"/>
      <c r="LE50" s="168"/>
      <c r="LF50" s="172"/>
      <c r="LG50" s="168"/>
      <c r="LH50" s="168"/>
      <c r="LI50" s="168"/>
      <c r="LJ50" s="173"/>
      <c r="LK50" s="168"/>
      <c r="LL50" s="164"/>
      <c r="LM50" s="167"/>
      <c r="LN50" s="168"/>
      <c r="LO50" s="172"/>
      <c r="LP50" s="168"/>
      <c r="LQ50" s="168"/>
      <c r="LR50" s="168"/>
      <c r="LS50" s="173"/>
      <c r="LT50" s="168"/>
      <c r="LU50" s="164"/>
      <c r="LV50" s="167"/>
      <c r="LW50" s="168"/>
      <c r="LX50" s="172"/>
      <c r="LY50" s="168"/>
      <c r="LZ50" s="168"/>
      <c r="MA50" s="168"/>
      <c r="MB50" s="173"/>
      <c r="MC50" s="168"/>
      <c r="MD50" s="164"/>
      <c r="ME50" s="167"/>
      <c r="MF50" s="168"/>
      <c r="MG50" s="172"/>
      <c r="MH50" s="168"/>
      <c r="MI50" s="168"/>
      <c r="MJ50" s="168"/>
      <c r="MK50" s="173"/>
      <c r="ML50" s="168"/>
      <c r="MM50" s="164"/>
      <c r="MN50" s="167"/>
      <c r="MO50" s="168"/>
      <c r="MP50" s="172"/>
      <c r="MQ50" s="168"/>
      <c r="MR50" s="168"/>
      <c r="MS50" s="168"/>
      <c r="MT50" s="173"/>
      <c r="MU50" s="168"/>
      <c r="MV50" s="164"/>
      <c r="MW50" s="167"/>
      <c r="MX50" s="168"/>
      <c r="MY50" s="172"/>
      <c r="MZ50" s="168"/>
      <c r="NA50" s="168"/>
      <c r="NB50" s="168"/>
      <c r="NC50" s="173"/>
      <c r="ND50" s="168"/>
      <c r="NE50" s="164"/>
      <c r="NF50" s="167"/>
      <c r="NG50" s="168"/>
      <c r="NH50" s="172"/>
      <c r="NI50" s="168"/>
      <c r="NJ50" s="168"/>
      <c r="NK50" s="168"/>
      <c r="NL50" s="173"/>
      <c r="NM50" s="168"/>
      <c r="NN50" s="164"/>
      <c r="NO50" s="167"/>
      <c r="NP50" s="168"/>
      <c r="NQ50" s="172"/>
      <c r="NR50" s="168"/>
      <c r="NS50" s="168"/>
      <c r="NT50" s="168"/>
      <c r="NU50" s="173"/>
      <c r="NV50" s="168"/>
      <c r="NW50" s="164"/>
      <c r="NX50" s="167"/>
      <c r="NY50" s="168"/>
      <c r="NZ50" s="172"/>
      <c r="OA50" s="168"/>
      <c r="OB50" s="168"/>
      <c r="OC50" s="168"/>
      <c r="OD50" s="173"/>
      <c r="OE50" s="168"/>
      <c r="OF50" s="164"/>
      <c r="OG50" s="167"/>
      <c r="OH50" s="168"/>
      <c r="OI50" s="172"/>
      <c r="OJ50" s="168"/>
      <c r="OK50" s="168"/>
      <c r="OL50" s="168"/>
      <c r="OM50" s="173"/>
      <c r="ON50" s="168"/>
      <c r="OO50" s="164"/>
      <c r="OP50" s="167"/>
      <c r="OQ50" s="168"/>
      <c r="OR50" s="172"/>
      <c r="OS50" s="168"/>
      <c r="OT50" s="168"/>
      <c r="OU50" s="168"/>
      <c r="OV50" s="173"/>
      <c r="OW50" s="168"/>
      <c r="OX50" s="164"/>
      <c r="OY50" s="167"/>
      <c r="OZ50" s="168"/>
      <c r="PA50" s="172"/>
      <c r="PB50" s="168"/>
      <c r="PC50" s="168"/>
      <c r="PD50" s="168"/>
      <c r="PE50" s="173"/>
      <c r="PF50" s="168"/>
      <c r="PG50" s="164"/>
      <c r="PH50" s="167"/>
      <c r="PI50" s="168"/>
      <c r="PJ50" s="172"/>
      <c r="PK50" s="168"/>
      <c r="PL50" s="168"/>
      <c r="PM50" s="168"/>
      <c r="PN50" s="173"/>
      <c r="PO50" s="168"/>
      <c r="PP50" s="164"/>
      <c r="PQ50" s="167"/>
      <c r="PR50" s="168"/>
      <c r="PS50" s="172"/>
      <c r="PT50" s="168"/>
      <c r="PU50" s="168"/>
      <c r="PV50" s="168"/>
      <c r="PW50" s="173"/>
      <c r="PX50" s="168"/>
      <c r="PY50" s="164"/>
      <c r="PZ50" s="167"/>
      <c r="QA50" s="168"/>
      <c r="QB50" s="172"/>
      <c r="QC50" s="168"/>
      <c r="QD50" s="168"/>
      <c r="QE50" s="168"/>
      <c r="QF50" s="173"/>
      <c r="QG50" s="168"/>
      <c r="QH50" s="164"/>
      <c r="QI50" s="167"/>
      <c r="QJ50" s="168"/>
      <c r="QK50" s="172"/>
      <c r="QL50" s="168"/>
      <c r="QM50" s="168"/>
      <c r="QN50" s="168"/>
      <c r="QO50" s="173"/>
      <c r="QP50" s="168"/>
      <c r="QQ50" s="164"/>
      <c r="QR50" s="167"/>
      <c r="QS50" s="168"/>
      <c r="QT50" s="172"/>
      <c r="QU50" s="168"/>
      <c r="QV50" s="168"/>
      <c r="QW50" s="168"/>
      <c r="QX50" s="173"/>
      <c r="QY50" s="168"/>
      <c r="QZ50" s="164"/>
      <c r="RA50" s="167"/>
      <c r="RB50" s="168"/>
      <c r="RC50" s="172"/>
      <c r="RD50" s="168"/>
      <c r="RE50" s="168"/>
      <c r="RF50" s="168"/>
      <c r="RG50" s="173"/>
      <c r="RH50" s="168"/>
      <c r="RI50" s="164"/>
      <c r="RJ50" s="167"/>
      <c r="RK50" s="168"/>
      <c r="RL50" s="172"/>
      <c r="RM50" s="168"/>
      <c r="RN50" s="168"/>
      <c r="RO50" s="168"/>
      <c r="RP50" s="173"/>
      <c r="RQ50" s="168"/>
      <c r="RR50" s="164"/>
      <c r="RS50" s="167"/>
      <c r="RT50" s="168"/>
      <c r="RU50" s="172"/>
      <c r="RV50" s="168"/>
      <c r="RW50" s="168"/>
      <c r="RX50" s="168"/>
      <c r="RY50" s="173"/>
      <c r="RZ50" s="168"/>
      <c r="SA50" s="164"/>
      <c r="SB50" s="167"/>
      <c r="SC50" s="168"/>
      <c r="SD50" s="172"/>
      <c r="SE50" s="168"/>
      <c r="SF50" s="168"/>
      <c r="SG50" s="168"/>
      <c r="SH50" s="173"/>
      <c r="SI50" s="168"/>
      <c r="SJ50" s="164"/>
      <c r="SK50" s="167"/>
      <c r="SL50" s="168"/>
      <c r="SM50" s="172"/>
      <c r="SN50" s="168"/>
      <c r="SO50" s="168"/>
      <c r="SP50" s="168"/>
      <c r="SQ50" s="173"/>
      <c r="SR50" s="168"/>
      <c r="SS50" s="164"/>
      <c r="ST50" s="167"/>
      <c r="SU50" s="168"/>
      <c r="SV50" s="172"/>
      <c r="SW50" s="168"/>
      <c r="SX50" s="168"/>
      <c r="SY50" s="168"/>
      <c r="SZ50" s="173"/>
      <c r="TA50" s="168"/>
      <c r="TB50" s="164"/>
      <c r="TC50" s="167"/>
      <c r="TD50" s="168"/>
      <c r="TE50" s="172"/>
      <c r="TF50" s="168"/>
      <c r="TG50" s="168"/>
      <c r="TH50" s="168"/>
      <c r="TI50" s="173"/>
      <c r="TJ50" s="168"/>
      <c r="TK50" s="164"/>
      <c r="TL50" s="167"/>
      <c r="TM50" s="168"/>
      <c r="TN50" s="172"/>
      <c r="TO50" s="168"/>
      <c r="TP50" s="168"/>
      <c r="TQ50" s="168"/>
      <c r="TR50" s="173"/>
      <c r="TS50" s="168"/>
      <c r="TT50" s="164"/>
      <c r="TU50" s="167"/>
      <c r="TV50" s="168"/>
      <c r="TW50" s="172"/>
      <c r="TX50" s="168"/>
      <c r="TY50" s="168"/>
      <c r="TZ50" s="168"/>
      <c r="UA50" s="173"/>
      <c r="UB50" s="168"/>
      <c r="UC50" s="164"/>
      <c r="UD50" s="167"/>
      <c r="UE50" s="168"/>
      <c r="UF50" s="172"/>
      <c r="UG50" s="168"/>
      <c r="UH50" s="168"/>
      <c r="UI50" s="168"/>
      <c r="UJ50" s="173"/>
      <c r="UK50" s="168"/>
      <c r="UL50" s="164"/>
      <c r="UM50" s="167"/>
      <c r="UN50" s="168"/>
      <c r="UO50" s="172"/>
      <c r="UP50" s="168"/>
      <c r="UQ50" s="168"/>
      <c r="UR50" s="168"/>
      <c r="US50" s="173"/>
      <c r="UT50" s="168"/>
      <c r="UU50" s="164"/>
      <c r="UV50" s="167"/>
      <c r="UW50" s="168"/>
      <c r="UX50" s="172"/>
      <c r="UY50" s="168"/>
      <c r="UZ50" s="168"/>
      <c r="VA50" s="168"/>
      <c r="VB50" s="173"/>
      <c r="VC50" s="168"/>
      <c r="VD50" s="164"/>
      <c r="VE50" s="167"/>
      <c r="VF50" s="168"/>
      <c r="VG50" s="172"/>
      <c r="VH50" s="168"/>
      <c r="VI50" s="168"/>
      <c r="VJ50" s="168"/>
      <c r="VK50" s="173"/>
      <c r="VL50" s="168"/>
      <c r="VM50" s="164"/>
      <c r="VN50" s="167"/>
      <c r="VO50" s="168"/>
      <c r="VP50" s="172"/>
      <c r="VQ50" s="168"/>
      <c r="VR50" s="168"/>
      <c r="VS50" s="168"/>
      <c r="VT50" s="173"/>
      <c r="VU50" s="168"/>
      <c r="VV50" s="164"/>
      <c r="VW50" s="167"/>
      <c r="VX50" s="168"/>
      <c r="VY50" s="172"/>
      <c r="VZ50" s="168"/>
      <c r="WA50" s="168"/>
      <c r="WB50" s="168"/>
      <c r="WC50" s="173"/>
      <c r="WD50" s="168"/>
      <c r="WE50" s="164"/>
      <c r="WF50" s="167"/>
      <c r="WG50" s="168"/>
      <c r="WH50" s="172"/>
      <c r="WI50" s="168"/>
      <c r="WJ50" s="168"/>
      <c r="WK50" s="168"/>
      <c r="WL50" s="173"/>
      <c r="WM50" s="168"/>
      <c r="WN50" s="164"/>
      <c r="WO50" s="167"/>
      <c r="WP50" s="168"/>
      <c r="WQ50" s="172"/>
      <c r="WR50" s="168"/>
      <c r="WS50" s="168"/>
      <c r="WT50" s="168"/>
      <c r="WU50" s="173"/>
      <c r="WV50" s="168"/>
      <c r="WW50" s="164"/>
      <c r="WX50" s="167"/>
      <c r="WY50" s="168"/>
      <c r="WZ50" s="172"/>
      <c r="XA50" s="168"/>
      <c r="XB50" s="168"/>
      <c r="XC50" s="168"/>
      <c r="XD50" s="173"/>
      <c r="XE50" s="168"/>
      <c r="XF50" s="164"/>
      <c r="XG50" s="167"/>
      <c r="XH50" s="168"/>
      <c r="XI50" s="172"/>
      <c r="XJ50" s="168"/>
      <c r="XK50" s="168"/>
      <c r="XL50" s="168"/>
      <c r="XM50" s="173"/>
      <c r="XN50" s="168"/>
      <c r="XO50" s="164"/>
      <c r="XP50" s="167"/>
      <c r="XQ50" s="168"/>
      <c r="XR50" s="172"/>
      <c r="XS50" s="168"/>
      <c r="XT50" s="168"/>
      <c r="XU50" s="168"/>
      <c r="XV50" s="173"/>
      <c r="XW50" s="168"/>
      <c r="XX50" s="164"/>
      <c r="XY50" s="167"/>
      <c r="XZ50" s="168"/>
      <c r="YA50" s="172"/>
      <c r="YB50" s="168"/>
      <c r="YC50" s="168"/>
      <c r="YD50" s="168"/>
      <c r="YE50" s="173"/>
      <c r="YF50" s="168"/>
      <c r="YG50" s="164"/>
      <c r="YH50" s="167"/>
      <c r="YI50" s="168"/>
      <c r="YJ50" s="172"/>
      <c r="YK50" s="168"/>
      <c r="YL50" s="168"/>
      <c r="YM50" s="168"/>
      <c r="YN50" s="173"/>
      <c r="YO50" s="168"/>
      <c r="YP50" s="164"/>
      <c r="YQ50" s="167"/>
      <c r="YR50" s="168"/>
      <c r="YS50" s="172"/>
      <c r="YT50" s="168"/>
      <c r="YU50" s="168"/>
      <c r="YV50" s="168"/>
      <c r="YW50" s="173"/>
      <c r="YX50" s="168"/>
      <c r="YY50" s="164"/>
      <c r="YZ50" s="167"/>
      <c r="ZA50" s="168"/>
      <c r="ZB50" s="172"/>
      <c r="ZC50" s="168"/>
      <c r="ZD50" s="168"/>
      <c r="ZE50" s="168"/>
      <c r="ZF50" s="173"/>
      <c r="ZG50" s="168"/>
      <c r="ZH50" s="164"/>
      <c r="ZI50" s="167"/>
      <c r="ZJ50" s="168"/>
      <c r="ZK50" s="172"/>
      <c r="ZL50" s="168"/>
      <c r="ZM50" s="168"/>
      <c r="ZN50" s="168"/>
      <c r="ZO50" s="173"/>
      <c r="ZP50" s="168"/>
      <c r="ZQ50" s="164"/>
      <c r="ZR50" s="167"/>
      <c r="ZS50" s="168"/>
      <c r="ZT50" s="172"/>
      <c r="ZU50" s="168"/>
      <c r="ZV50" s="168"/>
      <c r="ZW50" s="168"/>
      <c r="ZX50" s="173"/>
      <c r="ZY50" s="168"/>
      <c r="ZZ50" s="164"/>
      <c r="AAA50" s="167"/>
      <c r="AAB50" s="168"/>
      <c r="AAC50" s="172"/>
      <c r="AAD50" s="168"/>
      <c r="AAE50" s="168"/>
      <c r="AAF50" s="168"/>
      <c r="AAG50" s="173"/>
      <c r="AAH50" s="168"/>
      <c r="AAI50" s="164"/>
      <c r="AAJ50" s="167"/>
      <c r="AAK50" s="168"/>
      <c r="AAL50" s="172"/>
      <c r="AAM50" s="168"/>
      <c r="AAN50" s="168"/>
      <c r="AAO50" s="168"/>
      <c r="AAP50" s="173"/>
      <c r="AAQ50" s="168"/>
      <c r="AAR50" s="164"/>
      <c r="AAS50" s="167"/>
      <c r="AAT50" s="168"/>
      <c r="AAU50" s="172"/>
      <c r="AAV50" s="168"/>
      <c r="AAW50" s="168"/>
      <c r="AAX50" s="168"/>
      <c r="AAY50" s="173"/>
      <c r="AAZ50" s="168"/>
      <c r="ABA50" s="164"/>
      <c r="ABB50" s="167"/>
      <c r="ABC50" s="168"/>
      <c r="ABD50" s="172"/>
      <c r="ABE50" s="168"/>
      <c r="ABF50" s="168"/>
      <c r="ABG50" s="168"/>
      <c r="ABH50" s="173"/>
      <c r="ABI50" s="168"/>
      <c r="ABJ50" s="164"/>
      <c r="ABK50" s="167"/>
      <c r="ABL50" s="168"/>
      <c r="ABM50" s="172"/>
      <c r="ABN50" s="168"/>
      <c r="ABO50" s="168"/>
      <c r="ABP50" s="168"/>
      <c r="ABQ50" s="173"/>
      <c r="ABR50" s="168"/>
      <c r="ABS50" s="164"/>
      <c r="ABT50" s="167"/>
      <c r="ABU50" s="168"/>
      <c r="ABV50" s="172"/>
      <c r="ABW50" s="168"/>
      <c r="ABX50" s="168"/>
      <c r="ABY50" s="168"/>
      <c r="ABZ50" s="173"/>
      <c r="ACA50" s="168"/>
      <c r="ACB50" s="164"/>
      <c r="ACC50" s="167"/>
      <c r="ACD50" s="168"/>
      <c r="ACE50" s="172"/>
      <c r="ACF50" s="168"/>
      <c r="ACG50" s="168"/>
      <c r="ACH50" s="168"/>
      <c r="ACI50" s="173"/>
      <c r="ACJ50" s="168"/>
      <c r="ACK50" s="164"/>
      <c r="ACL50" s="167"/>
      <c r="ACM50" s="168"/>
      <c r="ACN50" s="172"/>
      <c r="ACO50" s="168"/>
      <c r="ACP50" s="168"/>
      <c r="ACQ50" s="168"/>
      <c r="ACR50" s="173"/>
      <c r="ACS50" s="168"/>
      <c r="ACT50" s="164"/>
      <c r="ACU50" s="167"/>
      <c r="ACV50" s="168"/>
      <c r="ACW50" s="172"/>
      <c r="ACX50" s="168"/>
      <c r="ACY50" s="168"/>
      <c r="ACZ50" s="168"/>
      <c r="ADA50" s="173"/>
      <c r="ADB50" s="168"/>
      <c r="ADC50" s="164"/>
      <c r="ADD50" s="167"/>
      <c r="ADE50" s="168"/>
      <c r="ADF50" s="172"/>
      <c r="ADG50" s="168"/>
      <c r="ADH50" s="168"/>
      <c r="ADI50" s="168"/>
      <c r="ADJ50" s="173"/>
      <c r="ADK50" s="168"/>
      <c r="ADL50" s="164"/>
      <c r="ADM50" s="167"/>
      <c r="ADN50" s="168"/>
      <c r="ADO50" s="172"/>
      <c r="ADP50" s="168"/>
      <c r="ADQ50" s="168"/>
      <c r="ADR50" s="168"/>
      <c r="ADS50" s="173"/>
      <c r="ADT50" s="168"/>
      <c r="ADU50" s="164"/>
      <c r="ADV50" s="167"/>
      <c r="ADW50" s="168"/>
      <c r="ADX50" s="172"/>
      <c r="ADY50" s="168"/>
      <c r="ADZ50" s="168"/>
      <c r="AEA50" s="168"/>
      <c r="AEB50" s="173"/>
      <c r="AEC50" s="168"/>
      <c r="AED50" s="164"/>
      <c r="AEE50" s="167"/>
      <c r="AEF50" s="168"/>
      <c r="AEG50" s="172"/>
      <c r="AEH50" s="168"/>
      <c r="AEI50" s="168"/>
      <c r="AEJ50" s="168"/>
      <c r="AEK50" s="173"/>
      <c r="AEL50" s="168"/>
      <c r="AEM50" s="164"/>
      <c r="AEN50" s="167"/>
      <c r="AEO50" s="168"/>
      <c r="AEP50" s="172"/>
      <c r="AEQ50" s="168"/>
      <c r="AER50" s="168"/>
      <c r="AES50" s="168"/>
      <c r="AET50" s="173"/>
      <c r="AEU50" s="168"/>
      <c r="AEV50" s="164"/>
      <c r="AEW50" s="167"/>
      <c r="AEX50" s="168"/>
      <c r="AEY50" s="172"/>
      <c r="AEZ50" s="168"/>
      <c r="AFA50" s="168"/>
      <c r="AFB50" s="168"/>
      <c r="AFC50" s="173"/>
      <c r="AFD50" s="168"/>
      <c r="AFE50" s="164"/>
      <c r="AFF50" s="167"/>
      <c r="AFG50" s="168"/>
      <c r="AFH50" s="172"/>
      <c r="AFI50" s="168"/>
      <c r="AFJ50" s="168"/>
      <c r="AFK50" s="168"/>
      <c r="AFL50" s="173"/>
      <c r="AFM50" s="168"/>
      <c r="AFN50" s="164"/>
      <c r="AFO50" s="167"/>
      <c r="AFP50" s="168"/>
      <c r="AFQ50" s="172"/>
      <c r="AFR50" s="168"/>
      <c r="AFS50" s="168"/>
      <c r="AFT50" s="168"/>
      <c r="AFU50" s="173"/>
      <c r="AFV50" s="168"/>
      <c r="AFW50" s="164"/>
      <c r="AFX50" s="167"/>
      <c r="AFY50" s="168"/>
      <c r="AFZ50" s="172"/>
      <c r="AGA50" s="168"/>
      <c r="AGB50" s="168"/>
      <c r="AGC50" s="168"/>
      <c r="AGD50" s="173"/>
      <c r="AGE50" s="168"/>
      <c r="AGF50" s="164"/>
      <c r="AGG50" s="167"/>
      <c r="AGH50" s="168"/>
      <c r="AGI50" s="172"/>
      <c r="AGJ50" s="168"/>
      <c r="AGK50" s="168"/>
      <c r="AGL50" s="168"/>
      <c r="AGM50" s="173"/>
      <c r="AGN50" s="168"/>
      <c r="AGO50" s="164"/>
      <c r="AGP50" s="167"/>
      <c r="AGQ50" s="168"/>
      <c r="AGR50" s="172"/>
      <c r="AGS50" s="168"/>
      <c r="AGT50" s="168"/>
      <c r="AGU50" s="168"/>
      <c r="AGV50" s="173"/>
      <c r="AGW50" s="168"/>
      <c r="AGX50" s="164"/>
      <c r="AGY50" s="167"/>
      <c r="AGZ50" s="168"/>
      <c r="AHA50" s="172"/>
      <c r="AHB50" s="168"/>
      <c r="AHC50" s="168"/>
      <c r="AHD50" s="168"/>
      <c r="AHE50" s="173"/>
      <c r="AHF50" s="168"/>
      <c r="AHG50" s="164"/>
      <c r="AHH50" s="167"/>
      <c r="AHI50" s="168"/>
      <c r="AHJ50" s="172"/>
      <c r="AHK50" s="168"/>
      <c r="AHL50" s="168"/>
      <c r="AHM50" s="168"/>
      <c r="AHN50" s="173"/>
      <c r="AHO50" s="168"/>
      <c r="AHP50" s="164"/>
      <c r="AHQ50" s="167"/>
      <c r="AHR50" s="168"/>
      <c r="AHS50" s="172"/>
      <c r="AHT50" s="168"/>
      <c r="AHU50" s="168"/>
      <c r="AHV50" s="168"/>
      <c r="AHW50" s="173"/>
      <c r="AHX50" s="168"/>
      <c r="AHY50" s="164"/>
      <c r="AHZ50" s="167"/>
      <c r="AIA50" s="168"/>
      <c r="AIB50" s="172"/>
      <c r="AIC50" s="168"/>
      <c r="AID50" s="168"/>
      <c r="AIE50" s="168"/>
      <c r="AIF50" s="173"/>
      <c r="AIG50" s="168"/>
      <c r="AIH50" s="164"/>
      <c r="AII50" s="167"/>
      <c r="AIJ50" s="168"/>
      <c r="AIK50" s="172"/>
      <c r="AIL50" s="168"/>
      <c r="AIM50" s="168"/>
      <c r="AIN50" s="168"/>
      <c r="AIO50" s="173"/>
      <c r="AIP50" s="168"/>
      <c r="AIQ50" s="164"/>
      <c r="AIR50" s="167"/>
      <c r="AIS50" s="168"/>
      <c r="AIT50" s="172"/>
      <c r="AIU50" s="168"/>
      <c r="AIV50" s="168"/>
      <c r="AIW50" s="168"/>
      <c r="AIX50" s="173"/>
      <c r="AIY50" s="168"/>
      <c r="AIZ50" s="164"/>
      <c r="AJA50" s="167"/>
      <c r="AJB50" s="168"/>
      <c r="AJC50" s="172"/>
      <c r="AJD50" s="168"/>
      <c r="AJE50" s="168"/>
      <c r="AJF50" s="168"/>
      <c r="AJG50" s="173"/>
      <c r="AJH50" s="168"/>
      <c r="AJI50" s="164"/>
      <c r="AJJ50" s="167"/>
      <c r="AJK50" s="168"/>
      <c r="AJL50" s="172"/>
      <c r="AJM50" s="168"/>
      <c r="AJN50" s="168"/>
      <c r="AJO50" s="168"/>
      <c r="AJP50" s="173"/>
      <c r="AJQ50" s="168"/>
      <c r="AJR50" s="164"/>
      <c r="AJS50" s="167"/>
      <c r="AJT50" s="168"/>
      <c r="AJU50" s="172"/>
      <c r="AJV50" s="168"/>
      <c r="AJW50" s="168"/>
      <c r="AJX50" s="168"/>
      <c r="AJY50" s="173"/>
      <c r="AJZ50" s="168"/>
      <c r="AKA50" s="164"/>
      <c r="AKB50" s="167"/>
      <c r="AKC50" s="168"/>
      <c r="AKD50" s="172"/>
      <c r="AKE50" s="168"/>
      <c r="AKF50" s="168"/>
      <c r="AKG50" s="168"/>
      <c r="AKH50" s="173"/>
      <c r="AKI50" s="168"/>
      <c r="AKJ50" s="164"/>
      <c r="AKK50" s="167"/>
      <c r="AKL50" s="168"/>
      <c r="AKM50" s="172"/>
      <c r="AKN50" s="168"/>
      <c r="AKO50" s="168"/>
      <c r="AKP50" s="168"/>
      <c r="AKQ50" s="173"/>
      <c r="AKR50" s="168"/>
      <c r="AKS50" s="164"/>
      <c r="AKT50" s="167"/>
      <c r="AKU50" s="168"/>
      <c r="AKV50" s="172"/>
      <c r="AKW50" s="168"/>
      <c r="AKX50" s="168"/>
      <c r="AKY50" s="168"/>
      <c r="AKZ50" s="173"/>
      <c r="ALA50" s="168"/>
      <c r="ALB50" s="164"/>
      <c r="ALC50" s="167"/>
      <c r="ALD50" s="168"/>
      <c r="ALE50" s="172"/>
      <c r="ALF50" s="168"/>
      <c r="ALG50" s="168"/>
      <c r="ALH50" s="168"/>
      <c r="ALI50" s="173"/>
      <c r="ALJ50" s="168"/>
      <c r="ALK50" s="164"/>
      <c r="ALL50" s="167"/>
      <c r="ALM50" s="168"/>
      <c r="ALN50" s="172"/>
      <c r="ALO50" s="168"/>
      <c r="ALP50" s="168"/>
      <c r="ALQ50" s="168"/>
      <c r="ALR50" s="173"/>
      <c r="ALS50" s="168"/>
      <c r="ALT50" s="164"/>
      <c r="ALU50" s="167"/>
      <c r="ALV50" s="168"/>
      <c r="ALW50" s="172"/>
      <c r="ALX50" s="168"/>
      <c r="ALY50" s="168"/>
      <c r="ALZ50" s="168"/>
      <c r="AMA50" s="173"/>
      <c r="AMB50" s="168"/>
      <c r="AMC50" s="164"/>
      <c r="AMD50" s="167"/>
      <c r="AME50" s="168"/>
      <c r="AMF50" s="172"/>
      <c r="AMG50" s="168"/>
      <c r="AMH50" s="168"/>
      <c r="AMI50" s="168"/>
      <c r="AMJ50" s="173"/>
      <c r="AMK50" s="168"/>
      <c r="AML50" s="164"/>
      <c r="AMM50" s="167"/>
      <c r="AMN50" s="168"/>
      <c r="AMO50" s="172"/>
      <c r="AMP50" s="168"/>
      <c r="AMQ50" s="168"/>
      <c r="AMR50" s="168"/>
      <c r="AMS50" s="173"/>
      <c r="AMT50" s="168"/>
      <c r="AMU50" s="164"/>
      <c r="AMV50" s="167"/>
      <c r="AMW50" s="168"/>
      <c r="AMX50" s="172"/>
      <c r="AMY50" s="168"/>
      <c r="AMZ50" s="168"/>
      <c r="ANA50" s="168"/>
      <c r="ANB50" s="173"/>
      <c r="ANC50" s="168"/>
      <c r="AND50" s="164"/>
      <c r="ANE50" s="167"/>
      <c r="ANF50" s="168"/>
      <c r="ANG50" s="172"/>
      <c r="ANH50" s="168"/>
      <c r="ANI50" s="168"/>
      <c r="ANJ50" s="168"/>
      <c r="ANK50" s="173"/>
      <c r="ANL50" s="168"/>
      <c r="ANM50" s="164"/>
      <c r="ANN50" s="167"/>
      <c r="ANO50" s="168"/>
      <c r="ANP50" s="172"/>
      <c r="ANQ50" s="168"/>
      <c r="ANR50" s="168"/>
      <c r="ANS50" s="168"/>
      <c r="ANT50" s="173"/>
      <c r="ANU50" s="168"/>
      <c r="ANV50" s="164"/>
      <c r="ANW50" s="167"/>
      <c r="ANX50" s="168"/>
      <c r="ANY50" s="172"/>
      <c r="ANZ50" s="168"/>
      <c r="AOA50" s="168"/>
      <c r="AOB50" s="168"/>
      <c r="AOC50" s="173"/>
      <c r="AOD50" s="168"/>
      <c r="AOE50" s="164"/>
      <c r="AOF50" s="167"/>
      <c r="AOG50" s="168"/>
      <c r="AOH50" s="172"/>
      <c r="AOI50" s="168"/>
      <c r="AOJ50" s="168"/>
      <c r="AOK50" s="168"/>
      <c r="AOL50" s="173"/>
      <c r="AOM50" s="168"/>
      <c r="AON50" s="164"/>
      <c r="AOO50" s="167"/>
      <c r="AOP50" s="168"/>
      <c r="AOQ50" s="172"/>
      <c r="AOR50" s="168"/>
      <c r="AOS50" s="168"/>
      <c r="AOT50" s="168"/>
      <c r="AOU50" s="173"/>
      <c r="AOV50" s="168"/>
      <c r="AOW50" s="164"/>
      <c r="AOX50" s="167"/>
      <c r="AOY50" s="168"/>
      <c r="AOZ50" s="172"/>
      <c r="APA50" s="168"/>
      <c r="APB50" s="168"/>
      <c r="APC50" s="168"/>
      <c r="APD50" s="173"/>
      <c r="APE50" s="168"/>
      <c r="APF50" s="164"/>
      <c r="APG50" s="167"/>
      <c r="APH50" s="168"/>
      <c r="API50" s="172"/>
      <c r="APJ50" s="168"/>
      <c r="APK50" s="168"/>
      <c r="APL50" s="168"/>
      <c r="APM50" s="173"/>
      <c r="APN50" s="168"/>
      <c r="APO50" s="164"/>
      <c r="APP50" s="167"/>
      <c r="APQ50" s="168"/>
      <c r="APR50" s="172"/>
      <c r="APS50" s="168"/>
      <c r="APT50" s="168"/>
      <c r="APU50" s="168"/>
      <c r="APV50" s="173"/>
      <c r="APW50" s="168"/>
      <c r="APX50" s="164"/>
      <c r="APY50" s="167"/>
      <c r="APZ50" s="168"/>
      <c r="AQA50" s="172"/>
      <c r="AQB50" s="168"/>
      <c r="AQC50" s="168"/>
      <c r="AQD50" s="168"/>
      <c r="AQE50" s="173"/>
      <c r="AQF50" s="168"/>
      <c r="AQG50" s="164"/>
      <c r="AQH50" s="167"/>
      <c r="AQI50" s="168"/>
      <c r="AQJ50" s="172"/>
      <c r="AQK50" s="168"/>
      <c r="AQL50" s="168"/>
      <c r="AQM50" s="168"/>
      <c r="AQN50" s="173"/>
      <c r="AQO50" s="168"/>
      <c r="AQP50" s="164"/>
      <c r="AQQ50" s="167"/>
      <c r="AQR50" s="168"/>
      <c r="AQS50" s="172"/>
      <c r="AQT50" s="168"/>
      <c r="AQU50" s="168"/>
      <c r="AQV50" s="168"/>
      <c r="AQW50" s="173"/>
      <c r="AQX50" s="168"/>
      <c r="AQY50" s="164"/>
      <c r="AQZ50" s="167"/>
      <c r="ARA50" s="168"/>
      <c r="ARB50" s="172"/>
      <c r="ARC50" s="168"/>
      <c r="ARD50" s="168"/>
      <c r="ARE50" s="168"/>
      <c r="ARF50" s="173"/>
      <c r="ARG50" s="168"/>
      <c r="ARH50" s="164"/>
      <c r="ARI50" s="167"/>
      <c r="ARJ50" s="168"/>
      <c r="ARK50" s="172"/>
      <c r="ARL50" s="168"/>
      <c r="ARM50" s="168"/>
      <c r="ARN50" s="168"/>
      <c r="ARO50" s="173"/>
      <c r="ARP50" s="168"/>
      <c r="ARQ50" s="164"/>
      <c r="ARR50" s="167"/>
      <c r="ARS50" s="168"/>
      <c r="ART50" s="172"/>
      <c r="ARU50" s="168"/>
      <c r="ARV50" s="168"/>
      <c r="ARW50" s="168"/>
      <c r="ARX50" s="173"/>
      <c r="ARY50" s="168"/>
      <c r="ARZ50" s="164"/>
      <c r="ASA50" s="167"/>
      <c r="ASB50" s="168"/>
      <c r="ASC50" s="172"/>
      <c r="ASD50" s="168"/>
      <c r="ASE50" s="168"/>
      <c r="ASF50" s="168"/>
      <c r="ASG50" s="173"/>
      <c r="ASH50" s="168"/>
      <c r="ASI50" s="164"/>
      <c r="ASJ50" s="167"/>
      <c r="ASK50" s="168"/>
      <c r="ASL50" s="172"/>
      <c r="ASM50" s="168"/>
      <c r="ASN50" s="168"/>
      <c r="ASO50" s="168"/>
      <c r="ASP50" s="173"/>
      <c r="ASQ50" s="168"/>
      <c r="ASR50" s="164"/>
      <c r="ASS50" s="167"/>
      <c r="AST50" s="168"/>
      <c r="ASU50" s="172"/>
      <c r="ASV50" s="168"/>
      <c r="ASW50" s="168"/>
      <c r="ASX50" s="168"/>
      <c r="ASY50" s="173"/>
      <c r="ASZ50" s="168"/>
      <c r="ATA50" s="164"/>
      <c r="ATB50" s="167"/>
      <c r="ATC50" s="168"/>
      <c r="ATD50" s="172"/>
      <c r="ATE50" s="168"/>
      <c r="ATF50" s="168"/>
      <c r="ATG50" s="168"/>
      <c r="ATH50" s="173"/>
      <c r="ATI50" s="168"/>
      <c r="ATJ50" s="164"/>
      <c r="ATK50" s="167"/>
      <c r="ATL50" s="168"/>
      <c r="ATM50" s="172"/>
      <c r="ATN50" s="168"/>
      <c r="ATO50" s="168"/>
      <c r="ATP50" s="168"/>
      <c r="ATQ50" s="173"/>
      <c r="ATR50" s="168"/>
      <c r="ATS50" s="164"/>
      <c r="ATT50" s="167"/>
      <c r="ATU50" s="168"/>
      <c r="ATV50" s="172"/>
      <c r="ATW50" s="168"/>
      <c r="ATX50" s="168"/>
      <c r="ATY50" s="168"/>
      <c r="ATZ50" s="173"/>
      <c r="AUA50" s="168"/>
      <c r="AUB50" s="164"/>
      <c r="AUC50" s="167"/>
      <c r="AUD50" s="168"/>
      <c r="AUE50" s="172"/>
      <c r="AUF50" s="168"/>
      <c r="AUG50" s="168"/>
      <c r="AUH50" s="168"/>
      <c r="AUI50" s="173"/>
      <c r="AUJ50" s="168"/>
      <c r="AUK50" s="164"/>
      <c r="AUL50" s="167"/>
      <c r="AUM50" s="168"/>
      <c r="AUN50" s="172"/>
      <c r="AUO50" s="168"/>
      <c r="AUP50" s="168"/>
      <c r="AUQ50" s="168"/>
      <c r="AUR50" s="173"/>
      <c r="AUS50" s="168"/>
      <c r="AUT50" s="164"/>
      <c r="AUU50" s="167"/>
      <c r="AUV50" s="168"/>
      <c r="AUW50" s="172"/>
      <c r="AUX50" s="168"/>
      <c r="AUY50" s="168"/>
      <c r="AUZ50" s="168"/>
      <c r="AVA50" s="173"/>
      <c r="AVB50" s="168"/>
      <c r="AVC50" s="164"/>
      <c r="AVD50" s="167"/>
      <c r="AVE50" s="168"/>
      <c r="AVF50" s="172"/>
      <c r="AVG50" s="168"/>
      <c r="AVH50" s="168"/>
      <c r="AVI50" s="168"/>
      <c r="AVJ50" s="173"/>
      <c r="AVK50" s="168"/>
      <c r="AVL50" s="164"/>
      <c r="AVM50" s="167"/>
      <c r="AVN50" s="168"/>
      <c r="AVO50" s="172"/>
      <c r="AVP50" s="168"/>
      <c r="AVQ50" s="168"/>
      <c r="AVR50" s="168"/>
      <c r="AVS50" s="173"/>
      <c r="AVT50" s="168"/>
      <c r="AVU50" s="164"/>
      <c r="AVV50" s="167"/>
      <c r="AVW50" s="168"/>
      <c r="AVX50" s="172"/>
      <c r="AVY50" s="168"/>
      <c r="AVZ50" s="168"/>
      <c r="AWA50" s="168"/>
      <c r="AWB50" s="173"/>
      <c r="AWC50" s="168"/>
      <c r="AWD50" s="164"/>
      <c r="AWE50" s="167"/>
      <c r="AWF50" s="168"/>
      <c r="AWG50" s="172"/>
      <c r="AWH50" s="168"/>
      <c r="AWI50" s="168"/>
      <c r="AWJ50" s="168"/>
      <c r="AWK50" s="173"/>
      <c r="AWL50" s="168"/>
      <c r="AWM50" s="164"/>
      <c r="AWN50" s="167"/>
      <c r="AWO50" s="168"/>
      <c r="AWP50" s="172"/>
      <c r="AWQ50" s="168"/>
      <c r="AWR50" s="168"/>
      <c r="AWS50" s="168"/>
      <c r="AWT50" s="173"/>
      <c r="AWU50" s="168"/>
      <c r="AWV50" s="164"/>
      <c r="AWW50" s="167"/>
      <c r="AWX50" s="168"/>
      <c r="AWY50" s="172"/>
      <c r="AWZ50" s="168"/>
      <c r="AXA50" s="168"/>
      <c r="AXB50" s="168"/>
      <c r="AXC50" s="173"/>
      <c r="AXD50" s="168"/>
      <c r="AXE50" s="164"/>
      <c r="AXF50" s="167"/>
      <c r="AXG50" s="168"/>
      <c r="AXH50" s="172"/>
      <c r="AXI50" s="168"/>
      <c r="AXJ50" s="168"/>
      <c r="AXK50" s="168"/>
      <c r="AXL50" s="173"/>
      <c r="AXM50" s="168"/>
      <c r="AXN50" s="164"/>
      <c r="AXO50" s="167"/>
      <c r="AXP50" s="168"/>
      <c r="AXQ50" s="172"/>
      <c r="AXR50" s="168"/>
      <c r="AXS50" s="168"/>
      <c r="AXT50" s="168"/>
      <c r="AXU50" s="173"/>
      <c r="AXV50" s="168"/>
      <c r="AXW50" s="164"/>
      <c r="AXX50" s="167"/>
      <c r="AXY50" s="168"/>
      <c r="AXZ50" s="172"/>
      <c r="AYA50" s="168"/>
      <c r="AYB50" s="168"/>
      <c r="AYC50" s="168"/>
      <c r="AYD50" s="173"/>
      <c r="AYE50" s="168"/>
      <c r="AYF50" s="164"/>
      <c r="AYG50" s="167"/>
      <c r="AYH50" s="168"/>
      <c r="AYI50" s="172"/>
      <c r="AYJ50" s="168"/>
      <c r="AYK50" s="168"/>
      <c r="AYL50" s="168"/>
      <c r="AYM50" s="173"/>
      <c r="AYN50" s="168"/>
      <c r="AYO50" s="164"/>
      <c r="AYP50" s="167"/>
      <c r="AYQ50" s="168"/>
      <c r="AYR50" s="172"/>
      <c r="AYS50" s="168"/>
      <c r="AYT50" s="168"/>
      <c r="AYU50" s="168"/>
      <c r="AYV50" s="173"/>
      <c r="AYW50" s="168"/>
      <c r="AYX50" s="164"/>
      <c r="AYY50" s="167"/>
      <c r="AYZ50" s="168"/>
      <c r="AZA50" s="172"/>
      <c r="AZB50" s="168"/>
      <c r="AZC50" s="168"/>
      <c r="AZD50" s="168"/>
      <c r="AZE50" s="173"/>
      <c r="AZF50" s="168"/>
      <c r="AZG50" s="164"/>
      <c r="AZH50" s="167"/>
      <c r="AZI50" s="168"/>
      <c r="AZJ50" s="172"/>
      <c r="AZK50" s="168"/>
      <c r="AZL50" s="168"/>
      <c r="AZM50" s="168"/>
      <c r="AZN50" s="173"/>
      <c r="AZO50" s="168"/>
      <c r="AZP50" s="164"/>
      <c r="AZQ50" s="167"/>
      <c r="AZR50" s="168"/>
      <c r="AZS50" s="172"/>
      <c r="AZT50" s="168"/>
      <c r="AZU50" s="168"/>
      <c r="AZV50" s="168"/>
      <c r="AZW50" s="173"/>
      <c r="AZX50" s="168"/>
      <c r="AZY50" s="164"/>
      <c r="AZZ50" s="167"/>
      <c r="BAA50" s="168"/>
      <c r="BAB50" s="172"/>
      <c r="BAC50" s="168"/>
      <c r="BAD50" s="168"/>
      <c r="BAE50" s="168"/>
      <c r="BAF50" s="173"/>
      <c r="BAG50" s="168"/>
      <c r="BAH50" s="164"/>
      <c r="BAI50" s="167"/>
      <c r="BAJ50" s="168"/>
      <c r="BAK50" s="172"/>
      <c r="BAL50" s="168"/>
      <c r="BAM50" s="168"/>
      <c r="BAN50" s="168"/>
      <c r="BAO50" s="173"/>
      <c r="BAP50" s="168"/>
      <c r="BAQ50" s="164"/>
      <c r="BAR50" s="167"/>
      <c r="BAS50" s="168"/>
      <c r="BAT50" s="172"/>
      <c r="BAU50" s="168"/>
      <c r="BAV50" s="168"/>
      <c r="BAW50" s="168"/>
      <c r="BAX50" s="173"/>
      <c r="BAY50" s="168"/>
      <c r="BAZ50" s="164"/>
      <c r="BBA50" s="167"/>
      <c r="BBB50" s="168"/>
      <c r="BBC50" s="172"/>
      <c r="BBD50" s="168"/>
      <c r="BBE50" s="168"/>
      <c r="BBF50" s="168"/>
      <c r="BBG50" s="173"/>
      <c r="BBH50" s="168"/>
      <c r="BBI50" s="164"/>
      <c r="BBJ50" s="167"/>
      <c r="BBK50" s="168"/>
      <c r="BBL50" s="172"/>
      <c r="BBM50" s="168"/>
      <c r="BBN50" s="168"/>
      <c r="BBO50" s="168"/>
      <c r="BBP50" s="173"/>
      <c r="BBQ50" s="168"/>
      <c r="BBR50" s="164"/>
      <c r="BBS50" s="167"/>
      <c r="BBT50" s="168"/>
      <c r="BBU50" s="172"/>
      <c r="BBV50" s="168"/>
      <c r="BBW50" s="168"/>
      <c r="BBX50" s="168"/>
      <c r="BBY50" s="173"/>
      <c r="BBZ50" s="168"/>
      <c r="BCA50" s="164"/>
      <c r="BCB50" s="167"/>
      <c r="BCC50" s="168"/>
      <c r="BCD50" s="172"/>
      <c r="BCE50" s="168"/>
      <c r="BCF50" s="168"/>
      <c r="BCG50" s="168"/>
      <c r="BCH50" s="173"/>
      <c r="BCI50" s="168"/>
      <c r="BCJ50" s="164"/>
      <c r="BCK50" s="167"/>
      <c r="BCL50" s="168"/>
      <c r="BCM50" s="172"/>
      <c r="BCN50" s="168"/>
      <c r="BCO50" s="168"/>
      <c r="BCP50" s="168"/>
      <c r="BCQ50" s="173"/>
      <c r="BCR50" s="168"/>
      <c r="BCS50" s="164"/>
      <c r="BCT50" s="167"/>
      <c r="BCU50" s="168"/>
      <c r="BCV50" s="172"/>
      <c r="BCW50" s="168"/>
      <c r="BCX50" s="168"/>
      <c r="BCY50" s="168"/>
      <c r="BCZ50" s="173"/>
      <c r="BDA50" s="168"/>
      <c r="BDB50" s="164"/>
      <c r="BDC50" s="167"/>
      <c r="BDD50" s="168"/>
      <c r="BDE50" s="172"/>
      <c r="BDF50" s="168"/>
      <c r="BDG50" s="168"/>
      <c r="BDH50" s="168"/>
      <c r="BDI50" s="173"/>
      <c r="BDJ50" s="168"/>
      <c r="BDK50" s="164"/>
      <c r="BDL50" s="167"/>
      <c r="BDM50" s="168"/>
      <c r="BDN50" s="172"/>
      <c r="BDO50" s="168"/>
      <c r="BDP50" s="168"/>
      <c r="BDQ50" s="168"/>
      <c r="BDR50" s="173"/>
      <c r="BDS50" s="168"/>
      <c r="BDT50" s="164"/>
      <c r="BDU50" s="167"/>
      <c r="BDV50" s="168"/>
      <c r="BDW50" s="172"/>
      <c r="BDX50" s="168"/>
      <c r="BDY50" s="168"/>
      <c r="BDZ50" s="168"/>
      <c r="BEA50" s="173"/>
      <c r="BEB50" s="168"/>
      <c r="BEC50" s="164"/>
      <c r="BED50" s="167"/>
      <c r="BEE50" s="168"/>
      <c r="BEF50" s="172"/>
      <c r="BEG50" s="168"/>
      <c r="BEH50" s="168"/>
      <c r="BEI50" s="168"/>
      <c r="BEJ50" s="173"/>
      <c r="BEK50" s="168"/>
      <c r="BEL50" s="164"/>
      <c r="BEM50" s="167"/>
      <c r="BEN50" s="168"/>
      <c r="BEO50" s="172"/>
      <c r="BEP50" s="168"/>
      <c r="BEQ50" s="168"/>
      <c r="BER50" s="168"/>
      <c r="BES50" s="173"/>
      <c r="BET50" s="168"/>
      <c r="BEU50" s="164"/>
      <c r="BEV50" s="167"/>
      <c r="BEW50" s="168"/>
      <c r="BEX50" s="172"/>
      <c r="BEY50" s="168"/>
      <c r="BEZ50" s="168"/>
      <c r="BFA50" s="168"/>
      <c r="BFB50" s="173"/>
      <c r="BFC50" s="168"/>
      <c r="BFD50" s="164"/>
      <c r="BFE50" s="167"/>
      <c r="BFF50" s="168"/>
      <c r="BFG50" s="172"/>
      <c r="BFH50" s="168"/>
      <c r="BFI50" s="168"/>
      <c r="BFJ50" s="168"/>
      <c r="BFK50" s="173"/>
      <c r="BFL50" s="168"/>
      <c r="BFM50" s="164"/>
      <c r="BFN50" s="167"/>
      <c r="BFO50" s="168"/>
      <c r="BFP50" s="172"/>
      <c r="BFQ50" s="168"/>
      <c r="BFR50" s="168"/>
      <c r="BFS50" s="168"/>
      <c r="BFT50" s="173"/>
      <c r="BFU50" s="168"/>
      <c r="BFV50" s="164"/>
      <c r="BFW50" s="167"/>
      <c r="BFX50" s="168"/>
      <c r="BFY50" s="172"/>
      <c r="BFZ50" s="168"/>
      <c r="BGA50" s="168"/>
      <c r="BGB50" s="168"/>
      <c r="BGC50" s="173"/>
      <c r="BGD50" s="168"/>
      <c r="BGE50" s="164"/>
      <c r="BGF50" s="167"/>
      <c r="BGG50" s="168"/>
      <c r="BGH50" s="172"/>
      <c r="BGI50" s="168"/>
      <c r="BGJ50" s="168"/>
      <c r="BGK50" s="168"/>
      <c r="BGL50" s="173"/>
      <c r="BGM50" s="168"/>
      <c r="BGN50" s="164"/>
      <c r="BGO50" s="167"/>
      <c r="BGP50" s="168"/>
      <c r="BGQ50" s="172"/>
      <c r="BGR50" s="168"/>
      <c r="BGS50" s="168"/>
      <c r="BGT50" s="168"/>
      <c r="BGU50" s="173"/>
      <c r="BGV50" s="168"/>
      <c r="BGW50" s="164"/>
      <c r="BGX50" s="167"/>
      <c r="BGY50" s="168"/>
      <c r="BGZ50" s="172"/>
      <c r="BHA50" s="168"/>
      <c r="BHB50" s="168"/>
      <c r="BHC50" s="168"/>
      <c r="BHD50" s="173"/>
      <c r="BHE50" s="168"/>
      <c r="BHF50" s="164"/>
      <c r="BHG50" s="167"/>
      <c r="BHH50" s="168"/>
      <c r="BHI50" s="172"/>
      <c r="BHJ50" s="168"/>
      <c r="BHK50" s="168"/>
      <c r="BHL50" s="168"/>
      <c r="BHM50" s="173"/>
      <c r="BHN50" s="168"/>
      <c r="BHO50" s="164"/>
      <c r="BHP50" s="167"/>
      <c r="BHQ50" s="168"/>
      <c r="BHR50" s="172"/>
      <c r="BHS50" s="168"/>
      <c r="BHT50" s="168"/>
      <c r="BHU50" s="168"/>
      <c r="BHV50" s="173"/>
      <c r="BHW50" s="168"/>
      <c r="BHX50" s="164"/>
      <c r="BHY50" s="167"/>
      <c r="BHZ50" s="168"/>
      <c r="BIA50" s="172"/>
      <c r="BIB50" s="168"/>
      <c r="BIC50" s="168"/>
      <c r="BID50" s="168"/>
      <c r="BIE50" s="173"/>
      <c r="BIF50" s="168"/>
      <c r="BIG50" s="164"/>
      <c r="BIH50" s="167"/>
      <c r="BII50" s="168"/>
      <c r="BIJ50" s="172"/>
      <c r="BIK50" s="168"/>
      <c r="BIL50" s="168"/>
      <c r="BIM50" s="168"/>
      <c r="BIN50" s="173"/>
      <c r="BIO50" s="168"/>
      <c r="BIP50" s="164"/>
      <c r="BIQ50" s="167"/>
      <c r="BIR50" s="168"/>
      <c r="BIS50" s="172"/>
      <c r="BIT50" s="168"/>
      <c r="BIU50" s="168"/>
      <c r="BIV50" s="168"/>
      <c r="BIW50" s="173"/>
      <c r="BIX50" s="168"/>
      <c r="BIY50" s="164"/>
      <c r="BIZ50" s="167"/>
      <c r="BJA50" s="168"/>
      <c r="BJB50" s="172"/>
      <c r="BJC50" s="168"/>
      <c r="BJD50" s="168"/>
      <c r="BJE50" s="168"/>
      <c r="BJF50" s="173"/>
      <c r="BJG50" s="168"/>
      <c r="BJH50" s="164"/>
      <c r="BJI50" s="167"/>
      <c r="BJJ50" s="168"/>
      <c r="BJK50" s="172"/>
      <c r="BJL50" s="168"/>
      <c r="BJM50" s="168"/>
      <c r="BJN50" s="168"/>
      <c r="BJO50" s="173"/>
      <c r="BJP50" s="168"/>
      <c r="BJQ50" s="164"/>
      <c r="BJR50" s="167"/>
      <c r="BJS50" s="168"/>
      <c r="BJT50" s="172"/>
      <c r="BJU50" s="168"/>
      <c r="BJV50" s="168"/>
      <c r="BJW50" s="168"/>
      <c r="BJX50" s="173"/>
      <c r="BJY50" s="168"/>
      <c r="BJZ50" s="164"/>
      <c r="BKA50" s="167"/>
      <c r="BKB50" s="168"/>
      <c r="BKC50" s="172"/>
      <c r="BKD50" s="168"/>
      <c r="BKE50" s="168"/>
      <c r="BKF50" s="168"/>
      <c r="BKG50" s="173"/>
      <c r="BKH50" s="168"/>
      <c r="BKI50" s="164"/>
      <c r="BKJ50" s="167"/>
      <c r="BKK50" s="168"/>
      <c r="BKL50" s="172"/>
      <c r="BKM50" s="168"/>
      <c r="BKN50" s="168"/>
      <c r="BKO50" s="168"/>
      <c r="BKP50" s="173"/>
      <c r="BKQ50" s="168"/>
      <c r="BKR50" s="164"/>
      <c r="BKS50" s="167"/>
      <c r="BKT50" s="168"/>
      <c r="BKU50" s="172"/>
      <c r="BKV50" s="168"/>
      <c r="BKW50" s="168"/>
      <c r="BKX50" s="168"/>
      <c r="BKY50" s="173"/>
      <c r="BKZ50" s="168"/>
      <c r="BLA50" s="164"/>
      <c r="BLB50" s="167"/>
      <c r="BLC50" s="168"/>
      <c r="BLD50" s="172"/>
      <c r="BLE50" s="168"/>
      <c r="BLF50" s="168"/>
      <c r="BLG50" s="168"/>
      <c r="BLH50" s="173"/>
      <c r="BLI50" s="168"/>
      <c r="BLJ50" s="164"/>
      <c r="BLK50" s="167"/>
      <c r="BLL50" s="168"/>
      <c r="BLM50" s="172"/>
      <c r="BLN50" s="168"/>
      <c r="BLO50" s="168"/>
      <c r="BLP50" s="168"/>
      <c r="BLQ50" s="173"/>
      <c r="BLR50" s="168"/>
      <c r="BLS50" s="164"/>
      <c r="BLT50" s="167"/>
      <c r="BLU50" s="168"/>
      <c r="BLV50" s="172"/>
      <c r="BLW50" s="168"/>
      <c r="BLX50" s="168"/>
      <c r="BLY50" s="168"/>
      <c r="BLZ50" s="173"/>
      <c r="BMA50" s="168"/>
      <c r="BMB50" s="164"/>
      <c r="BMC50" s="167"/>
      <c r="BMD50" s="168"/>
      <c r="BME50" s="172"/>
      <c r="BMF50" s="168"/>
      <c r="BMG50" s="168"/>
      <c r="BMH50" s="168"/>
      <c r="BMI50" s="173"/>
      <c r="BMJ50" s="168"/>
      <c r="BMK50" s="164"/>
      <c r="BML50" s="167"/>
      <c r="BMM50" s="168"/>
      <c r="BMN50" s="172"/>
      <c r="BMO50" s="168"/>
      <c r="BMP50" s="168"/>
      <c r="BMQ50" s="168"/>
      <c r="BMR50" s="173"/>
      <c r="BMS50" s="168"/>
      <c r="BMT50" s="164"/>
      <c r="BMU50" s="167"/>
      <c r="BMV50" s="168"/>
      <c r="BMW50" s="172"/>
      <c r="BMX50" s="168"/>
      <c r="BMY50" s="168"/>
      <c r="BMZ50" s="168"/>
      <c r="BNA50" s="173"/>
      <c r="BNB50" s="168"/>
      <c r="BNC50" s="164"/>
      <c r="BND50" s="167"/>
      <c r="BNE50" s="168"/>
      <c r="BNF50" s="172"/>
      <c r="BNG50" s="168"/>
      <c r="BNH50" s="168"/>
      <c r="BNI50" s="168"/>
      <c r="BNJ50" s="173"/>
      <c r="BNK50" s="168"/>
      <c r="BNL50" s="164"/>
      <c r="BNM50" s="167"/>
      <c r="BNN50" s="168"/>
      <c r="BNO50" s="172"/>
      <c r="BNP50" s="168"/>
      <c r="BNQ50" s="168"/>
      <c r="BNR50" s="168"/>
      <c r="BNS50" s="173"/>
      <c r="BNT50" s="168"/>
      <c r="BNU50" s="164"/>
      <c r="BNV50" s="167"/>
      <c r="BNW50" s="168"/>
      <c r="BNX50" s="172"/>
      <c r="BNY50" s="168"/>
      <c r="BNZ50" s="168"/>
      <c r="BOA50" s="168"/>
      <c r="BOB50" s="173"/>
      <c r="BOC50" s="168"/>
      <c r="BOD50" s="164"/>
      <c r="BOE50" s="167"/>
      <c r="BOF50" s="168"/>
      <c r="BOG50" s="172"/>
      <c r="BOH50" s="168"/>
      <c r="BOI50" s="168"/>
      <c r="BOJ50" s="168"/>
      <c r="BOK50" s="173"/>
      <c r="BOL50" s="168"/>
      <c r="BOM50" s="164"/>
      <c r="BON50" s="167"/>
      <c r="BOO50" s="168"/>
      <c r="BOP50" s="172"/>
      <c r="BOQ50" s="168"/>
      <c r="BOR50" s="168"/>
      <c r="BOS50" s="168"/>
      <c r="BOT50" s="173"/>
      <c r="BOU50" s="168"/>
      <c r="BOV50" s="164"/>
      <c r="BOW50" s="167"/>
      <c r="BOX50" s="168"/>
      <c r="BOY50" s="172"/>
      <c r="BOZ50" s="168"/>
      <c r="BPA50" s="168"/>
      <c r="BPB50" s="168"/>
      <c r="BPC50" s="173"/>
      <c r="BPD50" s="168"/>
      <c r="BPE50" s="164"/>
      <c r="BPF50" s="167"/>
      <c r="BPG50" s="168"/>
      <c r="BPH50" s="172"/>
      <c r="BPI50" s="168"/>
      <c r="BPJ50" s="168"/>
      <c r="BPK50" s="168"/>
      <c r="BPL50" s="173"/>
      <c r="BPM50" s="168"/>
      <c r="BPN50" s="164"/>
      <c r="BPO50" s="167"/>
      <c r="BPP50" s="168"/>
      <c r="BPQ50" s="172"/>
      <c r="BPR50" s="168"/>
      <c r="BPS50" s="168"/>
      <c r="BPT50" s="168"/>
      <c r="BPU50" s="173"/>
      <c r="BPV50" s="168"/>
      <c r="BPW50" s="164"/>
      <c r="BPX50" s="167"/>
      <c r="BPY50" s="168"/>
      <c r="BPZ50" s="172"/>
      <c r="BQA50" s="168"/>
      <c r="BQB50" s="168"/>
      <c r="BQC50" s="168"/>
      <c r="BQD50" s="173"/>
      <c r="BQE50" s="168"/>
      <c r="BQF50" s="164"/>
      <c r="BQG50" s="167"/>
      <c r="BQH50" s="168"/>
      <c r="BQI50" s="172"/>
      <c r="BQJ50" s="168"/>
      <c r="BQK50" s="168"/>
      <c r="BQL50" s="168"/>
      <c r="BQM50" s="173"/>
      <c r="BQN50" s="168"/>
      <c r="BQO50" s="164"/>
      <c r="BQP50" s="167"/>
      <c r="BQQ50" s="168"/>
      <c r="BQR50" s="172"/>
      <c r="BQS50" s="168"/>
      <c r="BQT50" s="168"/>
      <c r="BQU50" s="168"/>
      <c r="BQV50" s="173"/>
      <c r="BQW50" s="168"/>
      <c r="BQX50" s="164"/>
      <c r="BQY50" s="167"/>
      <c r="BQZ50" s="168"/>
      <c r="BRA50" s="172"/>
      <c r="BRB50" s="168"/>
      <c r="BRC50" s="168"/>
      <c r="BRD50" s="168"/>
      <c r="BRE50" s="173"/>
      <c r="BRF50" s="168"/>
      <c r="BRG50" s="164"/>
      <c r="BRH50" s="167"/>
      <c r="BRI50" s="168"/>
      <c r="BRJ50" s="172"/>
      <c r="BRK50" s="168"/>
      <c r="BRL50" s="168"/>
      <c r="BRM50" s="168"/>
      <c r="BRN50" s="173"/>
      <c r="BRO50" s="168"/>
      <c r="BRP50" s="164"/>
      <c r="BRQ50" s="167"/>
      <c r="BRR50" s="168"/>
      <c r="BRS50" s="172"/>
      <c r="BRT50" s="168"/>
      <c r="BRU50" s="168"/>
      <c r="BRV50" s="168"/>
      <c r="BRW50" s="173"/>
      <c r="BRX50" s="168"/>
      <c r="BRY50" s="164"/>
      <c r="BRZ50" s="167"/>
      <c r="BSA50" s="168"/>
      <c r="BSB50" s="172"/>
      <c r="BSC50" s="168"/>
      <c r="BSD50" s="168"/>
      <c r="BSE50" s="168"/>
      <c r="BSF50" s="173"/>
      <c r="BSG50" s="168"/>
      <c r="BSH50" s="164"/>
      <c r="BSI50" s="167"/>
      <c r="BSJ50" s="168"/>
      <c r="BSK50" s="172"/>
      <c r="BSL50" s="168"/>
      <c r="BSM50" s="168"/>
      <c r="BSN50" s="168"/>
      <c r="BSO50" s="173"/>
      <c r="BSP50" s="168"/>
      <c r="BSQ50" s="164"/>
      <c r="BSR50" s="167"/>
      <c r="BSS50" s="168"/>
      <c r="BST50" s="172"/>
      <c r="BSU50" s="168"/>
      <c r="BSV50" s="168"/>
      <c r="BSW50" s="168"/>
      <c r="BSX50" s="173"/>
      <c r="BSY50" s="168"/>
      <c r="BSZ50" s="164"/>
      <c r="BTA50" s="167"/>
      <c r="BTB50" s="168"/>
      <c r="BTC50" s="172"/>
      <c r="BTD50" s="168"/>
      <c r="BTE50" s="168"/>
      <c r="BTF50" s="168"/>
      <c r="BTG50" s="173"/>
      <c r="BTH50" s="168"/>
      <c r="BTI50" s="164"/>
      <c r="BTJ50" s="167"/>
      <c r="BTK50" s="168"/>
      <c r="BTL50" s="172"/>
      <c r="BTM50" s="168"/>
      <c r="BTN50" s="168"/>
      <c r="BTO50" s="168"/>
      <c r="BTP50" s="173"/>
      <c r="BTQ50" s="168"/>
      <c r="BTR50" s="164"/>
      <c r="BTS50" s="167"/>
      <c r="BTT50" s="168"/>
      <c r="BTU50" s="172"/>
      <c r="BTV50" s="168"/>
      <c r="BTW50" s="168"/>
      <c r="BTX50" s="168"/>
      <c r="BTY50" s="173"/>
      <c r="BTZ50" s="168"/>
      <c r="BUA50" s="164"/>
      <c r="BUB50" s="167"/>
      <c r="BUC50" s="168"/>
      <c r="BUD50" s="172"/>
      <c r="BUE50" s="168"/>
      <c r="BUF50" s="168"/>
      <c r="BUG50" s="168"/>
      <c r="BUH50" s="173"/>
      <c r="BUI50" s="168"/>
      <c r="BUJ50" s="164"/>
      <c r="BUK50" s="167"/>
      <c r="BUL50" s="168"/>
      <c r="BUM50" s="172"/>
      <c r="BUN50" s="168"/>
      <c r="BUO50" s="168"/>
      <c r="BUP50" s="168"/>
      <c r="BUQ50" s="173"/>
      <c r="BUR50" s="168"/>
      <c r="BUS50" s="164"/>
      <c r="BUT50" s="167"/>
      <c r="BUU50" s="168"/>
      <c r="BUV50" s="172"/>
      <c r="BUW50" s="168"/>
      <c r="BUX50" s="168"/>
      <c r="BUY50" s="168"/>
      <c r="BUZ50" s="173"/>
      <c r="BVA50" s="168"/>
      <c r="BVB50" s="164"/>
      <c r="BVC50" s="167"/>
      <c r="BVD50" s="168"/>
      <c r="BVE50" s="172"/>
      <c r="BVF50" s="168"/>
      <c r="BVG50" s="168"/>
      <c r="BVH50" s="168"/>
      <c r="BVI50" s="173"/>
      <c r="BVJ50" s="168"/>
      <c r="BVK50" s="164"/>
      <c r="BVL50" s="167"/>
      <c r="BVM50" s="168"/>
      <c r="BVN50" s="172"/>
      <c r="BVO50" s="168"/>
      <c r="BVP50" s="168"/>
      <c r="BVQ50" s="168"/>
      <c r="BVR50" s="173"/>
      <c r="BVS50" s="168"/>
      <c r="BVT50" s="164"/>
      <c r="BVU50" s="167"/>
      <c r="BVV50" s="168"/>
      <c r="BVW50" s="172"/>
      <c r="BVX50" s="168"/>
      <c r="BVY50" s="168"/>
      <c r="BVZ50" s="168"/>
      <c r="BWA50" s="173"/>
      <c r="BWB50" s="168"/>
      <c r="BWC50" s="164"/>
      <c r="BWD50" s="167"/>
      <c r="BWE50" s="168"/>
      <c r="BWF50" s="172"/>
      <c r="BWG50" s="168"/>
      <c r="BWH50" s="168"/>
      <c r="BWI50" s="168"/>
      <c r="BWJ50" s="173"/>
      <c r="BWK50" s="168"/>
      <c r="BWL50" s="164"/>
      <c r="BWM50" s="167"/>
      <c r="BWN50" s="168"/>
      <c r="BWO50" s="172"/>
      <c r="BWP50" s="168"/>
      <c r="BWQ50" s="168"/>
      <c r="BWR50" s="168"/>
      <c r="BWS50" s="173"/>
      <c r="BWT50" s="168"/>
      <c r="BWU50" s="164"/>
      <c r="BWV50" s="167"/>
      <c r="BWW50" s="168"/>
      <c r="BWX50" s="172"/>
      <c r="BWY50" s="168"/>
      <c r="BWZ50" s="168"/>
      <c r="BXA50" s="168"/>
      <c r="BXB50" s="173"/>
      <c r="BXC50" s="168"/>
      <c r="BXD50" s="164"/>
      <c r="BXE50" s="167"/>
      <c r="BXF50" s="168"/>
      <c r="BXG50" s="172"/>
      <c r="BXH50" s="168"/>
      <c r="BXI50" s="168"/>
      <c r="BXJ50" s="168"/>
      <c r="BXK50" s="173"/>
      <c r="BXL50" s="168"/>
      <c r="BXM50" s="164"/>
      <c r="BXN50" s="167"/>
      <c r="BXO50" s="168"/>
      <c r="BXP50" s="172"/>
      <c r="BXQ50" s="168"/>
      <c r="BXR50" s="168"/>
      <c r="BXS50" s="168"/>
      <c r="BXT50" s="173"/>
      <c r="BXU50" s="168"/>
      <c r="BXV50" s="164"/>
      <c r="BXW50" s="167"/>
      <c r="BXX50" s="168"/>
      <c r="BXY50" s="172"/>
      <c r="BXZ50" s="168"/>
      <c r="BYA50" s="168"/>
      <c r="BYB50" s="168"/>
      <c r="BYC50" s="173"/>
      <c r="BYD50" s="168"/>
      <c r="BYE50" s="164"/>
      <c r="BYF50" s="167"/>
      <c r="BYG50" s="168"/>
      <c r="BYH50" s="172"/>
      <c r="BYI50" s="168"/>
      <c r="BYJ50" s="168"/>
      <c r="BYK50" s="168"/>
      <c r="BYL50" s="173"/>
      <c r="BYM50" s="168"/>
      <c r="BYN50" s="164"/>
      <c r="BYO50" s="167"/>
      <c r="BYP50" s="168"/>
      <c r="BYQ50" s="172"/>
      <c r="BYR50" s="168"/>
      <c r="BYS50" s="168"/>
      <c r="BYT50" s="168"/>
      <c r="BYU50" s="173"/>
      <c r="BYV50" s="168"/>
      <c r="BYW50" s="164"/>
      <c r="BYX50" s="167"/>
      <c r="BYY50" s="168"/>
      <c r="BYZ50" s="172"/>
      <c r="BZA50" s="168"/>
      <c r="BZB50" s="168"/>
      <c r="BZC50" s="168"/>
      <c r="BZD50" s="173"/>
      <c r="BZE50" s="168"/>
      <c r="BZF50" s="164"/>
      <c r="BZG50" s="167"/>
      <c r="BZH50" s="168"/>
      <c r="BZI50" s="172"/>
      <c r="BZJ50" s="168"/>
      <c r="BZK50" s="168"/>
      <c r="BZL50" s="168"/>
      <c r="BZM50" s="173"/>
      <c r="BZN50" s="168"/>
      <c r="BZO50" s="164"/>
      <c r="BZP50" s="167"/>
      <c r="BZQ50" s="168"/>
      <c r="BZR50" s="172"/>
      <c r="BZS50" s="168"/>
      <c r="BZT50" s="168"/>
      <c r="BZU50" s="168"/>
      <c r="BZV50" s="173"/>
      <c r="BZW50" s="168"/>
      <c r="BZX50" s="164"/>
      <c r="BZY50" s="167"/>
      <c r="BZZ50" s="168"/>
      <c r="CAA50" s="172"/>
      <c r="CAB50" s="168"/>
      <c r="CAC50" s="168"/>
      <c r="CAD50" s="168"/>
      <c r="CAE50" s="173"/>
      <c r="CAF50" s="168"/>
      <c r="CAG50" s="164"/>
      <c r="CAH50" s="167"/>
      <c r="CAI50" s="168"/>
      <c r="CAJ50" s="172"/>
      <c r="CAK50" s="168"/>
      <c r="CAL50" s="168"/>
      <c r="CAM50" s="168"/>
      <c r="CAN50" s="173"/>
      <c r="CAO50" s="168"/>
      <c r="CAP50" s="164"/>
      <c r="CAQ50" s="167"/>
      <c r="CAR50" s="168"/>
      <c r="CAS50" s="172"/>
      <c r="CAT50" s="168"/>
      <c r="CAU50" s="168"/>
      <c r="CAV50" s="168"/>
      <c r="CAW50" s="173"/>
      <c r="CAX50" s="168"/>
      <c r="CAY50" s="164"/>
      <c r="CAZ50" s="167"/>
      <c r="CBA50" s="168"/>
      <c r="CBB50" s="172"/>
      <c r="CBC50" s="168"/>
      <c r="CBD50" s="168"/>
      <c r="CBE50" s="168"/>
      <c r="CBF50" s="173"/>
      <c r="CBG50" s="168"/>
      <c r="CBH50" s="164"/>
      <c r="CBI50" s="167"/>
      <c r="CBJ50" s="168"/>
      <c r="CBK50" s="172"/>
      <c r="CBL50" s="168"/>
      <c r="CBM50" s="168"/>
      <c r="CBN50" s="168"/>
      <c r="CBO50" s="173"/>
      <c r="CBP50" s="168"/>
      <c r="CBQ50" s="164"/>
      <c r="CBR50" s="167"/>
      <c r="CBS50" s="168"/>
      <c r="CBT50" s="172"/>
      <c r="CBU50" s="168"/>
      <c r="CBV50" s="168"/>
      <c r="CBW50" s="168"/>
      <c r="CBX50" s="173"/>
      <c r="CBY50" s="168"/>
      <c r="CBZ50" s="164"/>
      <c r="CCA50" s="167"/>
      <c r="CCB50" s="168"/>
      <c r="CCC50" s="172"/>
      <c r="CCD50" s="168"/>
      <c r="CCE50" s="168"/>
      <c r="CCF50" s="168"/>
      <c r="CCG50" s="173"/>
      <c r="CCH50" s="168"/>
      <c r="CCI50" s="164"/>
      <c r="CCJ50" s="167"/>
      <c r="CCK50" s="168"/>
      <c r="CCL50" s="172"/>
      <c r="CCM50" s="168"/>
      <c r="CCN50" s="168"/>
      <c r="CCO50" s="168"/>
      <c r="CCP50" s="173"/>
      <c r="CCQ50" s="168"/>
      <c r="CCR50" s="164"/>
      <c r="CCS50" s="167"/>
      <c r="CCT50" s="168"/>
      <c r="CCU50" s="172"/>
      <c r="CCV50" s="168"/>
      <c r="CCW50" s="168"/>
      <c r="CCX50" s="168"/>
      <c r="CCY50" s="173"/>
      <c r="CCZ50" s="168"/>
      <c r="CDA50" s="164"/>
      <c r="CDB50" s="167"/>
      <c r="CDC50" s="168"/>
      <c r="CDD50" s="172"/>
      <c r="CDE50" s="168"/>
      <c r="CDF50" s="168"/>
      <c r="CDG50" s="168"/>
      <c r="CDH50" s="173"/>
      <c r="CDI50" s="168"/>
      <c r="CDJ50" s="164"/>
      <c r="CDK50" s="167"/>
      <c r="CDL50" s="168"/>
      <c r="CDM50" s="172"/>
      <c r="CDN50" s="168"/>
      <c r="CDO50" s="168"/>
      <c r="CDP50" s="168"/>
      <c r="CDQ50" s="173"/>
      <c r="CDR50" s="168"/>
      <c r="CDS50" s="164"/>
      <c r="CDT50" s="167"/>
      <c r="CDU50" s="168"/>
      <c r="CDV50" s="172"/>
      <c r="CDW50" s="168"/>
      <c r="CDX50" s="168"/>
      <c r="CDY50" s="168"/>
      <c r="CDZ50" s="173"/>
      <c r="CEA50" s="168"/>
      <c r="CEB50" s="164"/>
      <c r="CEC50" s="167"/>
      <c r="CED50" s="168"/>
      <c r="CEE50" s="172"/>
      <c r="CEF50" s="168"/>
      <c r="CEG50" s="168"/>
      <c r="CEH50" s="168"/>
      <c r="CEI50" s="173"/>
      <c r="CEJ50" s="168"/>
      <c r="CEK50" s="164"/>
      <c r="CEL50" s="167"/>
      <c r="CEM50" s="168"/>
      <c r="CEN50" s="172"/>
      <c r="CEO50" s="168"/>
      <c r="CEP50" s="168"/>
      <c r="CEQ50" s="168"/>
      <c r="CER50" s="173"/>
      <c r="CES50" s="168"/>
      <c r="CET50" s="164"/>
      <c r="CEU50" s="167"/>
      <c r="CEV50" s="168"/>
      <c r="CEW50" s="172"/>
      <c r="CEX50" s="168"/>
      <c r="CEY50" s="168"/>
      <c r="CEZ50" s="168"/>
      <c r="CFA50" s="173"/>
      <c r="CFB50" s="168"/>
      <c r="CFC50" s="164"/>
      <c r="CFD50" s="167"/>
      <c r="CFE50" s="168"/>
      <c r="CFF50" s="172"/>
      <c r="CFG50" s="168"/>
      <c r="CFH50" s="168"/>
      <c r="CFI50" s="168"/>
      <c r="CFJ50" s="173"/>
      <c r="CFK50" s="168"/>
      <c r="CFL50" s="164"/>
      <c r="CFM50" s="167"/>
      <c r="CFN50" s="168"/>
      <c r="CFO50" s="172"/>
      <c r="CFP50" s="168"/>
      <c r="CFQ50" s="168"/>
      <c r="CFR50" s="168"/>
      <c r="CFS50" s="173"/>
      <c r="CFT50" s="168"/>
      <c r="CFU50" s="164"/>
      <c r="CFV50" s="167"/>
      <c r="CFW50" s="168"/>
      <c r="CFX50" s="172"/>
      <c r="CFY50" s="168"/>
      <c r="CFZ50" s="168"/>
      <c r="CGA50" s="168"/>
      <c r="CGB50" s="173"/>
      <c r="CGC50" s="168"/>
      <c r="CGD50" s="164"/>
      <c r="CGE50" s="167"/>
      <c r="CGF50" s="168"/>
      <c r="CGG50" s="172"/>
      <c r="CGH50" s="168"/>
      <c r="CGI50" s="168"/>
      <c r="CGJ50" s="168"/>
      <c r="CGK50" s="173"/>
      <c r="CGL50" s="168"/>
      <c r="CGM50" s="164"/>
      <c r="CGN50" s="167"/>
      <c r="CGO50" s="168"/>
      <c r="CGP50" s="172"/>
      <c r="CGQ50" s="168"/>
      <c r="CGR50" s="168"/>
      <c r="CGS50" s="168"/>
      <c r="CGT50" s="173"/>
      <c r="CGU50" s="168"/>
      <c r="CGV50" s="164"/>
      <c r="CGW50" s="167"/>
      <c r="CGX50" s="168"/>
      <c r="CGY50" s="172"/>
      <c r="CGZ50" s="168"/>
      <c r="CHA50" s="168"/>
      <c r="CHB50" s="168"/>
      <c r="CHC50" s="173"/>
      <c r="CHD50" s="168"/>
      <c r="CHE50" s="164"/>
      <c r="CHF50" s="167"/>
      <c r="CHG50" s="168"/>
      <c r="CHH50" s="172"/>
      <c r="CHI50" s="168"/>
      <c r="CHJ50" s="168"/>
      <c r="CHK50" s="168"/>
      <c r="CHL50" s="173"/>
      <c r="CHM50" s="168"/>
      <c r="CHN50" s="164"/>
      <c r="CHO50" s="167"/>
      <c r="CHP50" s="168"/>
      <c r="CHQ50" s="172"/>
      <c r="CHR50" s="168"/>
      <c r="CHS50" s="168"/>
      <c r="CHT50" s="168"/>
      <c r="CHU50" s="173"/>
      <c r="CHV50" s="168"/>
      <c r="CHW50" s="164"/>
      <c r="CHX50" s="167"/>
      <c r="CHY50" s="168"/>
      <c r="CHZ50" s="172"/>
      <c r="CIA50" s="168"/>
      <c r="CIB50" s="168"/>
      <c r="CIC50" s="168"/>
      <c r="CID50" s="173"/>
      <c r="CIE50" s="168"/>
      <c r="CIF50" s="164"/>
      <c r="CIG50" s="167"/>
      <c r="CIH50" s="168"/>
      <c r="CII50" s="172"/>
      <c r="CIJ50" s="168"/>
      <c r="CIK50" s="168"/>
      <c r="CIL50" s="168"/>
      <c r="CIM50" s="173"/>
      <c r="CIN50" s="168"/>
      <c r="CIO50" s="164"/>
      <c r="CIP50" s="167"/>
      <c r="CIQ50" s="168"/>
      <c r="CIR50" s="172"/>
      <c r="CIS50" s="168"/>
      <c r="CIT50" s="168"/>
      <c r="CIU50" s="168"/>
      <c r="CIV50" s="173"/>
      <c r="CIW50" s="168"/>
      <c r="CIX50" s="164"/>
      <c r="CIY50" s="167"/>
      <c r="CIZ50" s="168"/>
      <c r="CJA50" s="172"/>
      <c r="CJB50" s="168"/>
      <c r="CJC50" s="168"/>
      <c r="CJD50" s="168"/>
      <c r="CJE50" s="173"/>
      <c r="CJF50" s="168"/>
      <c r="CJG50" s="164"/>
      <c r="CJH50" s="167"/>
      <c r="CJI50" s="168"/>
      <c r="CJJ50" s="172"/>
      <c r="CJK50" s="168"/>
      <c r="CJL50" s="168"/>
      <c r="CJM50" s="168"/>
      <c r="CJN50" s="173"/>
      <c r="CJO50" s="168"/>
      <c r="CJP50" s="164"/>
      <c r="CJQ50" s="167"/>
      <c r="CJR50" s="168"/>
      <c r="CJS50" s="172"/>
      <c r="CJT50" s="168"/>
      <c r="CJU50" s="168"/>
      <c r="CJV50" s="168"/>
      <c r="CJW50" s="173"/>
      <c r="CJX50" s="168"/>
      <c r="CJY50" s="164"/>
      <c r="CJZ50" s="167"/>
      <c r="CKA50" s="168"/>
      <c r="CKB50" s="172"/>
      <c r="CKC50" s="168"/>
      <c r="CKD50" s="168"/>
      <c r="CKE50" s="168"/>
      <c r="CKF50" s="173"/>
      <c r="CKG50" s="168"/>
      <c r="CKH50" s="164"/>
      <c r="CKI50" s="167"/>
      <c r="CKJ50" s="168"/>
      <c r="CKK50" s="172"/>
      <c r="CKL50" s="168"/>
      <c r="CKM50" s="168"/>
      <c r="CKN50" s="168"/>
      <c r="CKO50" s="173"/>
      <c r="CKP50" s="168"/>
      <c r="CKQ50" s="164"/>
      <c r="CKR50" s="167"/>
      <c r="CKS50" s="168"/>
      <c r="CKT50" s="172"/>
      <c r="CKU50" s="168"/>
      <c r="CKV50" s="168"/>
      <c r="CKW50" s="168"/>
      <c r="CKX50" s="173"/>
      <c r="CKY50" s="168"/>
      <c r="CKZ50" s="164"/>
      <c r="CLA50" s="167"/>
      <c r="CLB50" s="168"/>
      <c r="CLC50" s="172"/>
      <c r="CLD50" s="168"/>
      <c r="CLE50" s="168"/>
      <c r="CLF50" s="168"/>
      <c r="CLG50" s="173"/>
      <c r="CLH50" s="168"/>
      <c r="CLI50" s="164"/>
      <c r="CLJ50" s="167"/>
      <c r="CLK50" s="168"/>
      <c r="CLL50" s="172"/>
      <c r="CLM50" s="168"/>
      <c r="CLN50" s="168"/>
      <c r="CLO50" s="168"/>
      <c r="CLP50" s="173"/>
      <c r="CLQ50" s="168"/>
      <c r="CLR50" s="164"/>
      <c r="CLS50" s="167"/>
      <c r="CLT50" s="168"/>
      <c r="CLU50" s="172"/>
      <c r="CLV50" s="168"/>
      <c r="CLW50" s="168"/>
      <c r="CLX50" s="168"/>
      <c r="CLY50" s="173"/>
      <c r="CLZ50" s="168"/>
      <c r="CMA50" s="164"/>
      <c r="CMB50" s="167"/>
      <c r="CMC50" s="168"/>
      <c r="CMD50" s="172"/>
      <c r="CME50" s="168"/>
      <c r="CMF50" s="168"/>
      <c r="CMG50" s="168"/>
      <c r="CMH50" s="173"/>
      <c r="CMI50" s="168"/>
      <c r="CMJ50" s="164"/>
      <c r="CMK50" s="167"/>
      <c r="CML50" s="168"/>
      <c r="CMM50" s="172"/>
      <c r="CMN50" s="168"/>
      <c r="CMO50" s="168"/>
      <c r="CMP50" s="168"/>
      <c r="CMQ50" s="173"/>
      <c r="CMR50" s="168"/>
      <c r="CMS50" s="164"/>
      <c r="CMT50" s="167"/>
      <c r="CMU50" s="168"/>
      <c r="CMV50" s="172"/>
      <c r="CMW50" s="168"/>
      <c r="CMX50" s="168"/>
      <c r="CMY50" s="168"/>
      <c r="CMZ50" s="173"/>
      <c r="CNA50" s="168"/>
      <c r="CNB50" s="164"/>
      <c r="CNC50" s="167"/>
      <c r="CND50" s="168"/>
      <c r="CNE50" s="172"/>
      <c r="CNF50" s="168"/>
      <c r="CNG50" s="168"/>
      <c r="CNH50" s="168"/>
      <c r="CNI50" s="173"/>
      <c r="CNJ50" s="168"/>
      <c r="CNK50" s="164"/>
      <c r="CNL50" s="167"/>
      <c r="CNM50" s="168"/>
      <c r="CNN50" s="172"/>
      <c r="CNO50" s="168"/>
      <c r="CNP50" s="168"/>
      <c r="CNQ50" s="168"/>
      <c r="CNR50" s="173"/>
      <c r="CNS50" s="168"/>
      <c r="CNT50" s="164"/>
      <c r="CNU50" s="167"/>
      <c r="CNV50" s="168"/>
      <c r="CNW50" s="172"/>
      <c r="CNX50" s="168"/>
      <c r="CNY50" s="168"/>
      <c r="CNZ50" s="168"/>
      <c r="COA50" s="173"/>
      <c r="COB50" s="168"/>
      <c r="COC50" s="164"/>
      <c r="COD50" s="167"/>
      <c r="COE50" s="168"/>
      <c r="COF50" s="172"/>
      <c r="COG50" s="168"/>
      <c r="COH50" s="168"/>
      <c r="COI50" s="168"/>
      <c r="COJ50" s="173"/>
      <c r="COK50" s="168"/>
      <c r="COL50" s="164"/>
      <c r="COM50" s="167"/>
      <c r="CON50" s="168"/>
      <c r="COO50" s="172"/>
      <c r="COP50" s="168"/>
      <c r="COQ50" s="168"/>
      <c r="COR50" s="168"/>
      <c r="COS50" s="173"/>
      <c r="COT50" s="168"/>
      <c r="COU50" s="164"/>
      <c r="COV50" s="167"/>
      <c r="COW50" s="168"/>
      <c r="COX50" s="172"/>
      <c r="COY50" s="168"/>
      <c r="COZ50" s="168"/>
      <c r="CPA50" s="168"/>
      <c r="CPB50" s="173"/>
      <c r="CPC50" s="168"/>
      <c r="CPD50" s="164"/>
      <c r="CPE50" s="167"/>
      <c r="CPF50" s="168"/>
      <c r="CPG50" s="172"/>
      <c r="CPH50" s="168"/>
      <c r="CPI50" s="168"/>
      <c r="CPJ50" s="168"/>
      <c r="CPK50" s="173"/>
      <c r="CPL50" s="168"/>
      <c r="CPM50" s="164"/>
      <c r="CPN50" s="167"/>
      <c r="CPO50" s="168"/>
      <c r="CPP50" s="172"/>
      <c r="CPQ50" s="168"/>
      <c r="CPR50" s="168"/>
      <c r="CPS50" s="168"/>
      <c r="CPT50" s="173"/>
      <c r="CPU50" s="168"/>
      <c r="CPV50" s="164"/>
      <c r="CPW50" s="167"/>
      <c r="CPX50" s="168"/>
      <c r="CPY50" s="172"/>
      <c r="CPZ50" s="168"/>
      <c r="CQA50" s="168"/>
      <c r="CQB50" s="168"/>
      <c r="CQC50" s="173"/>
      <c r="CQD50" s="168"/>
      <c r="CQE50" s="164"/>
      <c r="CQF50" s="167"/>
      <c r="CQG50" s="168"/>
      <c r="CQH50" s="172"/>
      <c r="CQI50" s="168"/>
      <c r="CQJ50" s="168"/>
      <c r="CQK50" s="168"/>
      <c r="CQL50" s="173"/>
      <c r="CQM50" s="168"/>
      <c r="CQN50" s="164"/>
      <c r="CQO50" s="167"/>
      <c r="CQP50" s="168"/>
      <c r="CQQ50" s="172"/>
      <c r="CQR50" s="168"/>
      <c r="CQS50" s="168"/>
      <c r="CQT50" s="168"/>
      <c r="CQU50" s="173"/>
      <c r="CQV50" s="168"/>
      <c r="CQW50" s="164"/>
      <c r="CQX50" s="167"/>
      <c r="CQY50" s="168"/>
      <c r="CQZ50" s="172"/>
      <c r="CRA50" s="168"/>
      <c r="CRB50" s="168"/>
      <c r="CRC50" s="168"/>
      <c r="CRD50" s="173"/>
      <c r="CRE50" s="168"/>
      <c r="CRF50" s="164"/>
      <c r="CRG50" s="167"/>
      <c r="CRH50" s="168"/>
      <c r="CRI50" s="172"/>
      <c r="CRJ50" s="168"/>
      <c r="CRK50" s="168"/>
      <c r="CRL50" s="168"/>
      <c r="CRM50" s="173"/>
      <c r="CRN50" s="168"/>
      <c r="CRO50" s="164"/>
      <c r="CRP50" s="167"/>
      <c r="CRQ50" s="168"/>
      <c r="CRR50" s="172"/>
      <c r="CRS50" s="168"/>
      <c r="CRT50" s="168"/>
      <c r="CRU50" s="168"/>
      <c r="CRV50" s="173"/>
      <c r="CRW50" s="168"/>
      <c r="CRX50" s="164"/>
      <c r="CRY50" s="167"/>
      <c r="CRZ50" s="168"/>
      <c r="CSA50" s="172"/>
      <c r="CSB50" s="168"/>
      <c r="CSC50" s="168"/>
      <c r="CSD50" s="168"/>
      <c r="CSE50" s="173"/>
      <c r="CSF50" s="168"/>
      <c r="CSG50" s="164"/>
      <c r="CSH50" s="167"/>
      <c r="CSI50" s="168"/>
      <c r="CSJ50" s="172"/>
      <c r="CSK50" s="168"/>
      <c r="CSL50" s="168"/>
      <c r="CSM50" s="168"/>
      <c r="CSN50" s="173"/>
      <c r="CSO50" s="168"/>
      <c r="CSP50" s="164"/>
      <c r="CSQ50" s="167"/>
      <c r="CSR50" s="168"/>
      <c r="CSS50" s="172"/>
      <c r="CST50" s="168"/>
      <c r="CSU50" s="168"/>
      <c r="CSV50" s="168"/>
      <c r="CSW50" s="173"/>
      <c r="CSX50" s="168"/>
      <c r="CSY50" s="164"/>
      <c r="CSZ50" s="167"/>
      <c r="CTA50" s="168"/>
      <c r="CTB50" s="172"/>
      <c r="CTC50" s="168"/>
      <c r="CTD50" s="168"/>
      <c r="CTE50" s="168"/>
      <c r="CTF50" s="173"/>
      <c r="CTG50" s="168"/>
      <c r="CTH50" s="164"/>
      <c r="CTI50" s="167"/>
      <c r="CTJ50" s="168"/>
      <c r="CTK50" s="172"/>
      <c r="CTL50" s="168"/>
      <c r="CTM50" s="168"/>
      <c r="CTN50" s="168"/>
      <c r="CTO50" s="173"/>
      <c r="CTP50" s="168"/>
      <c r="CTQ50" s="164"/>
      <c r="CTR50" s="167"/>
      <c r="CTS50" s="168"/>
      <c r="CTT50" s="172"/>
      <c r="CTU50" s="168"/>
      <c r="CTV50" s="168"/>
      <c r="CTW50" s="168"/>
      <c r="CTX50" s="173"/>
      <c r="CTY50" s="168"/>
      <c r="CTZ50" s="164"/>
      <c r="CUA50" s="167"/>
      <c r="CUB50" s="168"/>
      <c r="CUC50" s="172"/>
      <c r="CUD50" s="168"/>
      <c r="CUE50" s="168"/>
      <c r="CUF50" s="168"/>
      <c r="CUG50" s="173"/>
      <c r="CUH50" s="168"/>
      <c r="CUI50" s="164"/>
      <c r="CUJ50" s="167"/>
      <c r="CUK50" s="168"/>
      <c r="CUL50" s="172"/>
      <c r="CUM50" s="168"/>
      <c r="CUN50" s="168"/>
      <c r="CUO50" s="168"/>
      <c r="CUP50" s="173"/>
      <c r="CUQ50" s="168"/>
      <c r="CUR50" s="164"/>
      <c r="CUS50" s="167"/>
      <c r="CUT50" s="168"/>
      <c r="CUU50" s="172"/>
      <c r="CUV50" s="168"/>
      <c r="CUW50" s="168"/>
      <c r="CUX50" s="168"/>
      <c r="CUY50" s="173"/>
      <c r="CUZ50" s="168"/>
      <c r="CVA50" s="164"/>
      <c r="CVB50" s="167"/>
      <c r="CVC50" s="168"/>
      <c r="CVD50" s="172"/>
      <c r="CVE50" s="168"/>
      <c r="CVF50" s="168"/>
      <c r="CVG50" s="168"/>
      <c r="CVH50" s="173"/>
      <c r="CVI50" s="168"/>
      <c r="CVJ50" s="164"/>
      <c r="CVK50" s="167"/>
      <c r="CVL50" s="168"/>
      <c r="CVM50" s="172"/>
      <c r="CVN50" s="168"/>
      <c r="CVO50" s="168"/>
      <c r="CVP50" s="168"/>
      <c r="CVQ50" s="173"/>
      <c r="CVR50" s="168"/>
      <c r="CVS50" s="164"/>
      <c r="CVT50" s="167"/>
      <c r="CVU50" s="168"/>
      <c r="CVV50" s="172"/>
      <c r="CVW50" s="168"/>
      <c r="CVX50" s="168"/>
      <c r="CVY50" s="168"/>
      <c r="CVZ50" s="173"/>
      <c r="CWA50" s="168"/>
      <c r="CWB50" s="164"/>
      <c r="CWC50" s="167"/>
      <c r="CWD50" s="168"/>
      <c r="CWE50" s="172"/>
      <c r="CWF50" s="168"/>
      <c r="CWG50" s="168"/>
      <c r="CWH50" s="168"/>
      <c r="CWI50" s="173"/>
      <c r="CWJ50" s="168"/>
      <c r="CWK50" s="164"/>
      <c r="CWL50" s="167"/>
      <c r="CWM50" s="168"/>
      <c r="CWN50" s="172"/>
      <c r="CWO50" s="168"/>
      <c r="CWP50" s="168"/>
      <c r="CWQ50" s="168"/>
      <c r="CWR50" s="173"/>
      <c r="CWS50" s="168"/>
      <c r="CWT50" s="164"/>
      <c r="CWU50" s="167"/>
      <c r="CWV50" s="168"/>
      <c r="CWW50" s="172"/>
      <c r="CWX50" s="168"/>
      <c r="CWY50" s="168"/>
      <c r="CWZ50" s="168"/>
      <c r="CXA50" s="173"/>
      <c r="CXB50" s="168"/>
      <c r="CXC50" s="164"/>
      <c r="CXD50" s="167"/>
      <c r="CXE50" s="168"/>
      <c r="CXF50" s="172"/>
      <c r="CXG50" s="168"/>
      <c r="CXH50" s="168"/>
      <c r="CXI50" s="168"/>
      <c r="CXJ50" s="173"/>
      <c r="CXK50" s="168"/>
      <c r="CXL50" s="164"/>
      <c r="CXM50" s="167"/>
      <c r="CXN50" s="168"/>
      <c r="CXO50" s="172"/>
      <c r="CXP50" s="168"/>
      <c r="CXQ50" s="168"/>
      <c r="CXR50" s="168"/>
      <c r="CXS50" s="173"/>
      <c r="CXT50" s="168"/>
      <c r="CXU50" s="164"/>
      <c r="CXV50" s="167"/>
      <c r="CXW50" s="168"/>
      <c r="CXX50" s="172"/>
      <c r="CXY50" s="168"/>
      <c r="CXZ50" s="168"/>
      <c r="CYA50" s="168"/>
      <c r="CYB50" s="173"/>
      <c r="CYC50" s="168"/>
      <c r="CYD50" s="164"/>
      <c r="CYE50" s="167"/>
      <c r="CYF50" s="168"/>
      <c r="CYG50" s="172"/>
      <c r="CYH50" s="168"/>
      <c r="CYI50" s="168"/>
      <c r="CYJ50" s="168"/>
      <c r="CYK50" s="173"/>
      <c r="CYL50" s="168"/>
      <c r="CYM50" s="164"/>
      <c r="CYN50" s="167"/>
      <c r="CYO50" s="168"/>
      <c r="CYP50" s="172"/>
      <c r="CYQ50" s="168"/>
      <c r="CYR50" s="168"/>
      <c r="CYS50" s="168"/>
      <c r="CYT50" s="173"/>
      <c r="CYU50" s="168"/>
      <c r="CYV50" s="164"/>
      <c r="CYW50" s="167"/>
      <c r="CYX50" s="168"/>
      <c r="CYY50" s="172"/>
      <c r="CYZ50" s="168"/>
      <c r="CZA50" s="168"/>
      <c r="CZB50" s="168"/>
      <c r="CZC50" s="173"/>
      <c r="CZD50" s="168"/>
      <c r="CZE50" s="164"/>
      <c r="CZF50" s="167"/>
      <c r="CZG50" s="168"/>
      <c r="CZH50" s="172"/>
      <c r="CZI50" s="168"/>
      <c r="CZJ50" s="168"/>
      <c r="CZK50" s="168"/>
      <c r="CZL50" s="173"/>
      <c r="CZM50" s="168"/>
      <c r="CZN50" s="164"/>
      <c r="CZO50" s="167"/>
      <c r="CZP50" s="168"/>
      <c r="CZQ50" s="172"/>
      <c r="CZR50" s="168"/>
      <c r="CZS50" s="168"/>
      <c r="CZT50" s="168"/>
      <c r="CZU50" s="173"/>
      <c r="CZV50" s="168"/>
      <c r="CZW50" s="164"/>
      <c r="CZX50" s="167"/>
      <c r="CZY50" s="168"/>
      <c r="CZZ50" s="172"/>
      <c r="DAA50" s="168"/>
      <c r="DAB50" s="168"/>
      <c r="DAC50" s="168"/>
      <c r="DAD50" s="173"/>
      <c r="DAE50" s="168"/>
      <c r="DAF50" s="164"/>
      <c r="DAG50" s="167"/>
      <c r="DAH50" s="168"/>
      <c r="DAI50" s="172"/>
      <c r="DAJ50" s="168"/>
      <c r="DAK50" s="168"/>
      <c r="DAL50" s="168"/>
      <c r="DAM50" s="173"/>
      <c r="DAN50" s="168"/>
      <c r="DAO50" s="164"/>
      <c r="DAP50" s="167"/>
      <c r="DAQ50" s="168"/>
      <c r="DAR50" s="172"/>
      <c r="DAS50" s="168"/>
      <c r="DAT50" s="168"/>
      <c r="DAU50" s="168"/>
      <c r="DAV50" s="173"/>
      <c r="DAW50" s="168"/>
      <c r="DAX50" s="164"/>
      <c r="DAY50" s="167"/>
      <c r="DAZ50" s="168"/>
      <c r="DBA50" s="172"/>
      <c r="DBB50" s="168"/>
      <c r="DBC50" s="168"/>
      <c r="DBD50" s="168"/>
      <c r="DBE50" s="173"/>
      <c r="DBF50" s="168"/>
      <c r="DBG50" s="164"/>
      <c r="DBH50" s="167"/>
      <c r="DBI50" s="168"/>
      <c r="DBJ50" s="172"/>
      <c r="DBK50" s="168"/>
      <c r="DBL50" s="168"/>
      <c r="DBM50" s="168"/>
      <c r="DBN50" s="173"/>
      <c r="DBO50" s="168"/>
      <c r="DBP50" s="164"/>
      <c r="DBQ50" s="167"/>
      <c r="DBR50" s="168"/>
      <c r="DBS50" s="172"/>
      <c r="DBT50" s="168"/>
      <c r="DBU50" s="168"/>
      <c r="DBV50" s="168"/>
      <c r="DBW50" s="173"/>
      <c r="DBX50" s="168"/>
      <c r="DBY50" s="164"/>
      <c r="DBZ50" s="167"/>
      <c r="DCA50" s="168"/>
      <c r="DCB50" s="172"/>
      <c r="DCC50" s="168"/>
      <c r="DCD50" s="168"/>
      <c r="DCE50" s="168"/>
      <c r="DCF50" s="173"/>
      <c r="DCG50" s="168"/>
      <c r="DCH50" s="164"/>
      <c r="DCI50" s="167"/>
      <c r="DCJ50" s="168"/>
      <c r="DCK50" s="172"/>
      <c r="DCL50" s="168"/>
      <c r="DCM50" s="168"/>
      <c r="DCN50" s="168"/>
      <c r="DCO50" s="173"/>
      <c r="DCP50" s="168"/>
      <c r="DCQ50" s="164"/>
      <c r="DCR50" s="167"/>
      <c r="DCS50" s="168"/>
      <c r="DCT50" s="172"/>
      <c r="DCU50" s="168"/>
      <c r="DCV50" s="168"/>
      <c r="DCW50" s="168"/>
      <c r="DCX50" s="173"/>
      <c r="DCY50" s="168"/>
      <c r="DCZ50" s="164"/>
      <c r="DDA50" s="167"/>
      <c r="DDB50" s="168"/>
      <c r="DDC50" s="172"/>
      <c r="DDD50" s="168"/>
      <c r="DDE50" s="168"/>
      <c r="DDF50" s="168"/>
      <c r="DDG50" s="173"/>
      <c r="DDH50" s="168"/>
      <c r="DDI50" s="164"/>
      <c r="DDJ50" s="167"/>
      <c r="DDK50" s="168"/>
      <c r="DDL50" s="172"/>
      <c r="DDM50" s="168"/>
      <c r="DDN50" s="168"/>
      <c r="DDO50" s="168"/>
      <c r="DDP50" s="173"/>
      <c r="DDQ50" s="168"/>
      <c r="DDR50" s="164"/>
      <c r="DDS50" s="167"/>
      <c r="DDT50" s="168"/>
      <c r="DDU50" s="172"/>
      <c r="DDV50" s="168"/>
      <c r="DDW50" s="168"/>
      <c r="DDX50" s="168"/>
      <c r="DDY50" s="173"/>
      <c r="DDZ50" s="168"/>
      <c r="DEA50" s="164"/>
      <c r="DEB50" s="167"/>
      <c r="DEC50" s="168"/>
      <c r="DED50" s="172"/>
      <c r="DEE50" s="168"/>
      <c r="DEF50" s="168"/>
      <c r="DEG50" s="168"/>
      <c r="DEH50" s="173"/>
      <c r="DEI50" s="168"/>
      <c r="DEJ50" s="164"/>
      <c r="DEK50" s="167"/>
      <c r="DEL50" s="168"/>
      <c r="DEM50" s="172"/>
      <c r="DEN50" s="168"/>
      <c r="DEO50" s="168"/>
      <c r="DEP50" s="168"/>
      <c r="DEQ50" s="173"/>
      <c r="DER50" s="168"/>
      <c r="DES50" s="164"/>
      <c r="DET50" s="167"/>
      <c r="DEU50" s="168"/>
      <c r="DEV50" s="172"/>
      <c r="DEW50" s="168"/>
      <c r="DEX50" s="168"/>
      <c r="DEY50" s="168"/>
      <c r="DEZ50" s="173"/>
      <c r="DFA50" s="168"/>
      <c r="DFB50" s="164"/>
      <c r="DFC50" s="167"/>
      <c r="DFD50" s="168"/>
      <c r="DFE50" s="172"/>
      <c r="DFF50" s="168"/>
      <c r="DFG50" s="168"/>
      <c r="DFH50" s="168"/>
      <c r="DFI50" s="173"/>
      <c r="DFJ50" s="168"/>
      <c r="DFK50" s="164"/>
      <c r="DFL50" s="167"/>
      <c r="DFM50" s="168"/>
      <c r="DFN50" s="172"/>
      <c r="DFO50" s="168"/>
      <c r="DFP50" s="168"/>
      <c r="DFQ50" s="168"/>
      <c r="DFR50" s="173"/>
      <c r="DFS50" s="168"/>
      <c r="DFT50" s="164"/>
      <c r="DFU50" s="167"/>
      <c r="DFV50" s="168"/>
      <c r="DFW50" s="172"/>
      <c r="DFX50" s="168"/>
      <c r="DFY50" s="168"/>
      <c r="DFZ50" s="168"/>
      <c r="DGA50" s="173"/>
      <c r="DGB50" s="168"/>
      <c r="DGC50" s="164"/>
      <c r="DGD50" s="167"/>
      <c r="DGE50" s="168"/>
      <c r="DGF50" s="172"/>
      <c r="DGG50" s="168"/>
      <c r="DGH50" s="168"/>
      <c r="DGI50" s="168"/>
      <c r="DGJ50" s="173"/>
      <c r="DGK50" s="168"/>
      <c r="DGL50" s="164"/>
      <c r="DGM50" s="167"/>
      <c r="DGN50" s="168"/>
      <c r="DGO50" s="172"/>
      <c r="DGP50" s="168"/>
      <c r="DGQ50" s="168"/>
      <c r="DGR50" s="168"/>
      <c r="DGS50" s="173"/>
      <c r="DGT50" s="168"/>
      <c r="DGU50" s="164"/>
      <c r="DGV50" s="167"/>
      <c r="DGW50" s="168"/>
      <c r="DGX50" s="172"/>
      <c r="DGY50" s="168"/>
      <c r="DGZ50" s="168"/>
      <c r="DHA50" s="168"/>
      <c r="DHB50" s="173"/>
      <c r="DHC50" s="168"/>
      <c r="DHD50" s="164"/>
      <c r="DHE50" s="167"/>
      <c r="DHF50" s="168"/>
      <c r="DHG50" s="172"/>
      <c r="DHH50" s="168"/>
      <c r="DHI50" s="168"/>
      <c r="DHJ50" s="168"/>
      <c r="DHK50" s="173"/>
      <c r="DHL50" s="168"/>
      <c r="DHM50" s="164"/>
      <c r="DHN50" s="167"/>
      <c r="DHO50" s="168"/>
      <c r="DHP50" s="172"/>
      <c r="DHQ50" s="168"/>
      <c r="DHR50" s="168"/>
      <c r="DHS50" s="168"/>
      <c r="DHT50" s="173"/>
      <c r="DHU50" s="168"/>
      <c r="DHV50" s="164"/>
      <c r="DHW50" s="167"/>
      <c r="DHX50" s="168"/>
      <c r="DHY50" s="172"/>
      <c r="DHZ50" s="168"/>
      <c r="DIA50" s="168"/>
      <c r="DIB50" s="168"/>
      <c r="DIC50" s="173"/>
      <c r="DID50" s="168"/>
      <c r="DIE50" s="164"/>
      <c r="DIF50" s="167"/>
      <c r="DIG50" s="168"/>
      <c r="DIH50" s="172"/>
      <c r="DII50" s="168"/>
      <c r="DIJ50" s="168"/>
      <c r="DIK50" s="168"/>
      <c r="DIL50" s="173"/>
      <c r="DIM50" s="168"/>
      <c r="DIN50" s="164"/>
      <c r="DIO50" s="167"/>
      <c r="DIP50" s="168"/>
      <c r="DIQ50" s="172"/>
      <c r="DIR50" s="168"/>
      <c r="DIS50" s="168"/>
      <c r="DIT50" s="168"/>
      <c r="DIU50" s="173"/>
      <c r="DIV50" s="168"/>
      <c r="DIW50" s="164"/>
      <c r="DIX50" s="167"/>
      <c r="DIY50" s="168"/>
      <c r="DIZ50" s="172"/>
      <c r="DJA50" s="168"/>
      <c r="DJB50" s="168"/>
      <c r="DJC50" s="168"/>
      <c r="DJD50" s="173"/>
      <c r="DJE50" s="168"/>
      <c r="DJF50" s="164"/>
      <c r="DJG50" s="167"/>
      <c r="DJH50" s="168"/>
      <c r="DJI50" s="172"/>
      <c r="DJJ50" s="168"/>
      <c r="DJK50" s="168"/>
      <c r="DJL50" s="168"/>
      <c r="DJM50" s="173"/>
      <c r="DJN50" s="168"/>
      <c r="DJO50" s="164"/>
      <c r="DJP50" s="167"/>
      <c r="DJQ50" s="168"/>
      <c r="DJR50" s="172"/>
      <c r="DJS50" s="168"/>
      <c r="DJT50" s="168"/>
      <c r="DJU50" s="168"/>
      <c r="DJV50" s="173"/>
      <c r="DJW50" s="168"/>
      <c r="DJX50" s="164"/>
      <c r="DJY50" s="167"/>
      <c r="DJZ50" s="168"/>
      <c r="DKA50" s="172"/>
      <c r="DKB50" s="168"/>
      <c r="DKC50" s="168"/>
      <c r="DKD50" s="168"/>
      <c r="DKE50" s="173"/>
      <c r="DKF50" s="168"/>
      <c r="DKG50" s="164"/>
      <c r="DKH50" s="167"/>
      <c r="DKI50" s="168"/>
      <c r="DKJ50" s="172"/>
      <c r="DKK50" s="168"/>
      <c r="DKL50" s="168"/>
      <c r="DKM50" s="168"/>
      <c r="DKN50" s="173"/>
      <c r="DKO50" s="168"/>
      <c r="DKP50" s="164"/>
      <c r="DKQ50" s="167"/>
      <c r="DKR50" s="168"/>
      <c r="DKS50" s="172"/>
      <c r="DKT50" s="168"/>
      <c r="DKU50" s="168"/>
      <c r="DKV50" s="168"/>
      <c r="DKW50" s="173"/>
      <c r="DKX50" s="168"/>
      <c r="DKY50" s="164"/>
      <c r="DKZ50" s="167"/>
      <c r="DLA50" s="168"/>
      <c r="DLB50" s="172"/>
      <c r="DLC50" s="168"/>
      <c r="DLD50" s="168"/>
      <c r="DLE50" s="168"/>
      <c r="DLF50" s="173"/>
      <c r="DLG50" s="168"/>
      <c r="DLH50" s="164"/>
      <c r="DLI50" s="167"/>
      <c r="DLJ50" s="168"/>
      <c r="DLK50" s="172"/>
      <c r="DLL50" s="168"/>
      <c r="DLM50" s="168"/>
      <c r="DLN50" s="168"/>
      <c r="DLO50" s="173"/>
      <c r="DLP50" s="168"/>
      <c r="DLQ50" s="164"/>
      <c r="DLR50" s="167"/>
      <c r="DLS50" s="168"/>
      <c r="DLT50" s="172"/>
      <c r="DLU50" s="168"/>
      <c r="DLV50" s="168"/>
      <c r="DLW50" s="168"/>
      <c r="DLX50" s="173"/>
      <c r="DLY50" s="168"/>
      <c r="DLZ50" s="164"/>
      <c r="DMA50" s="167"/>
      <c r="DMB50" s="168"/>
      <c r="DMC50" s="172"/>
      <c r="DMD50" s="168"/>
      <c r="DME50" s="168"/>
      <c r="DMF50" s="168"/>
      <c r="DMG50" s="173"/>
      <c r="DMH50" s="168"/>
      <c r="DMI50" s="164"/>
      <c r="DMJ50" s="167"/>
      <c r="DMK50" s="168"/>
      <c r="DML50" s="172"/>
      <c r="DMM50" s="168"/>
      <c r="DMN50" s="168"/>
      <c r="DMO50" s="168"/>
      <c r="DMP50" s="173"/>
      <c r="DMQ50" s="168"/>
      <c r="DMR50" s="164"/>
      <c r="DMS50" s="167"/>
      <c r="DMT50" s="168"/>
      <c r="DMU50" s="172"/>
      <c r="DMV50" s="168"/>
      <c r="DMW50" s="168"/>
      <c r="DMX50" s="168"/>
      <c r="DMY50" s="173"/>
      <c r="DMZ50" s="168"/>
      <c r="DNA50" s="164"/>
      <c r="DNB50" s="167"/>
      <c r="DNC50" s="168"/>
      <c r="DND50" s="172"/>
      <c r="DNE50" s="168"/>
      <c r="DNF50" s="168"/>
      <c r="DNG50" s="168"/>
      <c r="DNH50" s="173"/>
      <c r="DNI50" s="168"/>
      <c r="DNJ50" s="164"/>
      <c r="DNK50" s="167"/>
      <c r="DNL50" s="168"/>
      <c r="DNM50" s="172"/>
      <c r="DNN50" s="168"/>
      <c r="DNO50" s="168"/>
      <c r="DNP50" s="168"/>
      <c r="DNQ50" s="173"/>
      <c r="DNR50" s="168"/>
      <c r="DNS50" s="164"/>
      <c r="DNT50" s="167"/>
      <c r="DNU50" s="168"/>
      <c r="DNV50" s="172"/>
      <c r="DNW50" s="168"/>
      <c r="DNX50" s="168"/>
      <c r="DNY50" s="168"/>
      <c r="DNZ50" s="173"/>
      <c r="DOA50" s="168"/>
      <c r="DOB50" s="164"/>
      <c r="DOC50" s="167"/>
      <c r="DOD50" s="168"/>
      <c r="DOE50" s="172"/>
      <c r="DOF50" s="168"/>
      <c r="DOG50" s="168"/>
      <c r="DOH50" s="168"/>
      <c r="DOI50" s="173"/>
      <c r="DOJ50" s="168"/>
      <c r="DOK50" s="164"/>
      <c r="DOL50" s="167"/>
      <c r="DOM50" s="168"/>
      <c r="DON50" s="172"/>
      <c r="DOO50" s="168"/>
      <c r="DOP50" s="168"/>
      <c r="DOQ50" s="168"/>
      <c r="DOR50" s="173"/>
      <c r="DOS50" s="168"/>
      <c r="DOT50" s="164"/>
      <c r="DOU50" s="167"/>
      <c r="DOV50" s="168"/>
      <c r="DOW50" s="172"/>
      <c r="DOX50" s="168"/>
      <c r="DOY50" s="168"/>
      <c r="DOZ50" s="168"/>
      <c r="DPA50" s="173"/>
      <c r="DPB50" s="168"/>
      <c r="DPC50" s="164"/>
      <c r="DPD50" s="167"/>
      <c r="DPE50" s="168"/>
      <c r="DPF50" s="172"/>
      <c r="DPG50" s="168"/>
      <c r="DPH50" s="168"/>
      <c r="DPI50" s="168"/>
      <c r="DPJ50" s="173"/>
      <c r="DPK50" s="168"/>
      <c r="DPL50" s="164"/>
      <c r="DPM50" s="167"/>
      <c r="DPN50" s="168"/>
      <c r="DPO50" s="172"/>
      <c r="DPP50" s="168"/>
      <c r="DPQ50" s="168"/>
      <c r="DPR50" s="168"/>
      <c r="DPS50" s="173"/>
      <c r="DPT50" s="168"/>
      <c r="DPU50" s="164"/>
      <c r="DPV50" s="167"/>
      <c r="DPW50" s="168"/>
      <c r="DPX50" s="172"/>
      <c r="DPY50" s="168"/>
      <c r="DPZ50" s="168"/>
      <c r="DQA50" s="168"/>
      <c r="DQB50" s="173"/>
      <c r="DQC50" s="168"/>
      <c r="DQD50" s="164"/>
      <c r="DQE50" s="167"/>
      <c r="DQF50" s="168"/>
      <c r="DQG50" s="172"/>
      <c r="DQH50" s="168"/>
      <c r="DQI50" s="168"/>
      <c r="DQJ50" s="168"/>
      <c r="DQK50" s="173"/>
      <c r="DQL50" s="168"/>
      <c r="DQM50" s="164"/>
      <c r="DQN50" s="167"/>
      <c r="DQO50" s="168"/>
      <c r="DQP50" s="172"/>
      <c r="DQQ50" s="168"/>
      <c r="DQR50" s="168"/>
      <c r="DQS50" s="168"/>
      <c r="DQT50" s="173"/>
      <c r="DQU50" s="168"/>
      <c r="DQV50" s="164"/>
      <c r="DQW50" s="167"/>
      <c r="DQX50" s="168"/>
      <c r="DQY50" s="172"/>
      <c r="DQZ50" s="168"/>
      <c r="DRA50" s="168"/>
      <c r="DRB50" s="168"/>
      <c r="DRC50" s="173"/>
      <c r="DRD50" s="168"/>
      <c r="DRE50" s="164"/>
      <c r="DRF50" s="167"/>
      <c r="DRG50" s="168"/>
      <c r="DRH50" s="172"/>
      <c r="DRI50" s="168"/>
      <c r="DRJ50" s="168"/>
      <c r="DRK50" s="168"/>
      <c r="DRL50" s="173"/>
      <c r="DRM50" s="168"/>
      <c r="DRN50" s="164"/>
      <c r="DRO50" s="167"/>
      <c r="DRP50" s="168"/>
      <c r="DRQ50" s="172"/>
      <c r="DRR50" s="168"/>
      <c r="DRS50" s="168"/>
      <c r="DRT50" s="168"/>
      <c r="DRU50" s="173"/>
      <c r="DRV50" s="168"/>
      <c r="DRW50" s="164"/>
      <c r="DRX50" s="167"/>
      <c r="DRY50" s="168"/>
      <c r="DRZ50" s="172"/>
      <c r="DSA50" s="168"/>
      <c r="DSB50" s="168"/>
      <c r="DSC50" s="168"/>
      <c r="DSD50" s="173"/>
      <c r="DSE50" s="168"/>
      <c r="DSF50" s="164"/>
      <c r="DSG50" s="167"/>
      <c r="DSH50" s="168"/>
      <c r="DSI50" s="172"/>
      <c r="DSJ50" s="168"/>
      <c r="DSK50" s="168"/>
      <c r="DSL50" s="168"/>
      <c r="DSM50" s="173"/>
      <c r="DSN50" s="168"/>
      <c r="DSO50" s="164"/>
      <c r="DSP50" s="167"/>
      <c r="DSQ50" s="168"/>
      <c r="DSR50" s="172"/>
      <c r="DSS50" s="168"/>
      <c r="DST50" s="168"/>
      <c r="DSU50" s="168"/>
      <c r="DSV50" s="173"/>
      <c r="DSW50" s="168"/>
      <c r="DSX50" s="164"/>
      <c r="DSY50" s="167"/>
      <c r="DSZ50" s="168"/>
      <c r="DTA50" s="172"/>
      <c r="DTB50" s="168"/>
      <c r="DTC50" s="168"/>
      <c r="DTD50" s="168"/>
      <c r="DTE50" s="173"/>
      <c r="DTF50" s="168"/>
      <c r="DTG50" s="164"/>
      <c r="DTH50" s="167"/>
      <c r="DTI50" s="168"/>
      <c r="DTJ50" s="172"/>
      <c r="DTK50" s="168"/>
      <c r="DTL50" s="168"/>
      <c r="DTM50" s="168"/>
      <c r="DTN50" s="173"/>
      <c r="DTO50" s="168"/>
      <c r="DTP50" s="164"/>
      <c r="DTQ50" s="167"/>
      <c r="DTR50" s="168"/>
      <c r="DTS50" s="172"/>
      <c r="DTT50" s="168"/>
      <c r="DTU50" s="168"/>
      <c r="DTV50" s="168"/>
      <c r="DTW50" s="173"/>
      <c r="DTX50" s="168"/>
      <c r="DTY50" s="164"/>
      <c r="DTZ50" s="167"/>
      <c r="DUA50" s="168"/>
      <c r="DUB50" s="172"/>
      <c r="DUC50" s="168"/>
      <c r="DUD50" s="168"/>
      <c r="DUE50" s="168"/>
      <c r="DUF50" s="173"/>
      <c r="DUG50" s="168"/>
      <c r="DUH50" s="164"/>
      <c r="DUI50" s="167"/>
      <c r="DUJ50" s="168"/>
      <c r="DUK50" s="172"/>
      <c r="DUL50" s="168"/>
      <c r="DUM50" s="168"/>
      <c r="DUN50" s="168"/>
      <c r="DUO50" s="173"/>
      <c r="DUP50" s="168"/>
      <c r="DUQ50" s="164"/>
      <c r="DUR50" s="167"/>
      <c r="DUS50" s="168"/>
      <c r="DUT50" s="172"/>
      <c r="DUU50" s="168"/>
      <c r="DUV50" s="168"/>
      <c r="DUW50" s="168"/>
      <c r="DUX50" s="173"/>
      <c r="DUY50" s="168"/>
      <c r="DUZ50" s="164"/>
      <c r="DVA50" s="167"/>
      <c r="DVB50" s="168"/>
      <c r="DVC50" s="172"/>
      <c r="DVD50" s="168"/>
      <c r="DVE50" s="168"/>
      <c r="DVF50" s="168"/>
      <c r="DVG50" s="173"/>
      <c r="DVH50" s="168"/>
      <c r="DVI50" s="164"/>
      <c r="DVJ50" s="167"/>
      <c r="DVK50" s="168"/>
      <c r="DVL50" s="172"/>
      <c r="DVM50" s="168"/>
      <c r="DVN50" s="168"/>
      <c r="DVO50" s="168"/>
      <c r="DVP50" s="173"/>
      <c r="DVQ50" s="168"/>
      <c r="DVR50" s="164"/>
      <c r="DVS50" s="167"/>
      <c r="DVT50" s="168"/>
      <c r="DVU50" s="172"/>
      <c r="DVV50" s="168"/>
      <c r="DVW50" s="168"/>
      <c r="DVX50" s="168"/>
      <c r="DVY50" s="173"/>
      <c r="DVZ50" s="168"/>
      <c r="DWA50" s="164"/>
      <c r="DWB50" s="167"/>
      <c r="DWC50" s="168"/>
      <c r="DWD50" s="172"/>
      <c r="DWE50" s="168"/>
      <c r="DWF50" s="168"/>
      <c r="DWG50" s="168"/>
      <c r="DWH50" s="173"/>
      <c r="DWI50" s="168"/>
      <c r="DWJ50" s="164"/>
      <c r="DWK50" s="167"/>
      <c r="DWL50" s="168"/>
      <c r="DWM50" s="172"/>
      <c r="DWN50" s="168"/>
      <c r="DWO50" s="168"/>
      <c r="DWP50" s="168"/>
      <c r="DWQ50" s="173"/>
      <c r="DWR50" s="168"/>
      <c r="DWS50" s="164"/>
      <c r="DWT50" s="167"/>
      <c r="DWU50" s="168"/>
      <c r="DWV50" s="172"/>
      <c r="DWW50" s="168"/>
      <c r="DWX50" s="168"/>
      <c r="DWY50" s="168"/>
      <c r="DWZ50" s="173"/>
      <c r="DXA50" s="168"/>
      <c r="DXB50" s="164"/>
      <c r="DXC50" s="167"/>
      <c r="DXD50" s="168"/>
      <c r="DXE50" s="172"/>
      <c r="DXF50" s="168"/>
      <c r="DXG50" s="168"/>
      <c r="DXH50" s="168"/>
      <c r="DXI50" s="173"/>
      <c r="DXJ50" s="168"/>
      <c r="DXK50" s="164"/>
      <c r="DXL50" s="167"/>
      <c r="DXM50" s="168"/>
      <c r="DXN50" s="172"/>
      <c r="DXO50" s="168"/>
      <c r="DXP50" s="168"/>
      <c r="DXQ50" s="168"/>
      <c r="DXR50" s="173"/>
      <c r="DXS50" s="168"/>
      <c r="DXT50" s="164"/>
      <c r="DXU50" s="167"/>
      <c r="DXV50" s="168"/>
      <c r="DXW50" s="172"/>
      <c r="DXX50" s="168"/>
      <c r="DXY50" s="168"/>
      <c r="DXZ50" s="168"/>
      <c r="DYA50" s="173"/>
      <c r="DYB50" s="168"/>
      <c r="DYC50" s="164"/>
      <c r="DYD50" s="167"/>
      <c r="DYE50" s="168"/>
      <c r="DYF50" s="172"/>
      <c r="DYG50" s="168"/>
      <c r="DYH50" s="168"/>
      <c r="DYI50" s="168"/>
      <c r="DYJ50" s="173"/>
      <c r="DYK50" s="168"/>
      <c r="DYL50" s="164"/>
      <c r="DYM50" s="167"/>
      <c r="DYN50" s="168"/>
      <c r="DYO50" s="172"/>
      <c r="DYP50" s="168"/>
      <c r="DYQ50" s="168"/>
      <c r="DYR50" s="168"/>
      <c r="DYS50" s="173"/>
      <c r="DYT50" s="168"/>
      <c r="DYU50" s="164"/>
      <c r="DYV50" s="167"/>
      <c r="DYW50" s="168"/>
      <c r="DYX50" s="172"/>
      <c r="DYY50" s="168"/>
      <c r="DYZ50" s="168"/>
      <c r="DZA50" s="168"/>
      <c r="DZB50" s="173"/>
      <c r="DZC50" s="168"/>
      <c r="DZD50" s="164"/>
      <c r="DZE50" s="167"/>
      <c r="DZF50" s="168"/>
      <c r="DZG50" s="172"/>
      <c r="DZH50" s="168"/>
      <c r="DZI50" s="168"/>
      <c r="DZJ50" s="168"/>
      <c r="DZK50" s="173"/>
      <c r="DZL50" s="168"/>
      <c r="DZM50" s="164"/>
      <c r="DZN50" s="167"/>
      <c r="DZO50" s="168"/>
      <c r="DZP50" s="172"/>
      <c r="DZQ50" s="168"/>
      <c r="DZR50" s="168"/>
      <c r="DZS50" s="168"/>
      <c r="DZT50" s="173"/>
      <c r="DZU50" s="168"/>
      <c r="DZV50" s="164"/>
      <c r="DZW50" s="167"/>
      <c r="DZX50" s="168"/>
      <c r="DZY50" s="172"/>
      <c r="DZZ50" s="168"/>
      <c r="EAA50" s="168"/>
      <c r="EAB50" s="168"/>
      <c r="EAC50" s="173"/>
      <c r="EAD50" s="168"/>
      <c r="EAE50" s="164"/>
      <c r="EAF50" s="167"/>
      <c r="EAG50" s="168"/>
      <c r="EAH50" s="172"/>
      <c r="EAI50" s="168"/>
      <c r="EAJ50" s="168"/>
      <c r="EAK50" s="168"/>
      <c r="EAL50" s="173"/>
      <c r="EAM50" s="168"/>
      <c r="EAN50" s="164"/>
      <c r="EAO50" s="167"/>
      <c r="EAP50" s="168"/>
      <c r="EAQ50" s="172"/>
      <c r="EAR50" s="168"/>
      <c r="EAS50" s="168"/>
      <c r="EAT50" s="168"/>
      <c r="EAU50" s="173"/>
      <c r="EAV50" s="168"/>
      <c r="EAW50" s="164"/>
      <c r="EAX50" s="167"/>
      <c r="EAY50" s="168"/>
      <c r="EAZ50" s="172"/>
      <c r="EBA50" s="168"/>
      <c r="EBB50" s="168"/>
      <c r="EBC50" s="168"/>
      <c r="EBD50" s="173"/>
      <c r="EBE50" s="168"/>
      <c r="EBF50" s="164"/>
      <c r="EBG50" s="167"/>
      <c r="EBH50" s="168"/>
      <c r="EBI50" s="172"/>
      <c r="EBJ50" s="168"/>
      <c r="EBK50" s="168"/>
      <c r="EBL50" s="168"/>
      <c r="EBM50" s="173"/>
      <c r="EBN50" s="168"/>
      <c r="EBO50" s="164"/>
      <c r="EBP50" s="167"/>
      <c r="EBQ50" s="168"/>
      <c r="EBR50" s="172"/>
      <c r="EBS50" s="168"/>
      <c r="EBT50" s="168"/>
      <c r="EBU50" s="168"/>
      <c r="EBV50" s="173"/>
      <c r="EBW50" s="168"/>
      <c r="EBX50" s="164"/>
      <c r="EBY50" s="167"/>
      <c r="EBZ50" s="168"/>
      <c r="ECA50" s="172"/>
      <c r="ECB50" s="168"/>
      <c r="ECC50" s="168"/>
      <c r="ECD50" s="168"/>
      <c r="ECE50" s="173"/>
      <c r="ECF50" s="168"/>
      <c r="ECG50" s="164"/>
      <c r="ECH50" s="167"/>
      <c r="ECI50" s="168"/>
      <c r="ECJ50" s="172"/>
      <c r="ECK50" s="168"/>
      <c r="ECL50" s="168"/>
      <c r="ECM50" s="168"/>
      <c r="ECN50" s="173"/>
      <c r="ECO50" s="168"/>
      <c r="ECP50" s="164"/>
      <c r="ECQ50" s="167"/>
      <c r="ECR50" s="168"/>
      <c r="ECS50" s="172"/>
      <c r="ECT50" s="168"/>
      <c r="ECU50" s="168"/>
      <c r="ECV50" s="168"/>
      <c r="ECW50" s="173"/>
      <c r="ECX50" s="168"/>
      <c r="ECY50" s="164"/>
      <c r="ECZ50" s="167"/>
      <c r="EDA50" s="168"/>
      <c r="EDB50" s="172"/>
      <c r="EDC50" s="168"/>
      <c r="EDD50" s="168"/>
      <c r="EDE50" s="168"/>
      <c r="EDF50" s="173"/>
      <c r="EDG50" s="168"/>
      <c r="EDH50" s="164"/>
      <c r="EDI50" s="167"/>
      <c r="EDJ50" s="168"/>
      <c r="EDK50" s="172"/>
      <c r="EDL50" s="168"/>
      <c r="EDM50" s="168"/>
      <c r="EDN50" s="168"/>
      <c r="EDO50" s="173"/>
      <c r="EDP50" s="168"/>
      <c r="EDQ50" s="164"/>
      <c r="EDR50" s="167"/>
      <c r="EDS50" s="168"/>
      <c r="EDT50" s="172"/>
      <c r="EDU50" s="168"/>
      <c r="EDV50" s="168"/>
      <c r="EDW50" s="168"/>
      <c r="EDX50" s="173"/>
      <c r="EDY50" s="168"/>
      <c r="EDZ50" s="164"/>
      <c r="EEA50" s="167"/>
      <c r="EEB50" s="168"/>
      <c r="EEC50" s="172"/>
      <c r="EED50" s="168"/>
      <c r="EEE50" s="168"/>
      <c r="EEF50" s="168"/>
      <c r="EEG50" s="173"/>
      <c r="EEH50" s="168"/>
      <c r="EEI50" s="164"/>
      <c r="EEJ50" s="167"/>
      <c r="EEK50" s="168"/>
      <c r="EEL50" s="172"/>
      <c r="EEM50" s="168"/>
      <c r="EEN50" s="168"/>
      <c r="EEO50" s="168"/>
      <c r="EEP50" s="173"/>
      <c r="EEQ50" s="168"/>
      <c r="EER50" s="164"/>
      <c r="EES50" s="167"/>
      <c r="EET50" s="168"/>
      <c r="EEU50" s="172"/>
      <c r="EEV50" s="168"/>
      <c r="EEW50" s="168"/>
      <c r="EEX50" s="168"/>
      <c r="EEY50" s="173"/>
      <c r="EEZ50" s="168"/>
      <c r="EFA50" s="164"/>
      <c r="EFB50" s="167"/>
      <c r="EFC50" s="168"/>
      <c r="EFD50" s="172"/>
      <c r="EFE50" s="168"/>
      <c r="EFF50" s="168"/>
      <c r="EFG50" s="168"/>
      <c r="EFH50" s="173"/>
      <c r="EFI50" s="168"/>
      <c r="EFJ50" s="164"/>
      <c r="EFK50" s="167"/>
      <c r="EFL50" s="168"/>
      <c r="EFM50" s="172"/>
      <c r="EFN50" s="168"/>
      <c r="EFO50" s="168"/>
      <c r="EFP50" s="168"/>
      <c r="EFQ50" s="173"/>
      <c r="EFR50" s="168"/>
      <c r="EFS50" s="164"/>
      <c r="EFT50" s="167"/>
      <c r="EFU50" s="168"/>
      <c r="EFV50" s="172"/>
      <c r="EFW50" s="168"/>
      <c r="EFX50" s="168"/>
      <c r="EFY50" s="168"/>
      <c r="EFZ50" s="173"/>
      <c r="EGA50" s="168"/>
      <c r="EGB50" s="164"/>
      <c r="EGC50" s="167"/>
      <c r="EGD50" s="168"/>
      <c r="EGE50" s="172"/>
      <c r="EGF50" s="168"/>
      <c r="EGG50" s="168"/>
      <c r="EGH50" s="168"/>
      <c r="EGI50" s="173"/>
      <c r="EGJ50" s="168"/>
      <c r="EGK50" s="164"/>
      <c r="EGL50" s="167"/>
      <c r="EGM50" s="168"/>
      <c r="EGN50" s="172"/>
      <c r="EGO50" s="168"/>
      <c r="EGP50" s="168"/>
      <c r="EGQ50" s="168"/>
      <c r="EGR50" s="173"/>
      <c r="EGS50" s="168"/>
      <c r="EGT50" s="164"/>
      <c r="EGU50" s="167"/>
      <c r="EGV50" s="168"/>
      <c r="EGW50" s="172"/>
      <c r="EGX50" s="168"/>
      <c r="EGY50" s="168"/>
      <c r="EGZ50" s="168"/>
      <c r="EHA50" s="173"/>
      <c r="EHB50" s="168"/>
      <c r="EHC50" s="164"/>
      <c r="EHD50" s="167"/>
      <c r="EHE50" s="168"/>
      <c r="EHF50" s="172"/>
      <c r="EHG50" s="168"/>
      <c r="EHH50" s="168"/>
      <c r="EHI50" s="168"/>
      <c r="EHJ50" s="173"/>
      <c r="EHK50" s="168"/>
      <c r="EHL50" s="164"/>
      <c r="EHM50" s="167"/>
      <c r="EHN50" s="168"/>
      <c r="EHO50" s="172"/>
      <c r="EHP50" s="168"/>
      <c r="EHQ50" s="168"/>
      <c r="EHR50" s="168"/>
      <c r="EHS50" s="173"/>
      <c r="EHT50" s="168"/>
      <c r="EHU50" s="164"/>
      <c r="EHV50" s="167"/>
      <c r="EHW50" s="168"/>
      <c r="EHX50" s="172"/>
      <c r="EHY50" s="168"/>
      <c r="EHZ50" s="168"/>
      <c r="EIA50" s="168"/>
      <c r="EIB50" s="173"/>
      <c r="EIC50" s="168"/>
      <c r="EID50" s="164"/>
      <c r="EIE50" s="167"/>
      <c r="EIF50" s="168"/>
      <c r="EIG50" s="172"/>
      <c r="EIH50" s="168"/>
      <c r="EII50" s="168"/>
      <c r="EIJ50" s="168"/>
      <c r="EIK50" s="173"/>
      <c r="EIL50" s="168"/>
      <c r="EIM50" s="164"/>
      <c r="EIN50" s="167"/>
      <c r="EIO50" s="168"/>
      <c r="EIP50" s="172"/>
      <c r="EIQ50" s="168"/>
      <c r="EIR50" s="168"/>
      <c r="EIS50" s="168"/>
      <c r="EIT50" s="173"/>
      <c r="EIU50" s="168"/>
      <c r="EIV50" s="164"/>
      <c r="EIW50" s="167"/>
      <c r="EIX50" s="168"/>
      <c r="EIY50" s="172"/>
      <c r="EIZ50" s="168"/>
      <c r="EJA50" s="168"/>
      <c r="EJB50" s="168"/>
      <c r="EJC50" s="173"/>
      <c r="EJD50" s="168"/>
      <c r="EJE50" s="164"/>
      <c r="EJF50" s="167"/>
      <c r="EJG50" s="168"/>
      <c r="EJH50" s="172"/>
      <c r="EJI50" s="168"/>
      <c r="EJJ50" s="168"/>
      <c r="EJK50" s="168"/>
      <c r="EJL50" s="173"/>
      <c r="EJM50" s="168"/>
      <c r="EJN50" s="164"/>
      <c r="EJO50" s="167"/>
      <c r="EJP50" s="168"/>
      <c r="EJQ50" s="172"/>
      <c r="EJR50" s="168"/>
      <c r="EJS50" s="168"/>
      <c r="EJT50" s="168"/>
      <c r="EJU50" s="173"/>
      <c r="EJV50" s="168"/>
      <c r="EJW50" s="164"/>
      <c r="EJX50" s="167"/>
      <c r="EJY50" s="168"/>
      <c r="EJZ50" s="172"/>
      <c r="EKA50" s="168"/>
      <c r="EKB50" s="168"/>
      <c r="EKC50" s="168"/>
      <c r="EKD50" s="173"/>
      <c r="EKE50" s="168"/>
      <c r="EKF50" s="164"/>
      <c r="EKG50" s="167"/>
      <c r="EKH50" s="168"/>
      <c r="EKI50" s="172"/>
      <c r="EKJ50" s="168"/>
      <c r="EKK50" s="168"/>
      <c r="EKL50" s="168"/>
      <c r="EKM50" s="173"/>
      <c r="EKN50" s="168"/>
      <c r="EKO50" s="164"/>
      <c r="EKP50" s="167"/>
      <c r="EKQ50" s="168"/>
      <c r="EKR50" s="172"/>
      <c r="EKS50" s="168"/>
      <c r="EKT50" s="168"/>
      <c r="EKU50" s="168"/>
      <c r="EKV50" s="173"/>
      <c r="EKW50" s="168"/>
      <c r="EKX50" s="164"/>
      <c r="EKY50" s="167"/>
      <c r="EKZ50" s="168"/>
      <c r="ELA50" s="172"/>
      <c r="ELB50" s="168"/>
      <c r="ELC50" s="168"/>
      <c r="ELD50" s="168"/>
      <c r="ELE50" s="173"/>
      <c r="ELF50" s="168"/>
      <c r="ELG50" s="164"/>
      <c r="ELH50" s="167"/>
      <c r="ELI50" s="168"/>
      <c r="ELJ50" s="172"/>
      <c r="ELK50" s="168"/>
      <c r="ELL50" s="168"/>
      <c r="ELM50" s="168"/>
      <c r="ELN50" s="173"/>
      <c r="ELO50" s="168"/>
      <c r="ELP50" s="164"/>
      <c r="ELQ50" s="167"/>
      <c r="ELR50" s="168"/>
      <c r="ELS50" s="172"/>
      <c r="ELT50" s="168"/>
      <c r="ELU50" s="168"/>
      <c r="ELV50" s="168"/>
      <c r="ELW50" s="173"/>
      <c r="ELX50" s="168"/>
      <c r="ELY50" s="164"/>
      <c r="ELZ50" s="167"/>
      <c r="EMA50" s="168"/>
      <c r="EMB50" s="172"/>
      <c r="EMC50" s="168"/>
      <c r="EMD50" s="168"/>
      <c r="EME50" s="168"/>
      <c r="EMF50" s="173"/>
      <c r="EMG50" s="168"/>
      <c r="EMH50" s="164"/>
      <c r="EMI50" s="167"/>
      <c r="EMJ50" s="168"/>
      <c r="EMK50" s="172"/>
      <c r="EML50" s="168"/>
      <c r="EMM50" s="168"/>
      <c r="EMN50" s="168"/>
      <c r="EMO50" s="173"/>
      <c r="EMP50" s="168"/>
      <c r="EMQ50" s="164"/>
      <c r="EMR50" s="167"/>
      <c r="EMS50" s="168"/>
      <c r="EMT50" s="172"/>
      <c r="EMU50" s="168"/>
      <c r="EMV50" s="168"/>
      <c r="EMW50" s="168"/>
      <c r="EMX50" s="173"/>
      <c r="EMY50" s="168"/>
      <c r="EMZ50" s="164"/>
      <c r="ENA50" s="167"/>
      <c r="ENB50" s="168"/>
      <c r="ENC50" s="172"/>
      <c r="END50" s="168"/>
      <c r="ENE50" s="168"/>
      <c r="ENF50" s="168"/>
      <c r="ENG50" s="173"/>
      <c r="ENH50" s="168"/>
      <c r="ENI50" s="164"/>
      <c r="ENJ50" s="167"/>
      <c r="ENK50" s="168"/>
      <c r="ENL50" s="172"/>
      <c r="ENM50" s="168"/>
      <c r="ENN50" s="168"/>
      <c r="ENO50" s="168"/>
      <c r="ENP50" s="173"/>
      <c r="ENQ50" s="168"/>
      <c r="ENR50" s="164"/>
      <c r="ENS50" s="167"/>
      <c r="ENT50" s="168"/>
      <c r="ENU50" s="172"/>
      <c r="ENV50" s="168"/>
      <c r="ENW50" s="168"/>
      <c r="ENX50" s="168"/>
      <c r="ENY50" s="173"/>
      <c r="ENZ50" s="168"/>
      <c r="EOA50" s="164"/>
      <c r="EOB50" s="167"/>
      <c r="EOC50" s="168"/>
      <c r="EOD50" s="172"/>
      <c r="EOE50" s="168"/>
      <c r="EOF50" s="168"/>
      <c r="EOG50" s="168"/>
      <c r="EOH50" s="173"/>
      <c r="EOI50" s="168"/>
      <c r="EOJ50" s="164"/>
      <c r="EOK50" s="167"/>
      <c r="EOL50" s="168"/>
      <c r="EOM50" s="172"/>
      <c r="EON50" s="168"/>
      <c r="EOO50" s="168"/>
      <c r="EOP50" s="168"/>
      <c r="EOQ50" s="173"/>
      <c r="EOR50" s="168"/>
      <c r="EOS50" s="164"/>
      <c r="EOT50" s="167"/>
      <c r="EOU50" s="168"/>
      <c r="EOV50" s="172"/>
      <c r="EOW50" s="168"/>
      <c r="EOX50" s="168"/>
      <c r="EOY50" s="168"/>
      <c r="EOZ50" s="173"/>
      <c r="EPA50" s="168"/>
      <c r="EPB50" s="164"/>
      <c r="EPC50" s="167"/>
      <c r="EPD50" s="168"/>
      <c r="EPE50" s="172"/>
      <c r="EPF50" s="168"/>
      <c r="EPG50" s="168"/>
      <c r="EPH50" s="168"/>
      <c r="EPI50" s="173"/>
      <c r="EPJ50" s="168"/>
      <c r="EPK50" s="164"/>
      <c r="EPL50" s="167"/>
      <c r="EPM50" s="168"/>
      <c r="EPN50" s="172"/>
      <c r="EPO50" s="168"/>
      <c r="EPP50" s="168"/>
      <c r="EPQ50" s="168"/>
      <c r="EPR50" s="173"/>
      <c r="EPS50" s="168"/>
      <c r="EPT50" s="164"/>
      <c r="EPU50" s="167"/>
      <c r="EPV50" s="168"/>
      <c r="EPW50" s="172"/>
      <c r="EPX50" s="168"/>
      <c r="EPY50" s="168"/>
      <c r="EPZ50" s="168"/>
      <c r="EQA50" s="173"/>
      <c r="EQB50" s="168"/>
      <c r="EQC50" s="164"/>
      <c r="EQD50" s="167"/>
      <c r="EQE50" s="168"/>
      <c r="EQF50" s="172"/>
      <c r="EQG50" s="168"/>
      <c r="EQH50" s="168"/>
      <c r="EQI50" s="168"/>
      <c r="EQJ50" s="173"/>
      <c r="EQK50" s="168"/>
      <c r="EQL50" s="164"/>
      <c r="EQM50" s="167"/>
      <c r="EQN50" s="168"/>
      <c r="EQO50" s="172"/>
      <c r="EQP50" s="168"/>
      <c r="EQQ50" s="168"/>
      <c r="EQR50" s="168"/>
      <c r="EQS50" s="173"/>
      <c r="EQT50" s="168"/>
      <c r="EQU50" s="164"/>
      <c r="EQV50" s="167"/>
      <c r="EQW50" s="168"/>
      <c r="EQX50" s="172"/>
      <c r="EQY50" s="168"/>
      <c r="EQZ50" s="168"/>
      <c r="ERA50" s="168"/>
      <c r="ERB50" s="173"/>
      <c r="ERC50" s="168"/>
      <c r="ERD50" s="164"/>
      <c r="ERE50" s="167"/>
      <c r="ERF50" s="168"/>
      <c r="ERG50" s="172"/>
      <c r="ERH50" s="168"/>
      <c r="ERI50" s="168"/>
      <c r="ERJ50" s="168"/>
      <c r="ERK50" s="173"/>
      <c r="ERL50" s="168"/>
      <c r="ERM50" s="164"/>
      <c r="ERN50" s="167"/>
      <c r="ERO50" s="168"/>
      <c r="ERP50" s="172"/>
      <c r="ERQ50" s="168"/>
      <c r="ERR50" s="168"/>
      <c r="ERS50" s="168"/>
      <c r="ERT50" s="173"/>
      <c r="ERU50" s="168"/>
      <c r="ERV50" s="164"/>
      <c r="ERW50" s="167"/>
      <c r="ERX50" s="168"/>
      <c r="ERY50" s="172"/>
      <c r="ERZ50" s="168"/>
      <c r="ESA50" s="168"/>
      <c r="ESB50" s="168"/>
      <c r="ESC50" s="173"/>
      <c r="ESD50" s="168"/>
      <c r="ESE50" s="164"/>
      <c r="ESF50" s="167"/>
      <c r="ESG50" s="168"/>
      <c r="ESH50" s="172"/>
      <c r="ESI50" s="168"/>
      <c r="ESJ50" s="168"/>
      <c r="ESK50" s="168"/>
      <c r="ESL50" s="173"/>
      <c r="ESM50" s="168"/>
      <c r="ESN50" s="164"/>
      <c r="ESO50" s="167"/>
      <c r="ESP50" s="168"/>
      <c r="ESQ50" s="172"/>
      <c r="ESR50" s="168"/>
      <c r="ESS50" s="168"/>
      <c r="EST50" s="168"/>
      <c r="ESU50" s="173"/>
      <c r="ESV50" s="168"/>
      <c r="ESW50" s="164"/>
      <c r="ESX50" s="167"/>
      <c r="ESY50" s="168"/>
      <c r="ESZ50" s="172"/>
      <c r="ETA50" s="168"/>
      <c r="ETB50" s="168"/>
      <c r="ETC50" s="168"/>
      <c r="ETD50" s="173"/>
      <c r="ETE50" s="168"/>
      <c r="ETF50" s="164"/>
      <c r="ETG50" s="167"/>
      <c r="ETH50" s="168"/>
      <c r="ETI50" s="172"/>
      <c r="ETJ50" s="168"/>
      <c r="ETK50" s="168"/>
      <c r="ETL50" s="168"/>
      <c r="ETM50" s="173"/>
      <c r="ETN50" s="168"/>
      <c r="ETO50" s="164"/>
      <c r="ETP50" s="167"/>
      <c r="ETQ50" s="168"/>
      <c r="ETR50" s="172"/>
      <c r="ETS50" s="168"/>
      <c r="ETT50" s="168"/>
      <c r="ETU50" s="168"/>
      <c r="ETV50" s="173"/>
      <c r="ETW50" s="168"/>
      <c r="ETX50" s="164"/>
      <c r="ETY50" s="167"/>
      <c r="ETZ50" s="168"/>
      <c r="EUA50" s="172"/>
      <c r="EUB50" s="168"/>
      <c r="EUC50" s="168"/>
      <c r="EUD50" s="168"/>
      <c r="EUE50" s="173"/>
      <c r="EUF50" s="168"/>
      <c r="EUG50" s="164"/>
      <c r="EUH50" s="167"/>
      <c r="EUI50" s="168"/>
      <c r="EUJ50" s="172"/>
      <c r="EUK50" s="168"/>
      <c r="EUL50" s="168"/>
      <c r="EUM50" s="168"/>
      <c r="EUN50" s="173"/>
      <c r="EUO50" s="168"/>
      <c r="EUP50" s="164"/>
      <c r="EUQ50" s="167"/>
      <c r="EUR50" s="168"/>
      <c r="EUS50" s="172"/>
      <c r="EUT50" s="168"/>
      <c r="EUU50" s="168"/>
      <c r="EUV50" s="168"/>
      <c r="EUW50" s="173"/>
      <c r="EUX50" s="168"/>
      <c r="EUY50" s="164"/>
      <c r="EUZ50" s="167"/>
      <c r="EVA50" s="168"/>
      <c r="EVB50" s="172"/>
      <c r="EVC50" s="168"/>
      <c r="EVD50" s="168"/>
      <c r="EVE50" s="168"/>
      <c r="EVF50" s="173"/>
      <c r="EVG50" s="168"/>
      <c r="EVH50" s="164"/>
      <c r="EVI50" s="167"/>
      <c r="EVJ50" s="168"/>
      <c r="EVK50" s="172"/>
      <c r="EVL50" s="168"/>
      <c r="EVM50" s="168"/>
      <c r="EVN50" s="168"/>
      <c r="EVO50" s="173"/>
      <c r="EVP50" s="168"/>
      <c r="EVQ50" s="164"/>
      <c r="EVR50" s="167"/>
      <c r="EVS50" s="168"/>
      <c r="EVT50" s="172"/>
      <c r="EVU50" s="168"/>
      <c r="EVV50" s="168"/>
      <c r="EVW50" s="168"/>
      <c r="EVX50" s="173"/>
      <c r="EVY50" s="168"/>
      <c r="EVZ50" s="164"/>
      <c r="EWA50" s="167"/>
      <c r="EWB50" s="168"/>
      <c r="EWC50" s="172"/>
      <c r="EWD50" s="168"/>
      <c r="EWE50" s="168"/>
      <c r="EWF50" s="168"/>
      <c r="EWG50" s="173"/>
      <c r="EWH50" s="168"/>
      <c r="EWI50" s="164"/>
      <c r="EWJ50" s="167"/>
      <c r="EWK50" s="168"/>
      <c r="EWL50" s="172"/>
      <c r="EWM50" s="168"/>
      <c r="EWN50" s="168"/>
      <c r="EWO50" s="168"/>
      <c r="EWP50" s="173"/>
      <c r="EWQ50" s="168"/>
      <c r="EWR50" s="164"/>
      <c r="EWS50" s="167"/>
      <c r="EWT50" s="168"/>
      <c r="EWU50" s="172"/>
      <c r="EWV50" s="168"/>
      <c r="EWW50" s="168"/>
      <c r="EWX50" s="168"/>
      <c r="EWY50" s="173"/>
      <c r="EWZ50" s="168"/>
      <c r="EXA50" s="164"/>
      <c r="EXB50" s="167"/>
      <c r="EXC50" s="168"/>
      <c r="EXD50" s="172"/>
      <c r="EXE50" s="168"/>
      <c r="EXF50" s="168"/>
      <c r="EXG50" s="168"/>
      <c r="EXH50" s="173"/>
      <c r="EXI50" s="168"/>
      <c r="EXJ50" s="164"/>
      <c r="EXK50" s="167"/>
      <c r="EXL50" s="168"/>
      <c r="EXM50" s="172"/>
      <c r="EXN50" s="168"/>
      <c r="EXO50" s="168"/>
      <c r="EXP50" s="168"/>
      <c r="EXQ50" s="173"/>
      <c r="EXR50" s="168"/>
      <c r="EXS50" s="164"/>
      <c r="EXT50" s="167"/>
      <c r="EXU50" s="168"/>
      <c r="EXV50" s="172"/>
      <c r="EXW50" s="168"/>
      <c r="EXX50" s="168"/>
      <c r="EXY50" s="168"/>
      <c r="EXZ50" s="173"/>
      <c r="EYA50" s="168"/>
      <c r="EYB50" s="164"/>
      <c r="EYC50" s="167"/>
      <c r="EYD50" s="168"/>
      <c r="EYE50" s="172"/>
      <c r="EYF50" s="168"/>
      <c r="EYG50" s="168"/>
      <c r="EYH50" s="168"/>
      <c r="EYI50" s="173"/>
      <c r="EYJ50" s="168"/>
      <c r="EYK50" s="164"/>
      <c r="EYL50" s="167"/>
      <c r="EYM50" s="168"/>
      <c r="EYN50" s="172"/>
      <c r="EYO50" s="168"/>
      <c r="EYP50" s="168"/>
      <c r="EYQ50" s="168"/>
      <c r="EYR50" s="173"/>
      <c r="EYS50" s="168"/>
      <c r="EYT50" s="164"/>
      <c r="EYU50" s="167"/>
      <c r="EYV50" s="168"/>
      <c r="EYW50" s="172"/>
      <c r="EYX50" s="168"/>
      <c r="EYY50" s="168"/>
      <c r="EYZ50" s="168"/>
      <c r="EZA50" s="173"/>
      <c r="EZB50" s="168"/>
      <c r="EZC50" s="164"/>
      <c r="EZD50" s="167"/>
      <c r="EZE50" s="168"/>
      <c r="EZF50" s="172"/>
      <c r="EZG50" s="168"/>
      <c r="EZH50" s="168"/>
      <c r="EZI50" s="168"/>
      <c r="EZJ50" s="173"/>
      <c r="EZK50" s="168"/>
      <c r="EZL50" s="164"/>
      <c r="EZM50" s="167"/>
      <c r="EZN50" s="168"/>
      <c r="EZO50" s="172"/>
      <c r="EZP50" s="168"/>
      <c r="EZQ50" s="168"/>
      <c r="EZR50" s="168"/>
      <c r="EZS50" s="173"/>
      <c r="EZT50" s="168"/>
      <c r="EZU50" s="164"/>
      <c r="EZV50" s="167"/>
      <c r="EZW50" s="168"/>
      <c r="EZX50" s="172"/>
      <c r="EZY50" s="168"/>
      <c r="EZZ50" s="168"/>
      <c r="FAA50" s="168"/>
      <c r="FAB50" s="173"/>
      <c r="FAC50" s="168"/>
      <c r="FAD50" s="164"/>
      <c r="FAE50" s="167"/>
      <c r="FAF50" s="168"/>
      <c r="FAG50" s="172"/>
      <c r="FAH50" s="168"/>
      <c r="FAI50" s="168"/>
      <c r="FAJ50" s="168"/>
      <c r="FAK50" s="173"/>
      <c r="FAL50" s="168"/>
      <c r="FAM50" s="164"/>
      <c r="FAN50" s="167"/>
      <c r="FAO50" s="168"/>
      <c r="FAP50" s="172"/>
      <c r="FAQ50" s="168"/>
      <c r="FAR50" s="168"/>
      <c r="FAS50" s="168"/>
      <c r="FAT50" s="173"/>
      <c r="FAU50" s="168"/>
      <c r="FAV50" s="164"/>
      <c r="FAW50" s="167"/>
      <c r="FAX50" s="168"/>
      <c r="FAY50" s="172"/>
      <c r="FAZ50" s="168"/>
      <c r="FBA50" s="168"/>
      <c r="FBB50" s="168"/>
      <c r="FBC50" s="173"/>
      <c r="FBD50" s="168"/>
      <c r="FBE50" s="164"/>
      <c r="FBF50" s="167"/>
      <c r="FBG50" s="168"/>
      <c r="FBH50" s="172"/>
      <c r="FBI50" s="168"/>
      <c r="FBJ50" s="168"/>
      <c r="FBK50" s="168"/>
      <c r="FBL50" s="173"/>
      <c r="FBM50" s="168"/>
      <c r="FBN50" s="164"/>
      <c r="FBO50" s="167"/>
      <c r="FBP50" s="168"/>
      <c r="FBQ50" s="172"/>
      <c r="FBR50" s="168"/>
      <c r="FBS50" s="168"/>
      <c r="FBT50" s="168"/>
      <c r="FBU50" s="173"/>
      <c r="FBV50" s="168"/>
      <c r="FBW50" s="164"/>
      <c r="FBX50" s="167"/>
      <c r="FBY50" s="168"/>
      <c r="FBZ50" s="172"/>
      <c r="FCA50" s="168"/>
      <c r="FCB50" s="168"/>
      <c r="FCC50" s="168"/>
      <c r="FCD50" s="173"/>
      <c r="FCE50" s="168"/>
      <c r="FCF50" s="164"/>
      <c r="FCG50" s="167"/>
      <c r="FCH50" s="168"/>
      <c r="FCI50" s="172"/>
      <c r="FCJ50" s="168"/>
      <c r="FCK50" s="168"/>
      <c r="FCL50" s="168"/>
      <c r="FCM50" s="173"/>
      <c r="FCN50" s="168"/>
      <c r="FCO50" s="164"/>
      <c r="FCP50" s="167"/>
      <c r="FCQ50" s="168"/>
      <c r="FCR50" s="172"/>
      <c r="FCS50" s="168"/>
      <c r="FCT50" s="168"/>
      <c r="FCU50" s="168"/>
      <c r="FCV50" s="173"/>
      <c r="FCW50" s="168"/>
      <c r="FCX50" s="164"/>
      <c r="FCY50" s="167"/>
      <c r="FCZ50" s="168"/>
      <c r="FDA50" s="172"/>
      <c r="FDB50" s="168"/>
      <c r="FDC50" s="168"/>
      <c r="FDD50" s="168"/>
      <c r="FDE50" s="173"/>
      <c r="FDF50" s="168"/>
      <c r="FDG50" s="164"/>
      <c r="FDH50" s="167"/>
      <c r="FDI50" s="168"/>
      <c r="FDJ50" s="172"/>
      <c r="FDK50" s="168"/>
      <c r="FDL50" s="168"/>
      <c r="FDM50" s="168"/>
      <c r="FDN50" s="173"/>
      <c r="FDO50" s="168"/>
      <c r="FDP50" s="164"/>
      <c r="FDQ50" s="167"/>
      <c r="FDR50" s="168"/>
      <c r="FDS50" s="172"/>
      <c r="FDT50" s="168"/>
      <c r="FDU50" s="168"/>
      <c r="FDV50" s="168"/>
      <c r="FDW50" s="173"/>
      <c r="FDX50" s="168"/>
      <c r="FDY50" s="164"/>
      <c r="FDZ50" s="167"/>
      <c r="FEA50" s="168"/>
      <c r="FEB50" s="172"/>
      <c r="FEC50" s="168"/>
      <c r="FED50" s="168"/>
      <c r="FEE50" s="168"/>
      <c r="FEF50" s="173"/>
      <c r="FEG50" s="168"/>
      <c r="FEH50" s="164"/>
      <c r="FEI50" s="167"/>
      <c r="FEJ50" s="168"/>
      <c r="FEK50" s="172"/>
      <c r="FEL50" s="168"/>
      <c r="FEM50" s="168"/>
      <c r="FEN50" s="168"/>
      <c r="FEO50" s="173"/>
      <c r="FEP50" s="168"/>
      <c r="FEQ50" s="164"/>
      <c r="FER50" s="167"/>
      <c r="FES50" s="168"/>
      <c r="FET50" s="172"/>
      <c r="FEU50" s="168"/>
      <c r="FEV50" s="168"/>
      <c r="FEW50" s="168"/>
      <c r="FEX50" s="173"/>
      <c r="FEY50" s="168"/>
      <c r="FEZ50" s="164"/>
      <c r="FFA50" s="167"/>
      <c r="FFB50" s="168"/>
      <c r="FFC50" s="172"/>
      <c r="FFD50" s="168"/>
      <c r="FFE50" s="168"/>
      <c r="FFF50" s="168"/>
      <c r="FFG50" s="173"/>
      <c r="FFH50" s="168"/>
      <c r="FFI50" s="164"/>
      <c r="FFJ50" s="167"/>
      <c r="FFK50" s="168"/>
      <c r="FFL50" s="172"/>
      <c r="FFM50" s="168"/>
      <c r="FFN50" s="168"/>
      <c r="FFO50" s="168"/>
      <c r="FFP50" s="173"/>
      <c r="FFQ50" s="168"/>
      <c r="FFR50" s="164"/>
      <c r="FFS50" s="167"/>
      <c r="FFT50" s="168"/>
      <c r="FFU50" s="172"/>
      <c r="FFV50" s="168"/>
      <c r="FFW50" s="168"/>
      <c r="FFX50" s="168"/>
      <c r="FFY50" s="173"/>
      <c r="FFZ50" s="168"/>
      <c r="FGA50" s="164"/>
      <c r="FGB50" s="167"/>
      <c r="FGC50" s="168"/>
      <c r="FGD50" s="172"/>
      <c r="FGE50" s="168"/>
      <c r="FGF50" s="168"/>
      <c r="FGG50" s="168"/>
      <c r="FGH50" s="173"/>
      <c r="FGI50" s="168"/>
      <c r="FGJ50" s="164"/>
      <c r="FGK50" s="167"/>
      <c r="FGL50" s="168"/>
      <c r="FGM50" s="172"/>
      <c r="FGN50" s="168"/>
      <c r="FGO50" s="168"/>
      <c r="FGP50" s="168"/>
      <c r="FGQ50" s="173"/>
      <c r="FGR50" s="168"/>
      <c r="FGS50" s="164"/>
      <c r="FGT50" s="167"/>
      <c r="FGU50" s="168"/>
      <c r="FGV50" s="172"/>
      <c r="FGW50" s="168"/>
      <c r="FGX50" s="168"/>
      <c r="FGY50" s="168"/>
      <c r="FGZ50" s="173"/>
      <c r="FHA50" s="168"/>
      <c r="FHB50" s="164"/>
      <c r="FHC50" s="167"/>
      <c r="FHD50" s="168"/>
      <c r="FHE50" s="172"/>
      <c r="FHF50" s="168"/>
      <c r="FHG50" s="168"/>
      <c r="FHH50" s="168"/>
      <c r="FHI50" s="173"/>
      <c r="FHJ50" s="168"/>
      <c r="FHK50" s="164"/>
      <c r="FHL50" s="167"/>
      <c r="FHM50" s="168"/>
      <c r="FHN50" s="172"/>
      <c r="FHO50" s="168"/>
      <c r="FHP50" s="168"/>
      <c r="FHQ50" s="168"/>
      <c r="FHR50" s="173"/>
      <c r="FHS50" s="168"/>
      <c r="FHT50" s="164"/>
      <c r="FHU50" s="167"/>
      <c r="FHV50" s="168"/>
      <c r="FHW50" s="172"/>
      <c r="FHX50" s="168"/>
      <c r="FHY50" s="168"/>
      <c r="FHZ50" s="168"/>
      <c r="FIA50" s="173"/>
      <c r="FIB50" s="168"/>
      <c r="FIC50" s="164"/>
      <c r="FID50" s="167"/>
      <c r="FIE50" s="168"/>
      <c r="FIF50" s="172"/>
      <c r="FIG50" s="168"/>
      <c r="FIH50" s="168"/>
      <c r="FII50" s="168"/>
      <c r="FIJ50" s="173"/>
      <c r="FIK50" s="168"/>
      <c r="FIL50" s="164"/>
      <c r="FIM50" s="167"/>
      <c r="FIN50" s="168"/>
      <c r="FIO50" s="172"/>
      <c r="FIP50" s="168"/>
      <c r="FIQ50" s="168"/>
      <c r="FIR50" s="168"/>
      <c r="FIS50" s="173"/>
      <c r="FIT50" s="168"/>
      <c r="FIU50" s="164"/>
      <c r="FIV50" s="167"/>
      <c r="FIW50" s="168"/>
      <c r="FIX50" s="172"/>
      <c r="FIY50" s="168"/>
      <c r="FIZ50" s="168"/>
      <c r="FJA50" s="168"/>
      <c r="FJB50" s="173"/>
      <c r="FJC50" s="168"/>
      <c r="FJD50" s="164"/>
      <c r="FJE50" s="167"/>
      <c r="FJF50" s="168"/>
      <c r="FJG50" s="172"/>
      <c r="FJH50" s="168"/>
      <c r="FJI50" s="168"/>
      <c r="FJJ50" s="168"/>
      <c r="FJK50" s="173"/>
      <c r="FJL50" s="168"/>
      <c r="FJM50" s="164"/>
      <c r="FJN50" s="167"/>
      <c r="FJO50" s="168"/>
      <c r="FJP50" s="172"/>
      <c r="FJQ50" s="168"/>
      <c r="FJR50" s="168"/>
      <c r="FJS50" s="168"/>
      <c r="FJT50" s="173"/>
      <c r="FJU50" s="168"/>
      <c r="FJV50" s="164"/>
      <c r="FJW50" s="167"/>
      <c r="FJX50" s="168"/>
      <c r="FJY50" s="172"/>
      <c r="FJZ50" s="168"/>
      <c r="FKA50" s="168"/>
      <c r="FKB50" s="168"/>
      <c r="FKC50" s="173"/>
      <c r="FKD50" s="168"/>
      <c r="FKE50" s="164"/>
      <c r="FKF50" s="167"/>
      <c r="FKG50" s="168"/>
      <c r="FKH50" s="172"/>
      <c r="FKI50" s="168"/>
      <c r="FKJ50" s="168"/>
      <c r="FKK50" s="168"/>
      <c r="FKL50" s="173"/>
      <c r="FKM50" s="168"/>
      <c r="FKN50" s="164"/>
      <c r="FKO50" s="167"/>
      <c r="FKP50" s="168"/>
      <c r="FKQ50" s="172"/>
      <c r="FKR50" s="168"/>
      <c r="FKS50" s="168"/>
      <c r="FKT50" s="168"/>
      <c r="FKU50" s="173"/>
      <c r="FKV50" s="168"/>
      <c r="FKW50" s="164"/>
      <c r="FKX50" s="167"/>
      <c r="FKY50" s="168"/>
      <c r="FKZ50" s="172"/>
      <c r="FLA50" s="168"/>
      <c r="FLB50" s="168"/>
      <c r="FLC50" s="168"/>
      <c r="FLD50" s="173"/>
      <c r="FLE50" s="168"/>
      <c r="FLF50" s="164"/>
      <c r="FLG50" s="167"/>
      <c r="FLH50" s="168"/>
      <c r="FLI50" s="172"/>
      <c r="FLJ50" s="168"/>
      <c r="FLK50" s="168"/>
      <c r="FLL50" s="168"/>
      <c r="FLM50" s="173"/>
      <c r="FLN50" s="168"/>
      <c r="FLO50" s="164"/>
      <c r="FLP50" s="167"/>
      <c r="FLQ50" s="168"/>
      <c r="FLR50" s="172"/>
      <c r="FLS50" s="168"/>
      <c r="FLT50" s="168"/>
      <c r="FLU50" s="168"/>
      <c r="FLV50" s="173"/>
      <c r="FLW50" s="168"/>
      <c r="FLX50" s="164"/>
      <c r="FLY50" s="167"/>
      <c r="FLZ50" s="168"/>
      <c r="FMA50" s="172"/>
      <c r="FMB50" s="168"/>
      <c r="FMC50" s="168"/>
      <c r="FMD50" s="168"/>
      <c r="FME50" s="173"/>
      <c r="FMF50" s="168"/>
      <c r="FMG50" s="164"/>
      <c r="FMH50" s="167"/>
      <c r="FMI50" s="168"/>
      <c r="FMJ50" s="172"/>
      <c r="FMK50" s="168"/>
      <c r="FML50" s="168"/>
      <c r="FMM50" s="168"/>
      <c r="FMN50" s="173"/>
      <c r="FMO50" s="168"/>
      <c r="FMP50" s="164"/>
      <c r="FMQ50" s="167"/>
      <c r="FMR50" s="168"/>
      <c r="FMS50" s="172"/>
      <c r="FMT50" s="168"/>
      <c r="FMU50" s="168"/>
      <c r="FMV50" s="168"/>
      <c r="FMW50" s="173"/>
      <c r="FMX50" s="168"/>
      <c r="FMY50" s="164"/>
      <c r="FMZ50" s="167"/>
      <c r="FNA50" s="168"/>
      <c r="FNB50" s="172"/>
      <c r="FNC50" s="168"/>
      <c r="FND50" s="168"/>
      <c r="FNE50" s="168"/>
      <c r="FNF50" s="173"/>
      <c r="FNG50" s="168"/>
      <c r="FNH50" s="164"/>
      <c r="FNI50" s="167"/>
      <c r="FNJ50" s="168"/>
      <c r="FNK50" s="172"/>
      <c r="FNL50" s="168"/>
      <c r="FNM50" s="168"/>
      <c r="FNN50" s="168"/>
      <c r="FNO50" s="173"/>
      <c r="FNP50" s="168"/>
      <c r="FNQ50" s="164"/>
      <c r="FNR50" s="167"/>
      <c r="FNS50" s="168"/>
      <c r="FNT50" s="172"/>
      <c r="FNU50" s="168"/>
      <c r="FNV50" s="168"/>
      <c r="FNW50" s="168"/>
      <c r="FNX50" s="173"/>
      <c r="FNY50" s="168"/>
      <c r="FNZ50" s="164"/>
      <c r="FOA50" s="167"/>
      <c r="FOB50" s="168"/>
      <c r="FOC50" s="172"/>
      <c r="FOD50" s="168"/>
      <c r="FOE50" s="168"/>
      <c r="FOF50" s="168"/>
      <c r="FOG50" s="173"/>
      <c r="FOH50" s="168"/>
      <c r="FOI50" s="164"/>
      <c r="FOJ50" s="167"/>
      <c r="FOK50" s="168"/>
      <c r="FOL50" s="172"/>
      <c r="FOM50" s="168"/>
      <c r="FON50" s="168"/>
      <c r="FOO50" s="168"/>
      <c r="FOP50" s="173"/>
      <c r="FOQ50" s="168"/>
      <c r="FOR50" s="164"/>
      <c r="FOS50" s="167"/>
      <c r="FOT50" s="168"/>
      <c r="FOU50" s="172"/>
      <c r="FOV50" s="168"/>
      <c r="FOW50" s="168"/>
      <c r="FOX50" s="168"/>
      <c r="FOY50" s="173"/>
      <c r="FOZ50" s="168"/>
      <c r="FPA50" s="164"/>
      <c r="FPB50" s="167"/>
      <c r="FPC50" s="168"/>
      <c r="FPD50" s="172"/>
      <c r="FPE50" s="168"/>
      <c r="FPF50" s="168"/>
      <c r="FPG50" s="168"/>
      <c r="FPH50" s="173"/>
      <c r="FPI50" s="168"/>
      <c r="FPJ50" s="164"/>
      <c r="FPK50" s="167"/>
      <c r="FPL50" s="168"/>
      <c r="FPM50" s="172"/>
      <c r="FPN50" s="168"/>
      <c r="FPO50" s="168"/>
      <c r="FPP50" s="168"/>
      <c r="FPQ50" s="173"/>
      <c r="FPR50" s="168"/>
      <c r="FPS50" s="164"/>
      <c r="FPT50" s="167"/>
      <c r="FPU50" s="168"/>
      <c r="FPV50" s="172"/>
      <c r="FPW50" s="168"/>
      <c r="FPX50" s="168"/>
      <c r="FPY50" s="168"/>
      <c r="FPZ50" s="173"/>
      <c r="FQA50" s="168"/>
      <c r="FQB50" s="164"/>
      <c r="FQC50" s="167"/>
      <c r="FQD50" s="168"/>
      <c r="FQE50" s="172"/>
      <c r="FQF50" s="168"/>
      <c r="FQG50" s="168"/>
      <c r="FQH50" s="168"/>
      <c r="FQI50" s="173"/>
      <c r="FQJ50" s="168"/>
      <c r="FQK50" s="164"/>
      <c r="FQL50" s="167"/>
      <c r="FQM50" s="168"/>
      <c r="FQN50" s="172"/>
      <c r="FQO50" s="168"/>
      <c r="FQP50" s="168"/>
      <c r="FQQ50" s="168"/>
      <c r="FQR50" s="173"/>
      <c r="FQS50" s="168"/>
      <c r="FQT50" s="164"/>
      <c r="FQU50" s="167"/>
      <c r="FQV50" s="168"/>
      <c r="FQW50" s="172"/>
      <c r="FQX50" s="168"/>
      <c r="FQY50" s="168"/>
      <c r="FQZ50" s="168"/>
      <c r="FRA50" s="173"/>
      <c r="FRB50" s="168"/>
      <c r="FRC50" s="164"/>
      <c r="FRD50" s="167"/>
      <c r="FRE50" s="168"/>
      <c r="FRF50" s="172"/>
      <c r="FRG50" s="168"/>
      <c r="FRH50" s="168"/>
      <c r="FRI50" s="168"/>
      <c r="FRJ50" s="173"/>
      <c r="FRK50" s="168"/>
      <c r="FRL50" s="164"/>
      <c r="FRM50" s="167"/>
      <c r="FRN50" s="168"/>
      <c r="FRO50" s="172"/>
      <c r="FRP50" s="168"/>
      <c r="FRQ50" s="168"/>
      <c r="FRR50" s="168"/>
      <c r="FRS50" s="173"/>
      <c r="FRT50" s="168"/>
      <c r="FRU50" s="164"/>
      <c r="FRV50" s="167"/>
      <c r="FRW50" s="168"/>
      <c r="FRX50" s="172"/>
      <c r="FRY50" s="168"/>
      <c r="FRZ50" s="168"/>
      <c r="FSA50" s="168"/>
      <c r="FSB50" s="173"/>
      <c r="FSC50" s="168"/>
      <c r="FSD50" s="164"/>
      <c r="FSE50" s="167"/>
      <c r="FSF50" s="168"/>
      <c r="FSG50" s="172"/>
      <c r="FSH50" s="168"/>
      <c r="FSI50" s="168"/>
      <c r="FSJ50" s="168"/>
      <c r="FSK50" s="173"/>
      <c r="FSL50" s="168"/>
      <c r="FSM50" s="164"/>
      <c r="FSN50" s="167"/>
      <c r="FSO50" s="168"/>
      <c r="FSP50" s="172"/>
      <c r="FSQ50" s="168"/>
      <c r="FSR50" s="168"/>
      <c r="FSS50" s="168"/>
      <c r="FST50" s="173"/>
      <c r="FSU50" s="168"/>
      <c r="FSV50" s="164"/>
      <c r="FSW50" s="167"/>
      <c r="FSX50" s="168"/>
      <c r="FSY50" s="172"/>
      <c r="FSZ50" s="168"/>
      <c r="FTA50" s="168"/>
      <c r="FTB50" s="168"/>
      <c r="FTC50" s="173"/>
      <c r="FTD50" s="168"/>
      <c r="FTE50" s="164"/>
      <c r="FTF50" s="167"/>
      <c r="FTG50" s="168"/>
      <c r="FTH50" s="172"/>
      <c r="FTI50" s="168"/>
      <c r="FTJ50" s="168"/>
      <c r="FTK50" s="168"/>
      <c r="FTL50" s="173"/>
      <c r="FTM50" s="168"/>
      <c r="FTN50" s="164"/>
      <c r="FTO50" s="167"/>
      <c r="FTP50" s="168"/>
      <c r="FTQ50" s="172"/>
      <c r="FTR50" s="168"/>
      <c r="FTS50" s="168"/>
      <c r="FTT50" s="168"/>
      <c r="FTU50" s="173"/>
      <c r="FTV50" s="168"/>
      <c r="FTW50" s="164"/>
      <c r="FTX50" s="167"/>
      <c r="FTY50" s="168"/>
      <c r="FTZ50" s="172"/>
      <c r="FUA50" s="168"/>
      <c r="FUB50" s="168"/>
      <c r="FUC50" s="168"/>
      <c r="FUD50" s="173"/>
      <c r="FUE50" s="168"/>
      <c r="FUF50" s="164"/>
      <c r="FUG50" s="167"/>
      <c r="FUH50" s="168"/>
      <c r="FUI50" s="172"/>
      <c r="FUJ50" s="168"/>
      <c r="FUK50" s="168"/>
      <c r="FUL50" s="168"/>
      <c r="FUM50" s="173"/>
      <c r="FUN50" s="168"/>
      <c r="FUO50" s="164"/>
      <c r="FUP50" s="167"/>
      <c r="FUQ50" s="168"/>
      <c r="FUR50" s="172"/>
      <c r="FUS50" s="168"/>
      <c r="FUT50" s="168"/>
      <c r="FUU50" s="168"/>
      <c r="FUV50" s="173"/>
      <c r="FUW50" s="168"/>
      <c r="FUX50" s="164"/>
      <c r="FUY50" s="167"/>
      <c r="FUZ50" s="168"/>
      <c r="FVA50" s="172"/>
      <c r="FVB50" s="168"/>
      <c r="FVC50" s="168"/>
      <c r="FVD50" s="168"/>
      <c r="FVE50" s="173"/>
      <c r="FVF50" s="168"/>
      <c r="FVG50" s="164"/>
      <c r="FVH50" s="167"/>
      <c r="FVI50" s="168"/>
      <c r="FVJ50" s="172"/>
      <c r="FVK50" s="168"/>
      <c r="FVL50" s="168"/>
      <c r="FVM50" s="168"/>
      <c r="FVN50" s="173"/>
      <c r="FVO50" s="168"/>
      <c r="FVP50" s="164"/>
      <c r="FVQ50" s="167"/>
      <c r="FVR50" s="168"/>
      <c r="FVS50" s="172"/>
      <c r="FVT50" s="168"/>
      <c r="FVU50" s="168"/>
      <c r="FVV50" s="168"/>
      <c r="FVW50" s="173"/>
      <c r="FVX50" s="168"/>
      <c r="FVY50" s="164"/>
      <c r="FVZ50" s="167"/>
      <c r="FWA50" s="168"/>
      <c r="FWB50" s="172"/>
      <c r="FWC50" s="168"/>
      <c r="FWD50" s="168"/>
      <c r="FWE50" s="168"/>
      <c r="FWF50" s="173"/>
      <c r="FWG50" s="168"/>
      <c r="FWH50" s="164"/>
      <c r="FWI50" s="167"/>
      <c r="FWJ50" s="168"/>
      <c r="FWK50" s="172"/>
      <c r="FWL50" s="168"/>
      <c r="FWM50" s="168"/>
      <c r="FWN50" s="168"/>
      <c r="FWO50" s="173"/>
      <c r="FWP50" s="168"/>
      <c r="FWQ50" s="164"/>
      <c r="FWR50" s="167"/>
      <c r="FWS50" s="168"/>
      <c r="FWT50" s="172"/>
      <c r="FWU50" s="168"/>
      <c r="FWV50" s="168"/>
      <c r="FWW50" s="168"/>
      <c r="FWX50" s="173"/>
      <c r="FWY50" s="168"/>
      <c r="FWZ50" s="164"/>
      <c r="FXA50" s="167"/>
      <c r="FXB50" s="168"/>
      <c r="FXC50" s="172"/>
      <c r="FXD50" s="168"/>
      <c r="FXE50" s="168"/>
      <c r="FXF50" s="168"/>
      <c r="FXG50" s="173"/>
      <c r="FXH50" s="168"/>
      <c r="FXI50" s="164"/>
      <c r="FXJ50" s="167"/>
      <c r="FXK50" s="168"/>
      <c r="FXL50" s="172"/>
      <c r="FXM50" s="168"/>
      <c r="FXN50" s="168"/>
      <c r="FXO50" s="168"/>
      <c r="FXP50" s="173"/>
      <c r="FXQ50" s="168"/>
      <c r="FXR50" s="164"/>
      <c r="FXS50" s="167"/>
      <c r="FXT50" s="168"/>
      <c r="FXU50" s="172"/>
      <c r="FXV50" s="168"/>
      <c r="FXW50" s="168"/>
      <c r="FXX50" s="168"/>
      <c r="FXY50" s="173"/>
      <c r="FXZ50" s="168"/>
      <c r="FYA50" s="164"/>
      <c r="FYB50" s="167"/>
      <c r="FYC50" s="168"/>
      <c r="FYD50" s="172"/>
      <c r="FYE50" s="168"/>
      <c r="FYF50" s="168"/>
      <c r="FYG50" s="168"/>
      <c r="FYH50" s="173"/>
      <c r="FYI50" s="168"/>
      <c r="FYJ50" s="164"/>
      <c r="FYK50" s="167"/>
      <c r="FYL50" s="168"/>
      <c r="FYM50" s="172"/>
      <c r="FYN50" s="168"/>
      <c r="FYO50" s="168"/>
      <c r="FYP50" s="168"/>
      <c r="FYQ50" s="173"/>
      <c r="FYR50" s="168"/>
      <c r="FYS50" s="164"/>
      <c r="FYT50" s="167"/>
      <c r="FYU50" s="168"/>
      <c r="FYV50" s="172"/>
      <c r="FYW50" s="168"/>
      <c r="FYX50" s="168"/>
      <c r="FYY50" s="168"/>
      <c r="FYZ50" s="173"/>
      <c r="FZA50" s="168"/>
      <c r="FZB50" s="164"/>
      <c r="FZC50" s="167"/>
      <c r="FZD50" s="168"/>
      <c r="FZE50" s="172"/>
      <c r="FZF50" s="168"/>
      <c r="FZG50" s="168"/>
      <c r="FZH50" s="168"/>
      <c r="FZI50" s="173"/>
      <c r="FZJ50" s="168"/>
      <c r="FZK50" s="164"/>
      <c r="FZL50" s="167"/>
      <c r="FZM50" s="168"/>
      <c r="FZN50" s="172"/>
      <c r="FZO50" s="168"/>
      <c r="FZP50" s="168"/>
      <c r="FZQ50" s="168"/>
      <c r="FZR50" s="173"/>
      <c r="FZS50" s="168"/>
      <c r="FZT50" s="164"/>
      <c r="FZU50" s="167"/>
      <c r="FZV50" s="168"/>
      <c r="FZW50" s="172"/>
      <c r="FZX50" s="168"/>
      <c r="FZY50" s="168"/>
      <c r="FZZ50" s="168"/>
      <c r="GAA50" s="173"/>
      <c r="GAB50" s="168"/>
      <c r="GAC50" s="164"/>
      <c r="GAD50" s="167"/>
      <c r="GAE50" s="168"/>
      <c r="GAF50" s="172"/>
      <c r="GAG50" s="168"/>
      <c r="GAH50" s="168"/>
      <c r="GAI50" s="168"/>
      <c r="GAJ50" s="173"/>
      <c r="GAK50" s="168"/>
      <c r="GAL50" s="164"/>
      <c r="GAM50" s="167"/>
      <c r="GAN50" s="168"/>
      <c r="GAO50" s="172"/>
      <c r="GAP50" s="168"/>
      <c r="GAQ50" s="168"/>
      <c r="GAR50" s="168"/>
      <c r="GAS50" s="173"/>
      <c r="GAT50" s="168"/>
      <c r="GAU50" s="164"/>
      <c r="GAV50" s="167"/>
      <c r="GAW50" s="168"/>
      <c r="GAX50" s="172"/>
      <c r="GAY50" s="168"/>
      <c r="GAZ50" s="168"/>
      <c r="GBA50" s="168"/>
      <c r="GBB50" s="173"/>
      <c r="GBC50" s="168"/>
      <c r="GBD50" s="164"/>
      <c r="GBE50" s="167"/>
      <c r="GBF50" s="168"/>
      <c r="GBG50" s="172"/>
      <c r="GBH50" s="168"/>
      <c r="GBI50" s="168"/>
      <c r="GBJ50" s="168"/>
      <c r="GBK50" s="173"/>
      <c r="GBL50" s="168"/>
      <c r="GBM50" s="164"/>
      <c r="GBN50" s="167"/>
      <c r="GBO50" s="168"/>
      <c r="GBP50" s="172"/>
      <c r="GBQ50" s="168"/>
      <c r="GBR50" s="168"/>
      <c r="GBS50" s="168"/>
      <c r="GBT50" s="173"/>
      <c r="GBU50" s="168"/>
      <c r="GBV50" s="164"/>
      <c r="GBW50" s="167"/>
      <c r="GBX50" s="168"/>
      <c r="GBY50" s="172"/>
      <c r="GBZ50" s="168"/>
      <c r="GCA50" s="168"/>
      <c r="GCB50" s="168"/>
      <c r="GCC50" s="173"/>
      <c r="GCD50" s="168"/>
      <c r="GCE50" s="164"/>
      <c r="GCF50" s="167"/>
      <c r="GCG50" s="168"/>
      <c r="GCH50" s="172"/>
      <c r="GCI50" s="168"/>
      <c r="GCJ50" s="168"/>
      <c r="GCK50" s="168"/>
      <c r="GCL50" s="173"/>
      <c r="GCM50" s="168"/>
      <c r="GCN50" s="164"/>
      <c r="GCO50" s="167"/>
      <c r="GCP50" s="168"/>
      <c r="GCQ50" s="172"/>
      <c r="GCR50" s="168"/>
      <c r="GCS50" s="168"/>
      <c r="GCT50" s="168"/>
      <c r="GCU50" s="173"/>
      <c r="GCV50" s="168"/>
      <c r="GCW50" s="164"/>
      <c r="GCX50" s="167"/>
      <c r="GCY50" s="168"/>
      <c r="GCZ50" s="172"/>
      <c r="GDA50" s="168"/>
      <c r="GDB50" s="168"/>
      <c r="GDC50" s="168"/>
      <c r="GDD50" s="173"/>
      <c r="GDE50" s="168"/>
      <c r="GDF50" s="164"/>
      <c r="GDG50" s="167"/>
      <c r="GDH50" s="168"/>
      <c r="GDI50" s="172"/>
      <c r="GDJ50" s="168"/>
      <c r="GDK50" s="168"/>
      <c r="GDL50" s="168"/>
      <c r="GDM50" s="173"/>
      <c r="GDN50" s="168"/>
      <c r="GDO50" s="164"/>
      <c r="GDP50" s="167"/>
      <c r="GDQ50" s="168"/>
      <c r="GDR50" s="172"/>
      <c r="GDS50" s="168"/>
      <c r="GDT50" s="168"/>
      <c r="GDU50" s="168"/>
      <c r="GDV50" s="173"/>
      <c r="GDW50" s="168"/>
      <c r="GDX50" s="164"/>
      <c r="GDY50" s="167"/>
      <c r="GDZ50" s="168"/>
      <c r="GEA50" s="172"/>
      <c r="GEB50" s="168"/>
      <c r="GEC50" s="168"/>
      <c r="GED50" s="168"/>
      <c r="GEE50" s="173"/>
      <c r="GEF50" s="168"/>
      <c r="GEG50" s="164"/>
      <c r="GEH50" s="167"/>
      <c r="GEI50" s="168"/>
      <c r="GEJ50" s="172"/>
      <c r="GEK50" s="168"/>
      <c r="GEL50" s="168"/>
      <c r="GEM50" s="168"/>
      <c r="GEN50" s="173"/>
      <c r="GEO50" s="168"/>
      <c r="GEP50" s="164"/>
      <c r="GEQ50" s="167"/>
      <c r="GER50" s="168"/>
      <c r="GES50" s="172"/>
      <c r="GET50" s="168"/>
      <c r="GEU50" s="168"/>
      <c r="GEV50" s="168"/>
      <c r="GEW50" s="173"/>
      <c r="GEX50" s="168"/>
      <c r="GEY50" s="164"/>
      <c r="GEZ50" s="167"/>
      <c r="GFA50" s="168"/>
      <c r="GFB50" s="172"/>
      <c r="GFC50" s="168"/>
      <c r="GFD50" s="168"/>
      <c r="GFE50" s="168"/>
      <c r="GFF50" s="173"/>
      <c r="GFG50" s="168"/>
      <c r="GFH50" s="164"/>
      <c r="GFI50" s="167"/>
      <c r="GFJ50" s="168"/>
      <c r="GFK50" s="172"/>
      <c r="GFL50" s="168"/>
      <c r="GFM50" s="168"/>
      <c r="GFN50" s="168"/>
      <c r="GFO50" s="173"/>
      <c r="GFP50" s="168"/>
      <c r="GFQ50" s="164"/>
      <c r="GFR50" s="167"/>
      <c r="GFS50" s="168"/>
      <c r="GFT50" s="172"/>
      <c r="GFU50" s="168"/>
      <c r="GFV50" s="168"/>
      <c r="GFW50" s="168"/>
      <c r="GFX50" s="173"/>
      <c r="GFY50" s="168"/>
      <c r="GFZ50" s="164"/>
      <c r="GGA50" s="167"/>
      <c r="GGB50" s="168"/>
      <c r="GGC50" s="172"/>
      <c r="GGD50" s="168"/>
      <c r="GGE50" s="168"/>
      <c r="GGF50" s="168"/>
      <c r="GGG50" s="173"/>
      <c r="GGH50" s="168"/>
      <c r="GGI50" s="164"/>
      <c r="GGJ50" s="167"/>
      <c r="GGK50" s="168"/>
      <c r="GGL50" s="172"/>
      <c r="GGM50" s="168"/>
      <c r="GGN50" s="168"/>
      <c r="GGO50" s="168"/>
      <c r="GGP50" s="173"/>
      <c r="GGQ50" s="168"/>
      <c r="GGR50" s="164"/>
      <c r="GGS50" s="167"/>
      <c r="GGT50" s="168"/>
      <c r="GGU50" s="172"/>
      <c r="GGV50" s="168"/>
      <c r="GGW50" s="168"/>
      <c r="GGX50" s="168"/>
      <c r="GGY50" s="173"/>
      <c r="GGZ50" s="168"/>
      <c r="GHA50" s="164"/>
      <c r="GHB50" s="167"/>
      <c r="GHC50" s="168"/>
      <c r="GHD50" s="172"/>
      <c r="GHE50" s="168"/>
      <c r="GHF50" s="168"/>
      <c r="GHG50" s="168"/>
      <c r="GHH50" s="173"/>
      <c r="GHI50" s="168"/>
      <c r="GHJ50" s="164"/>
      <c r="GHK50" s="167"/>
      <c r="GHL50" s="168"/>
      <c r="GHM50" s="172"/>
      <c r="GHN50" s="168"/>
      <c r="GHO50" s="168"/>
      <c r="GHP50" s="168"/>
      <c r="GHQ50" s="173"/>
      <c r="GHR50" s="168"/>
      <c r="GHS50" s="164"/>
      <c r="GHT50" s="167"/>
      <c r="GHU50" s="168"/>
      <c r="GHV50" s="172"/>
      <c r="GHW50" s="168"/>
      <c r="GHX50" s="168"/>
      <c r="GHY50" s="168"/>
      <c r="GHZ50" s="173"/>
      <c r="GIA50" s="168"/>
      <c r="GIB50" s="164"/>
      <c r="GIC50" s="167"/>
      <c r="GID50" s="168"/>
      <c r="GIE50" s="172"/>
      <c r="GIF50" s="168"/>
      <c r="GIG50" s="168"/>
      <c r="GIH50" s="168"/>
      <c r="GII50" s="173"/>
      <c r="GIJ50" s="168"/>
      <c r="GIK50" s="164"/>
      <c r="GIL50" s="167"/>
      <c r="GIM50" s="168"/>
      <c r="GIN50" s="172"/>
      <c r="GIO50" s="168"/>
      <c r="GIP50" s="168"/>
      <c r="GIQ50" s="168"/>
      <c r="GIR50" s="173"/>
      <c r="GIS50" s="168"/>
      <c r="GIT50" s="164"/>
      <c r="GIU50" s="167"/>
      <c r="GIV50" s="168"/>
      <c r="GIW50" s="172"/>
      <c r="GIX50" s="168"/>
      <c r="GIY50" s="168"/>
      <c r="GIZ50" s="168"/>
      <c r="GJA50" s="173"/>
      <c r="GJB50" s="168"/>
      <c r="GJC50" s="164"/>
      <c r="GJD50" s="167"/>
      <c r="GJE50" s="168"/>
      <c r="GJF50" s="172"/>
      <c r="GJG50" s="168"/>
      <c r="GJH50" s="168"/>
      <c r="GJI50" s="168"/>
      <c r="GJJ50" s="173"/>
      <c r="GJK50" s="168"/>
      <c r="GJL50" s="164"/>
      <c r="GJM50" s="167"/>
      <c r="GJN50" s="168"/>
      <c r="GJO50" s="172"/>
      <c r="GJP50" s="168"/>
      <c r="GJQ50" s="168"/>
      <c r="GJR50" s="168"/>
      <c r="GJS50" s="173"/>
      <c r="GJT50" s="168"/>
      <c r="GJU50" s="164"/>
      <c r="GJV50" s="167"/>
      <c r="GJW50" s="168"/>
      <c r="GJX50" s="172"/>
      <c r="GJY50" s="168"/>
      <c r="GJZ50" s="168"/>
      <c r="GKA50" s="168"/>
      <c r="GKB50" s="173"/>
      <c r="GKC50" s="168"/>
      <c r="GKD50" s="164"/>
      <c r="GKE50" s="167"/>
      <c r="GKF50" s="168"/>
      <c r="GKG50" s="172"/>
      <c r="GKH50" s="168"/>
      <c r="GKI50" s="168"/>
      <c r="GKJ50" s="168"/>
      <c r="GKK50" s="173"/>
      <c r="GKL50" s="168"/>
      <c r="GKM50" s="164"/>
      <c r="GKN50" s="167"/>
      <c r="GKO50" s="168"/>
      <c r="GKP50" s="172"/>
      <c r="GKQ50" s="168"/>
      <c r="GKR50" s="168"/>
      <c r="GKS50" s="168"/>
      <c r="GKT50" s="173"/>
      <c r="GKU50" s="168"/>
      <c r="GKV50" s="164"/>
      <c r="GKW50" s="167"/>
      <c r="GKX50" s="168"/>
      <c r="GKY50" s="172"/>
      <c r="GKZ50" s="168"/>
      <c r="GLA50" s="168"/>
      <c r="GLB50" s="168"/>
      <c r="GLC50" s="173"/>
      <c r="GLD50" s="168"/>
      <c r="GLE50" s="164"/>
      <c r="GLF50" s="167"/>
      <c r="GLG50" s="168"/>
      <c r="GLH50" s="172"/>
      <c r="GLI50" s="168"/>
      <c r="GLJ50" s="168"/>
      <c r="GLK50" s="168"/>
      <c r="GLL50" s="173"/>
      <c r="GLM50" s="168"/>
      <c r="GLN50" s="164"/>
      <c r="GLO50" s="167"/>
      <c r="GLP50" s="168"/>
      <c r="GLQ50" s="172"/>
      <c r="GLR50" s="168"/>
      <c r="GLS50" s="168"/>
      <c r="GLT50" s="168"/>
      <c r="GLU50" s="173"/>
      <c r="GLV50" s="168"/>
      <c r="GLW50" s="164"/>
      <c r="GLX50" s="167"/>
      <c r="GLY50" s="168"/>
      <c r="GLZ50" s="172"/>
      <c r="GMA50" s="168"/>
      <c r="GMB50" s="168"/>
      <c r="GMC50" s="168"/>
      <c r="GMD50" s="173"/>
      <c r="GME50" s="168"/>
      <c r="GMF50" s="164"/>
      <c r="GMG50" s="167"/>
      <c r="GMH50" s="168"/>
      <c r="GMI50" s="172"/>
      <c r="GMJ50" s="168"/>
      <c r="GMK50" s="168"/>
      <c r="GML50" s="168"/>
      <c r="GMM50" s="173"/>
      <c r="GMN50" s="168"/>
      <c r="GMO50" s="164"/>
      <c r="GMP50" s="167"/>
      <c r="GMQ50" s="168"/>
      <c r="GMR50" s="172"/>
      <c r="GMS50" s="168"/>
      <c r="GMT50" s="168"/>
      <c r="GMU50" s="168"/>
      <c r="GMV50" s="173"/>
      <c r="GMW50" s="168"/>
      <c r="GMX50" s="164"/>
      <c r="GMY50" s="167"/>
      <c r="GMZ50" s="168"/>
      <c r="GNA50" s="172"/>
      <c r="GNB50" s="168"/>
      <c r="GNC50" s="168"/>
      <c r="GND50" s="168"/>
      <c r="GNE50" s="173"/>
      <c r="GNF50" s="168"/>
      <c r="GNG50" s="164"/>
      <c r="GNH50" s="167"/>
      <c r="GNI50" s="168"/>
      <c r="GNJ50" s="172"/>
      <c r="GNK50" s="168"/>
      <c r="GNL50" s="168"/>
      <c r="GNM50" s="168"/>
      <c r="GNN50" s="173"/>
      <c r="GNO50" s="168"/>
      <c r="GNP50" s="164"/>
      <c r="GNQ50" s="167"/>
      <c r="GNR50" s="168"/>
      <c r="GNS50" s="172"/>
      <c r="GNT50" s="168"/>
      <c r="GNU50" s="168"/>
      <c r="GNV50" s="168"/>
      <c r="GNW50" s="173"/>
      <c r="GNX50" s="168"/>
      <c r="GNY50" s="164"/>
      <c r="GNZ50" s="167"/>
      <c r="GOA50" s="168"/>
      <c r="GOB50" s="172"/>
      <c r="GOC50" s="168"/>
      <c r="GOD50" s="168"/>
      <c r="GOE50" s="168"/>
      <c r="GOF50" s="173"/>
      <c r="GOG50" s="168"/>
      <c r="GOH50" s="164"/>
      <c r="GOI50" s="167"/>
      <c r="GOJ50" s="168"/>
      <c r="GOK50" s="172"/>
      <c r="GOL50" s="168"/>
      <c r="GOM50" s="168"/>
      <c r="GON50" s="168"/>
      <c r="GOO50" s="173"/>
      <c r="GOP50" s="168"/>
      <c r="GOQ50" s="164"/>
      <c r="GOR50" s="167"/>
      <c r="GOS50" s="168"/>
      <c r="GOT50" s="172"/>
      <c r="GOU50" s="168"/>
      <c r="GOV50" s="168"/>
      <c r="GOW50" s="168"/>
      <c r="GOX50" s="173"/>
      <c r="GOY50" s="168"/>
      <c r="GOZ50" s="164"/>
      <c r="GPA50" s="167"/>
      <c r="GPB50" s="168"/>
      <c r="GPC50" s="172"/>
      <c r="GPD50" s="168"/>
      <c r="GPE50" s="168"/>
      <c r="GPF50" s="168"/>
      <c r="GPG50" s="173"/>
      <c r="GPH50" s="168"/>
      <c r="GPI50" s="164"/>
      <c r="GPJ50" s="167"/>
      <c r="GPK50" s="168"/>
      <c r="GPL50" s="172"/>
      <c r="GPM50" s="168"/>
      <c r="GPN50" s="168"/>
      <c r="GPO50" s="168"/>
      <c r="GPP50" s="173"/>
      <c r="GPQ50" s="168"/>
      <c r="GPR50" s="164"/>
      <c r="GPS50" s="167"/>
      <c r="GPT50" s="168"/>
      <c r="GPU50" s="172"/>
      <c r="GPV50" s="168"/>
      <c r="GPW50" s="168"/>
      <c r="GPX50" s="168"/>
      <c r="GPY50" s="173"/>
      <c r="GPZ50" s="168"/>
      <c r="GQA50" s="164"/>
      <c r="GQB50" s="167"/>
      <c r="GQC50" s="168"/>
      <c r="GQD50" s="172"/>
      <c r="GQE50" s="168"/>
      <c r="GQF50" s="168"/>
      <c r="GQG50" s="168"/>
      <c r="GQH50" s="173"/>
      <c r="GQI50" s="168"/>
      <c r="GQJ50" s="164"/>
      <c r="GQK50" s="167"/>
      <c r="GQL50" s="168"/>
      <c r="GQM50" s="172"/>
      <c r="GQN50" s="168"/>
      <c r="GQO50" s="168"/>
      <c r="GQP50" s="168"/>
      <c r="GQQ50" s="173"/>
      <c r="GQR50" s="168"/>
      <c r="GQS50" s="164"/>
      <c r="GQT50" s="167"/>
      <c r="GQU50" s="168"/>
      <c r="GQV50" s="172"/>
      <c r="GQW50" s="168"/>
      <c r="GQX50" s="168"/>
      <c r="GQY50" s="168"/>
      <c r="GQZ50" s="173"/>
      <c r="GRA50" s="168"/>
      <c r="GRB50" s="164"/>
      <c r="GRC50" s="167"/>
      <c r="GRD50" s="168"/>
      <c r="GRE50" s="172"/>
      <c r="GRF50" s="168"/>
      <c r="GRG50" s="168"/>
      <c r="GRH50" s="168"/>
      <c r="GRI50" s="173"/>
      <c r="GRJ50" s="168"/>
      <c r="GRK50" s="164"/>
      <c r="GRL50" s="167"/>
      <c r="GRM50" s="168"/>
      <c r="GRN50" s="172"/>
      <c r="GRO50" s="168"/>
      <c r="GRP50" s="168"/>
      <c r="GRQ50" s="168"/>
      <c r="GRR50" s="173"/>
      <c r="GRS50" s="168"/>
      <c r="GRT50" s="164"/>
      <c r="GRU50" s="167"/>
      <c r="GRV50" s="168"/>
      <c r="GRW50" s="172"/>
      <c r="GRX50" s="168"/>
      <c r="GRY50" s="168"/>
      <c r="GRZ50" s="168"/>
      <c r="GSA50" s="173"/>
      <c r="GSB50" s="168"/>
      <c r="GSC50" s="164"/>
      <c r="GSD50" s="167"/>
      <c r="GSE50" s="168"/>
      <c r="GSF50" s="172"/>
      <c r="GSG50" s="168"/>
      <c r="GSH50" s="168"/>
      <c r="GSI50" s="168"/>
      <c r="GSJ50" s="173"/>
      <c r="GSK50" s="168"/>
      <c r="GSL50" s="164"/>
      <c r="GSM50" s="167"/>
      <c r="GSN50" s="168"/>
      <c r="GSO50" s="172"/>
      <c r="GSP50" s="168"/>
      <c r="GSQ50" s="168"/>
      <c r="GSR50" s="168"/>
      <c r="GSS50" s="173"/>
      <c r="GST50" s="168"/>
      <c r="GSU50" s="164"/>
      <c r="GSV50" s="167"/>
      <c r="GSW50" s="168"/>
      <c r="GSX50" s="172"/>
      <c r="GSY50" s="168"/>
      <c r="GSZ50" s="168"/>
      <c r="GTA50" s="168"/>
      <c r="GTB50" s="173"/>
      <c r="GTC50" s="168"/>
      <c r="GTD50" s="164"/>
      <c r="GTE50" s="167"/>
      <c r="GTF50" s="168"/>
      <c r="GTG50" s="172"/>
      <c r="GTH50" s="168"/>
      <c r="GTI50" s="168"/>
      <c r="GTJ50" s="168"/>
      <c r="GTK50" s="173"/>
      <c r="GTL50" s="168"/>
      <c r="GTM50" s="164"/>
      <c r="GTN50" s="167"/>
      <c r="GTO50" s="168"/>
      <c r="GTP50" s="172"/>
      <c r="GTQ50" s="168"/>
      <c r="GTR50" s="168"/>
      <c r="GTS50" s="168"/>
      <c r="GTT50" s="173"/>
      <c r="GTU50" s="168"/>
      <c r="GTV50" s="164"/>
      <c r="GTW50" s="167"/>
      <c r="GTX50" s="168"/>
      <c r="GTY50" s="172"/>
      <c r="GTZ50" s="168"/>
      <c r="GUA50" s="168"/>
      <c r="GUB50" s="168"/>
      <c r="GUC50" s="173"/>
      <c r="GUD50" s="168"/>
      <c r="GUE50" s="164"/>
      <c r="GUF50" s="167"/>
      <c r="GUG50" s="168"/>
      <c r="GUH50" s="172"/>
      <c r="GUI50" s="168"/>
      <c r="GUJ50" s="168"/>
      <c r="GUK50" s="168"/>
      <c r="GUL50" s="173"/>
      <c r="GUM50" s="168"/>
      <c r="GUN50" s="164"/>
      <c r="GUO50" s="167"/>
      <c r="GUP50" s="168"/>
      <c r="GUQ50" s="172"/>
      <c r="GUR50" s="168"/>
      <c r="GUS50" s="168"/>
      <c r="GUT50" s="168"/>
      <c r="GUU50" s="173"/>
      <c r="GUV50" s="168"/>
      <c r="GUW50" s="164"/>
      <c r="GUX50" s="167"/>
      <c r="GUY50" s="168"/>
      <c r="GUZ50" s="172"/>
      <c r="GVA50" s="168"/>
      <c r="GVB50" s="168"/>
      <c r="GVC50" s="168"/>
      <c r="GVD50" s="173"/>
      <c r="GVE50" s="168"/>
      <c r="GVF50" s="164"/>
      <c r="GVG50" s="167"/>
      <c r="GVH50" s="168"/>
      <c r="GVI50" s="172"/>
      <c r="GVJ50" s="168"/>
      <c r="GVK50" s="168"/>
      <c r="GVL50" s="168"/>
      <c r="GVM50" s="173"/>
      <c r="GVN50" s="168"/>
      <c r="GVO50" s="164"/>
      <c r="GVP50" s="167"/>
      <c r="GVQ50" s="168"/>
      <c r="GVR50" s="172"/>
      <c r="GVS50" s="168"/>
      <c r="GVT50" s="168"/>
      <c r="GVU50" s="168"/>
      <c r="GVV50" s="173"/>
      <c r="GVW50" s="168"/>
      <c r="GVX50" s="164"/>
      <c r="GVY50" s="167"/>
      <c r="GVZ50" s="168"/>
      <c r="GWA50" s="172"/>
      <c r="GWB50" s="168"/>
      <c r="GWC50" s="168"/>
      <c r="GWD50" s="168"/>
      <c r="GWE50" s="173"/>
      <c r="GWF50" s="168"/>
      <c r="GWG50" s="164"/>
      <c r="GWH50" s="167"/>
      <c r="GWI50" s="168"/>
      <c r="GWJ50" s="172"/>
      <c r="GWK50" s="168"/>
      <c r="GWL50" s="168"/>
      <c r="GWM50" s="168"/>
      <c r="GWN50" s="173"/>
      <c r="GWO50" s="168"/>
      <c r="GWP50" s="164"/>
      <c r="GWQ50" s="167"/>
      <c r="GWR50" s="168"/>
      <c r="GWS50" s="172"/>
      <c r="GWT50" s="168"/>
      <c r="GWU50" s="168"/>
      <c r="GWV50" s="168"/>
      <c r="GWW50" s="173"/>
      <c r="GWX50" s="168"/>
      <c r="GWY50" s="164"/>
      <c r="GWZ50" s="167"/>
      <c r="GXA50" s="168"/>
      <c r="GXB50" s="172"/>
      <c r="GXC50" s="168"/>
      <c r="GXD50" s="168"/>
      <c r="GXE50" s="168"/>
      <c r="GXF50" s="173"/>
      <c r="GXG50" s="168"/>
      <c r="GXH50" s="164"/>
      <c r="GXI50" s="167"/>
      <c r="GXJ50" s="168"/>
      <c r="GXK50" s="172"/>
      <c r="GXL50" s="168"/>
      <c r="GXM50" s="168"/>
      <c r="GXN50" s="168"/>
      <c r="GXO50" s="173"/>
      <c r="GXP50" s="168"/>
      <c r="GXQ50" s="164"/>
      <c r="GXR50" s="167"/>
      <c r="GXS50" s="168"/>
      <c r="GXT50" s="172"/>
      <c r="GXU50" s="168"/>
      <c r="GXV50" s="168"/>
      <c r="GXW50" s="168"/>
      <c r="GXX50" s="173"/>
      <c r="GXY50" s="168"/>
      <c r="GXZ50" s="164"/>
      <c r="GYA50" s="167"/>
      <c r="GYB50" s="168"/>
      <c r="GYC50" s="172"/>
      <c r="GYD50" s="168"/>
      <c r="GYE50" s="168"/>
      <c r="GYF50" s="168"/>
      <c r="GYG50" s="173"/>
      <c r="GYH50" s="168"/>
      <c r="GYI50" s="164"/>
      <c r="GYJ50" s="167"/>
      <c r="GYK50" s="168"/>
      <c r="GYL50" s="172"/>
      <c r="GYM50" s="168"/>
      <c r="GYN50" s="168"/>
      <c r="GYO50" s="168"/>
      <c r="GYP50" s="173"/>
      <c r="GYQ50" s="168"/>
      <c r="GYR50" s="164"/>
      <c r="GYS50" s="167"/>
      <c r="GYT50" s="168"/>
      <c r="GYU50" s="172"/>
      <c r="GYV50" s="168"/>
      <c r="GYW50" s="168"/>
      <c r="GYX50" s="168"/>
      <c r="GYY50" s="173"/>
      <c r="GYZ50" s="168"/>
      <c r="GZA50" s="164"/>
      <c r="GZB50" s="167"/>
      <c r="GZC50" s="168"/>
      <c r="GZD50" s="172"/>
      <c r="GZE50" s="168"/>
      <c r="GZF50" s="168"/>
      <c r="GZG50" s="168"/>
      <c r="GZH50" s="173"/>
      <c r="GZI50" s="168"/>
      <c r="GZJ50" s="164"/>
      <c r="GZK50" s="167"/>
      <c r="GZL50" s="168"/>
      <c r="GZM50" s="172"/>
      <c r="GZN50" s="168"/>
      <c r="GZO50" s="168"/>
      <c r="GZP50" s="168"/>
      <c r="GZQ50" s="173"/>
      <c r="GZR50" s="168"/>
      <c r="GZS50" s="164"/>
      <c r="GZT50" s="167"/>
      <c r="GZU50" s="168"/>
      <c r="GZV50" s="172"/>
      <c r="GZW50" s="168"/>
      <c r="GZX50" s="168"/>
      <c r="GZY50" s="168"/>
      <c r="GZZ50" s="173"/>
      <c r="HAA50" s="168"/>
      <c r="HAB50" s="164"/>
      <c r="HAC50" s="167"/>
      <c r="HAD50" s="168"/>
      <c r="HAE50" s="172"/>
      <c r="HAF50" s="168"/>
      <c r="HAG50" s="168"/>
      <c r="HAH50" s="168"/>
      <c r="HAI50" s="173"/>
      <c r="HAJ50" s="168"/>
      <c r="HAK50" s="164"/>
      <c r="HAL50" s="167"/>
      <c r="HAM50" s="168"/>
      <c r="HAN50" s="172"/>
      <c r="HAO50" s="168"/>
      <c r="HAP50" s="168"/>
      <c r="HAQ50" s="168"/>
      <c r="HAR50" s="173"/>
      <c r="HAS50" s="168"/>
      <c r="HAT50" s="164"/>
      <c r="HAU50" s="167"/>
      <c r="HAV50" s="168"/>
      <c r="HAW50" s="172"/>
      <c r="HAX50" s="168"/>
      <c r="HAY50" s="168"/>
      <c r="HAZ50" s="168"/>
      <c r="HBA50" s="173"/>
      <c r="HBB50" s="168"/>
      <c r="HBC50" s="164"/>
      <c r="HBD50" s="167"/>
      <c r="HBE50" s="168"/>
      <c r="HBF50" s="172"/>
      <c r="HBG50" s="168"/>
      <c r="HBH50" s="168"/>
      <c r="HBI50" s="168"/>
      <c r="HBJ50" s="173"/>
      <c r="HBK50" s="168"/>
      <c r="HBL50" s="164"/>
      <c r="HBM50" s="167"/>
      <c r="HBN50" s="168"/>
      <c r="HBO50" s="172"/>
      <c r="HBP50" s="168"/>
      <c r="HBQ50" s="168"/>
      <c r="HBR50" s="168"/>
      <c r="HBS50" s="173"/>
      <c r="HBT50" s="168"/>
      <c r="HBU50" s="164"/>
      <c r="HBV50" s="167"/>
      <c r="HBW50" s="168"/>
      <c r="HBX50" s="172"/>
      <c r="HBY50" s="168"/>
      <c r="HBZ50" s="168"/>
      <c r="HCA50" s="168"/>
      <c r="HCB50" s="173"/>
      <c r="HCC50" s="168"/>
      <c r="HCD50" s="164"/>
      <c r="HCE50" s="167"/>
      <c r="HCF50" s="168"/>
      <c r="HCG50" s="172"/>
      <c r="HCH50" s="168"/>
      <c r="HCI50" s="168"/>
      <c r="HCJ50" s="168"/>
      <c r="HCK50" s="173"/>
      <c r="HCL50" s="168"/>
      <c r="HCM50" s="164"/>
      <c r="HCN50" s="167"/>
      <c r="HCO50" s="168"/>
      <c r="HCP50" s="172"/>
      <c r="HCQ50" s="168"/>
      <c r="HCR50" s="168"/>
      <c r="HCS50" s="168"/>
      <c r="HCT50" s="173"/>
      <c r="HCU50" s="168"/>
      <c r="HCV50" s="164"/>
      <c r="HCW50" s="167"/>
      <c r="HCX50" s="168"/>
      <c r="HCY50" s="172"/>
      <c r="HCZ50" s="168"/>
      <c r="HDA50" s="168"/>
      <c r="HDB50" s="168"/>
      <c r="HDC50" s="173"/>
      <c r="HDD50" s="168"/>
      <c r="HDE50" s="164"/>
      <c r="HDF50" s="167"/>
      <c r="HDG50" s="168"/>
      <c r="HDH50" s="172"/>
      <c r="HDI50" s="168"/>
      <c r="HDJ50" s="168"/>
      <c r="HDK50" s="168"/>
      <c r="HDL50" s="173"/>
      <c r="HDM50" s="168"/>
      <c r="HDN50" s="164"/>
      <c r="HDO50" s="167"/>
      <c r="HDP50" s="168"/>
      <c r="HDQ50" s="172"/>
      <c r="HDR50" s="168"/>
      <c r="HDS50" s="168"/>
      <c r="HDT50" s="168"/>
      <c r="HDU50" s="173"/>
      <c r="HDV50" s="168"/>
      <c r="HDW50" s="164"/>
      <c r="HDX50" s="167"/>
      <c r="HDY50" s="168"/>
      <c r="HDZ50" s="172"/>
      <c r="HEA50" s="168"/>
      <c r="HEB50" s="168"/>
      <c r="HEC50" s="168"/>
      <c r="HED50" s="173"/>
      <c r="HEE50" s="168"/>
      <c r="HEF50" s="164"/>
      <c r="HEG50" s="167"/>
      <c r="HEH50" s="168"/>
      <c r="HEI50" s="172"/>
      <c r="HEJ50" s="168"/>
      <c r="HEK50" s="168"/>
      <c r="HEL50" s="168"/>
      <c r="HEM50" s="173"/>
      <c r="HEN50" s="168"/>
      <c r="HEO50" s="164"/>
      <c r="HEP50" s="167"/>
      <c r="HEQ50" s="168"/>
      <c r="HER50" s="172"/>
      <c r="HES50" s="168"/>
      <c r="HET50" s="168"/>
      <c r="HEU50" s="168"/>
      <c r="HEV50" s="173"/>
      <c r="HEW50" s="168"/>
      <c r="HEX50" s="164"/>
      <c r="HEY50" s="167"/>
      <c r="HEZ50" s="168"/>
      <c r="HFA50" s="172"/>
      <c r="HFB50" s="168"/>
      <c r="HFC50" s="168"/>
      <c r="HFD50" s="168"/>
      <c r="HFE50" s="173"/>
      <c r="HFF50" s="168"/>
      <c r="HFG50" s="164"/>
      <c r="HFH50" s="167"/>
      <c r="HFI50" s="168"/>
      <c r="HFJ50" s="172"/>
      <c r="HFK50" s="168"/>
      <c r="HFL50" s="168"/>
      <c r="HFM50" s="168"/>
      <c r="HFN50" s="173"/>
      <c r="HFO50" s="168"/>
      <c r="HFP50" s="164"/>
      <c r="HFQ50" s="167"/>
      <c r="HFR50" s="168"/>
      <c r="HFS50" s="172"/>
      <c r="HFT50" s="168"/>
      <c r="HFU50" s="168"/>
      <c r="HFV50" s="168"/>
      <c r="HFW50" s="173"/>
      <c r="HFX50" s="168"/>
      <c r="HFY50" s="164"/>
      <c r="HFZ50" s="167"/>
      <c r="HGA50" s="168"/>
      <c r="HGB50" s="172"/>
      <c r="HGC50" s="168"/>
      <c r="HGD50" s="168"/>
      <c r="HGE50" s="168"/>
      <c r="HGF50" s="173"/>
      <c r="HGG50" s="168"/>
      <c r="HGH50" s="164"/>
      <c r="HGI50" s="167"/>
      <c r="HGJ50" s="168"/>
      <c r="HGK50" s="172"/>
      <c r="HGL50" s="168"/>
      <c r="HGM50" s="168"/>
      <c r="HGN50" s="168"/>
      <c r="HGO50" s="173"/>
      <c r="HGP50" s="168"/>
      <c r="HGQ50" s="164"/>
      <c r="HGR50" s="167"/>
      <c r="HGS50" s="168"/>
      <c r="HGT50" s="172"/>
      <c r="HGU50" s="168"/>
      <c r="HGV50" s="168"/>
      <c r="HGW50" s="168"/>
      <c r="HGX50" s="173"/>
      <c r="HGY50" s="168"/>
      <c r="HGZ50" s="164"/>
      <c r="HHA50" s="167"/>
      <c r="HHB50" s="168"/>
      <c r="HHC50" s="172"/>
      <c r="HHD50" s="168"/>
      <c r="HHE50" s="168"/>
      <c r="HHF50" s="168"/>
      <c r="HHG50" s="173"/>
      <c r="HHH50" s="168"/>
      <c r="HHI50" s="164"/>
      <c r="HHJ50" s="167"/>
      <c r="HHK50" s="168"/>
      <c r="HHL50" s="172"/>
      <c r="HHM50" s="168"/>
      <c r="HHN50" s="168"/>
      <c r="HHO50" s="168"/>
      <c r="HHP50" s="173"/>
      <c r="HHQ50" s="168"/>
      <c r="HHR50" s="164"/>
      <c r="HHS50" s="167"/>
      <c r="HHT50" s="168"/>
      <c r="HHU50" s="172"/>
      <c r="HHV50" s="168"/>
      <c r="HHW50" s="168"/>
      <c r="HHX50" s="168"/>
      <c r="HHY50" s="173"/>
      <c r="HHZ50" s="168"/>
      <c r="HIA50" s="164"/>
      <c r="HIB50" s="167"/>
      <c r="HIC50" s="168"/>
      <c r="HID50" s="172"/>
      <c r="HIE50" s="168"/>
      <c r="HIF50" s="168"/>
      <c r="HIG50" s="168"/>
      <c r="HIH50" s="173"/>
      <c r="HII50" s="168"/>
      <c r="HIJ50" s="164"/>
      <c r="HIK50" s="167"/>
      <c r="HIL50" s="168"/>
      <c r="HIM50" s="172"/>
      <c r="HIN50" s="168"/>
      <c r="HIO50" s="168"/>
      <c r="HIP50" s="168"/>
      <c r="HIQ50" s="173"/>
      <c r="HIR50" s="168"/>
      <c r="HIS50" s="164"/>
      <c r="HIT50" s="167"/>
      <c r="HIU50" s="168"/>
      <c r="HIV50" s="172"/>
      <c r="HIW50" s="168"/>
      <c r="HIX50" s="168"/>
      <c r="HIY50" s="168"/>
      <c r="HIZ50" s="173"/>
      <c r="HJA50" s="168"/>
      <c r="HJB50" s="164"/>
      <c r="HJC50" s="167"/>
      <c r="HJD50" s="168"/>
      <c r="HJE50" s="172"/>
      <c r="HJF50" s="168"/>
      <c r="HJG50" s="168"/>
      <c r="HJH50" s="168"/>
      <c r="HJI50" s="173"/>
      <c r="HJJ50" s="168"/>
      <c r="HJK50" s="164"/>
      <c r="HJL50" s="167"/>
      <c r="HJM50" s="168"/>
      <c r="HJN50" s="172"/>
      <c r="HJO50" s="168"/>
      <c r="HJP50" s="168"/>
      <c r="HJQ50" s="168"/>
      <c r="HJR50" s="173"/>
      <c r="HJS50" s="168"/>
      <c r="HJT50" s="164"/>
      <c r="HJU50" s="167"/>
      <c r="HJV50" s="168"/>
      <c r="HJW50" s="172"/>
      <c r="HJX50" s="168"/>
      <c r="HJY50" s="168"/>
      <c r="HJZ50" s="168"/>
      <c r="HKA50" s="173"/>
      <c r="HKB50" s="168"/>
      <c r="HKC50" s="164"/>
      <c r="HKD50" s="167"/>
      <c r="HKE50" s="168"/>
      <c r="HKF50" s="172"/>
      <c r="HKG50" s="168"/>
      <c r="HKH50" s="168"/>
      <c r="HKI50" s="168"/>
      <c r="HKJ50" s="173"/>
      <c r="HKK50" s="168"/>
      <c r="HKL50" s="164"/>
      <c r="HKM50" s="167"/>
      <c r="HKN50" s="168"/>
      <c r="HKO50" s="172"/>
      <c r="HKP50" s="168"/>
      <c r="HKQ50" s="168"/>
      <c r="HKR50" s="168"/>
      <c r="HKS50" s="173"/>
      <c r="HKT50" s="168"/>
      <c r="HKU50" s="164"/>
      <c r="HKV50" s="167"/>
      <c r="HKW50" s="168"/>
      <c r="HKX50" s="172"/>
      <c r="HKY50" s="168"/>
      <c r="HKZ50" s="168"/>
      <c r="HLA50" s="168"/>
      <c r="HLB50" s="173"/>
      <c r="HLC50" s="168"/>
      <c r="HLD50" s="164"/>
      <c r="HLE50" s="167"/>
      <c r="HLF50" s="168"/>
      <c r="HLG50" s="172"/>
      <c r="HLH50" s="168"/>
      <c r="HLI50" s="168"/>
      <c r="HLJ50" s="168"/>
      <c r="HLK50" s="173"/>
      <c r="HLL50" s="168"/>
      <c r="HLM50" s="164"/>
      <c r="HLN50" s="167"/>
      <c r="HLO50" s="168"/>
      <c r="HLP50" s="172"/>
      <c r="HLQ50" s="168"/>
      <c r="HLR50" s="168"/>
      <c r="HLS50" s="168"/>
      <c r="HLT50" s="173"/>
      <c r="HLU50" s="168"/>
      <c r="HLV50" s="164"/>
      <c r="HLW50" s="167"/>
      <c r="HLX50" s="168"/>
      <c r="HLY50" s="172"/>
      <c r="HLZ50" s="168"/>
      <c r="HMA50" s="168"/>
      <c r="HMB50" s="168"/>
      <c r="HMC50" s="173"/>
      <c r="HMD50" s="168"/>
      <c r="HME50" s="164"/>
      <c r="HMF50" s="167"/>
      <c r="HMG50" s="168"/>
      <c r="HMH50" s="172"/>
      <c r="HMI50" s="168"/>
      <c r="HMJ50" s="168"/>
      <c r="HMK50" s="168"/>
      <c r="HML50" s="173"/>
      <c r="HMM50" s="168"/>
      <c r="HMN50" s="164"/>
      <c r="HMO50" s="167"/>
      <c r="HMP50" s="168"/>
      <c r="HMQ50" s="172"/>
      <c r="HMR50" s="168"/>
      <c r="HMS50" s="168"/>
      <c r="HMT50" s="168"/>
      <c r="HMU50" s="173"/>
      <c r="HMV50" s="168"/>
      <c r="HMW50" s="164"/>
      <c r="HMX50" s="167"/>
      <c r="HMY50" s="168"/>
      <c r="HMZ50" s="172"/>
      <c r="HNA50" s="168"/>
      <c r="HNB50" s="168"/>
      <c r="HNC50" s="168"/>
      <c r="HND50" s="173"/>
      <c r="HNE50" s="168"/>
      <c r="HNF50" s="164"/>
      <c r="HNG50" s="167"/>
      <c r="HNH50" s="168"/>
      <c r="HNI50" s="172"/>
      <c r="HNJ50" s="168"/>
      <c r="HNK50" s="168"/>
      <c r="HNL50" s="168"/>
      <c r="HNM50" s="173"/>
      <c r="HNN50" s="168"/>
      <c r="HNO50" s="164"/>
      <c r="HNP50" s="167"/>
      <c r="HNQ50" s="168"/>
      <c r="HNR50" s="172"/>
      <c r="HNS50" s="168"/>
      <c r="HNT50" s="168"/>
      <c r="HNU50" s="168"/>
      <c r="HNV50" s="173"/>
      <c r="HNW50" s="168"/>
      <c r="HNX50" s="164"/>
      <c r="HNY50" s="167"/>
      <c r="HNZ50" s="168"/>
      <c r="HOA50" s="172"/>
      <c r="HOB50" s="168"/>
      <c r="HOC50" s="168"/>
      <c r="HOD50" s="168"/>
      <c r="HOE50" s="173"/>
      <c r="HOF50" s="168"/>
      <c r="HOG50" s="164"/>
      <c r="HOH50" s="167"/>
      <c r="HOI50" s="168"/>
      <c r="HOJ50" s="172"/>
      <c r="HOK50" s="168"/>
      <c r="HOL50" s="168"/>
      <c r="HOM50" s="168"/>
      <c r="HON50" s="173"/>
      <c r="HOO50" s="168"/>
      <c r="HOP50" s="164"/>
      <c r="HOQ50" s="167"/>
      <c r="HOR50" s="168"/>
      <c r="HOS50" s="172"/>
      <c r="HOT50" s="168"/>
      <c r="HOU50" s="168"/>
      <c r="HOV50" s="168"/>
      <c r="HOW50" s="173"/>
      <c r="HOX50" s="168"/>
      <c r="HOY50" s="164"/>
      <c r="HOZ50" s="167"/>
      <c r="HPA50" s="168"/>
      <c r="HPB50" s="172"/>
      <c r="HPC50" s="168"/>
      <c r="HPD50" s="168"/>
      <c r="HPE50" s="168"/>
      <c r="HPF50" s="173"/>
      <c r="HPG50" s="168"/>
      <c r="HPH50" s="164"/>
      <c r="HPI50" s="167"/>
      <c r="HPJ50" s="168"/>
      <c r="HPK50" s="172"/>
      <c r="HPL50" s="168"/>
      <c r="HPM50" s="168"/>
      <c r="HPN50" s="168"/>
      <c r="HPO50" s="173"/>
      <c r="HPP50" s="168"/>
      <c r="HPQ50" s="164"/>
      <c r="HPR50" s="167"/>
      <c r="HPS50" s="168"/>
      <c r="HPT50" s="172"/>
      <c r="HPU50" s="168"/>
      <c r="HPV50" s="168"/>
      <c r="HPW50" s="168"/>
      <c r="HPX50" s="173"/>
      <c r="HPY50" s="168"/>
      <c r="HPZ50" s="164"/>
      <c r="HQA50" s="167"/>
      <c r="HQB50" s="168"/>
      <c r="HQC50" s="172"/>
      <c r="HQD50" s="168"/>
      <c r="HQE50" s="168"/>
      <c r="HQF50" s="168"/>
      <c r="HQG50" s="173"/>
      <c r="HQH50" s="168"/>
      <c r="HQI50" s="164"/>
      <c r="HQJ50" s="167"/>
      <c r="HQK50" s="168"/>
      <c r="HQL50" s="172"/>
      <c r="HQM50" s="168"/>
      <c r="HQN50" s="168"/>
      <c r="HQO50" s="168"/>
      <c r="HQP50" s="173"/>
      <c r="HQQ50" s="168"/>
      <c r="HQR50" s="164"/>
      <c r="HQS50" s="167"/>
      <c r="HQT50" s="168"/>
      <c r="HQU50" s="172"/>
      <c r="HQV50" s="168"/>
      <c r="HQW50" s="168"/>
      <c r="HQX50" s="168"/>
      <c r="HQY50" s="173"/>
      <c r="HQZ50" s="168"/>
      <c r="HRA50" s="164"/>
      <c r="HRB50" s="167"/>
      <c r="HRC50" s="168"/>
      <c r="HRD50" s="172"/>
      <c r="HRE50" s="168"/>
      <c r="HRF50" s="168"/>
      <c r="HRG50" s="168"/>
      <c r="HRH50" s="173"/>
      <c r="HRI50" s="168"/>
      <c r="HRJ50" s="164"/>
      <c r="HRK50" s="167"/>
      <c r="HRL50" s="168"/>
      <c r="HRM50" s="172"/>
      <c r="HRN50" s="168"/>
      <c r="HRO50" s="168"/>
      <c r="HRP50" s="168"/>
      <c r="HRQ50" s="173"/>
      <c r="HRR50" s="168"/>
      <c r="HRS50" s="164"/>
      <c r="HRT50" s="167"/>
      <c r="HRU50" s="168"/>
      <c r="HRV50" s="172"/>
      <c r="HRW50" s="168"/>
      <c r="HRX50" s="168"/>
      <c r="HRY50" s="168"/>
      <c r="HRZ50" s="173"/>
      <c r="HSA50" s="168"/>
      <c r="HSB50" s="164"/>
      <c r="HSC50" s="167"/>
      <c r="HSD50" s="168"/>
      <c r="HSE50" s="172"/>
      <c r="HSF50" s="168"/>
      <c r="HSG50" s="168"/>
      <c r="HSH50" s="168"/>
      <c r="HSI50" s="173"/>
      <c r="HSJ50" s="168"/>
      <c r="HSK50" s="164"/>
      <c r="HSL50" s="167"/>
      <c r="HSM50" s="168"/>
      <c r="HSN50" s="172"/>
      <c r="HSO50" s="168"/>
      <c r="HSP50" s="168"/>
      <c r="HSQ50" s="168"/>
      <c r="HSR50" s="173"/>
      <c r="HSS50" s="168"/>
      <c r="HST50" s="164"/>
      <c r="HSU50" s="167"/>
      <c r="HSV50" s="168"/>
      <c r="HSW50" s="172"/>
      <c r="HSX50" s="168"/>
      <c r="HSY50" s="168"/>
      <c r="HSZ50" s="168"/>
      <c r="HTA50" s="173"/>
      <c r="HTB50" s="168"/>
      <c r="HTC50" s="164"/>
      <c r="HTD50" s="167"/>
      <c r="HTE50" s="168"/>
      <c r="HTF50" s="172"/>
      <c r="HTG50" s="168"/>
      <c r="HTH50" s="168"/>
      <c r="HTI50" s="168"/>
      <c r="HTJ50" s="173"/>
      <c r="HTK50" s="168"/>
      <c r="HTL50" s="164"/>
      <c r="HTM50" s="167"/>
      <c r="HTN50" s="168"/>
      <c r="HTO50" s="172"/>
      <c r="HTP50" s="168"/>
      <c r="HTQ50" s="168"/>
      <c r="HTR50" s="168"/>
      <c r="HTS50" s="173"/>
      <c r="HTT50" s="168"/>
      <c r="HTU50" s="164"/>
      <c r="HTV50" s="167"/>
      <c r="HTW50" s="168"/>
      <c r="HTX50" s="172"/>
      <c r="HTY50" s="168"/>
      <c r="HTZ50" s="168"/>
      <c r="HUA50" s="168"/>
      <c r="HUB50" s="173"/>
      <c r="HUC50" s="168"/>
      <c r="HUD50" s="164"/>
      <c r="HUE50" s="167"/>
      <c r="HUF50" s="168"/>
      <c r="HUG50" s="172"/>
      <c r="HUH50" s="168"/>
      <c r="HUI50" s="168"/>
      <c r="HUJ50" s="168"/>
      <c r="HUK50" s="173"/>
      <c r="HUL50" s="168"/>
      <c r="HUM50" s="164"/>
      <c r="HUN50" s="167"/>
      <c r="HUO50" s="168"/>
      <c r="HUP50" s="172"/>
      <c r="HUQ50" s="168"/>
      <c r="HUR50" s="168"/>
      <c r="HUS50" s="168"/>
      <c r="HUT50" s="173"/>
      <c r="HUU50" s="168"/>
      <c r="HUV50" s="164"/>
      <c r="HUW50" s="167"/>
      <c r="HUX50" s="168"/>
      <c r="HUY50" s="172"/>
      <c r="HUZ50" s="168"/>
      <c r="HVA50" s="168"/>
      <c r="HVB50" s="168"/>
      <c r="HVC50" s="173"/>
      <c r="HVD50" s="168"/>
      <c r="HVE50" s="164"/>
      <c r="HVF50" s="167"/>
      <c r="HVG50" s="168"/>
      <c r="HVH50" s="172"/>
      <c r="HVI50" s="168"/>
      <c r="HVJ50" s="168"/>
      <c r="HVK50" s="168"/>
      <c r="HVL50" s="173"/>
      <c r="HVM50" s="168"/>
      <c r="HVN50" s="164"/>
      <c r="HVO50" s="167"/>
      <c r="HVP50" s="168"/>
      <c r="HVQ50" s="172"/>
      <c r="HVR50" s="168"/>
      <c r="HVS50" s="168"/>
      <c r="HVT50" s="168"/>
      <c r="HVU50" s="173"/>
      <c r="HVV50" s="168"/>
      <c r="HVW50" s="164"/>
      <c r="HVX50" s="167"/>
      <c r="HVY50" s="168"/>
      <c r="HVZ50" s="172"/>
      <c r="HWA50" s="168"/>
      <c r="HWB50" s="168"/>
      <c r="HWC50" s="168"/>
      <c r="HWD50" s="173"/>
      <c r="HWE50" s="168"/>
      <c r="HWF50" s="164"/>
      <c r="HWG50" s="167"/>
      <c r="HWH50" s="168"/>
      <c r="HWI50" s="172"/>
      <c r="HWJ50" s="168"/>
      <c r="HWK50" s="168"/>
      <c r="HWL50" s="168"/>
      <c r="HWM50" s="173"/>
      <c r="HWN50" s="168"/>
      <c r="HWO50" s="164"/>
      <c r="HWP50" s="167"/>
      <c r="HWQ50" s="168"/>
      <c r="HWR50" s="172"/>
      <c r="HWS50" s="168"/>
      <c r="HWT50" s="168"/>
      <c r="HWU50" s="168"/>
      <c r="HWV50" s="173"/>
      <c r="HWW50" s="168"/>
      <c r="HWX50" s="164"/>
      <c r="HWY50" s="167"/>
      <c r="HWZ50" s="168"/>
      <c r="HXA50" s="172"/>
      <c r="HXB50" s="168"/>
      <c r="HXC50" s="168"/>
      <c r="HXD50" s="168"/>
      <c r="HXE50" s="173"/>
      <c r="HXF50" s="168"/>
      <c r="HXG50" s="164"/>
      <c r="HXH50" s="167"/>
      <c r="HXI50" s="168"/>
      <c r="HXJ50" s="172"/>
      <c r="HXK50" s="168"/>
      <c r="HXL50" s="168"/>
      <c r="HXM50" s="168"/>
      <c r="HXN50" s="173"/>
      <c r="HXO50" s="168"/>
      <c r="HXP50" s="164"/>
      <c r="HXQ50" s="167"/>
      <c r="HXR50" s="168"/>
      <c r="HXS50" s="172"/>
      <c r="HXT50" s="168"/>
      <c r="HXU50" s="168"/>
      <c r="HXV50" s="168"/>
      <c r="HXW50" s="173"/>
      <c r="HXX50" s="168"/>
      <c r="HXY50" s="164"/>
      <c r="HXZ50" s="167"/>
      <c r="HYA50" s="168"/>
      <c r="HYB50" s="172"/>
      <c r="HYC50" s="168"/>
      <c r="HYD50" s="168"/>
      <c r="HYE50" s="168"/>
      <c r="HYF50" s="173"/>
      <c r="HYG50" s="168"/>
      <c r="HYH50" s="164"/>
      <c r="HYI50" s="167"/>
      <c r="HYJ50" s="168"/>
      <c r="HYK50" s="172"/>
      <c r="HYL50" s="168"/>
      <c r="HYM50" s="168"/>
      <c r="HYN50" s="168"/>
      <c r="HYO50" s="173"/>
      <c r="HYP50" s="168"/>
      <c r="HYQ50" s="164"/>
      <c r="HYR50" s="167"/>
      <c r="HYS50" s="168"/>
      <c r="HYT50" s="172"/>
      <c r="HYU50" s="168"/>
      <c r="HYV50" s="168"/>
      <c r="HYW50" s="168"/>
      <c r="HYX50" s="173"/>
      <c r="HYY50" s="168"/>
      <c r="HYZ50" s="164"/>
      <c r="HZA50" s="167"/>
      <c r="HZB50" s="168"/>
      <c r="HZC50" s="172"/>
      <c r="HZD50" s="168"/>
      <c r="HZE50" s="168"/>
      <c r="HZF50" s="168"/>
      <c r="HZG50" s="173"/>
      <c r="HZH50" s="168"/>
      <c r="HZI50" s="164"/>
      <c r="HZJ50" s="167"/>
      <c r="HZK50" s="168"/>
      <c r="HZL50" s="172"/>
      <c r="HZM50" s="168"/>
      <c r="HZN50" s="168"/>
      <c r="HZO50" s="168"/>
      <c r="HZP50" s="173"/>
      <c r="HZQ50" s="168"/>
      <c r="HZR50" s="164"/>
      <c r="HZS50" s="167"/>
      <c r="HZT50" s="168"/>
      <c r="HZU50" s="172"/>
      <c r="HZV50" s="168"/>
      <c r="HZW50" s="168"/>
      <c r="HZX50" s="168"/>
      <c r="HZY50" s="173"/>
      <c r="HZZ50" s="168"/>
      <c r="IAA50" s="164"/>
      <c r="IAB50" s="167"/>
      <c r="IAC50" s="168"/>
      <c r="IAD50" s="172"/>
      <c r="IAE50" s="168"/>
      <c r="IAF50" s="168"/>
      <c r="IAG50" s="168"/>
      <c r="IAH50" s="173"/>
      <c r="IAI50" s="168"/>
      <c r="IAJ50" s="164"/>
      <c r="IAK50" s="167"/>
      <c r="IAL50" s="168"/>
      <c r="IAM50" s="172"/>
      <c r="IAN50" s="168"/>
      <c r="IAO50" s="168"/>
      <c r="IAP50" s="168"/>
      <c r="IAQ50" s="173"/>
      <c r="IAR50" s="168"/>
      <c r="IAS50" s="164"/>
      <c r="IAT50" s="167"/>
      <c r="IAU50" s="168"/>
      <c r="IAV50" s="172"/>
      <c r="IAW50" s="168"/>
      <c r="IAX50" s="168"/>
      <c r="IAY50" s="168"/>
      <c r="IAZ50" s="173"/>
      <c r="IBA50" s="168"/>
      <c r="IBB50" s="164"/>
      <c r="IBC50" s="167"/>
      <c r="IBD50" s="168"/>
      <c r="IBE50" s="172"/>
      <c r="IBF50" s="168"/>
      <c r="IBG50" s="168"/>
      <c r="IBH50" s="168"/>
      <c r="IBI50" s="173"/>
      <c r="IBJ50" s="168"/>
      <c r="IBK50" s="164"/>
      <c r="IBL50" s="167"/>
      <c r="IBM50" s="168"/>
      <c r="IBN50" s="172"/>
      <c r="IBO50" s="168"/>
      <c r="IBP50" s="168"/>
      <c r="IBQ50" s="168"/>
      <c r="IBR50" s="173"/>
      <c r="IBS50" s="168"/>
      <c r="IBT50" s="164"/>
      <c r="IBU50" s="167"/>
      <c r="IBV50" s="168"/>
      <c r="IBW50" s="172"/>
      <c r="IBX50" s="168"/>
      <c r="IBY50" s="168"/>
      <c r="IBZ50" s="168"/>
      <c r="ICA50" s="173"/>
      <c r="ICB50" s="168"/>
      <c r="ICC50" s="164"/>
      <c r="ICD50" s="167"/>
      <c r="ICE50" s="168"/>
      <c r="ICF50" s="172"/>
      <c r="ICG50" s="168"/>
      <c r="ICH50" s="168"/>
      <c r="ICI50" s="168"/>
      <c r="ICJ50" s="173"/>
      <c r="ICK50" s="168"/>
      <c r="ICL50" s="164"/>
      <c r="ICM50" s="167"/>
      <c r="ICN50" s="168"/>
      <c r="ICO50" s="172"/>
      <c r="ICP50" s="168"/>
      <c r="ICQ50" s="168"/>
      <c r="ICR50" s="168"/>
      <c r="ICS50" s="173"/>
      <c r="ICT50" s="168"/>
      <c r="ICU50" s="164"/>
      <c r="ICV50" s="167"/>
      <c r="ICW50" s="168"/>
      <c r="ICX50" s="172"/>
      <c r="ICY50" s="168"/>
      <c r="ICZ50" s="168"/>
      <c r="IDA50" s="168"/>
      <c r="IDB50" s="173"/>
      <c r="IDC50" s="168"/>
      <c r="IDD50" s="164"/>
      <c r="IDE50" s="167"/>
      <c r="IDF50" s="168"/>
      <c r="IDG50" s="172"/>
      <c r="IDH50" s="168"/>
      <c r="IDI50" s="168"/>
      <c r="IDJ50" s="168"/>
      <c r="IDK50" s="173"/>
      <c r="IDL50" s="168"/>
      <c r="IDM50" s="164"/>
      <c r="IDN50" s="167"/>
      <c r="IDO50" s="168"/>
      <c r="IDP50" s="172"/>
      <c r="IDQ50" s="168"/>
      <c r="IDR50" s="168"/>
      <c r="IDS50" s="168"/>
      <c r="IDT50" s="173"/>
      <c r="IDU50" s="168"/>
      <c r="IDV50" s="164"/>
      <c r="IDW50" s="167"/>
      <c r="IDX50" s="168"/>
      <c r="IDY50" s="172"/>
      <c r="IDZ50" s="168"/>
      <c r="IEA50" s="168"/>
      <c r="IEB50" s="168"/>
      <c r="IEC50" s="173"/>
      <c r="IED50" s="168"/>
      <c r="IEE50" s="164"/>
      <c r="IEF50" s="167"/>
      <c r="IEG50" s="168"/>
      <c r="IEH50" s="172"/>
      <c r="IEI50" s="168"/>
      <c r="IEJ50" s="168"/>
      <c r="IEK50" s="168"/>
      <c r="IEL50" s="173"/>
      <c r="IEM50" s="168"/>
      <c r="IEN50" s="164"/>
      <c r="IEO50" s="167"/>
      <c r="IEP50" s="168"/>
      <c r="IEQ50" s="172"/>
      <c r="IER50" s="168"/>
      <c r="IES50" s="168"/>
      <c r="IET50" s="168"/>
      <c r="IEU50" s="173"/>
      <c r="IEV50" s="168"/>
      <c r="IEW50" s="164"/>
      <c r="IEX50" s="167"/>
      <c r="IEY50" s="168"/>
      <c r="IEZ50" s="172"/>
      <c r="IFA50" s="168"/>
      <c r="IFB50" s="168"/>
      <c r="IFC50" s="168"/>
      <c r="IFD50" s="173"/>
      <c r="IFE50" s="168"/>
      <c r="IFF50" s="164"/>
      <c r="IFG50" s="167"/>
      <c r="IFH50" s="168"/>
      <c r="IFI50" s="172"/>
      <c r="IFJ50" s="168"/>
      <c r="IFK50" s="168"/>
      <c r="IFL50" s="168"/>
      <c r="IFM50" s="173"/>
      <c r="IFN50" s="168"/>
      <c r="IFO50" s="164"/>
      <c r="IFP50" s="167"/>
      <c r="IFQ50" s="168"/>
      <c r="IFR50" s="172"/>
      <c r="IFS50" s="168"/>
      <c r="IFT50" s="168"/>
      <c r="IFU50" s="168"/>
      <c r="IFV50" s="173"/>
      <c r="IFW50" s="168"/>
      <c r="IFX50" s="164"/>
      <c r="IFY50" s="167"/>
      <c r="IFZ50" s="168"/>
      <c r="IGA50" s="172"/>
      <c r="IGB50" s="168"/>
      <c r="IGC50" s="168"/>
      <c r="IGD50" s="168"/>
      <c r="IGE50" s="173"/>
      <c r="IGF50" s="168"/>
      <c r="IGG50" s="164"/>
      <c r="IGH50" s="167"/>
      <c r="IGI50" s="168"/>
      <c r="IGJ50" s="172"/>
      <c r="IGK50" s="168"/>
      <c r="IGL50" s="168"/>
      <c r="IGM50" s="168"/>
      <c r="IGN50" s="173"/>
      <c r="IGO50" s="168"/>
      <c r="IGP50" s="164"/>
      <c r="IGQ50" s="167"/>
      <c r="IGR50" s="168"/>
      <c r="IGS50" s="172"/>
      <c r="IGT50" s="168"/>
      <c r="IGU50" s="168"/>
      <c r="IGV50" s="168"/>
      <c r="IGW50" s="173"/>
      <c r="IGX50" s="168"/>
      <c r="IGY50" s="164"/>
      <c r="IGZ50" s="167"/>
      <c r="IHA50" s="168"/>
      <c r="IHB50" s="172"/>
      <c r="IHC50" s="168"/>
      <c r="IHD50" s="168"/>
      <c r="IHE50" s="168"/>
      <c r="IHF50" s="173"/>
      <c r="IHG50" s="168"/>
      <c r="IHH50" s="164"/>
      <c r="IHI50" s="167"/>
      <c r="IHJ50" s="168"/>
      <c r="IHK50" s="172"/>
      <c r="IHL50" s="168"/>
      <c r="IHM50" s="168"/>
      <c r="IHN50" s="168"/>
      <c r="IHO50" s="173"/>
      <c r="IHP50" s="168"/>
      <c r="IHQ50" s="164"/>
      <c r="IHR50" s="167"/>
      <c r="IHS50" s="168"/>
      <c r="IHT50" s="172"/>
      <c r="IHU50" s="168"/>
      <c r="IHV50" s="168"/>
      <c r="IHW50" s="168"/>
      <c r="IHX50" s="173"/>
      <c r="IHY50" s="168"/>
      <c r="IHZ50" s="164"/>
      <c r="IIA50" s="167"/>
      <c r="IIB50" s="168"/>
      <c r="IIC50" s="172"/>
      <c r="IID50" s="168"/>
      <c r="IIE50" s="168"/>
      <c r="IIF50" s="168"/>
      <c r="IIG50" s="173"/>
      <c r="IIH50" s="168"/>
      <c r="III50" s="164"/>
      <c r="IIJ50" s="167"/>
      <c r="IIK50" s="168"/>
      <c r="IIL50" s="172"/>
      <c r="IIM50" s="168"/>
      <c r="IIN50" s="168"/>
      <c r="IIO50" s="168"/>
      <c r="IIP50" s="173"/>
      <c r="IIQ50" s="168"/>
      <c r="IIR50" s="164"/>
      <c r="IIS50" s="167"/>
      <c r="IIT50" s="168"/>
      <c r="IIU50" s="172"/>
      <c r="IIV50" s="168"/>
      <c r="IIW50" s="168"/>
      <c r="IIX50" s="168"/>
      <c r="IIY50" s="173"/>
      <c r="IIZ50" s="168"/>
      <c r="IJA50" s="164"/>
      <c r="IJB50" s="167"/>
      <c r="IJC50" s="168"/>
      <c r="IJD50" s="172"/>
      <c r="IJE50" s="168"/>
      <c r="IJF50" s="168"/>
      <c r="IJG50" s="168"/>
      <c r="IJH50" s="173"/>
      <c r="IJI50" s="168"/>
      <c r="IJJ50" s="164"/>
      <c r="IJK50" s="167"/>
      <c r="IJL50" s="168"/>
      <c r="IJM50" s="172"/>
      <c r="IJN50" s="168"/>
      <c r="IJO50" s="168"/>
      <c r="IJP50" s="168"/>
      <c r="IJQ50" s="173"/>
      <c r="IJR50" s="168"/>
      <c r="IJS50" s="164"/>
      <c r="IJT50" s="167"/>
      <c r="IJU50" s="168"/>
      <c r="IJV50" s="172"/>
      <c r="IJW50" s="168"/>
      <c r="IJX50" s="168"/>
      <c r="IJY50" s="168"/>
      <c r="IJZ50" s="173"/>
      <c r="IKA50" s="168"/>
      <c r="IKB50" s="164"/>
      <c r="IKC50" s="167"/>
      <c r="IKD50" s="168"/>
      <c r="IKE50" s="172"/>
      <c r="IKF50" s="168"/>
      <c r="IKG50" s="168"/>
      <c r="IKH50" s="168"/>
      <c r="IKI50" s="173"/>
      <c r="IKJ50" s="168"/>
      <c r="IKK50" s="164"/>
      <c r="IKL50" s="167"/>
      <c r="IKM50" s="168"/>
      <c r="IKN50" s="172"/>
      <c r="IKO50" s="168"/>
      <c r="IKP50" s="168"/>
      <c r="IKQ50" s="168"/>
      <c r="IKR50" s="173"/>
      <c r="IKS50" s="168"/>
      <c r="IKT50" s="164"/>
      <c r="IKU50" s="167"/>
      <c r="IKV50" s="168"/>
      <c r="IKW50" s="172"/>
      <c r="IKX50" s="168"/>
      <c r="IKY50" s="168"/>
      <c r="IKZ50" s="168"/>
      <c r="ILA50" s="173"/>
      <c r="ILB50" s="168"/>
      <c r="ILC50" s="164"/>
      <c r="ILD50" s="167"/>
      <c r="ILE50" s="168"/>
      <c r="ILF50" s="172"/>
      <c r="ILG50" s="168"/>
      <c r="ILH50" s="168"/>
      <c r="ILI50" s="168"/>
      <c r="ILJ50" s="173"/>
      <c r="ILK50" s="168"/>
      <c r="ILL50" s="164"/>
      <c r="ILM50" s="167"/>
      <c r="ILN50" s="168"/>
      <c r="ILO50" s="172"/>
      <c r="ILP50" s="168"/>
      <c r="ILQ50" s="168"/>
      <c r="ILR50" s="168"/>
      <c r="ILS50" s="173"/>
      <c r="ILT50" s="168"/>
      <c r="ILU50" s="164"/>
      <c r="ILV50" s="167"/>
      <c r="ILW50" s="168"/>
      <c r="ILX50" s="172"/>
      <c r="ILY50" s="168"/>
      <c r="ILZ50" s="168"/>
      <c r="IMA50" s="168"/>
      <c r="IMB50" s="173"/>
      <c r="IMC50" s="168"/>
      <c r="IMD50" s="164"/>
      <c r="IME50" s="167"/>
      <c r="IMF50" s="168"/>
      <c r="IMG50" s="172"/>
      <c r="IMH50" s="168"/>
      <c r="IMI50" s="168"/>
      <c r="IMJ50" s="168"/>
      <c r="IMK50" s="173"/>
      <c r="IML50" s="168"/>
      <c r="IMM50" s="164"/>
      <c r="IMN50" s="167"/>
      <c r="IMO50" s="168"/>
      <c r="IMP50" s="172"/>
      <c r="IMQ50" s="168"/>
      <c r="IMR50" s="168"/>
      <c r="IMS50" s="168"/>
      <c r="IMT50" s="173"/>
      <c r="IMU50" s="168"/>
      <c r="IMV50" s="164"/>
      <c r="IMW50" s="167"/>
      <c r="IMX50" s="168"/>
      <c r="IMY50" s="172"/>
      <c r="IMZ50" s="168"/>
      <c r="INA50" s="168"/>
      <c r="INB50" s="168"/>
      <c r="INC50" s="173"/>
      <c r="IND50" s="168"/>
      <c r="INE50" s="164"/>
      <c r="INF50" s="167"/>
      <c r="ING50" s="168"/>
      <c r="INH50" s="172"/>
      <c r="INI50" s="168"/>
      <c r="INJ50" s="168"/>
      <c r="INK50" s="168"/>
      <c r="INL50" s="173"/>
      <c r="INM50" s="168"/>
      <c r="INN50" s="164"/>
      <c r="INO50" s="167"/>
      <c r="INP50" s="168"/>
      <c r="INQ50" s="172"/>
      <c r="INR50" s="168"/>
      <c r="INS50" s="168"/>
      <c r="INT50" s="168"/>
      <c r="INU50" s="173"/>
      <c r="INV50" s="168"/>
      <c r="INW50" s="164"/>
      <c r="INX50" s="167"/>
      <c r="INY50" s="168"/>
      <c r="INZ50" s="172"/>
      <c r="IOA50" s="168"/>
      <c r="IOB50" s="168"/>
      <c r="IOC50" s="168"/>
      <c r="IOD50" s="173"/>
      <c r="IOE50" s="168"/>
      <c r="IOF50" s="164"/>
      <c r="IOG50" s="167"/>
      <c r="IOH50" s="168"/>
      <c r="IOI50" s="172"/>
      <c r="IOJ50" s="168"/>
      <c r="IOK50" s="168"/>
      <c r="IOL50" s="168"/>
      <c r="IOM50" s="173"/>
      <c r="ION50" s="168"/>
      <c r="IOO50" s="164"/>
      <c r="IOP50" s="167"/>
      <c r="IOQ50" s="168"/>
      <c r="IOR50" s="172"/>
      <c r="IOS50" s="168"/>
      <c r="IOT50" s="168"/>
      <c r="IOU50" s="168"/>
      <c r="IOV50" s="173"/>
      <c r="IOW50" s="168"/>
      <c r="IOX50" s="164"/>
      <c r="IOY50" s="167"/>
      <c r="IOZ50" s="168"/>
      <c r="IPA50" s="172"/>
      <c r="IPB50" s="168"/>
      <c r="IPC50" s="168"/>
      <c r="IPD50" s="168"/>
      <c r="IPE50" s="173"/>
      <c r="IPF50" s="168"/>
      <c r="IPG50" s="164"/>
      <c r="IPH50" s="167"/>
      <c r="IPI50" s="168"/>
      <c r="IPJ50" s="172"/>
      <c r="IPK50" s="168"/>
      <c r="IPL50" s="168"/>
      <c r="IPM50" s="168"/>
      <c r="IPN50" s="173"/>
      <c r="IPO50" s="168"/>
      <c r="IPP50" s="164"/>
      <c r="IPQ50" s="167"/>
      <c r="IPR50" s="168"/>
      <c r="IPS50" s="172"/>
      <c r="IPT50" s="168"/>
      <c r="IPU50" s="168"/>
      <c r="IPV50" s="168"/>
      <c r="IPW50" s="173"/>
      <c r="IPX50" s="168"/>
      <c r="IPY50" s="164"/>
      <c r="IPZ50" s="167"/>
      <c r="IQA50" s="168"/>
      <c r="IQB50" s="172"/>
      <c r="IQC50" s="168"/>
      <c r="IQD50" s="168"/>
      <c r="IQE50" s="168"/>
      <c r="IQF50" s="173"/>
      <c r="IQG50" s="168"/>
      <c r="IQH50" s="164"/>
      <c r="IQI50" s="167"/>
      <c r="IQJ50" s="168"/>
      <c r="IQK50" s="172"/>
      <c r="IQL50" s="168"/>
      <c r="IQM50" s="168"/>
      <c r="IQN50" s="168"/>
      <c r="IQO50" s="173"/>
      <c r="IQP50" s="168"/>
      <c r="IQQ50" s="164"/>
      <c r="IQR50" s="167"/>
      <c r="IQS50" s="168"/>
      <c r="IQT50" s="172"/>
      <c r="IQU50" s="168"/>
      <c r="IQV50" s="168"/>
      <c r="IQW50" s="168"/>
      <c r="IQX50" s="173"/>
      <c r="IQY50" s="168"/>
      <c r="IQZ50" s="164"/>
      <c r="IRA50" s="167"/>
      <c r="IRB50" s="168"/>
      <c r="IRC50" s="172"/>
      <c r="IRD50" s="168"/>
      <c r="IRE50" s="168"/>
      <c r="IRF50" s="168"/>
      <c r="IRG50" s="173"/>
      <c r="IRH50" s="168"/>
      <c r="IRI50" s="164"/>
      <c r="IRJ50" s="167"/>
      <c r="IRK50" s="168"/>
      <c r="IRL50" s="172"/>
      <c r="IRM50" s="168"/>
      <c r="IRN50" s="168"/>
      <c r="IRO50" s="168"/>
      <c r="IRP50" s="173"/>
      <c r="IRQ50" s="168"/>
      <c r="IRR50" s="164"/>
      <c r="IRS50" s="167"/>
      <c r="IRT50" s="168"/>
      <c r="IRU50" s="172"/>
      <c r="IRV50" s="168"/>
      <c r="IRW50" s="168"/>
      <c r="IRX50" s="168"/>
      <c r="IRY50" s="173"/>
      <c r="IRZ50" s="168"/>
      <c r="ISA50" s="164"/>
      <c r="ISB50" s="167"/>
      <c r="ISC50" s="168"/>
      <c r="ISD50" s="172"/>
      <c r="ISE50" s="168"/>
      <c r="ISF50" s="168"/>
      <c r="ISG50" s="168"/>
      <c r="ISH50" s="173"/>
      <c r="ISI50" s="168"/>
      <c r="ISJ50" s="164"/>
      <c r="ISK50" s="167"/>
      <c r="ISL50" s="168"/>
      <c r="ISM50" s="172"/>
      <c r="ISN50" s="168"/>
      <c r="ISO50" s="168"/>
      <c r="ISP50" s="168"/>
      <c r="ISQ50" s="173"/>
      <c r="ISR50" s="168"/>
      <c r="ISS50" s="164"/>
      <c r="IST50" s="167"/>
      <c r="ISU50" s="168"/>
      <c r="ISV50" s="172"/>
      <c r="ISW50" s="168"/>
      <c r="ISX50" s="168"/>
      <c r="ISY50" s="168"/>
      <c r="ISZ50" s="173"/>
      <c r="ITA50" s="168"/>
      <c r="ITB50" s="164"/>
      <c r="ITC50" s="167"/>
      <c r="ITD50" s="168"/>
      <c r="ITE50" s="172"/>
      <c r="ITF50" s="168"/>
      <c r="ITG50" s="168"/>
      <c r="ITH50" s="168"/>
      <c r="ITI50" s="173"/>
      <c r="ITJ50" s="168"/>
      <c r="ITK50" s="164"/>
      <c r="ITL50" s="167"/>
      <c r="ITM50" s="168"/>
      <c r="ITN50" s="172"/>
      <c r="ITO50" s="168"/>
      <c r="ITP50" s="168"/>
      <c r="ITQ50" s="168"/>
      <c r="ITR50" s="173"/>
      <c r="ITS50" s="168"/>
      <c r="ITT50" s="164"/>
      <c r="ITU50" s="167"/>
      <c r="ITV50" s="168"/>
      <c r="ITW50" s="172"/>
      <c r="ITX50" s="168"/>
      <c r="ITY50" s="168"/>
      <c r="ITZ50" s="168"/>
      <c r="IUA50" s="173"/>
      <c r="IUB50" s="168"/>
      <c r="IUC50" s="164"/>
      <c r="IUD50" s="167"/>
      <c r="IUE50" s="168"/>
      <c r="IUF50" s="172"/>
      <c r="IUG50" s="168"/>
      <c r="IUH50" s="168"/>
      <c r="IUI50" s="168"/>
      <c r="IUJ50" s="173"/>
      <c r="IUK50" s="168"/>
      <c r="IUL50" s="164"/>
      <c r="IUM50" s="167"/>
      <c r="IUN50" s="168"/>
      <c r="IUO50" s="172"/>
      <c r="IUP50" s="168"/>
      <c r="IUQ50" s="168"/>
      <c r="IUR50" s="168"/>
      <c r="IUS50" s="173"/>
      <c r="IUT50" s="168"/>
      <c r="IUU50" s="164"/>
      <c r="IUV50" s="167"/>
      <c r="IUW50" s="168"/>
      <c r="IUX50" s="172"/>
      <c r="IUY50" s="168"/>
      <c r="IUZ50" s="168"/>
      <c r="IVA50" s="168"/>
      <c r="IVB50" s="173"/>
      <c r="IVC50" s="168"/>
      <c r="IVD50" s="164"/>
      <c r="IVE50" s="167"/>
      <c r="IVF50" s="168"/>
      <c r="IVG50" s="172"/>
      <c r="IVH50" s="168"/>
      <c r="IVI50" s="168"/>
      <c r="IVJ50" s="168"/>
      <c r="IVK50" s="173"/>
      <c r="IVL50" s="168"/>
      <c r="IVM50" s="164"/>
      <c r="IVN50" s="167"/>
      <c r="IVO50" s="168"/>
      <c r="IVP50" s="172"/>
      <c r="IVQ50" s="168"/>
      <c r="IVR50" s="168"/>
      <c r="IVS50" s="168"/>
      <c r="IVT50" s="173"/>
      <c r="IVU50" s="168"/>
      <c r="IVV50" s="164"/>
      <c r="IVW50" s="167"/>
      <c r="IVX50" s="168"/>
      <c r="IVY50" s="172"/>
      <c r="IVZ50" s="168"/>
      <c r="IWA50" s="168"/>
      <c r="IWB50" s="168"/>
      <c r="IWC50" s="173"/>
      <c r="IWD50" s="168"/>
      <c r="IWE50" s="164"/>
      <c r="IWF50" s="167"/>
      <c r="IWG50" s="168"/>
      <c r="IWH50" s="172"/>
      <c r="IWI50" s="168"/>
      <c r="IWJ50" s="168"/>
      <c r="IWK50" s="168"/>
      <c r="IWL50" s="173"/>
      <c r="IWM50" s="168"/>
      <c r="IWN50" s="164"/>
      <c r="IWO50" s="167"/>
      <c r="IWP50" s="168"/>
      <c r="IWQ50" s="172"/>
      <c r="IWR50" s="168"/>
      <c r="IWS50" s="168"/>
      <c r="IWT50" s="168"/>
      <c r="IWU50" s="173"/>
      <c r="IWV50" s="168"/>
      <c r="IWW50" s="164"/>
      <c r="IWX50" s="167"/>
      <c r="IWY50" s="168"/>
      <c r="IWZ50" s="172"/>
      <c r="IXA50" s="168"/>
      <c r="IXB50" s="168"/>
      <c r="IXC50" s="168"/>
      <c r="IXD50" s="173"/>
      <c r="IXE50" s="168"/>
      <c r="IXF50" s="164"/>
      <c r="IXG50" s="167"/>
      <c r="IXH50" s="168"/>
      <c r="IXI50" s="172"/>
      <c r="IXJ50" s="168"/>
      <c r="IXK50" s="168"/>
      <c r="IXL50" s="168"/>
      <c r="IXM50" s="173"/>
      <c r="IXN50" s="168"/>
      <c r="IXO50" s="164"/>
      <c r="IXP50" s="167"/>
      <c r="IXQ50" s="168"/>
      <c r="IXR50" s="172"/>
      <c r="IXS50" s="168"/>
      <c r="IXT50" s="168"/>
      <c r="IXU50" s="168"/>
      <c r="IXV50" s="173"/>
      <c r="IXW50" s="168"/>
      <c r="IXX50" s="164"/>
      <c r="IXY50" s="167"/>
      <c r="IXZ50" s="168"/>
      <c r="IYA50" s="172"/>
      <c r="IYB50" s="168"/>
      <c r="IYC50" s="168"/>
      <c r="IYD50" s="168"/>
      <c r="IYE50" s="173"/>
      <c r="IYF50" s="168"/>
      <c r="IYG50" s="164"/>
      <c r="IYH50" s="167"/>
      <c r="IYI50" s="168"/>
      <c r="IYJ50" s="172"/>
      <c r="IYK50" s="168"/>
      <c r="IYL50" s="168"/>
      <c r="IYM50" s="168"/>
      <c r="IYN50" s="173"/>
      <c r="IYO50" s="168"/>
      <c r="IYP50" s="164"/>
      <c r="IYQ50" s="167"/>
      <c r="IYR50" s="168"/>
      <c r="IYS50" s="172"/>
      <c r="IYT50" s="168"/>
      <c r="IYU50" s="168"/>
      <c r="IYV50" s="168"/>
      <c r="IYW50" s="173"/>
      <c r="IYX50" s="168"/>
      <c r="IYY50" s="164"/>
      <c r="IYZ50" s="167"/>
      <c r="IZA50" s="168"/>
      <c r="IZB50" s="172"/>
      <c r="IZC50" s="168"/>
      <c r="IZD50" s="168"/>
      <c r="IZE50" s="168"/>
      <c r="IZF50" s="173"/>
      <c r="IZG50" s="168"/>
      <c r="IZH50" s="164"/>
      <c r="IZI50" s="167"/>
      <c r="IZJ50" s="168"/>
      <c r="IZK50" s="172"/>
      <c r="IZL50" s="168"/>
      <c r="IZM50" s="168"/>
      <c r="IZN50" s="168"/>
      <c r="IZO50" s="173"/>
      <c r="IZP50" s="168"/>
      <c r="IZQ50" s="164"/>
      <c r="IZR50" s="167"/>
      <c r="IZS50" s="168"/>
      <c r="IZT50" s="172"/>
      <c r="IZU50" s="168"/>
      <c r="IZV50" s="168"/>
      <c r="IZW50" s="168"/>
      <c r="IZX50" s="173"/>
      <c r="IZY50" s="168"/>
      <c r="IZZ50" s="164"/>
      <c r="JAA50" s="167"/>
      <c r="JAB50" s="168"/>
      <c r="JAC50" s="172"/>
      <c r="JAD50" s="168"/>
      <c r="JAE50" s="168"/>
      <c r="JAF50" s="168"/>
      <c r="JAG50" s="173"/>
      <c r="JAH50" s="168"/>
      <c r="JAI50" s="164"/>
      <c r="JAJ50" s="167"/>
      <c r="JAK50" s="168"/>
      <c r="JAL50" s="172"/>
      <c r="JAM50" s="168"/>
      <c r="JAN50" s="168"/>
      <c r="JAO50" s="168"/>
      <c r="JAP50" s="173"/>
      <c r="JAQ50" s="168"/>
      <c r="JAR50" s="164"/>
      <c r="JAS50" s="167"/>
      <c r="JAT50" s="168"/>
      <c r="JAU50" s="172"/>
      <c r="JAV50" s="168"/>
      <c r="JAW50" s="168"/>
      <c r="JAX50" s="168"/>
      <c r="JAY50" s="173"/>
      <c r="JAZ50" s="168"/>
      <c r="JBA50" s="164"/>
      <c r="JBB50" s="167"/>
      <c r="JBC50" s="168"/>
      <c r="JBD50" s="172"/>
      <c r="JBE50" s="168"/>
      <c r="JBF50" s="168"/>
      <c r="JBG50" s="168"/>
      <c r="JBH50" s="173"/>
      <c r="JBI50" s="168"/>
      <c r="JBJ50" s="164"/>
      <c r="JBK50" s="167"/>
      <c r="JBL50" s="168"/>
      <c r="JBM50" s="172"/>
      <c r="JBN50" s="168"/>
      <c r="JBO50" s="168"/>
      <c r="JBP50" s="168"/>
      <c r="JBQ50" s="173"/>
      <c r="JBR50" s="168"/>
      <c r="JBS50" s="164"/>
      <c r="JBT50" s="167"/>
      <c r="JBU50" s="168"/>
      <c r="JBV50" s="172"/>
      <c r="JBW50" s="168"/>
      <c r="JBX50" s="168"/>
      <c r="JBY50" s="168"/>
      <c r="JBZ50" s="173"/>
      <c r="JCA50" s="168"/>
      <c r="JCB50" s="164"/>
      <c r="JCC50" s="167"/>
      <c r="JCD50" s="168"/>
      <c r="JCE50" s="172"/>
      <c r="JCF50" s="168"/>
      <c r="JCG50" s="168"/>
      <c r="JCH50" s="168"/>
      <c r="JCI50" s="173"/>
      <c r="JCJ50" s="168"/>
      <c r="JCK50" s="164"/>
      <c r="JCL50" s="167"/>
      <c r="JCM50" s="168"/>
      <c r="JCN50" s="172"/>
      <c r="JCO50" s="168"/>
      <c r="JCP50" s="168"/>
      <c r="JCQ50" s="168"/>
      <c r="JCR50" s="173"/>
      <c r="JCS50" s="168"/>
      <c r="JCT50" s="164"/>
      <c r="JCU50" s="167"/>
      <c r="JCV50" s="168"/>
      <c r="JCW50" s="172"/>
      <c r="JCX50" s="168"/>
      <c r="JCY50" s="168"/>
      <c r="JCZ50" s="168"/>
      <c r="JDA50" s="173"/>
      <c r="JDB50" s="168"/>
      <c r="JDC50" s="164"/>
      <c r="JDD50" s="167"/>
      <c r="JDE50" s="168"/>
      <c r="JDF50" s="172"/>
      <c r="JDG50" s="168"/>
      <c r="JDH50" s="168"/>
      <c r="JDI50" s="168"/>
      <c r="JDJ50" s="173"/>
      <c r="JDK50" s="168"/>
      <c r="JDL50" s="164"/>
      <c r="JDM50" s="167"/>
      <c r="JDN50" s="168"/>
      <c r="JDO50" s="172"/>
      <c r="JDP50" s="168"/>
      <c r="JDQ50" s="168"/>
      <c r="JDR50" s="168"/>
      <c r="JDS50" s="173"/>
      <c r="JDT50" s="168"/>
      <c r="JDU50" s="164"/>
      <c r="JDV50" s="167"/>
      <c r="JDW50" s="168"/>
      <c r="JDX50" s="172"/>
      <c r="JDY50" s="168"/>
      <c r="JDZ50" s="168"/>
      <c r="JEA50" s="168"/>
      <c r="JEB50" s="173"/>
      <c r="JEC50" s="168"/>
      <c r="JED50" s="164"/>
      <c r="JEE50" s="167"/>
      <c r="JEF50" s="168"/>
      <c r="JEG50" s="172"/>
      <c r="JEH50" s="168"/>
      <c r="JEI50" s="168"/>
      <c r="JEJ50" s="168"/>
      <c r="JEK50" s="173"/>
      <c r="JEL50" s="168"/>
      <c r="JEM50" s="164"/>
      <c r="JEN50" s="167"/>
      <c r="JEO50" s="168"/>
      <c r="JEP50" s="172"/>
      <c r="JEQ50" s="168"/>
      <c r="JER50" s="168"/>
      <c r="JES50" s="168"/>
      <c r="JET50" s="173"/>
      <c r="JEU50" s="168"/>
      <c r="JEV50" s="164"/>
      <c r="JEW50" s="167"/>
      <c r="JEX50" s="168"/>
      <c r="JEY50" s="172"/>
      <c r="JEZ50" s="168"/>
      <c r="JFA50" s="168"/>
      <c r="JFB50" s="168"/>
      <c r="JFC50" s="173"/>
      <c r="JFD50" s="168"/>
      <c r="JFE50" s="164"/>
      <c r="JFF50" s="167"/>
      <c r="JFG50" s="168"/>
      <c r="JFH50" s="172"/>
      <c r="JFI50" s="168"/>
      <c r="JFJ50" s="168"/>
      <c r="JFK50" s="168"/>
      <c r="JFL50" s="173"/>
      <c r="JFM50" s="168"/>
      <c r="JFN50" s="164"/>
      <c r="JFO50" s="167"/>
      <c r="JFP50" s="168"/>
      <c r="JFQ50" s="172"/>
      <c r="JFR50" s="168"/>
      <c r="JFS50" s="168"/>
      <c r="JFT50" s="168"/>
      <c r="JFU50" s="173"/>
      <c r="JFV50" s="168"/>
      <c r="JFW50" s="164"/>
      <c r="JFX50" s="167"/>
      <c r="JFY50" s="168"/>
      <c r="JFZ50" s="172"/>
      <c r="JGA50" s="168"/>
      <c r="JGB50" s="168"/>
      <c r="JGC50" s="168"/>
      <c r="JGD50" s="173"/>
      <c r="JGE50" s="168"/>
      <c r="JGF50" s="164"/>
      <c r="JGG50" s="167"/>
      <c r="JGH50" s="168"/>
      <c r="JGI50" s="172"/>
      <c r="JGJ50" s="168"/>
      <c r="JGK50" s="168"/>
      <c r="JGL50" s="168"/>
      <c r="JGM50" s="173"/>
      <c r="JGN50" s="168"/>
      <c r="JGO50" s="164"/>
      <c r="JGP50" s="167"/>
      <c r="JGQ50" s="168"/>
      <c r="JGR50" s="172"/>
      <c r="JGS50" s="168"/>
      <c r="JGT50" s="168"/>
      <c r="JGU50" s="168"/>
      <c r="JGV50" s="173"/>
      <c r="JGW50" s="168"/>
      <c r="JGX50" s="164"/>
      <c r="JGY50" s="167"/>
      <c r="JGZ50" s="168"/>
      <c r="JHA50" s="172"/>
      <c r="JHB50" s="168"/>
      <c r="JHC50" s="168"/>
      <c r="JHD50" s="168"/>
      <c r="JHE50" s="173"/>
      <c r="JHF50" s="168"/>
      <c r="JHG50" s="164"/>
      <c r="JHH50" s="167"/>
      <c r="JHI50" s="168"/>
      <c r="JHJ50" s="172"/>
      <c r="JHK50" s="168"/>
      <c r="JHL50" s="168"/>
      <c r="JHM50" s="168"/>
      <c r="JHN50" s="173"/>
      <c r="JHO50" s="168"/>
      <c r="JHP50" s="164"/>
      <c r="JHQ50" s="167"/>
      <c r="JHR50" s="168"/>
      <c r="JHS50" s="172"/>
      <c r="JHT50" s="168"/>
      <c r="JHU50" s="168"/>
      <c r="JHV50" s="168"/>
      <c r="JHW50" s="173"/>
      <c r="JHX50" s="168"/>
      <c r="JHY50" s="164"/>
      <c r="JHZ50" s="167"/>
      <c r="JIA50" s="168"/>
      <c r="JIB50" s="172"/>
      <c r="JIC50" s="168"/>
      <c r="JID50" s="168"/>
      <c r="JIE50" s="168"/>
      <c r="JIF50" s="173"/>
      <c r="JIG50" s="168"/>
      <c r="JIH50" s="164"/>
      <c r="JII50" s="167"/>
      <c r="JIJ50" s="168"/>
      <c r="JIK50" s="172"/>
      <c r="JIL50" s="168"/>
      <c r="JIM50" s="168"/>
      <c r="JIN50" s="168"/>
      <c r="JIO50" s="173"/>
      <c r="JIP50" s="168"/>
      <c r="JIQ50" s="164"/>
      <c r="JIR50" s="167"/>
      <c r="JIS50" s="168"/>
      <c r="JIT50" s="172"/>
      <c r="JIU50" s="168"/>
      <c r="JIV50" s="168"/>
      <c r="JIW50" s="168"/>
      <c r="JIX50" s="173"/>
      <c r="JIY50" s="168"/>
      <c r="JIZ50" s="164"/>
      <c r="JJA50" s="167"/>
      <c r="JJB50" s="168"/>
      <c r="JJC50" s="172"/>
      <c r="JJD50" s="168"/>
      <c r="JJE50" s="168"/>
      <c r="JJF50" s="168"/>
      <c r="JJG50" s="173"/>
      <c r="JJH50" s="168"/>
      <c r="JJI50" s="164"/>
      <c r="JJJ50" s="167"/>
      <c r="JJK50" s="168"/>
      <c r="JJL50" s="172"/>
      <c r="JJM50" s="168"/>
      <c r="JJN50" s="168"/>
      <c r="JJO50" s="168"/>
      <c r="JJP50" s="173"/>
      <c r="JJQ50" s="168"/>
      <c r="JJR50" s="164"/>
      <c r="JJS50" s="167"/>
      <c r="JJT50" s="168"/>
      <c r="JJU50" s="172"/>
      <c r="JJV50" s="168"/>
      <c r="JJW50" s="168"/>
      <c r="JJX50" s="168"/>
      <c r="JJY50" s="173"/>
      <c r="JJZ50" s="168"/>
      <c r="JKA50" s="164"/>
      <c r="JKB50" s="167"/>
      <c r="JKC50" s="168"/>
      <c r="JKD50" s="172"/>
      <c r="JKE50" s="168"/>
      <c r="JKF50" s="168"/>
      <c r="JKG50" s="168"/>
      <c r="JKH50" s="173"/>
      <c r="JKI50" s="168"/>
      <c r="JKJ50" s="164"/>
      <c r="JKK50" s="167"/>
      <c r="JKL50" s="168"/>
      <c r="JKM50" s="172"/>
      <c r="JKN50" s="168"/>
      <c r="JKO50" s="168"/>
      <c r="JKP50" s="168"/>
      <c r="JKQ50" s="173"/>
      <c r="JKR50" s="168"/>
      <c r="JKS50" s="164"/>
      <c r="JKT50" s="167"/>
      <c r="JKU50" s="168"/>
      <c r="JKV50" s="172"/>
      <c r="JKW50" s="168"/>
      <c r="JKX50" s="168"/>
      <c r="JKY50" s="168"/>
      <c r="JKZ50" s="173"/>
      <c r="JLA50" s="168"/>
      <c r="JLB50" s="164"/>
      <c r="JLC50" s="167"/>
      <c r="JLD50" s="168"/>
      <c r="JLE50" s="172"/>
      <c r="JLF50" s="168"/>
      <c r="JLG50" s="168"/>
      <c r="JLH50" s="168"/>
      <c r="JLI50" s="173"/>
      <c r="JLJ50" s="168"/>
      <c r="JLK50" s="164"/>
      <c r="JLL50" s="167"/>
      <c r="JLM50" s="168"/>
      <c r="JLN50" s="172"/>
      <c r="JLO50" s="168"/>
      <c r="JLP50" s="168"/>
      <c r="JLQ50" s="168"/>
      <c r="JLR50" s="173"/>
      <c r="JLS50" s="168"/>
      <c r="JLT50" s="164"/>
      <c r="JLU50" s="167"/>
      <c r="JLV50" s="168"/>
      <c r="JLW50" s="172"/>
      <c r="JLX50" s="168"/>
      <c r="JLY50" s="168"/>
      <c r="JLZ50" s="168"/>
      <c r="JMA50" s="173"/>
      <c r="JMB50" s="168"/>
      <c r="JMC50" s="164"/>
      <c r="JMD50" s="167"/>
      <c r="JME50" s="168"/>
      <c r="JMF50" s="172"/>
      <c r="JMG50" s="168"/>
      <c r="JMH50" s="168"/>
      <c r="JMI50" s="168"/>
      <c r="JMJ50" s="173"/>
      <c r="JMK50" s="168"/>
      <c r="JML50" s="164"/>
      <c r="JMM50" s="167"/>
      <c r="JMN50" s="168"/>
      <c r="JMO50" s="172"/>
      <c r="JMP50" s="168"/>
      <c r="JMQ50" s="168"/>
      <c r="JMR50" s="168"/>
      <c r="JMS50" s="173"/>
      <c r="JMT50" s="168"/>
      <c r="JMU50" s="164"/>
      <c r="JMV50" s="167"/>
      <c r="JMW50" s="168"/>
      <c r="JMX50" s="172"/>
      <c r="JMY50" s="168"/>
      <c r="JMZ50" s="168"/>
      <c r="JNA50" s="168"/>
      <c r="JNB50" s="173"/>
      <c r="JNC50" s="168"/>
      <c r="JND50" s="164"/>
      <c r="JNE50" s="167"/>
      <c r="JNF50" s="168"/>
      <c r="JNG50" s="172"/>
      <c r="JNH50" s="168"/>
      <c r="JNI50" s="168"/>
      <c r="JNJ50" s="168"/>
      <c r="JNK50" s="173"/>
      <c r="JNL50" s="168"/>
      <c r="JNM50" s="164"/>
      <c r="JNN50" s="167"/>
      <c r="JNO50" s="168"/>
      <c r="JNP50" s="172"/>
      <c r="JNQ50" s="168"/>
      <c r="JNR50" s="168"/>
      <c r="JNS50" s="168"/>
      <c r="JNT50" s="173"/>
      <c r="JNU50" s="168"/>
      <c r="JNV50" s="164"/>
      <c r="JNW50" s="167"/>
      <c r="JNX50" s="168"/>
      <c r="JNY50" s="172"/>
      <c r="JNZ50" s="168"/>
      <c r="JOA50" s="168"/>
      <c r="JOB50" s="168"/>
      <c r="JOC50" s="173"/>
      <c r="JOD50" s="168"/>
      <c r="JOE50" s="164"/>
      <c r="JOF50" s="167"/>
      <c r="JOG50" s="168"/>
      <c r="JOH50" s="172"/>
      <c r="JOI50" s="168"/>
      <c r="JOJ50" s="168"/>
      <c r="JOK50" s="168"/>
      <c r="JOL50" s="173"/>
      <c r="JOM50" s="168"/>
      <c r="JON50" s="164"/>
      <c r="JOO50" s="167"/>
      <c r="JOP50" s="168"/>
      <c r="JOQ50" s="172"/>
      <c r="JOR50" s="168"/>
      <c r="JOS50" s="168"/>
      <c r="JOT50" s="168"/>
      <c r="JOU50" s="173"/>
      <c r="JOV50" s="168"/>
      <c r="JOW50" s="164"/>
      <c r="JOX50" s="167"/>
      <c r="JOY50" s="168"/>
      <c r="JOZ50" s="172"/>
      <c r="JPA50" s="168"/>
      <c r="JPB50" s="168"/>
      <c r="JPC50" s="168"/>
      <c r="JPD50" s="173"/>
      <c r="JPE50" s="168"/>
      <c r="JPF50" s="164"/>
      <c r="JPG50" s="167"/>
      <c r="JPH50" s="168"/>
      <c r="JPI50" s="172"/>
      <c r="JPJ50" s="168"/>
      <c r="JPK50" s="168"/>
      <c r="JPL50" s="168"/>
      <c r="JPM50" s="173"/>
      <c r="JPN50" s="168"/>
      <c r="JPO50" s="164"/>
      <c r="JPP50" s="167"/>
      <c r="JPQ50" s="168"/>
      <c r="JPR50" s="172"/>
      <c r="JPS50" s="168"/>
      <c r="JPT50" s="168"/>
      <c r="JPU50" s="168"/>
      <c r="JPV50" s="173"/>
      <c r="JPW50" s="168"/>
      <c r="JPX50" s="164"/>
      <c r="JPY50" s="167"/>
      <c r="JPZ50" s="168"/>
      <c r="JQA50" s="172"/>
      <c r="JQB50" s="168"/>
      <c r="JQC50" s="168"/>
      <c r="JQD50" s="168"/>
      <c r="JQE50" s="173"/>
      <c r="JQF50" s="168"/>
      <c r="JQG50" s="164"/>
      <c r="JQH50" s="167"/>
      <c r="JQI50" s="168"/>
      <c r="JQJ50" s="172"/>
      <c r="JQK50" s="168"/>
      <c r="JQL50" s="168"/>
      <c r="JQM50" s="168"/>
      <c r="JQN50" s="173"/>
      <c r="JQO50" s="168"/>
      <c r="JQP50" s="164"/>
      <c r="JQQ50" s="167"/>
      <c r="JQR50" s="168"/>
      <c r="JQS50" s="172"/>
      <c r="JQT50" s="168"/>
      <c r="JQU50" s="168"/>
      <c r="JQV50" s="168"/>
      <c r="JQW50" s="173"/>
      <c r="JQX50" s="168"/>
      <c r="JQY50" s="164"/>
      <c r="JQZ50" s="167"/>
      <c r="JRA50" s="168"/>
      <c r="JRB50" s="172"/>
      <c r="JRC50" s="168"/>
      <c r="JRD50" s="168"/>
      <c r="JRE50" s="168"/>
      <c r="JRF50" s="173"/>
      <c r="JRG50" s="168"/>
      <c r="JRH50" s="164"/>
      <c r="JRI50" s="167"/>
      <c r="JRJ50" s="168"/>
      <c r="JRK50" s="172"/>
      <c r="JRL50" s="168"/>
      <c r="JRM50" s="168"/>
      <c r="JRN50" s="168"/>
      <c r="JRO50" s="173"/>
      <c r="JRP50" s="168"/>
      <c r="JRQ50" s="164"/>
      <c r="JRR50" s="167"/>
      <c r="JRS50" s="168"/>
      <c r="JRT50" s="172"/>
      <c r="JRU50" s="168"/>
      <c r="JRV50" s="168"/>
      <c r="JRW50" s="168"/>
      <c r="JRX50" s="173"/>
      <c r="JRY50" s="168"/>
      <c r="JRZ50" s="164"/>
      <c r="JSA50" s="167"/>
      <c r="JSB50" s="168"/>
      <c r="JSC50" s="172"/>
      <c r="JSD50" s="168"/>
      <c r="JSE50" s="168"/>
      <c r="JSF50" s="168"/>
      <c r="JSG50" s="173"/>
      <c r="JSH50" s="168"/>
      <c r="JSI50" s="164"/>
      <c r="JSJ50" s="167"/>
      <c r="JSK50" s="168"/>
      <c r="JSL50" s="172"/>
      <c r="JSM50" s="168"/>
      <c r="JSN50" s="168"/>
      <c r="JSO50" s="168"/>
      <c r="JSP50" s="173"/>
      <c r="JSQ50" s="168"/>
      <c r="JSR50" s="164"/>
      <c r="JSS50" s="167"/>
      <c r="JST50" s="168"/>
      <c r="JSU50" s="172"/>
      <c r="JSV50" s="168"/>
      <c r="JSW50" s="168"/>
      <c r="JSX50" s="168"/>
      <c r="JSY50" s="173"/>
      <c r="JSZ50" s="168"/>
      <c r="JTA50" s="164"/>
      <c r="JTB50" s="167"/>
      <c r="JTC50" s="168"/>
      <c r="JTD50" s="172"/>
      <c r="JTE50" s="168"/>
      <c r="JTF50" s="168"/>
      <c r="JTG50" s="168"/>
      <c r="JTH50" s="173"/>
      <c r="JTI50" s="168"/>
      <c r="JTJ50" s="164"/>
      <c r="JTK50" s="167"/>
      <c r="JTL50" s="168"/>
      <c r="JTM50" s="172"/>
      <c r="JTN50" s="168"/>
      <c r="JTO50" s="168"/>
      <c r="JTP50" s="168"/>
      <c r="JTQ50" s="173"/>
      <c r="JTR50" s="168"/>
      <c r="JTS50" s="164"/>
      <c r="JTT50" s="167"/>
      <c r="JTU50" s="168"/>
      <c r="JTV50" s="172"/>
      <c r="JTW50" s="168"/>
      <c r="JTX50" s="168"/>
      <c r="JTY50" s="168"/>
      <c r="JTZ50" s="173"/>
      <c r="JUA50" s="168"/>
      <c r="JUB50" s="164"/>
      <c r="JUC50" s="167"/>
      <c r="JUD50" s="168"/>
      <c r="JUE50" s="172"/>
      <c r="JUF50" s="168"/>
      <c r="JUG50" s="168"/>
      <c r="JUH50" s="168"/>
      <c r="JUI50" s="173"/>
      <c r="JUJ50" s="168"/>
      <c r="JUK50" s="164"/>
      <c r="JUL50" s="167"/>
      <c r="JUM50" s="168"/>
      <c r="JUN50" s="172"/>
      <c r="JUO50" s="168"/>
      <c r="JUP50" s="168"/>
      <c r="JUQ50" s="168"/>
      <c r="JUR50" s="173"/>
      <c r="JUS50" s="168"/>
      <c r="JUT50" s="164"/>
      <c r="JUU50" s="167"/>
      <c r="JUV50" s="168"/>
      <c r="JUW50" s="172"/>
      <c r="JUX50" s="168"/>
      <c r="JUY50" s="168"/>
      <c r="JUZ50" s="168"/>
      <c r="JVA50" s="173"/>
      <c r="JVB50" s="168"/>
      <c r="JVC50" s="164"/>
      <c r="JVD50" s="167"/>
      <c r="JVE50" s="168"/>
      <c r="JVF50" s="172"/>
      <c r="JVG50" s="168"/>
      <c r="JVH50" s="168"/>
      <c r="JVI50" s="168"/>
      <c r="JVJ50" s="173"/>
      <c r="JVK50" s="168"/>
      <c r="JVL50" s="164"/>
      <c r="JVM50" s="167"/>
      <c r="JVN50" s="168"/>
      <c r="JVO50" s="172"/>
      <c r="JVP50" s="168"/>
      <c r="JVQ50" s="168"/>
      <c r="JVR50" s="168"/>
      <c r="JVS50" s="173"/>
      <c r="JVT50" s="168"/>
      <c r="JVU50" s="164"/>
      <c r="JVV50" s="167"/>
      <c r="JVW50" s="168"/>
      <c r="JVX50" s="172"/>
      <c r="JVY50" s="168"/>
      <c r="JVZ50" s="168"/>
      <c r="JWA50" s="168"/>
      <c r="JWB50" s="173"/>
      <c r="JWC50" s="168"/>
      <c r="JWD50" s="164"/>
      <c r="JWE50" s="167"/>
      <c r="JWF50" s="168"/>
      <c r="JWG50" s="172"/>
      <c r="JWH50" s="168"/>
      <c r="JWI50" s="168"/>
      <c r="JWJ50" s="168"/>
      <c r="JWK50" s="173"/>
      <c r="JWL50" s="168"/>
      <c r="JWM50" s="164"/>
      <c r="JWN50" s="167"/>
      <c r="JWO50" s="168"/>
      <c r="JWP50" s="172"/>
      <c r="JWQ50" s="168"/>
      <c r="JWR50" s="168"/>
      <c r="JWS50" s="168"/>
      <c r="JWT50" s="173"/>
      <c r="JWU50" s="168"/>
      <c r="JWV50" s="164"/>
      <c r="JWW50" s="167"/>
      <c r="JWX50" s="168"/>
      <c r="JWY50" s="172"/>
      <c r="JWZ50" s="168"/>
      <c r="JXA50" s="168"/>
      <c r="JXB50" s="168"/>
      <c r="JXC50" s="173"/>
      <c r="JXD50" s="168"/>
      <c r="JXE50" s="164"/>
      <c r="JXF50" s="167"/>
      <c r="JXG50" s="168"/>
      <c r="JXH50" s="172"/>
      <c r="JXI50" s="168"/>
      <c r="JXJ50" s="168"/>
      <c r="JXK50" s="168"/>
      <c r="JXL50" s="173"/>
      <c r="JXM50" s="168"/>
      <c r="JXN50" s="164"/>
      <c r="JXO50" s="167"/>
      <c r="JXP50" s="168"/>
      <c r="JXQ50" s="172"/>
      <c r="JXR50" s="168"/>
      <c r="JXS50" s="168"/>
      <c r="JXT50" s="168"/>
      <c r="JXU50" s="173"/>
      <c r="JXV50" s="168"/>
      <c r="JXW50" s="164"/>
      <c r="JXX50" s="167"/>
      <c r="JXY50" s="168"/>
      <c r="JXZ50" s="172"/>
      <c r="JYA50" s="168"/>
      <c r="JYB50" s="168"/>
      <c r="JYC50" s="168"/>
      <c r="JYD50" s="173"/>
      <c r="JYE50" s="168"/>
      <c r="JYF50" s="164"/>
      <c r="JYG50" s="167"/>
      <c r="JYH50" s="168"/>
      <c r="JYI50" s="172"/>
      <c r="JYJ50" s="168"/>
      <c r="JYK50" s="168"/>
      <c r="JYL50" s="168"/>
      <c r="JYM50" s="173"/>
      <c r="JYN50" s="168"/>
      <c r="JYO50" s="164"/>
      <c r="JYP50" s="167"/>
      <c r="JYQ50" s="168"/>
      <c r="JYR50" s="172"/>
      <c r="JYS50" s="168"/>
      <c r="JYT50" s="168"/>
      <c r="JYU50" s="168"/>
      <c r="JYV50" s="173"/>
      <c r="JYW50" s="168"/>
      <c r="JYX50" s="164"/>
      <c r="JYY50" s="167"/>
      <c r="JYZ50" s="168"/>
      <c r="JZA50" s="172"/>
      <c r="JZB50" s="168"/>
      <c r="JZC50" s="168"/>
      <c r="JZD50" s="168"/>
      <c r="JZE50" s="173"/>
      <c r="JZF50" s="168"/>
      <c r="JZG50" s="164"/>
      <c r="JZH50" s="167"/>
      <c r="JZI50" s="168"/>
      <c r="JZJ50" s="172"/>
      <c r="JZK50" s="168"/>
      <c r="JZL50" s="168"/>
      <c r="JZM50" s="168"/>
      <c r="JZN50" s="173"/>
      <c r="JZO50" s="168"/>
      <c r="JZP50" s="164"/>
      <c r="JZQ50" s="167"/>
      <c r="JZR50" s="168"/>
      <c r="JZS50" s="172"/>
      <c r="JZT50" s="168"/>
      <c r="JZU50" s="168"/>
      <c r="JZV50" s="168"/>
      <c r="JZW50" s="173"/>
      <c r="JZX50" s="168"/>
      <c r="JZY50" s="164"/>
      <c r="JZZ50" s="167"/>
      <c r="KAA50" s="168"/>
      <c r="KAB50" s="172"/>
      <c r="KAC50" s="168"/>
      <c r="KAD50" s="168"/>
      <c r="KAE50" s="168"/>
      <c r="KAF50" s="173"/>
      <c r="KAG50" s="168"/>
      <c r="KAH50" s="164"/>
      <c r="KAI50" s="167"/>
      <c r="KAJ50" s="168"/>
      <c r="KAK50" s="172"/>
      <c r="KAL50" s="168"/>
      <c r="KAM50" s="168"/>
      <c r="KAN50" s="168"/>
      <c r="KAO50" s="173"/>
      <c r="KAP50" s="168"/>
      <c r="KAQ50" s="164"/>
      <c r="KAR50" s="167"/>
      <c r="KAS50" s="168"/>
      <c r="KAT50" s="172"/>
      <c r="KAU50" s="168"/>
      <c r="KAV50" s="168"/>
      <c r="KAW50" s="168"/>
      <c r="KAX50" s="173"/>
      <c r="KAY50" s="168"/>
      <c r="KAZ50" s="164"/>
      <c r="KBA50" s="167"/>
      <c r="KBB50" s="168"/>
      <c r="KBC50" s="172"/>
      <c r="KBD50" s="168"/>
      <c r="KBE50" s="168"/>
      <c r="KBF50" s="168"/>
      <c r="KBG50" s="173"/>
      <c r="KBH50" s="168"/>
      <c r="KBI50" s="164"/>
      <c r="KBJ50" s="167"/>
      <c r="KBK50" s="168"/>
      <c r="KBL50" s="172"/>
      <c r="KBM50" s="168"/>
      <c r="KBN50" s="168"/>
      <c r="KBO50" s="168"/>
      <c r="KBP50" s="173"/>
      <c r="KBQ50" s="168"/>
      <c r="KBR50" s="164"/>
      <c r="KBS50" s="167"/>
      <c r="KBT50" s="168"/>
      <c r="KBU50" s="172"/>
      <c r="KBV50" s="168"/>
      <c r="KBW50" s="168"/>
      <c r="KBX50" s="168"/>
      <c r="KBY50" s="173"/>
      <c r="KBZ50" s="168"/>
      <c r="KCA50" s="164"/>
      <c r="KCB50" s="167"/>
      <c r="KCC50" s="168"/>
      <c r="KCD50" s="172"/>
      <c r="KCE50" s="168"/>
      <c r="KCF50" s="168"/>
      <c r="KCG50" s="168"/>
      <c r="KCH50" s="173"/>
      <c r="KCI50" s="168"/>
      <c r="KCJ50" s="164"/>
      <c r="KCK50" s="167"/>
      <c r="KCL50" s="168"/>
      <c r="KCM50" s="172"/>
      <c r="KCN50" s="168"/>
      <c r="KCO50" s="168"/>
      <c r="KCP50" s="168"/>
      <c r="KCQ50" s="173"/>
      <c r="KCR50" s="168"/>
      <c r="KCS50" s="164"/>
      <c r="KCT50" s="167"/>
      <c r="KCU50" s="168"/>
      <c r="KCV50" s="172"/>
      <c r="KCW50" s="168"/>
      <c r="KCX50" s="168"/>
      <c r="KCY50" s="168"/>
      <c r="KCZ50" s="173"/>
      <c r="KDA50" s="168"/>
      <c r="KDB50" s="164"/>
      <c r="KDC50" s="167"/>
      <c r="KDD50" s="168"/>
      <c r="KDE50" s="172"/>
      <c r="KDF50" s="168"/>
      <c r="KDG50" s="168"/>
      <c r="KDH50" s="168"/>
      <c r="KDI50" s="173"/>
      <c r="KDJ50" s="168"/>
      <c r="KDK50" s="164"/>
      <c r="KDL50" s="167"/>
      <c r="KDM50" s="168"/>
      <c r="KDN50" s="172"/>
      <c r="KDO50" s="168"/>
      <c r="KDP50" s="168"/>
      <c r="KDQ50" s="168"/>
      <c r="KDR50" s="173"/>
      <c r="KDS50" s="168"/>
      <c r="KDT50" s="164"/>
      <c r="KDU50" s="167"/>
      <c r="KDV50" s="168"/>
      <c r="KDW50" s="172"/>
      <c r="KDX50" s="168"/>
      <c r="KDY50" s="168"/>
      <c r="KDZ50" s="168"/>
      <c r="KEA50" s="173"/>
      <c r="KEB50" s="168"/>
      <c r="KEC50" s="164"/>
      <c r="KED50" s="167"/>
      <c r="KEE50" s="168"/>
      <c r="KEF50" s="172"/>
      <c r="KEG50" s="168"/>
      <c r="KEH50" s="168"/>
      <c r="KEI50" s="168"/>
      <c r="KEJ50" s="173"/>
      <c r="KEK50" s="168"/>
      <c r="KEL50" s="164"/>
      <c r="KEM50" s="167"/>
      <c r="KEN50" s="168"/>
      <c r="KEO50" s="172"/>
      <c r="KEP50" s="168"/>
      <c r="KEQ50" s="168"/>
      <c r="KER50" s="168"/>
      <c r="KES50" s="173"/>
      <c r="KET50" s="168"/>
      <c r="KEU50" s="164"/>
      <c r="KEV50" s="167"/>
      <c r="KEW50" s="168"/>
      <c r="KEX50" s="172"/>
      <c r="KEY50" s="168"/>
      <c r="KEZ50" s="168"/>
      <c r="KFA50" s="168"/>
      <c r="KFB50" s="173"/>
      <c r="KFC50" s="168"/>
      <c r="KFD50" s="164"/>
      <c r="KFE50" s="167"/>
      <c r="KFF50" s="168"/>
      <c r="KFG50" s="172"/>
      <c r="KFH50" s="168"/>
      <c r="KFI50" s="168"/>
      <c r="KFJ50" s="168"/>
      <c r="KFK50" s="173"/>
      <c r="KFL50" s="168"/>
      <c r="KFM50" s="164"/>
      <c r="KFN50" s="167"/>
      <c r="KFO50" s="168"/>
      <c r="KFP50" s="172"/>
      <c r="KFQ50" s="168"/>
      <c r="KFR50" s="168"/>
      <c r="KFS50" s="168"/>
      <c r="KFT50" s="173"/>
      <c r="KFU50" s="168"/>
      <c r="KFV50" s="164"/>
      <c r="KFW50" s="167"/>
      <c r="KFX50" s="168"/>
      <c r="KFY50" s="172"/>
      <c r="KFZ50" s="168"/>
      <c r="KGA50" s="168"/>
      <c r="KGB50" s="168"/>
      <c r="KGC50" s="173"/>
      <c r="KGD50" s="168"/>
      <c r="KGE50" s="164"/>
      <c r="KGF50" s="167"/>
      <c r="KGG50" s="168"/>
      <c r="KGH50" s="172"/>
      <c r="KGI50" s="168"/>
      <c r="KGJ50" s="168"/>
      <c r="KGK50" s="168"/>
      <c r="KGL50" s="173"/>
      <c r="KGM50" s="168"/>
      <c r="KGN50" s="164"/>
      <c r="KGO50" s="167"/>
      <c r="KGP50" s="168"/>
      <c r="KGQ50" s="172"/>
      <c r="KGR50" s="168"/>
      <c r="KGS50" s="168"/>
      <c r="KGT50" s="168"/>
      <c r="KGU50" s="173"/>
      <c r="KGV50" s="168"/>
      <c r="KGW50" s="164"/>
      <c r="KGX50" s="167"/>
      <c r="KGY50" s="168"/>
      <c r="KGZ50" s="172"/>
      <c r="KHA50" s="168"/>
      <c r="KHB50" s="168"/>
      <c r="KHC50" s="168"/>
      <c r="KHD50" s="173"/>
      <c r="KHE50" s="168"/>
      <c r="KHF50" s="164"/>
      <c r="KHG50" s="167"/>
      <c r="KHH50" s="168"/>
      <c r="KHI50" s="172"/>
      <c r="KHJ50" s="168"/>
      <c r="KHK50" s="168"/>
      <c r="KHL50" s="168"/>
      <c r="KHM50" s="173"/>
      <c r="KHN50" s="168"/>
      <c r="KHO50" s="164"/>
      <c r="KHP50" s="167"/>
      <c r="KHQ50" s="168"/>
      <c r="KHR50" s="172"/>
      <c r="KHS50" s="168"/>
      <c r="KHT50" s="168"/>
      <c r="KHU50" s="168"/>
      <c r="KHV50" s="173"/>
      <c r="KHW50" s="168"/>
      <c r="KHX50" s="164"/>
      <c r="KHY50" s="167"/>
      <c r="KHZ50" s="168"/>
      <c r="KIA50" s="172"/>
      <c r="KIB50" s="168"/>
      <c r="KIC50" s="168"/>
      <c r="KID50" s="168"/>
      <c r="KIE50" s="173"/>
      <c r="KIF50" s="168"/>
      <c r="KIG50" s="164"/>
      <c r="KIH50" s="167"/>
      <c r="KII50" s="168"/>
      <c r="KIJ50" s="172"/>
      <c r="KIK50" s="168"/>
      <c r="KIL50" s="168"/>
      <c r="KIM50" s="168"/>
      <c r="KIN50" s="173"/>
      <c r="KIO50" s="168"/>
      <c r="KIP50" s="164"/>
      <c r="KIQ50" s="167"/>
      <c r="KIR50" s="168"/>
      <c r="KIS50" s="172"/>
      <c r="KIT50" s="168"/>
      <c r="KIU50" s="168"/>
      <c r="KIV50" s="168"/>
      <c r="KIW50" s="173"/>
      <c r="KIX50" s="168"/>
      <c r="KIY50" s="164"/>
      <c r="KIZ50" s="167"/>
      <c r="KJA50" s="168"/>
      <c r="KJB50" s="172"/>
      <c r="KJC50" s="168"/>
      <c r="KJD50" s="168"/>
      <c r="KJE50" s="168"/>
      <c r="KJF50" s="173"/>
      <c r="KJG50" s="168"/>
      <c r="KJH50" s="164"/>
      <c r="KJI50" s="167"/>
      <c r="KJJ50" s="168"/>
      <c r="KJK50" s="172"/>
      <c r="KJL50" s="168"/>
      <c r="KJM50" s="168"/>
      <c r="KJN50" s="168"/>
      <c r="KJO50" s="173"/>
      <c r="KJP50" s="168"/>
      <c r="KJQ50" s="164"/>
      <c r="KJR50" s="167"/>
      <c r="KJS50" s="168"/>
      <c r="KJT50" s="172"/>
      <c r="KJU50" s="168"/>
      <c r="KJV50" s="168"/>
      <c r="KJW50" s="168"/>
      <c r="KJX50" s="173"/>
      <c r="KJY50" s="168"/>
      <c r="KJZ50" s="164"/>
      <c r="KKA50" s="167"/>
      <c r="KKB50" s="168"/>
      <c r="KKC50" s="172"/>
      <c r="KKD50" s="168"/>
      <c r="KKE50" s="168"/>
      <c r="KKF50" s="168"/>
      <c r="KKG50" s="173"/>
      <c r="KKH50" s="168"/>
      <c r="KKI50" s="164"/>
      <c r="KKJ50" s="167"/>
      <c r="KKK50" s="168"/>
      <c r="KKL50" s="172"/>
      <c r="KKM50" s="168"/>
      <c r="KKN50" s="168"/>
      <c r="KKO50" s="168"/>
      <c r="KKP50" s="173"/>
      <c r="KKQ50" s="168"/>
      <c r="KKR50" s="164"/>
      <c r="KKS50" s="167"/>
      <c r="KKT50" s="168"/>
      <c r="KKU50" s="172"/>
      <c r="KKV50" s="168"/>
      <c r="KKW50" s="168"/>
      <c r="KKX50" s="168"/>
      <c r="KKY50" s="173"/>
      <c r="KKZ50" s="168"/>
      <c r="KLA50" s="164"/>
      <c r="KLB50" s="167"/>
      <c r="KLC50" s="168"/>
      <c r="KLD50" s="172"/>
      <c r="KLE50" s="168"/>
      <c r="KLF50" s="168"/>
      <c r="KLG50" s="168"/>
      <c r="KLH50" s="173"/>
      <c r="KLI50" s="168"/>
      <c r="KLJ50" s="164"/>
      <c r="KLK50" s="167"/>
      <c r="KLL50" s="168"/>
      <c r="KLM50" s="172"/>
      <c r="KLN50" s="168"/>
      <c r="KLO50" s="168"/>
      <c r="KLP50" s="168"/>
      <c r="KLQ50" s="173"/>
      <c r="KLR50" s="168"/>
      <c r="KLS50" s="164"/>
      <c r="KLT50" s="167"/>
      <c r="KLU50" s="168"/>
      <c r="KLV50" s="172"/>
      <c r="KLW50" s="168"/>
      <c r="KLX50" s="168"/>
      <c r="KLY50" s="168"/>
      <c r="KLZ50" s="173"/>
      <c r="KMA50" s="168"/>
      <c r="KMB50" s="164"/>
      <c r="KMC50" s="167"/>
      <c r="KMD50" s="168"/>
      <c r="KME50" s="172"/>
      <c r="KMF50" s="168"/>
      <c r="KMG50" s="168"/>
      <c r="KMH50" s="168"/>
      <c r="KMI50" s="173"/>
      <c r="KMJ50" s="168"/>
      <c r="KMK50" s="164"/>
      <c r="KML50" s="167"/>
      <c r="KMM50" s="168"/>
      <c r="KMN50" s="172"/>
      <c r="KMO50" s="168"/>
      <c r="KMP50" s="168"/>
      <c r="KMQ50" s="168"/>
      <c r="KMR50" s="173"/>
      <c r="KMS50" s="168"/>
      <c r="KMT50" s="164"/>
      <c r="KMU50" s="167"/>
      <c r="KMV50" s="168"/>
      <c r="KMW50" s="172"/>
      <c r="KMX50" s="168"/>
      <c r="KMY50" s="168"/>
      <c r="KMZ50" s="168"/>
      <c r="KNA50" s="173"/>
      <c r="KNB50" s="168"/>
      <c r="KNC50" s="164"/>
      <c r="KND50" s="167"/>
      <c r="KNE50" s="168"/>
      <c r="KNF50" s="172"/>
      <c r="KNG50" s="168"/>
      <c r="KNH50" s="168"/>
      <c r="KNI50" s="168"/>
      <c r="KNJ50" s="173"/>
      <c r="KNK50" s="168"/>
      <c r="KNL50" s="164"/>
      <c r="KNM50" s="167"/>
      <c r="KNN50" s="168"/>
      <c r="KNO50" s="172"/>
      <c r="KNP50" s="168"/>
      <c r="KNQ50" s="168"/>
      <c r="KNR50" s="168"/>
      <c r="KNS50" s="173"/>
      <c r="KNT50" s="168"/>
      <c r="KNU50" s="164"/>
      <c r="KNV50" s="167"/>
      <c r="KNW50" s="168"/>
      <c r="KNX50" s="172"/>
      <c r="KNY50" s="168"/>
      <c r="KNZ50" s="168"/>
      <c r="KOA50" s="168"/>
      <c r="KOB50" s="173"/>
      <c r="KOC50" s="168"/>
      <c r="KOD50" s="164"/>
      <c r="KOE50" s="167"/>
      <c r="KOF50" s="168"/>
      <c r="KOG50" s="172"/>
      <c r="KOH50" s="168"/>
      <c r="KOI50" s="168"/>
      <c r="KOJ50" s="168"/>
      <c r="KOK50" s="173"/>
      <c r="KOL50" s="168"/>
      <c r="KOM50" s="164"/>
      <c r="KON50" s="167"/>
      <c r="KOO50" s="168"/>
      <c r="KOP50" s="172"/>
      <c r="KOQ50" s="168"/>
      <c r="KOR50" s="168"/>
      <c r="KOS50" s="168"/>
      <c r="KOT50" s="173"/>
      <c r="KOU50" s="168"/>
      <c r="KOV50" s="164"/>
      <c r="KOW50" s="167"/>
      <c r="KOX50" s="168"/>
      <c r="KOY50" s="172"/>
      <c r="KOZ50" s="168"/>
      <c r="KPA50" s="168"/>
      <c r="KPB50" s="168"/>
      <c r="KPC50" s="173"/>
      <c r="KPD50" s="168"/>
      <c r="KPE50" s="164"/>
      <c r="KPF50" s="167"/>
      <c r="KPG50" s="168"/>
      <c r="KPH50" s="172"/>
      <c r="KPI50" s="168"/>
      <c r="KPJ50" s="168"/>
      <c r="KPK50" s="168"/>
      <c r="KPL50" s="173"/>
      <c r="KPM50" s="168"/>
      <c r="KPN50" s="164"/>
      <c r="KPO50" s="167"/>
      <c r="KPP50" s="168"/>
      <c r="KPQ50" s="172"/>
      <c r="KPR50" s="168"/>
      <c r="KPS50" s="168"/>
      <c r="KPT50" s="168"/>
      <c r="KPU50" s="173"/>
      <c r="KPV50" s="168"/>
      <c r="KPW50" s="164"/>
      <c r="KPX50" s="167"/>
      <c r="KPY50" s="168"/>
      <c r="KPZ50" s="172"/>
      <c r="KQA50" s="168"/>
      <c r="KQB50" s="168"/>
      <c r="KQC50" s="168"/>
      <c r="KQD50" s="173"/>
      <c r="KQE50" s="168"/>
      <c r="KQF50" s="164"/>
      <c r="KQG50" s="167"/>
      <c r="KQH50" s="168"/>
      <c r="KQI50" s="172"/>
      <c r="KQJ50" s="168"/>
      <c r="KQK50" s="168"/>
      <c r="KQL50" s="168"/>
      <c r="KQM50" s="173"/>
      <c r="KQN50" s="168"/>
      <c r="KQO50" s="164"/>
      <c r="KQP50" s="167"/>
      <c r="KQQ50" s="168"/>
      <c r="KQR50" s="172"/>
      <c r="KQS50" s="168"/>
      <c r="KQT50" s="168"/>
      <c r="KQU50" s="168"/>
      <c r="KQV50" s="173"/>
      <c r="KQW50" s="168"/>
      <c r="KQX50" s="164"/>
      <c r="KQY50" s="167"/>
      <c r="KQZ50" s="168"/>
      <c r="KRA50" s="172"/>
      <c r="KRB50" s="168"/>
      <c r="KRC50" s="168"/>
      <c r="KRD50" s="168"/>
      <c r="KRE50" s="173"/>
      <c r="KRF50" s="168"/>
      <c r="KRG50" s="164"/>
      <c r="KRH50" s="167"/>
      <c r="KRI50" s="168"/>
      <c r="KRJ50" s="172"/>
      <c r="KRK50" s="168"/>
      <c r="KRL50" s="168"/>
      <c r="KRM50" s="168"/>
      <c r="KRN50" s="173"/>
      <c r="KRO50" s="168"/>
      <c r="KRP50" s="164"/>
      <c r="KRQ50" s="167"/>
      <c r="KRR50" s="168"/>
      <c r="KRS50" s="172"/>
      <c r="KRT50" s="168"/>
      <c r="KRU50" s="168"/>
      <c r="KRV50" s="168"/>
      <c r="KRW50" s="173"/>
      <c r="KRX50" s="168"/>
      <c r="KRY50" s="164"/>
      <c r="KRZ50" s="167"/>
      <c r="KSA50" s="168"/>
      <c r="KSB50" s="172"/>
      <c r="KSC50" s="168"/>
      <c r="KSD50" s="168"/>
      <c r="KSE50" s="168"/>
      <c r="KSF50" s="173"/>
      <c r="KSG50" s="168"/>
      <c r="KSH50" s="164"/>
      <c r="KSI50" s="167"/>
      <c r="KSJ50" s="168"/>
      <c r="KSK50" s="172"/>
      <c r="KSL50" s="168"/>
      <c r="KSM50" s="168"/>
      <c r="KSN50" s="168"/>
      <c r="KSO50" s="173"/>
      <c r="KSP50" s="168"/>
      <c r="KSQ50" s="164"/>
      <c r="KSR50" s="167"/>
      <c r="KSS50" s="168"/>
      <c r="KST50" s="172"/>
      <c r="KSU50" s="168"/>
      <c r="KSV50" s="168"/>
      <c r="KSW50" s="168"/>
      <c r="KSX50" s="173"/>
      <c r="KSY50" s="168"/>
      <c r="KSZ50" s="164"/>
      <c r="KTA50" s="167"/>
      <c r="KTB50" s="168"/>
      <c r="KTC50" s="172"/>
      <c r="KTD50" s="168"/>
      <c r="KTE50" s="168"/>
      <c r="KTF50" s="168"/>
      <c r="KTG50" s="173"/>
      <c r="KTH50" s="168"/>
      <c r="KTI50" s="164"/>
      <c r="KTJ50" s="167"/>
      <c r="KTK50" s="168"/>
      <c r="KTL50" s="172"/>
      <c r="KTM50" s="168"/>
      <c r="KTN50" s="168"/>
      <c r="KTO50" s="168"/>
      <c r="KTP50" s="173"/>
      <c r="KTQ50" s="168"/>
      <c r="KTR50" s="164"/>
      <c r="KTS50" s="167"/>
      <c r="KTT50" s="168"/>
      <c r="KTU50" s="172"/>
      <c r="KTV50" s="168"/>
      <c r="KTW50" s="168"/>
      <c r="KTX50" s="168"/>
      <c r="KTY50" s="173"/>
      <c r="KTZ50" s="168"/>
      <c r="KUA50" s="164"/>
      <c r="KUB50" s="167"/>
      <c r="KUC50" s="168"/>
      <c r="KUD50" s="172"/>
      <c r="KUE50" s="168"/>
      <c r="KUF50" s="168"/>
      <c r="KUG50" s="168"/>
      <c r="KUH50" s="173"/>
      <c r="KUI50" s="168"/>
      <c r="KUJ50" s="164"/>
      <c r="KUK50" s="167"/>
      <c r="KUL50" s="168"/>
      <c r="KUM50" s="172"/>
      <c r="KUN50" s="168"/>
      <c r="KUO50" s="168"/>
      <c r="KUP50" s="168"/>
      <c r="KUQ50" s="173"/>
      <c r="KUR50" s="168"/>
      <c r="KUS50" s="164"/>
      <c r="KUT50" s="167"/>
      <c r="KUU50" s="168"/>
      <c r="KUV50" s="172"/>
      <c r="KUW50" s="168"/>
      <c r="KUX50" s="168"/>
      <c r="KUY50" s="168"/>
      <c r="KUZ50" s="173"/>
      <c r="KVA50" s="168"/>
      <c r="KVB50" s="164"/>
      <c r="KVC50" s="167"/>
      <c r="KVD50" s="168"/>
      <c r="KVE50" s="172"/>
      <c r="KVF50" s="168"/>
      <c r="KVG50" s="168"/>
      <c r="KVH50" s="168"/>
      <c r="KVI50" s="173"/>
      <c r="KVJ50" s="168"/>
      <c r="KVK50" s="164"/>
      <c r="KVL50" s="167"/>
      <c r="KVM50" s="168"/>
      <c r="KVN50" s="172"/>
      <c r="KVO50" s="168"/>
      <c r="KVP50" s="168"/>
      <c r="KVQ50" s="168"/>
      <c r="KVR50" s="173"/>
      <c r="KVS50" s="168"/>
      <c r="KVT50" s="164"/>
      <c r="KVU50" s="167"/>
      <c r="KVV50" s="168"/>
      <c r="KVW50" s="172"/>
      <c r="KVX50" s="168"/>
      <c r="KVY50" s="168"/>
      <c r="KVZ50" s="168"/>
      <c r="KWA50" s="173"/>
      <c r="KWB50" s="168"/>
      <c r="KWC50" s="164"/>
      <c r="KWD50" s="167"/>
      <c r="KWE50" s="168"/>
      <c r="KWF50" s="172"/>
      <c r="KWG50" s="168"/>
      <c r="KWH50" s="168"/>
      <c r="KWI50" s="168"/>
      <c r="KWJ50" s="173"/>
      <c r="KWK50" s="168"/>
      <c r="KWL50" s="164"/>
      <c r="KWM50" s="167"/>
      <c r="KWN50" s="168"/>
      <c r="KWO50" s="172"/>
      <c r="KWP50" s="168"/>
      <c r="KWQ50" s="168"/>
      <c r="KWR50" s="168"/>
      <c r="KWS50" s="173"/>
      <c r="KWT50" s="168"/>
      <c r="KWU50" s="164"/>
      <c r="KWV50" s="167"/>
      <c r="KWW50" s="168"/>
      <c r="KWX50" s="172"/>
      <c r="KWY50" s="168"/>
      <c r="KWZ50" s="168"/>
      <c r="KXA50" s="168"/>
      <c r="KXB50" s="173"/>
      <c r="KXC50" s="168"/>
      <c r="KXD50" s="164"/>
      <c r="KXE50" s="167"/>
      <c r="KXF50" s="168"/>
      <c r="KXG50" s="172"/>
      <c r="KXH50" s="168"/>
      <c r="KXI50" s="168"/>
      <c r="KXJ50" s="168"/>
      <c r="KXK50" s="173"/>
      <c r="KXL50" s="168"/>
      <c r="KXM50" s="164"/>
      <c r="KXN50" s="167"/>
      <c r="KXO50" s="168"/>
      <c r="KXP50" s="172"/>
      <c r="KXQ50" s="168"/>
      <c r="KXR50" s="168"/>
      <c r="KXS50" s="168"/>
      <c r="KXT50" s="173"/>
      <c r="KXU50" s="168"/>
      <c r="KXV50" s="164"/>
      <c r="KXW50" s="167"/>
      <c r="KXX50" s="168"/>
      <c r="KXY50" s="172"/>
      <c r="KXZ50" s="168"/>
      <c r="KYA50" s="168"/>
      <c r="KYB50" s="168"/>
      <c r="KYC50" s="173"/>
      <c r="KYD50" s="168"/>
      <c r="KYE50" s="164"/>
      <c r="KYF50" s="167"/>
      <c r="KYG50" s="168"/>
      <c r="KYH50" s="172"/>
      <c r="KYI50" s="168"/>
      <c r="KYJ50" s="168"/>
      <c r="KYK50" s="168"/>
      <c r="KYL50" s="173"/>
      <c r="KYM50" s="168"/>
      <c r="KYN50" s="164"/>
      <c r="KYO50" s="167"/>
      <c r="KYP50" s="168"/>
      <c r="KYQ50" s="172"/>
      <c r="KYR50" s="168"/>
      <c r="KYS50" s="168"/>
      <c r="KYT50" s="168"/>
      <c r="KYU50" s="173"/>
      <c r="KYV50" s="168"/>
      <c r="KYW50" s="164"/>
      <c r="KYX50" s="167"/>
      <c r="KYY50" s="168"/>
      <c r="KYZ50" s="172"/>
      <c r="KZA50" s="168"/>
      <c r="KZB50" s="168"/>
      <c r="KZC50" s="168"/>
      <c r="KZD50" s="173"/>
      <c r="KZE50" s="168"/>
      <c r="KZF50" s="164"/>
      <c r="KZG50" s="167"/>
      <c r="KZH50" s="168"/>
      <c r="KZI50" s="172"/>
      <c r="KZJ50" s="168"/>
      <c r="KZK50" s="168"/>
      <c r="KZL50" s="168"/>
      <c r="KZM50" s="173"/>
      <c r="KZN50" s="168"/>
      <c r="KZO50" s="164"/>
      <c r="KZP50" s="167"/>
      <c r="KZQ50" s="168"/>
      <c r="KZR50" s="172"/>
      <c r="KZS50" s="168"/>
      <c r="KZT50" s="168"/>
      <c r="KZU50" s="168"/>
      <c r="KZV50" s="173"/>
      <c r="KZW50" s="168"/>
      <c r="KZX50" s="164"/>
      <c r="KZY50" s="167"/>
      <c r="KZZ50" s="168"/>
      <c r="LAA50" s="172"/>
      <c r="LAB50" s="168"/>
      <c r="LAC50" s="168"/>
      <c r="LAD50" s="168"/>
      <c r="LAE50" s="173"/>
      <c r="LAF50" s="168"/>
      <c r="LAG50" s="164"/>
      <c r="LAH50" s="167"/>
      <c r="LAI50" s="168"/>
      <c r="LAJ50" s="172"/>
      <c r="LAK50" s="168"/>
      <c r="LAL50" s="168"/>
      <c r="LAM50" s="168"/>
      <c r="LAN50" s="173"/>
      <c r="LAO50" s="168"/>
      <c r="LAP50" s="164"/>
      <c r="LAQ50" s="167"/>
      <c r="LAR50" s="168"/>
      <c r="LAS50" s="172"/>
      <c r="LAT50" s="168"/>
      <c r="LAU50" s="168"/>
      <c r="LAV50" s="168"/>
      <c r="LAW50" s="173"/>
      <c r="LAX50" s="168"/>
      <c r="LAY50" s="164"/>
      <c r="LAZ50" s="167"/>
      <c r="LBA50" s="168"/>
      <c r="LBB50" s="172"/>
      <c r="LBC50" s="168"/>
      <c r="LBD50" s="168"/>
      <c r="LBE50" s="168"/>
      <c r="LBF50" s="173"/>
      <c r="LBG50" s="168"/>
      <c r="LBH50" s="164"/>
      <c r="LBI50" s="167"/>
      <c r="LBJ50" s="168"/>
      <c r="LBK50" s="172"/>
      <c r="LBL50" s="168"/>
      <c r="LBM50" s="168"/>
      <c r="LBN50" s="168"/>
      <c r="LBO50" s="173"/>
      <c r="LBP50" s="168"/>
      <c r="LBQ50" s="164"/>
      <c r="LBR50" s="167"/>
      <c r="LBS50" s="168"/>
      <c r="LBT50" s="172"/>
      <c r="LBU50" s="168"/>
      <c r="LBV50" s="168"/>
      <c r="LBW50" s="168"/>
      <c r="LBX50" s="173"/>
      <c r="LBY50" s="168"/>
      <c r="LBZ50" s="164"/>
      <c r="LCA50" s="167"/>
      <c r="LCB50" s="168"/>
      <c r="LCC50" s="172"/>
      <c r="LCD50" s="168"/>
      <c r="LCE50" s="168"/>
      <c r="LCF50" s="168"/>
      <c r="LCG50" s="173"/>
      <c r="LCH50" s="168"/>
      <c r="LCI50" s="164"/>
      <c r="LCJ50" s="167"/>
      <c r="LCK50" s="168"/>
      <c r="LCL50" s="172"/>
      <c r="LCM50" s="168"/>
      <c r="LCN50" s="168"/>
      <c r="LCO50" s="168"/>
      <c r="LCP50" s="173"/>
      <c r="LCQ50" s="168"/>
      <c r="LCR50" s="164"/>
      <c r="LCS50" s="167"/>
      <c r="LCT50" s="168"/>
      <c r="LCU50" s="172"/>
      <c r="LCV50" s="168"/>
      <c r="LCW50" s="168"/>
      <c r="LCX50" s="168"/>
      <c r="LCY50" s="173"/>
      <c r="LCZ50" s="168"/>
      <c r="LDA50" s="164"/>
      <c r="LDB50" s="167"/>
      <c r="LDC50" s="168"/>
      <c r="LDD50" s="172"/>
      <c r="LDE50" s="168"/>
      <c r="LDF50" s="168"/>
      <c r="LDG50" s="168"/>
      <c r="LDH50" s="173"/>
      <c r="LDI50" s="168"/>
      <c r="LDJ50" s="164"/>
      <c r="LDK50" s="167"/>
      <c r="LDL50" s="168"/>
      <c r="LDM50" s="172"/>
      <c r="LDN50" s="168"/>
      <c r="LDO50" s="168"/>
      <c r="LDP50" s="168"/>
      <c r="LDQ50" s="173"/>
      <c r="LDR50" s="168"/>
      <c r="LDS50" s="164"/>
      <c r="LDT50" s="167"/>
      <c r="LDU50" s="168"/>
      <c r="LDV50" s="172"/>
      <c r="LDW50" s="168"/>
      <c r="LDX50" s="168"/>
      <c r="LDY50" s="168"/>
      <c r="LDZ50" s="173"/>
      <c r="LEA50" s="168"/>
      <c r="LEB50" s="164"/>
      <c r="LEC50" s="167"/>
      <c r="LED50" s="168"/>
      <c r="LEE50" s="172"/>
      <c r="LEF50" s="168"/>
      <c r="LEG50" s="168"/>
      <c r="LEH50" s="168"/>
      <c r="LEI50" s="173"/>
      <c r="LEJ50" s="168"/>
      <c r="LEK50" s="164"/>
      <c r="LEL50" s="167"/>
      <c r="LEM50" s="168"/>
      <c r="LEN50" s="172"/>
      <c r="LEO50" s="168"/>
      <c r="LEP50" s="168"/>
      <c r="LEQ50" s="168"/>
      <c r="LER50" s="173"/>
      <c r="LES50" s="168"/>
      <c r="LET50" s="164"/>
      <c r="LEU50" s="167"/>
      <c r="LEV50" s="168"/>
      <c r="LEW50" s="172"/>
      <c r="LEX50" s="168"/>
      <c r="LEY50" s="168"/>
      <c r="LEZ50" s="168"/>
      <c r="LFA50" s="173"/>
      <c r="LFB50" s="168"/>
      <c r="LFC50" s="164"/>
      <c r="LFD50" s="167"/>
      <c r="LFE50" s="168"/>
      <c r="LFF50" s="172"/>
      <c r="LFG50" s="168"/>
      <c r="LFH50" s="168"/>
      <c r="LFI50" s="168"/>
      <c r="LFJ50" s="173"/>
      <c r="LFK50" s="168"/>
      <c r="LFL50" s="164"/>
      <c r="LFM50" s="167"/>
      <c r="LFN50" s="168"/>
      <c r="LFO50" s="172"/>
      <c r="LFP50" s="168"/>
      <c r="LFQ50" s="168"/>
      <c r="LFR50" s="168"/>
      <c r="LFS50" s="173"/>
      <c r="LFT50" s="168"/>
      <c r="LFU50" s="164"/>
      <c r="LFV50" s="167"/>
      <c r="LFW50" s="168"/>
      <c r="LFX50" s="172"/>
      <c r="LFY50" s="168"/>
      <c r="LFZ50" s="168"/>
      <c r="LGA50" s="168"/>
      <c r="LGB50" s="173"/>
      <c r="LGC50" s="168"/>
      <c r="LGD50" s="164"/>
      <c r="LGE50" s="167"/>
      <c r="LGF50" s="168"/>
      <c r="LGG50" s="172"/>
      <c r="LGH50" s="168"/>
      <c r="LGI50" s="168"/>
      <c r="LGJ50" s="168"/>
      <c r="LGK50" s="173"/>
      <c r="LGL50" s="168"/>
      <c r="LGM50" s="164"/>
      <c r="LGN50" s="167"/>
      <c r="LGO50" s="168"/>
      <c r="LGP50" s="172"/>
      <c r="LGQ50" s="168"/>
      <c r="LGR50" s="168"/>
      <c r="LGS50" s="168"/>
      <c r="LGT50" s="173"/>
      <c r="LGU50" s="168"/>
      <c r="LGV50" s="164"/>
      <c r="LGW50" s="167"/>
      <c r="LGX50" s="168"/>
      <c r="LGY50" s="172"/>
      <c r="LGZ50" s="168"/>
      <c r="LHA50" s="168"/>
      <c r="LHB50" s="168"/>
      <c r="LHC50" s="173"/>
      <c r="LHD50" s="168"/>
      <c r="LHE50" s="164"/>
      <c r="LHF50" s="167"/>
      <c r="LHG50" s="168"/>
      <c r="LHH50" s="172"/>
      <c r="LHI50" s="168"/>
      <c r="LHJ50" s="168"/>
      <c r="LHK50" s="168"/>
      <c r="LHL50" s="173"/>
      <c r="LHM50" s="168"/>
      <c r="LHN50" s="164"/>
      <c r="LHO50" s="167"/>
      <c r="LHP50" s="168"/>
      <c r="LHQ50" s="172"/>
      <c r="LHR50" s="168"/>
      <c r="LHS50" s="168"/>
      <c r="LHT50" s="168"/>
      <c r="LHU50" s="173"/>
      <c r="LHV50" s="168"/>
      <c r="LHW50" s="164"/>
      <c r="LHX50" s="167"/>
      <c r="LHY50" s="168"/>
      <c r="LHZ50" s="172"/>
      <c r="LIA50" s="168"/>
      <c r="LIB50" s="168"/>
      <c r="LIC50" s="168"/>
      <c r="LID50" s="173"/>
      <c r="LIE50" s="168"/>
      <c r="LIF50" s="164"/>
      <c r="LIG50" s="167"/>
      <c r="LIH50" s="168"/>
      <c r="LII50" s="172"/>
      <c r="LIJ50" s="168"/>
      <c r="LIK50" s="168"/>
      <c r="LIL50" s="168"/>
      <c r="LIM50" s="173"/>
      <c r="LIN50" s="168"/>
      <c r="LIO50" s="164"/>
      <c r="LIP50" s="167"/>
      <c r="LIQ50" s="168"/>
      <c r="LIR50" s="172"/>
      <c r="LIS50" s="168"/>
      <c r="LIT50" s="168"/>
      <c r="LIU50" s="168"/>
      <c r="LIV50" s="173"/>
      <c r="LIW50" s="168"/>
      <c r="LIX50" s="164"/>
      <c r="LIY50" s="167"/>
      <c r="LIZ50" s="168"/>
      <c r="LJA50" s="172"/>
      <c r="LJB50" s="168"/>
      <c r="LJC50" s="168"/>
      <c r="LJD50" s="168"/>
      <c r="LJE50" s="173"/>
      <c r="LJF50" s="168"/>
      <c r="LJG50" s="164"/>
      <c r="LJH50" s="167"/>
      <c r="LJI50" s="168"/>
      <c r="LJJ50" s="172"/>
      <c r="LJK50" s="168"/>
      <c r="LJL50" s="168"/>
      <c r="LJM50" s="168"/>
      <c r="LJN50" s="173"/>
      <c r="LJO50" s="168"/>
      <c r="LJP50" s="164"/>
      <c r="LJQ50" s="167"/>
      <c r="LJR50" s="168"/>
      <c r="LJS50" s="172"/>
      <c r="LJT50" s="168"/>
      <c r="LJU50" s="168"/>
      <c r="LJV50" s="168"/>
      <c r="LJW50" s="173"/>
      <c r="LJX50" s="168"/>
      <c r="LJY50" s="164"/>
      <c r="LJZ50" s="167"/>
      <c r="LKA50" s="168"/>
      <c r="LKB50" s="172"/>
      <c r="LKC50" s="168"/>
      <c r="LKD50" s="168"/>
      <c r="LKE50" s="168"/>
      <c r="LKF50" s="173"/>
      <c r="LKG50" s="168"/>
      <c r="LKH50" s="164"/>
      <c r="LKI50" s="167"/>
      <c r="LKJ50" s="168"/>
      <c r="LKK50" s="172"/>
      <c r="LKL50" s="168"/>
      <c r="LKM50" s="168"/>
      <c r="LKN50" s="168"/>
      <c r="LKO50" s="173"/>
      <c r="LKP50" s="168"/>
      <c r="LKQ50" s="164"/>
      <c r="LKR50" s="167"/>
      <c r="LKS50" s="168"/>
      <c r="LKT50" s="172"/>
      <c r="LKU50" s="168"/>
      <c r="LKV50" s="168"/>
      <c r="LKW50" s="168"/>
      <c r="LKX50" s="173"/>
      <c r="LKY50" s="168"/>
      <c r="LKZ50" s="164"/>
      <c r="LLA50" s="167"/>
      <c r="LLB50" s="168"/>
      <c r="LLC50" s="172"/>
      <c r="LLD50" s="168"/>
      <c r="LLE50" s="168"/>
      <c r="LLF50" s="168"/>
      <c r="LLG50" s="173"/>
      <c r="LLH50" s="168"/>
      <c r="LLI50" s="164"/>
      <c r="LLJ50" s="167"/>
      <c r="LLK50" s="168"/>
      <c r="LLL50" s="172"/>
      <c r="LLM50" s="168"/>
      <c r="LLN50" s="168"/>
      <c r="LLO50" s="168"/>
      <c r="LLP50" s="173"/>
      <c r="LLQ50" s="168"/>
      <c r="LLR50" s="164"/>
      <c r="LLS50" s="167"/>
      <c r="LLT50" s="168"/>
      <c r="LLU50" s="172"/>
      <c r="LLV50" s="168"/>
      <c r="LLW50" s="168"/>
      <c r="LLX50" s="168"/>
      <c r="LLY50" s="173"/>
      <c r="LLZ50" s="168"/>
      <c r="LMA50" s="164"/>
      <c r="LMB50" s="167"/>
      <c r="LMC50" s="168"/>
      <c r="LMD50" s="172"/>
      <c r="LME50" s="168"/>
      <c r="LMF50" s="168"/>
      <c r="LMG50" s="168"/>
      <c r="LMH50" s="173"/>
      <c r="LMI50" s="168"/>
      <c r="LMJ50" s="164"/>
      <c r="LMK50" s="167"/>
      <c r="LML50" s="168"/>
      <c r="LMM50" s="172"/>
      <c r="LMN50" s="168"/>
      <c r="LMO50" s="168"/>
      <c r="LMP50" s="168"/>
      <c r="LMQ50" s="173"/>
      <c r="LMR50" s="168"/>
      <c r="LMS50" s="164"/>
      <c r="LMT50" s="167"/>
      <c r="LMU50" s="168"/>
      <c r="LMV50" s="172"/>
      <c r="LMW50" s="168"/>
      <c r="LMX50" s="168"/>
      <c r="LMY50" s="168"/>
      <c r="LMZ50" s="173"/>
      <c r="LNA50" s="168"/>
      <c r="LNB50" s="164"/>
      <c r="LNC50" s="167"/>
      <c r="LND50" s="168"/>
      <c r="LNE50" s="172"/>
      <c r="LNF50" s="168"/>
      <c r="LNG50" s="168"/>
      <c r="LNH50" s="168"/>
      <c r="LNI50" s="173"/>
      <c r="LNJ50" s="168"/>
      <c r="LNK50" s="164"/>
      <c r="LNL50" s="167"/>
      <c r="LNM50" s="168"/>
      <c r="LNN50" s="172"/>
      <c r="LNO50" s="168"/>
      <c r="LNP50" s="168"/>
      <c r="LNQ50" s="168"/>
      <c r="LNR50" s="173"/>
      <c r="LNS50" s="168"/>
      <c r="LNT50" s="164"/>
      <c r="LNU50" s="167"/>
      <c r="LNV50" s="168"/>
      <c r="LNW50" s="172"/>
      <c r="LNX50" s="168"/>
      <c r="LNY50" s="168"/>
      <c r="LNZ50" s="168"/>
      <c r="LOA50" s="173"/>
      <c r="LOB50" s="168"/>
      <c r="LOC50" s="164"/>
      <c r="LOD50" s="167"/>
      <c r="LOE50" s="168"/>
      <c r="LOF50" s="172"/>
      <c r="LOG50" s="168"/>
      <c r="LOH50" s="168"/>
      <c r="LOI50" s="168"/>
      <c r="LOJ50" s="173"/>
      <c r="LOK50" s="168"/>
      <c r="LOL50" s="164"/>
      <c r="LOM50" s="167"/>
      <c r="LON50" s="168"/>
      <c r="LOO50" s="172"/>
      <c r="LOP50" s="168"/>
      <c r="LOQ50" s="168"/>
      <c r="LOR50" s="168"/>
      <c r="LOS50" s="173"/>
      <c r="LOT50" s="168"/>
      <c r="LOU50" s="164"/>
      <c r="LOV50" s="167"/>
      <c r="LOW50" s="168"/>
      <c r="LOX50" s="172"/>
      <c r="LOY50" s="168"/>
      <c r="LOZ50" s="168"/>
      <c r="LPA50" s="168"/>
      <c r="LPB50" s="173"/>
      <c r="LPC50" s="168"/>
      <c r="LPD50" s="164"/>
      <c r="LPE50" s="167"/>
      <c r="LPF50" s="168"/>
      <c r="LPG50" s="172"/>
      <c r="LPH50" s="168"/>
      <c r="LPI50" s="168"/>
      <c r="LPJ50" s="168"/>
      <c r="LPK50" s="173"/>
      <c r="LPL50" s="168"/>
      <c r="LPM50" s="164"/>
      <c r="LPN50" s="167"/>
      <c r="LPO50" s="168"/>
      <c r="LPP50" s="172"/>
      <c r="LPQ50" s="168"/>
      <c r="LPR50" s="168"/>
      <c r="LPS50" s="168"/>
      <c r="LPT50" s="173"/>
      <c r="LPU50" s="168"/>
      <c r="LPV50" s="164"/>
      <c r="LPW50" s="167"/>
      <c r="LPX50" s="168"/>
      <c r="LPY50" s="172"/>
      <c r="LPZ50" s="168"/>
      <c r="LQA50" s="168"/>
      <c r="LQB50" s="168"/>
      <c r="LQC50" s="173"/>
      <c r="LQD50" s="168"/>
      <c r="LQE50" s="164"/>
      <c r="LQF50" s="167"/>
      <c r="LQG50" s="168"/>
      <c r="LQH50" s="172"/>
      <c r="LQI50" s="168"/>
      <c r="LQJ50" s="168"/>
      <c r="LQK50" s="168"/>
      <c r="LQL50" s="173"/>
      <c r="LQM50" s="168"/>
      <c r="LQN50" s="164"/>
      <c r="LQO50" s="167"/>
      <c r="LQP50" s="168"/>
      <c r="LQQ50" s="172"/>
      <c r="LQR50" s="168"/>
      <c r="LQS50" s="168"/>
      <c r="LQT50" s="168"/>
      <c r="LQU50" s="173"/>
      <c r="LQV50" s="168"/>
      <c r="LQW50" s="164"/>
      <c r="LQX50" s="167"/>
      <c r="LQY50" s="168"/>
      <c r="LQZ50" s="172"/>
      <c r="LRA50" s="168"/>
      <c r="LRB50" s="168"/>
      <c r="LRC50" s="168"/>
      <c r="LRD50" s="173"/>
      <c r="LRE50" s="168"/>
      <c r="LRF50" s="164"/>
      <c r="LRG50" s="167"/>
      <c r="LRH50" s="168"/>
      <c r="LRI50" s="172"/>
      <c r="LRJ50" s="168"/>
      <c r="LRK50" s="168"/>
      <c r="LRL50" s="168"/>
      <c r="LRM50" s="173"/>
      <c r="LRN50" s="168"/>
      <c r="LRO50" s="164"/>
      <c r="LRP50" s="167"/>
      <c r="LRQ50" s="168"/>
      <c r="LRR50" s="172"/>
      <c r="LRS50" s="168"/>
      <c r="LRT50" s="168"/>
      <c r="LRU50" s="168"/>
      <c r="LRV50" s="173"/>
      <c r="LRW50" s="168"/>
      <c r="LRX50" s="164"/>
      <c r="LRY50" s="167"/>
      <c r="LRZ50" s="168"/>
      <c r="LSA50" s="172"/>
      <c r="LSB50" s="168"/>
      <c r="LSC50" s="168"/>
      <c r="LSD50" s="168"/>
      <c r="LSE50" s="173"/>
      <c r="LSF50" s="168"/>
      <c r="LSG50" s="164"/>
      <c r="LSH50" s="167"/>
      <c r="LSI50" s="168"/>
      <c r="LSJ50" s="172"/>
      <c r="LSK50" s="168"/>
      <c r="LSL50" s="168"/>
      <c r="LSM50" s="168"/>
      <c r="LSN50" s="173"/>
      <c r="LSO50" s="168"/>
      <c r="LSP50" s="164"/>
      <c r="LSQ50" s="167"/>
      <c r="LSR50" s="168"/>
      <c r="LSS50" s="172"/>
      <c r="LST50" s="168"/>
      <c r="LSU50" s="168"/>
      <c r="LSV50" s="168"/>
      <c r="LSW50" s="173"/>
      <c r="LSX50" s="168"/>
      <c r="LSY50" s="164"/>
      <c r="LSZ50" s="167"/>
      <c r="LTA50" s="168"/>
      <c r="LTB50" s="172"/>
      <c r="LTC50" s="168"/>
      <c r="LTD50" s="168"/>
      <c r="LTE50" s="168"/>
      <c r="LTF50" s="173"/>
      <c r="LTG50" s="168"/>
      <c r="LTH50" s="164"/>
      <c r="LTI50" s="167"/>
      <c r="LTJ50" s="168"/>
      <c r="LTK50" s="172"/>
      <c r="LTL50" s="168"/>
      <c r="LTM50" s="168"/>
      <c r="LTN50" s="168"/>
      <c r="LTO50" s="173"/>
      <c r="LTP50" s="168"/>
      <c r="LTQ50" s="164"/>
      <c r="LTR50" s="167"/>
      <c r="LTS50" s="168"/>
      <c r="LTT50" s="172"/>
      <c r="LTU50" s="168"/>
      <c r="LTV50" s="168"/>
      <c r="LTW50" s="168"/>
      <c r="LTX50" s="173"/>
      <c r="LTY50" s="168"/>
      <c r="LTZ50" s="164"/>
      <c r="LUA50" s="167"/>
      <c r="LUB50" s="168"/>
      <c r="LUC50" s="172"/>
      <c r="LUD50" s="168"/>
      <c r="LUE50" s="168"/>
      <c r="LUF50" s="168"/>
      <c r="LUG50" s="173"/>
      <c r="LUH50" s="168"/>
      <c r="LUI50" s="164"/>
      <c r="LUJ50" s="167"/>
      <c r="LUK50" s="168"/>
      <c r="LUL50" s="172"/>
      <c r="LUM50" s="168"/>
      <c r="LUN50" s="168"/>
      <c r="LUO50" s="168"/>
      <c r="LUP50" s="173"/>
      <c r="LUQ50" s="168"/>
      <c r="LUR50" s="164"/>
      <c r="LUS50" s="167"/>
      <c r="LUT50" s="168"/>
      <c r="LUU50" s="172"/>
      <c r="LUV50" s="168"/>
      <c r="LUW50" s="168"/>
      <c r="LUX50" s="168"/>
      <c r="LUY50" s="173"/>
      <c r="LUZ50" s="168"/>
      <c r="LVA50" s="164"/>
      <c r="LVB50" s="167"/>
      <c r="LVC50" s="168"/>
      <c r="LVD50" s="172"/>
      <c r="LVE50" s="168"/>
      <c r="LVF50" s="168"/>
      <c r="LVG50" s="168"/>
      <c r="LVH50" s="173"/>
      <c r="LVI50" s="168"/>
      <c r="LVJ50" s="164"/>
      <c r="LVK50" s="167"/>
      <c r="LVL50" s="168"/>
      <c r="LVM50" s="172"/>
      <c r="LVN50" s="168"/>
      <c r="LVO50" s="168"/>
      <c r="LVP50" s="168"/>
      <c r="LVQ50" s="173"/>
      <c r="LVR50" s="168"/>
      <c r="LVS50" s="164"/>
      <c r="LVT50" s="167"/>
      <c r="LVU50" s="168"/>
      <c r="LVV50" s="172"/>
      <c r="LVW50" s="168"/>
      <c r="LVX50" s="168"/>
      <c r="LVY50" s="168"/>
      <c r="LVZ50" s="173"/>
      <c r="LWA50" s="168"/>
      <c r="LWB50" s="164"/>
      <c r="LWC50" s="167"/>
      <c r="LWD50" s="168"/>
      <c r="LWE50" s="172"/>
      <c r="LWF50" s="168"/>
      <c r="LWG50" s="168"/>
      <c r="LWH50" s="168"/>
      <c r="LWI50" s="173"/>
      <c r="LWJ50" s="168"/>
      <c r="LWK50" s="164"/>
      <c r="LWL50" s="167"/>
      <c r="LWM50" s="168"/>
      <c r="LWN50" s="172"/>
      <c r="LWO50" s="168"/>
      <c r="LWP50" s="168"/>
      <c r="LWQ50" s="168"/>
      <c r="LWR50" s="173"/>
      <c r="LWS50" s="168"/>
      <c r="LWT50" s="164"/>
      <c r="LWU50" s="167"/>
      <c r="LWV50" s="168"/>
      <c r="LWW50" s="172"/>
      <c r="LWX50" s="168"/>
      <c r="LWY50" s="168"/>
      <c r="LWZ50" s="168"/>
      <c r="LXA50" s="173"/>
      <c r="LXB50" s="168"/>
      <c r="LXC50" s="164"/>
      <c r="LXD50" s="167"/>
      <c r="LXE50" s="168"/>
      <c r="LXF50" s="172"/>
      <c r="LXG50" s="168"/>
      <c r="LXH50" s="168"/>
      <c r="LXI50" s="168"/>
      <c r="LXJ50" s="173"/>
      <c r="LXK50" s="168"/>
      <c r="LXL50" s="164"/>
      <c r="LXM50" s="167"/>
      <c r="LXN50" s="168"/>
      <c r="LXO50" s="172"/>
      <c r="LXP50" s="168"/>
      <c r="LXQ50" s="168"/>
      <c r="LXR50" s="168"/>
      <c r="LXS50" s="173"/>
      <c r="LXT50" s="168"/>
      <c r="LXU50" s="164"/>
      <c r="LXV50" s="167"/>
      <c r="LXW50" s="168"/>
      <c r="LXX50" s="172"/>
      <c r="LXY50" s="168"/>
      <c r="LXZ50" s="168"/>
      <c r="LYA50" s="168"/>
      <c r="LYB50" s="173"/>
      <c r="LYC50" s="168"/>
      <c r="LYD50" s="164"/>
      <c r="LYE50" s="167"/>
      <c r="LYF50" s="168"/>
      <c r="LYG50" s="172"/>
      <c r="LYH50" s="168"/>
      <c r="LYI50" s="168"/>
      <c r="LYJ50" s="168"/>
      <c r="LYK50" s="173"/>
      <c r="LYL50" s="168"/>
      <c r="LYM50" s="164"/>
      <c r="LYN50" s="167"/>
      <c r="LYO50" s="168"/>
      <c r="LYP50" s="172"/>
      <c r="LYQ50" s="168"/>
      <c r="LYR50" s="168"/>
      <c r="LYS50" s="168"/>
      <c r="LYT50" s="173"/>
      <c r="LYU50" s="168"/>
      <c r="LYV50" s="164"/>
      <c r="LYW50" s="167"/>
      <c r="LYX50" s="168"/>
      <c r="LYY50" s="172"/>
      <c r="LYZ50" s="168"/>
      <c r="LZA50" s="168"/>
      <c r="LZB50" s="168"/>
      <c r="LZC50" s="173"/>
      <c r="LZD50" s="168"/>
      <c r="LZE50" s="164"/>
      <c r="LZF50" s="167"/>
      <c r="LZG50" s="168"/>
      <c r="LZH50" s="172"/>
      <c r="LZI50" s="168"/>
      <c r="LZJ50" s="168"/>
      <c r="LZK50" s="168"/>
      <c r="LZL50" s="173"/>
      <c r="LZM50" s="168"/>
      <c r="LZN50" s="164"/>
      <c r="LZO50" s="167"/>
      <c r="LZP50" s="168"/>
      <c r="LZQ50" s="172"/>
      <c r="LZR50" s="168"/>
      <c r="LZS50" s="168"/>
      <c r="LZT50" s="168"/>
      <c r="LZU50" s="173"/>
      <c r="LZV50" s="168"/>
      <c r="LZW50" s="164"/>
      <c r="LZX50" s="167"/>
      <c r="LZY50" s="168"/>
      <c r="LZZ50" s="172"/>
      <c r="MAA50" s="168"/>
      <c r="MAB50" s="168"/>
      <c r="MAC50" s="168"/>
      <c r="MAD50" s="173"/>
      <c r="MAE50" s="168"/>
      <c r="MAF50" s="164"/>
      <c r="MAG50" s="167"/>
      <c r="MAH50" s="168"/>
      <c r="MAI50" s="172"/>
      <c r="MAJ50" s="168"/>
      <c r="MAK50" s="168"/>
      <c r="MAL50" s="168"/>
      <c r="MAM50" s="173"/>
      <c r="MAN50" s="168"/>
      <c r="MAO50" s="164"/>
      <c r="MAP50" s="167"/>
      <c r="MAQ50" s="168"/>
      <c r="MAR50" s="172"/>
      <c r="MAS50" s="168"/>
      <c r="MAT50" s="168"/>
      <c r="MAU50" s="168"/>
      <c r="MAV50" s="173"/>
      <c r="MAW50" s="168"/>
      <c r="MAX50" s="164"/>
      <c r="MAY50" s="167"/>
      <c r="MAZ50" s="168"/>
      <c r="MBA50" s="172"/>
      <c r="MBB50" s="168"/>
      <c r="MBC50" s="168"/>
      <c r="MBD50" s="168"/>
      <c r="MBE50" s="173"/>
      <c r="MBF50" s="168"/>
      <c r="MBG50" s="164"/>
      <c r="MBH50" s="167"/>
      <c r="MBI50" s="168"/>
      <c r="MBJ50" s="172"/>
      <c r="MBK50" s="168"/>
      <c r="MBL50" s="168"/>
      <c r="MBM50" s="168"/>
      <c r="MBN50" s="173"/>
      <c r="MBO50" s="168"/>
      <c r="MBP50" s="164"/>
      <c r="MBQ50" s="167"/>
      <c r="MBR50" s="168"/>
      <c r="MBS50" s="172"/>
      <c r="MBT50" s="168"/>
      <c r="MBU50" s="168"/>
      <c r="MBV50" s="168"/>
      <c r="MBW50" s="173"/>
      <c r="MBX50" s="168"/>
      <c r="MBY50" s="164"/>
      <c r="MBZ50" s="167"/>
      <c r="MCA50" s="168"/>
      <c r="MCB50" s="172"/>
      <c r="MCC50" s="168"/>
      <c r="MCD50" s="168"/>
      <c r="MCE50" s="168"/>
      <c r="MCF50" s="173"/>
      <c r="MCG50" s="168"/>
      <c r="MCH50" s="164"/>
      <c r="MCI50" s="167"/>
      <c r="MCJ50" s="168"/>
      <c r="MCK50" s="172"/>
      <c r="MCL50" s="168"/>
      <c r="MCM50" s="168"/>
      <c r="MCN50" s="168"/>
      <c r="MCO50" s="173"/>
      <c r="MCP50" s="168"/>
      <c r="MCQ50" s="164"/>
      <c r="MCR50" s="167"/>
      <c r="MCS50" s="168"/>
      <c r="MCT50" s="172"/>
      <c r="MCU50" s="168"/>
      <c r="MCV50" s="168"/>
      <c r="MCW50" s="168"/>
      <c r="MCX50" s="173"/>
      <c r="MCY50" s="168"/>
      <c r="MCZ50" s="164"/>
      <c r="MDA50" s="167"/>
      <c r="MDB50" s="168"/>
      <c r="MDC50" s="172"/>
      <c r="MDD50" s="168"/>
      <c r="MDE50" s="168"/>
      <c r="MDF50" s="168"/>
      <c r="MDG50" s="173"/>
      <c r="MDH50" s="168"/>
      <c r="MDI50" s="164"/>
      <c r="MDJ50" s="167"/>
      <c r="MDK50" s="168"/>
      <c r="MDL50" s="172"/>
      <c r="MDM50" s="168"/>
      <c r="MDN50" s="168"/>
      <c r="MDO50" s="168"/>
      <c r="MDP50" s="173"/>
      <c r="MDQ50" s="168"/>
      <c r="MDR50" s="164"/>
      <c r="MDS50" s="167"/>
      <c r="MDT50" s="168"/>
      <c r="MDU50" s="172"/>
      <c r="MDV50" s="168"/>
      <c r="MDW50" s="168"/>
      <c r="MDX50" s="168"/>
      <c r="MDY50" s="173"/>
      <c r="MDZ50" s="168"/>
      <c r="MEA50" s="164"/>
      <c r="MEB50" s="167"/>
      <c r="MEC50" s="168"/>
      <c r="MED50" s="172"/>
      <c r="MEE50" s="168"/>
      <c r="MEF50" s="168"/>
      <c r="MEG50" s="168"/>
      <c r="MEH50" s="173"/>
      <c r="MEI50" s="168"/>
      <c r="MEJ50" s="164"/>
      <c r="MEK50" s="167"/>
      <c r="MEL50" s="168"/>
      <c r="MEM50" s="172"/>
      <c r="MEN50" s="168"/>
      <c r="MEO50" s="168"/>
      <c r="MEP50" s="168"/>
      <c r="MEQ50" s="173"/>
      <c r="MER50" s="168"/>
      <c r="MES50" s="164"/>
      <c r="MET50" s="167"/>
      <c r="MEU50" s="168"/>
      <c r="MEV50" s="172"/>
      <c r="MEW50" s="168"/>
      <c r="MEX50" s="168"/>
      <c r="MEY50" s="168"/>
      <c r="MEZ50" s="173"/>
      <c r="MFA50" s="168"/>
      <c r="MFB50" s="164"/>
      <c r="MFC50" s="167"/>
      <c r="MFD50" s="168"/>
      <c r="MFE50" s="172"/>
      <c r="MFF50" s="168"/>
      <c r="MFG50" s="168"/>
      <c r="MFH50" s="168"/>
      <c r="MFI50" s="173"/>
      <c r="MFJ50" s="168"/>
      <c r="MFK50" s="164"/>
      <c r="MFL50" s="167"/>
      <c r="MFM50" s="168"/>
      <c r="MFN50" s="172"/>
      <c r="MFO50" s="168"/>
      <c r="MFP50" s="168"/>
      <c r="MFQ50" s="168"/>
      <c r="MFR50" s="173"/>
      <c r="MFS50" s="168"/>
      <c r="MFT50" s="164"/>
      <c r="MFU50" s="167"/>
      <c r="MFV50" s="168"/>
      <c r="MFW50" s="172"/>
      <c r="MFX50" s="168"/>
      <c r="MFY50" s="168"/>
      <c r="MFZ50" s="168"/>
      <c r="MGA50" s="173"/>
      <c r="MGB50" s="168"/>
      <c r="MGC50" s="164"/>
      <c r="MGD50" s="167"/>
      <c r="MGE50" s="168"/>
      <c r="MGF50" s="172"/>
      <c r="MGG50" s="168"/>
      <c r="MGH50" s="168"/>
      <c r="MGI50" s="168"/>
      <c r="MGJ50" s="173"/>
      <c r="MGK50" s="168"/>
      <c r="MGL50" s="164"/>
      <c r="MGM50" s="167"/>
      <c r="MGN50" s="168"/>
      <c r="MGO50" s="172"/>
      <c r="MGP50" s="168"/>
      <c r="MGQ50" s="168"/>
      <c r="MGR50" s="168"/>
      <c r="MGS50" s="173"/>
      <c r="MGT50" s="168"/>
      <c r="MGU50" s="164"/>
      <c r="MGV50" s="167"/>
      <c r="MGW50" s="168"/>
      <c r="MGX50" s="172"/>
      <c r="MGY50" s="168"/>
      <c r="MGZ50" s="168"/>
      <c r="MHA50" s="168"/>
      <c r="MHB50" s="173"/>
      <c r="MHC50" s="168"/>
      <c r="MHD50" s="164"/>
      <c r="MHE50" s="167"/>
      <c r="MHF50" s="168"/>
      <c r="MHG50" s="172"/>
      <c r="MHH50" s="168"/>
      <c r="MHI50" s="168"/>
      <c r="MHJ50" s="168"/>
      <c r="MHK50" s="173"/>
      <c r="MHL50" s="168"/>
      <c r="MHM50" s="164"/>
      <c r="MHN50" s="167"/>
      <c r="MHO50" s="168"/>
      <c r="MHP50" s="172"/>
      <c r="MHQ50" s="168"/>
      <c r="MHR50" s="168"/>
      <c r="MHS50" s="168"/>
      <c r="MHT50" s="173"/>
      <c r="MHU50" s="168"/>
      <c r="MHV50" s="164"/>
      <c r="MHW50" s="167"/>
      <c r="MHX50" s="168"/>
      <c r="MHY50" s="172"/>
      <c r="MHZ50" s="168"/>
      <c r="MIA50" s="168"/>
      <c r="MIB50" s="168"/>
      <c r="MIC50" s="173"/>
      <c r="MID50" s="168"/>
      <c r="MIE50" s="164"/>
      <c r="MIF50" s="167"/>
      <c r="MIG50" s="168"/>
      <c r="MIH50" s="172"/>
      <c r="MII50" s="168"/>
      <c r="MIJ50" s="168"/>
      <c r="MIK50" s="168"/>
      <c r="MIL50" s="173"/>
      <c r="MIM50" s="168"/>
      <c r="MIN50" s="164"/>
      <c r="MIO50" s="167"/>
      <c r="MIP50" s="168"/>
      <c r="MIQ50" s="172"/>
      <c r="MIR50" s="168"/>
      <c r="MIS50" s="168"/>
      <c r="MIT50" s="168"/>
      <c r="MIU50" s="173"/>
      <c r="MIV50" s="168"/>
      <c r="MIW50" s="164"/>
      <c r="MIX50" s="167"/>
      <c r="MIY50" s="168"/>
      <c r="MIZ50" s="172"/>
      <c r="MJA50" s="168"/>
      <c r="MJB50" s="168"/>
      <c r="MJC50" s="168"/>
      <c r="MJD50" s="173"/>
      <c r="MJE50" s="168"/>
      <c r="MJF50" s="164"/>
      <c r="MJG50" s="167"/>
      <c r="MJH50" s="168"/>
      <c r="MJI50" s="172"/>
      <c r="MJJ50" s="168"/>
      <c r="MJK50" s="168"/>
      <c r="MJL50" s="168"/>
      <c r="MJM50" s="173"/>
      <c r="MJN50" s="168"/>
      <c r="MJO50" s="164"/>
      <c r="MJP50" s="167"/>
      <c r="MJQ50" s="168"/>
      <c r="MJR50" s="172"/>
      <c r="MJS50" s="168"/>
      <c r="MJT50" s="168"/>
      <c r="MJU50" s="168"/>
      <c r="MJV50" s="173"/>
      <c r="MJW50" s="168"/>
      <c r="MJX50" s="164"/>
      <c r="MJY50" s="167"/>
      <c r="MJZ50" s="168"/>
      <c r="MKA50" s="172"/>
      <c r="MKB50" s="168"/>
      <c r="MKC50" s="168"/>
      <c r="MKD50" s="168"/>
      <c r="MKE50" s="173"/>
      <c r="MKF50" s="168"/>
      <c r="MKG50" s="164"/>
      <c r="MKH50" s="167"/>
      <c r="MKI50" s="168"/>
      <c r="MKJ50" s="172"/>
      <c r="MKK50" s="168"/>
      <c r="MKL50" s="168"/>
      <c r="MKM50" s="168"/>
      <c r="MKN50" s="173"/>
      <c r="MKO50" s="168"/>
      <c r="MKP50" s="164"/>
      <c r="MKQ50" s="167"/>
      <c r="MKR50" s="168"/>
      <c r="MKS50" s="172"/>
      <c r="MKT50" s="168"/>
      <c r="MKU50" s="168"/>
      <c r="MKV50" s="168"/>
      <c r="MKW50" s="173"/>
      <c r="MKX50" s="168"/>
      <c r="MKY50" s="164"/>
      <c r="MKZ50" s="167"/>
      <c r="MLA50" s="168"/>
      <c r="MLB50" s="172"/>
      <c r="MLC50" s="168"/>
      <c r="MLD50" s="168"/>
      <c r="MLE50" s="168"/>
      <c r="MLF50" s="173"/>
      <c r="MLG50" s="168"/>
      <c r="MLH50" s="164"/>
      <c r="MLI50" s="167"/>
      <c r="MLJ50" s="168"/>
      <c r="MLK50" s="172"/>
      <c r="MLL50" s="168"/>
      <c r="MLM50" s="168"/>
      <c r="MLN50" s="168"/>
      <c r="MLO50" s="173"/>
      <c r="MLP50" s="168"/>
      <c r="MLQ50" s="164"/>
      <c r="MLR50" s="167"/>
      <c r="MLS50" s="168"/>
      <c r="MLT50" s="172"/>
      <c r="MLU50" s="168"/>
      <c r="MLV50" s="168"/>
      <c r="MLW50" s="168"/>
      <c r="MLX50" s="173"/>
      <c r="MLY50" s="168"/>
      <c r="MLZ50" s="164"/>
      <c r="MMA50" s="167"/>
      <c r="MMB50" s="168"/>
      <c r="MMC50" s="172"/>
      <c r="MMD50" s="168"/>
      <c r="MME50" s="168"/>
      <c r="MMF50" s="168"/>
      <c r="MMG50" s="173"/>
      <c r="MMH50" s="168"/>
      <c r="MMI50" s="164"/>
      <c r="MMJ50" s="167"/>
      <c r="MMK50" s="168"/>
      <c r="MML50" s="172"/>
      <c r="MMM50" s="168"/>
      <c r="MMN50" s="168"/>
      <c r="MMO50" s="168"/>
      <c r="MMP50" s="173"/>
      <c r="MMQ50" s="168"/>
      <c r="MMR50" s="164"/>
      <c r="MMS50" s="167"/>
      <c r="MMT50" s="168"/>
      <c r="MMU50" s="172"/>
      <c r="MMV50" s="168"/>
      <c r="MMW50" s="168"/>
      <c r="MMX50" s="168"/>
      <c r="MMY50" s="173"/>
      <c r="MMZ50" s="168"/>
      <c r="MNA50" s="164"/>
      <c r="MNB50" s="167"/>
      <c r="MNC50" s="168"/>
      <c r="MND50" s="172"/>
      <c r="MNE50" s="168"/>
      <c r="MNF50" s="168"/>
      <c r="MNG50" s="168"/>
      <c r="MNH50" s="173"/>
      <c r="MNI50" s="168"/>
      <c r="MNJ50" s="164"/>
      <c r="MNK50" s="167"/>
      <c r="MNL50" s="168"/>
      <c r="MNM50" s="172"/>
      <c r="MNN50" s="168"/>
      <c r="MNO50" s="168"/>
      <c r="MNP50" s="168"/>
      <c r="MNQ50" s="173"/>
      <c r="MNR50" s="168"/>
      <c r="MNS50" s="164"/>
      <c r="MNT50" s="167"/>
      <c r="MNU50" s="168"/>
      <c r="MNV50" s="172"/>
      <c r="MNW50" s="168"/>
      <c r="MNX50" s="168"/>
      <c r="MNY50" s="168"/>
      <c r="MNZ50" s="173"/>
      <c r="MOA50" s="168"/>
      <c r="MOB50" s="164"/>
      <c r="MOC50" s="167"/>
      <c r="MOD50" s="168"/>
      <c r="MOE50" s="172"/>
      <c r="MOF50" s="168"/>
      <c r="MOG50" s="168"/>
      <c r="MOH50" s="168"/>
      <c r="MOI50" s="173"/>
      <c r="MOJ50" s="168"/>
      <c r="MOK50" s="164"/>
      <c r="MOL50" s="167"/>
      <c r="MOM50" s="168"/>
      <c r="MON50" s="172"/>
      <c r="MOO50" s="168"/>
      <c r="MOP50" s="168"/>
      <c r="MOQ50" s="168"/>
      <c r="MOR50" s="173"/>
      <c r="MOS50" s="168"/>
      <c r="MOT50" s="164"/>
      <c r="MOU50" s="167"/>
      <c r="MOV50" s="168"/>
      <c r="MOW50" s="172"/>
      <c r="MOX50" s="168"/>
      <c r="MOY50" s="168"/>
      <c r="MOZ50" s="168"/>
      <c r="MPA50" s="173"/>
      <c r="MPB50" s="168"/>
      <c r="MPC50" s="164"/>
      <c r="MPD50" s="167"/>
      <c r="MPE50" s="168"/>
      <c r="MPF50" s="172"/>
      <c r="MPG50" s="168"/>
      <c r="MPH50" s="168"/>
      <c r="MPI50" s="168"/>
      <c r="MPJ50" s="173"/>
      <c r="MPK50" s="168"/>
      <c r="MPL50" s="164"/>
      <c r="MPM50" s="167"/>
      <c r="MPN50" s="168"/>
      <c r="MPO50" s="172"/>
      <c r="MPP50" s="168"/>
      <c r="MPQ50" s="168"/>
      <c r="MPR50" s="168"/>
      <c r="MPS50" s="173"/>
      <c r="MPT50" s="168"/>
      <c r="MPU50" s="164"/>
      <c r="MPV50" s="167"/>
      <c r="MPW50" s="168"/>
      <c r="MPX50" s="172"/>
      <c r="MPY50" s="168"/>
      <c r="MPZ50" s="168"/>
      <c r="MQA50" s="168"/>
      <c r="MQB50" s="173"/>
      <c r="MQC50" s="168"/>
      <c r="MQD50" s="164"/>
      <c r="MQE50" s="167"/>
      <c r="MQF50" s="168"/>
      <c r="MQG50" s="172"/>
      <c r="MQH50" s="168"/>
      <c r="MQI50" s="168"/>
      <c r="MQJ50" s="168"/>
      <c r="MQK50" s="173"/>
      <c r="MQL50" s="168"/>
      <c r="MQM50" s="164"/>
      <c r="MQN50" s="167"/>
      <c r="MQO50" s="168"/>
      <c r="MQP50" s="172"/>
      <c r="MQQ50" s="168"/>
      <c r="MQR50" s="168"/>
      <c r="MQS50" s="168"/>
      <c r="MQT50" s="173"/>
      <c r="MQU50" s="168"/>
      <c r="MQV50" s="164"/>
      <c r="MQW50" s="167"/>
      <c r="MQX50" s="168"/>
      <c r="MQY50" s="172"/>
      <c r="MQZ50" s="168"/>
      <c r="MRA50" s="168"/>
      <c r="MRB50" s="168"/>
      <c r="MRC50" s="173"/>
      <c r="MRD50" s="168"/>
      <c r="MRE50" s="164"/>
      <c r="MRF50" s="167"/>
      <c r="MRG50" s="168"/>
      <c r="MRH50" s="172"/>
      <c r="MRI50" s="168"/>
      <c r="MRJ50" s="168"/>
      <c r="MRK50" s="168"/>
      <c r="MRL50" s="173"/>
      <c r="MRM50" s="168"/>
      <c r="MRN50" s="164"/>
      <c r="MRO50" s="167"/>
      <c r="MRP50" s="168"/>
      <c r="MRQ50" s="172"/>
      <c r="MRR50" s="168"/>
      <c r="MRS50" s="168"/>
      <c r="MRT50" s="168"/>
      <c r="MRU50" s="173"/>
      <c r="MRV50" s="168"/>
      <c r="MRW50" s="164"/>
      <c r="MRX50" s="167"/>
      <c r="MRY50" s="168"/>
      <c r="MRZ50" s="172"/>
      <c r="MSA50" s="168"/>
      <c r="MSB50" s="168"/>
      <c r="MSC50" s="168"/>
      <c r="MSD50" s="173"/>
      <c r="MSE50" s="168"/>
      <c r="MSF50" s="164"/>
      <c r="MSG50" s="167"/>
      <c r="MSH50" s="168"/>
      <c r="MSI50" s="172"/>
      <c r="MSJ50" s="168"/>
      <c r="MSK50" s="168"/>
      <c r="MSL50" s="168"/>
      <c r="MSM50" s="173"/>
      <c r="MSN50" s="168"/>
      <c r="MSO50" s="164"/>
      <c r="MSP50" s="167"/>
      <c r="MSQ50" s="168"/>
      <c r="MSR50" s="172"/>
      <c r="MSS50" s="168"/>
      <c r="MST50" s="168"/>
      <c r="MSU50" s="168"/>
      <c r="MSV50" s="173"/>
      <c r="MSW50" s="168"/>
      <c r="MSX50" s="164"/>
      <c r="MSY50" s="167"/>
      <c r="MSZ50" s="168"/>
      <c r="MTA50" s="172"/>
      <c r="MTB50" s="168"/>
      <c r="MTC50" s="168"/>
      <c r="MTD50" s="168"/>
      <c r="MTE50" s="173"/>
      <c r="MTF50" s="168"/>
      <c r="MTG50" s="164"/>
      <c r="MTH50" s="167"/>
      <c r="MTI50" s="168"/>
      <c r="MTJ50" s="172"/>
      <c r="MTK50" s="168"/>
      <c r="MTL50" s="168"/>
      <c r="MTM50" s="168"/>
      <c r="MTN50" s="173"/>
      <c r="MTO50" s="168"/>
      <c r="MTP50" s="164"/>
      <c r="MTQ50" s="167"/>
      <c r="MTR50" s="168"/>
      <c r="MTS50" s="172"/>
      <c r="MTT50" s="168"/>
      <c r="MTU50" s="168"/>
      <c r="MTV50" s="168"/>
      <c r="MTW50" s="173"/>
      <c r="MTX50" s="168"/>
      <c r="MTY50" s="164"/>
      <c r="MTZ50" s="167"/>
      <c r="MUA50" s="168"/>
      <c r="MUB50" s="172"/>
      <c r="MUC50" s="168"/>
      <c r="MUD50" s="168"/>
      <c r="MUE50" s="168"/>
      <c r="MUF50" s="173"/>
      <c r="MUG50" s="168"/>
      <c r="MUH50" s="164"/>
      <c r="MUI50" s="167"/>
      <c r="MUJ50" s="168"/>
      <c r="MUK50" s="172"/>
      <c r="MUL50" s="168"/>
      <c r="MUM50" s="168"/>
      <c r="MUN50" s="168"/>
      <c r="MUO50" s="173"/>
      <c r="MUP50" s="168"/>
      <c r="MUQ50" s="164"/>
      <c r="MUR50" s="167"/>
      <c r="MUS50" s="168"/>
      <c r="MUT50" s="172"/>
      <c r="MUU50" s="168"/>
      <c r="MUV50" s="168"/>
      <c r="MUW50" s="168"/>
      <c r="MUX50" s="173"/>
      <c r="MUY50" s="168"/>
      <c r="MUZ50" s="164"/>
      <c r="MVA50" s="167"/>
      <c r="MVB50" s="168"/>
      <c r="MVC50" s="172"/>
      <c r="MVD50" s="168"/>
      <c r="MVE50" s="168"/>
      <c r="MVF50" s="168"/>
      <c r="MVG50" s="173"/>
      <c r="MVH50" s="168"/>
      <c r="MVI50" s="164"/>
      <c r="MVJ50" s="167"/>
      <c r="MVK50" s="168"/>
      <c r="MVL50" s="172"/>
      <c r="MVM50" s="168"/>
      <c r="MVN50" s="168"/>
      <c r="MVO50" s="168"/>
      <c r="MVP50" s="173"/>
      <c r="MVQ50" s="168"/>
      <c r="MVR50" s="164"/>
      <c r="MVS50" s="167"/>
      <c r="MVT50" s="168"/>
      <c r="MVU50" s="172"/>
      <c r="MVV50" s="168"/>
      <c r="MVW50" s="168"/>
      <c r="MVX50" s="168"/>
      <c r="MVY50" s="173"/>
      <c r="MVZ50" s="168"/>
      <c r="MWA50" s="164"/>
      <c r="MWB50" s="167"/>
      <c r="MWC50" s="168"/>
      <c r="MWD50" s="172"/>
      <c r="MWE50" s="168"/>
      <c r="MWF50" s="168"/>
      <c r="MWG50" s="168"/>
      <c r="MWH50" s="173"/>
      <c r="MWI50" s="168"/>
      <c r="MWJ50" s="164"/>
      <c r="MWK50" s="167"/>
      <c r="MWL50" s="168"/>
      <c r="MWM50" s="172"/>
      <c r="MWN50" s="168"/>
      <c r="MWO50" s="168"/>
      <c r="MWP50" s="168"/>
      <c r="MWQ50" s="173"/>
      <c r="MWR50" s="168"/>
      <c r="MWS50" s="164"/>
      <c r="MWT50" s="167"/>
      <c r="MWU50" s="168"/>
      <c r="MWV50" s="172"/>
      <c r="MWW50" s="168"/>
      <c r="MWX50" s="168"/>
      <c r="MWY50" s="168"/>
      <c r="MWZ50" s="173"/>
      <c r="MXA50" s="168"/>
      <c r="MXB50" s="164"/>
      <c r="MXC50" s="167"/>
      <c r="MXD50" s="168"/>
      <c r="MXE50" s="172"/>
      <c r="MXF50" s="168"/>
      <c r="MXG50" s="168"/>
      <c r="MXH50" s="168"/>
      <c r="MXI50" s="173"/>
      <c r="MXJ50" s="168"/>
      <c r="MXK50" s="164"/>
      <c r="MXL50" s="167"/>
      <c r="MXM50" s="168"/>
      <c r="MXN50" s="172"/>
      <c r="MXO50" s="168"/>
      <c r="MXP50" s="168"/>
      <c r="MXQ50" s="168"/>
      <c r="MXR50" s="173"/>
      <c r="MXS50" s="168"/>
      <c r="MXT50" s="164"/>
      <c r="MXU50" s="167"/>
      <c r="MXV50" s="168"/>
      <c r="MXW50" s="172"/>
      <c r="MXX50" s="168"/>
      <c r="MXY50" s="168"/>
      <c r="MXZ50" s="168"/>
      <c r="MYA50" s="173"/>
      <c r="MYB50" s="168"/>
      <c r="MYC50" s="164"/>
      <c r="MYD50" s="167"/>
      <c r="MYE50" s="168"/>
      <c r="MYF50" s="172"/>
      <c r="MYG50" s="168"/>
      <c r="MYH50" s="168"/>
      <c r="MYI50" s="168"/>
      <c r="MYJ50" s="173"/>
      <c r="MYK50" s="168"/>
      <c r="MYL50" s="164"/>
      <c r="MYM50" s="167"/>
      <c r="MYN50" s="168"/>
      <c r="MYO50" s="172"/>
      <c r="MYP50" s="168"/>
      <c r="MYQ50" s="168"/>
      <c r="MYR50" s="168"/>
      <c r="MYS50" s="173"/>
      <c r="MYT50" s="168"/>
      <c r="MYU50" s="164"/>
      <c r="MYV50" s="167"/>
      <c r="MYW50" s="168"/>
      <c r="MYX50" s="172"/>
      <c r="MYY50" s="168"/>
      <c r="MYZ50" s="168"/>
      <c r="MZA50" s="168"/>
      <c r="MZB50" s="173"/>
      <c r="MZC50" s="168"/>
      <c r="MZD50" s="164"/>
      <c r="MZE50" s="167"/>
      <c r="MZF50" s="168"/>
      <c r="MZG50" s="172"/>
      <c r="MZH50" s="168"/>
      <c r="MZI50" s="168"/>
      <c r="MZJ50" s="168"/>
      <c r="MZK50" s="173"/>
      <c r="MZL50" s="168"/>
      <c r="MZM50" s="164"/>
      <c r="MZN50" s="167"/>
      <c r="MZO50" s="168"/>
      <c r="MZP50" s="172"/>
      <c r="MZQ50" s="168"/>
      <c r="MZR50" s="168"/>
      <c r="MZS50" s="168"/>
      <c r="MZT50" s="173"/>
      <c r="MZU50" s="168"/>
      <c r="MZV50" s="164"/>
      <c r="MZW50" s="167"/>
      <c r="MZX50" s="168"/>
      <c r="MZY50" s="172"/>
      <c r="MZZ50" s="168"/>
      <c r="NAA50" s="168"/>
      <c r="NAB50" s="168"/>
      <c r="NAC50" s="173"/>
      <c r="NAD50" s="168"/>
      <c r="NAE50" s="164"/>
      <c r="NAF50" s="167"/>
      <c r="NAG50" s="168"/>
      <c r="NAH50" s="172"/>
      <c r="NAI50" s="168"/>
      <c r="NAJ50" s="168"/>
      <c r="NAK50" s="168"/>
      <c r="NAL50" s="173"/>
      <c r="NAM50" s="168"/>
      <c r="NAN50" s="164"/>
      <c r="NAO50" s="167"/>
      <c r="NAP50" s="168"/>
      <c r="NAQ50" s="172"/>
      <c r="NAR50" s="168"/>
      <c r="NAS50" s="168"/>
      <c r="NAT50" s="168"/>
      <c r="NAU50" s="173"/>
      <c r="NAV50" s="168"/>
      <c r="NAW50" s="164"/>
      <c r="NAX50" s="167"/>
      <c r="NAY50" s="168"/>
      <c r="NAZ50" s="172"/>
      <c r="NBA50" s="168"/>
      <c r="NBB50" s="168"/>
      <c r="NBC50" s="168"/>
      <c r="NBD50" s="173"/>
      <c r="NBE50" s="168"/>
      <c r="NBF50" s="164"/>
      <c r="NBG50" s="167"/>
      <c r="NBH50" s="168"/>
      <c r="NBI50" s="172"/>
      <c r="NBJ50" s="168"/>
      <c r="NBK50" s="168"/>
      <c r="NBL50" s="168"/>
      <c r="NBM50" s="173"/>
      <c r="NBN50" s="168"/>
      <c r="NBO50" s="164"/>
      <c r="NBP50" s="167"/>
      <c r="NBQ50" s="168"/>
      <c r="NBR50" s="172"/>
      <c r="NBS50" s="168"/>
      <c r="NBT50" s="168"/>
      <c r="NBU50" s="168"/>
      <c r="NBV50" s="173"/>
      <c r="NBW50" s="168"/>
      <c r="NBX50" s="164"/>
      <c r="NBY50" s="167"/>
      <c r="NBZ50" s="168"/>
      <c r="NCA50" s="172"/>
      <c r="NCB50" s="168"/>
      <c r="NCC50" s="168"/>
      <c r="NCD50" s="168"/>
      <c r="NCE50" s="173"/>
      <c r="NCF50" s="168"/>
      <c r="NCG50" s="164"/>
      <c r="NCH50" s="167"/>
      <c r="NCI50" s="168"/>
      <c r="NCJ50" s="172"/>
      <c r="NCK50" s="168"/>
      <c r="NCL50" s="168"/>
      <c r="NCM50" s="168"/>
      <c r="NCN50" s="173"/>
      <c r="NCO50" s="168"/>
      <c r="NCP50" s="164"/>
      <c r="NCQ50" s="167"/>
      <c r="NCR50" s="168"/>
      <c r="NCS50" s="172"/>
      <c r="NCT50" s="168"/>
      <c r="NCU50" s="168"/>
      <c r="NCV50" s="168"/>
      <c r="NCW50" s="173"/>
      <c r="NCX50" s="168"/>
      <c r="NCY50" s="164"/>
      <c r="NCZ50" s="167"/>
      <c r="NDA50" s="168"/>
      <c r="NDB50" s="172"/>
      <c r="NDC50" s="168"/>
      <c r="NDD50" s="168"/>
      <c r="NDE50" s="168"/>
      <c r="NDF50" s="173"/>
      <c r="NDG50" s="168"/>
      <c r="NDH50" s="164"/>
      <c r="NDI50" s="167"/>
      <c r="NDJ50" s="168"/>
      <c r="NDK50" s="172"/>
      <c r="NDL50" s="168"/>
      <c r="NDM50" s="168"/>
      <c r="NDN50" s="168"/>
      <c r="NDO50" s="173"/>
      <c r="NDP50" s="168"/>
      <c r="NDQ50" s="164"/>
      <c r="NDR50" s="167"/>
      <c r="NDS50" s="168"/>
      <c r="NDT50" s="172"/>
      <c r="NDU50" s="168"/>
      <c r="NDV50" s="168"/>
      <c r="NDW50" s="168"/>
      <c r="NDX50" s="173"/>
      <c r="NDY50" s="168"/>
      <c r="NDZ50" s="164"/>
      <c r="NEA50" s="167"/>
      <c r="NEB50" s="168"/>
      <c r="NEC50" s="172"/>
      <c r="NED50" s="168"/>
      <c r="NEE50" s="168"/>
      <c r="NEF50" s="168"/>
      <c r="NEG50" s="173"/>
      <c r="NEH50" s="168"/>
      <c r="NEI50" s="164"/>
      <c r="NEJ50" s="167"/>
      <c r="NEK50" s="168"/>
      <c r="NEL50" s="172"/>
      <c r="NEM50" s="168"/>
      <c r="NEN50" s="168"/>
      <c r="NEO50" s="168"/>
      <c r="NEP50" s="173"/>
      <c r="NEQ50" s="168"/>
      <c r="NER50" s="164"/>
      <c r="NES50" s="167"/>
      <c r="NET50" s="168"/>
      <c r="NEU50" s="172"/>
      <c r="NEV50" s="168"/>
      <c r="NEW50" s="168"/>
      <c r="NEX50" s="168"/>
      <c r="NEY50" s="173"/>
      <c r="NEZ50" s="168"/>
      <c r="NFA50" s="164"/>
      <c r="NFB50" s="167"/>
      <c r="NFC50" s="168"/>
      <c r="NFD50" s="172"/>
      <c r="NFE50" s="168"/>
      <c r="NFF50" s="168"/>
      <c r="NFG50" s="168"/>
      <c r="NFH50" s="173"/>
      <c r="NFI50" s="168"/>
      <c r="NFJ50" s="164"/>
      <c r="NFK50" s="167"/>
      <c r="NFL50" s="168"/>
      <c r="NFM50" s="172"/>
      <c r="NFN50" s="168"/>
      <c r="NFO50" s="168"/>
      <c r="NFP50" s="168"/>
      <c r="NFQ50" s="173"/>
      <c r="NFR50" s="168"/>
      <c r="NFS50" s="164"/>
      <c r="NFT50" s="167"/>
      <c r="NFU50" s="168"/>
      <c r="NFV50" s="172"/>
      <c r="NFW50" s="168"/>
      <c r="NFX50" s="168"/>
      <c r="NFY50" s="168"/>
      <c r="NFZ50" s="173"/>
      <c r="NGA50" s="168"/>
      <c r="NGB50" s="164"/>
      <c r="NGC50" s="167"/>
      <c r="NGD50" s="168"/>
      <c r="NGE50" s="172"/>
      <c r="NGF50" s="168"/>
      <c r="NGG50" s="168"/>
      <c r="NGH50" s="168"/>
      <c r="NGI50" s="173"/>
      <c r="NGJ50" s="168"/>
      <c r="NGK50" s="164"/>
      <c r="NGL50" s="167"/>
      <c r="NGM50" s="168"/>
      <c r="NGN50" s="172"/>
      <c r="NGO50" s="168"/>
      <c r="NGP50" s="168"/>
      <c r="NGQ50" s="168"/>
      <c r="NGR50" s="173"/>
      <c r="NGS50" s="168"/>
      <c r="NGT50" s="164"/>
      <c r="NGU50" s="167"/>
      <c r="NGV50" s="168"/>
      <c r="NGW50" s="172"/>
      <c r="NGX50" s="168"/>
      <c r="NGY50" s="168"/>
      <c r="NGZ50" s="168"/>
      <c r="NHA50" s="173"/>
      <c r="NHB50" s="168"/>
      <c r="NHC50" s="164"/>
      <c r="NHD50" s="167"/>
      <c r="NHE50" s="168"/>
      <c r="NHF50" s="172"/>
      <c r="NHG50" s="168"/>
      <c r="NHH50" s="168"/>
      <c r="NHI50" s="168"/>
      <c r="NHJ50" s="173"/>
      <c r="NHK50" s="168"/>
      <c r="NHL50" s="164"/>
      <c r="NHM50" s="167"/>
      <c r="NHN50" s="168"/>
      <c r="NHO50" s="172"/>
      <c r="NHP50" s="168"/>
      <c r="NHQ50" s="168"/>
      <c r="NHR50" s="168"/>
      <c r="NHS50" s="173"/>
      <c r="NHT50" s="168"/>
      <c r="NHU50" s="164"/>
      <c r="NHV50" s="167"/>
      <c r="NHW50" s="168"/>
      <c r="NHX50" s="172"/>
      <c r="NHY50" s="168"/>
      <c r="NHZ50" s="168"/>
      <c r="NIA50" s="168"/>
      <c r="NIB50" s="173"/>
      <c r="NIC50" s="168"/>
      <c r="NID50" s="164"/>
      <c r="NIE50" s="167"/>
      <c r="NIF50" s="168"/>
      <c r="NIG50" s="172"/>
      <c r="NIH50" s="168"/>
      <c r="NII50" s="168"/>
      <c r="NIJ50" s="168"/>
      <c r="NIK50" s="173"/>
      <c r="NIL50" s="168"/>
      <c r="NIM50" s="164"/>
      <c r="NIN50" s="167"/>
      <c r="NIO50" s="168"/>
      <c r="NIP50" s="172"/>
      <c r="NIQ50" s="168"/>
      <c r="NIR50" s="168"/>
      <c r="NIS50" s="168"/>
      <c r="NIT50" s="173"/>
      <c r="NIU50" s="168"/>
      <c r="NIV50" s="164"/>
      <c r="NIW50" s="167"/>
      <c r="NIX50" s="168"/>
      <c r="NIY50" s="172"/>
      <c r="NIZ50" s="168"/>
      <c r="NJA50" s="168"/>
      <c r="NJB50" s="168"/>
      <c r="NJC50" s="173"/>
      <c r="NJD50" s="168"/>
      <c r="NJE50" s="164"/>
      <c r="NJF50" s="167"/>
      <c r="NJG50" s="168"/>
      <c r="NJH50" s="172"/>
      <c r="NJI50" s="168"/>
      <c r="NJJ50" s="168"/>
      <c r="NJK50" s="168"/>
      <c r="NJL50" s="173"/>
      <c r="NJM50" s="168"/>
      <c r="NJN50" s="164"/>
      <c r="NJO50" s="167"/>
      <c r="NJP50" s="168"/>
      <c r="NJQ50" s="172"/>
      <c r="NJR50" s="168"/>
      <c r="NJS50" s="168"/>
      <c r="NJT50" s="168"/>
      <c r="NJU50" s="173"/>
      <c r="NJV50" s="168"/>
      <c r="NJW50" s="164"/>
      <c r="NJX50" s="167"/>
      <c r="NJY50" s="168"/>
      <c r="NJZ50" s="172"/>
      <c r="NKA50" s="168"/>
      <c r="NKB50" s="168"/>
      <c r="NKC50" s="168"/>
      <c r="NKD50" s="173"/>
      <c r="NKE50" s="168"/>
      <c r="NKF50" s="164"/>
      <c r="NKG50" s="167"/>
      <c r="NKH50" s="168"/>
      <c r="NKI50" s="172"/>
      <c r="NKJ50" s="168"/>
      <c r="NKK50" s="168"/>
      <c r="NKL50" s="168"/>
      <c r="NKM50" s="173"/>
      <c r="NKN50" s="168"/>
      <c r="NKO50" s="164"/>
      <c r="NKP50" s="167"/>
      <c r="NKQ50" s="168"/>
      <c r="NKR50" s="172"/>
      <c r="NKS50" s="168"/>
      <c r="NKT50" s="168"/>
      <c r="NKU50" s="168"/>
      <c r="NKV50" s="173"/>
      <c r="NKW50" s="168"/>
      <c r="NKX50" s="164"/>
      <c r="NKY50" s="167"/>
      <c r="NKZ50" s="168"/>
      <c r="NLA50" s="172"/>
      <c r="NLB50" s="168"/>
      <c r="NLC50" s="168"/>
      <c r="NLD50" s="168"/>
      <c r="NLE50" s="173"/>
      <c r="NLF50" s="168"/>
      <c r="NLG50" s="164"/>
      <c r="NLH50" s="167"/>
      <c r="NLI50" s="168"/>
      <c r="NLJ50" s="172"/>
      <c r="NLK50" s="168"/>
      <c r="NLL50" s="168"/>
      <c r="NLM50" s="168"/>
      <c r="NLN50" s="173"/>
      <c r="NLO50" s="168"/>
      <c r="NLP50" s="164"/>
      <c r="NLQ50" s="167"/>
      <c r="NLR50" s="168"/>
      <c r="NLS50" s="172"/>
      <c r="NLT50" s="168"/>
      <c r="NLU50" s="168"/>
      <c r="NLV50" s="168"/>
      <c r="NLW50" s="173"/>
      <c r="NLX50" s="168"/>
      <c r="NLY50" s="164"/>
      <c r="NLZ50" s="167"/>
      <c r="NMA50" s="168"/>
      <c r="NMB50" s="172"/>
      <c r="NMC50" s="168"/>
      <c r="NMD50" s="168"/>
      <c r="NME50" s="168"/>
      <c r="NMF50" s="173"/>
      <c r="NMG50" s="168"/>
      <c r="NMH50" s="164"/>
      <c r="NMI50" s="167"/>
      <c r="NMJ50" s="168"/>
      <c r="NMK50" s="172"/>
      <c r="NML50" s="168"/>
      <c r="NMM50" s="168"/>
      <c r="NMN50" s="168"/>
      <c r="NMO50" s="173"/>
      <c r="NMP50" s="168"/>
      <c r="NMQ50" s="164"/>
      <c r="NMR50" s="167"/>
      <c r="NMS50" s="168"/>
      <c r="NMT50" s="172"/>
      <c r="NMU50" s="168"/>
      <c r="NMV50" s="168"/>
      <c r="NMW50" s="168"/>
      <c r="NMX50" s="173"/>
      <c r="NMY50" s="168"/>
      <c r="NMZ50" s="164"/>
      <c r="NNA50" s="167"/>
      <c r="NNB50" s="168"/>
      <c r="NNC50" s="172"/>
      <c r="NND50" s="168"/>
      <c r="NNE50" s="168"/>
      <c r="NNF50" s="168"/>
      <c r="NNG50" s="173"/>
      <c r="NNH50" s="168"/>
      <c r="NNI50" s="164"/>
      <c r="NNJ50" s="167"/>
      <c r="NNK50" s="168"/>
      <c r="NNL50" s="172"/>
      <c r="NNM50" s="168"/>
      <c r="NNN50" s="168"/>
      <c r="NNO50" s="168"/>
      <c r="NNP50" s="173"/>
      <c r="NNQ50" s="168"/>
      <c r="NNR50" s="164"/>
      <c r="NNS50" s="167"/>
      <c r="NNT50" s="168"/>
      <c r="NNU50" s="172"/>
      <c r="NNV50" s="168"/>
      <c r="NNW50" s="168"/>
      <c r="NNX50" s="168"/>
      <c r="NNY50" s="173"/>
      <c r="NNZ50" s="168"/>
      <c r="NOA50" s="164"/>
      <c r="NOB50" s="167"/>
      <c r="NOC50" s="168"/>
      <c r="NOD50" s="172"/>
      <c r="NOE50" s="168"/>
      <c r="NOF50" s="168"/>
      <c r="NOG50" s="168"/>
      <c r="NOH50" s="173"/>
      <c r="NOI50" s="168"/>
      <c r="NOJ50" s="164"/>
      <c r="NOK50" s="167"/>
      <c r="NOL50" s="168"/>
      <c r="NOM50" s="172"/>
      <c r="NON50" s="168"/>
      <c r="NOO50" s="168"/>
      <c r="NOP50" s="168"/>
      <c r="NOQ50" s="173"/>
      <c r="NOR50" s="168"/>
      <c r="NOS50" s="164"/>
      <c r="NOT50" s="167"/>
      <c r="NOU50" s="168"/>
      <c r="NOV50" s="172"/>
      <c r="NOW50" s="168"/>
      <c r="NOX50" s="168"/>
      <c r="NOY50" s="168"/>
      <c r="NOZ50" s="173"/>
      <c r="NPA50" s="168"/>
      <c r="NPB50" s="164"/>
      <c r="NPC50" s="167"/>
      <c r="NPD50" s="168"/>
      <c r="NPE50" s="172"/>
      <c r="NPF50" s="168"/>
      <c r="NPG50" s="168"/>
      <c r="NPH50" s="168"/>
      <c r="NPI50" s="173"/>
      <c r="NPJ50" s="168"/>
      <c r="NPK50" s="164"/>
      <c r="NPL50" s="167"/>
      <c r="NPM50" s="168"/>
      <c r="NPN50" s="172"/>
      <c r="NPO50" s="168"/>
      <c r="NPP50" s="168"/>
      <c r="NPQ50" s="168"/>
      <c r="NPR50" s="173"/>
      <c r="NPS50" s="168"/>
      <c r="NPT50" s="164"/>
      <c r="NPU50" s="167"/>
      <c r="NPV50" s="168"/>
      <c r="NPW50" s="172"/>
      <c r="NPX50" s="168"/>
      <c r="NPY50" s="168"/>
      <c r="NPZ50" s="168"/>
      <c r="NQA50" s="173"/>
      <c r="NQB50" s="168"/>
      <c r="NQC50" s="164"/>
      <c r="NQD50" s="167"/>
      <c r="NQE50" s="168"/>
      <c r="NQF50" s="172"/>
      <c r="NQG50" s="168"/>
      <c r="NQH50" s="168"/>
      <c r="NQI50" s="168"/>
      <c r="NQJ50" s="173"/>
      <c r="NQK50" s="168"/>
      <c r="NQL50" s="164"/>
      <c r="NQM50" s="167"/>
      <c r="NQN50" s="168"/>
      <c r="NQO50" s="172"/>
      <c r="NQP50" s="168"/>
      <c r="NQQ50" s="168"/>
      <c r="NQR50" s="168"/>
      <c r="NQS50" s="173"/>
      <c r="NQT50" s="168"/>
      <c r="NQU50" s="164"/>
      <c r="NQV50" s="167"/>
      <c r="NQW50" s="168"/>
      <c r="NQX50" s="172"/>
      <c r="NQY50" s="168"/>
      <c r="NQZ50" s="168"/>
      <c r="NRA50" s="168"/>
      <c r="NRB50" s="173"/>
      <c r="NRC50" s="168"/>
      <c r="NRD50" s="164"/>
      <c r="NRE50" s="167"/>
      <c r="NRF50" s="168"/>
      <c r="NRG50" s="172"/>
      <c r="NRH50" s="168"/>
      <c r="NRI50" s="168"/>
      <c r="NRJ50" s="168"/>
      <c r="NRK50" s="173"/>
      <c r="NRL50" s="168"/>
      <c r="NRM50" s="164"/>
      <c r="NRN50" s="167"/>
      <c r="NRO50" s="168"/>
      <c r="NRP50" s="172"/>
      <c r="NRQ50" s="168"/>
      <c r="NRR50" s="168"/>
      <c r="NRS50" s="168"/>
      <c r="NRT50" s="173"/>
      <c r="NRU50" s="168"/>
      <c r="NRV50" s="164"/>
      <c r="NRW50" s="167"/>
      <c r="NRX50" s="168"/>
      <c r="NRY50" s="172"/>
      <c r="NRZ50" s="168"/>
      <c r="NSA50" s="168"/>
      <c r="NSB50" s="168"/>
      <c r="NSC50" s="173"/>
      <c r="NSD50" s="168"/>
      <c r="NSE50" s="164"/>
      <c r="NSF50" s="167"/>
      <c r="NSG50" s="168"/>
      <c r="NSH50" s="172"/>
      <c r="NSI50" s="168"/>
      <c r="NSJ50" s="168"/>
      <c r="NSK50" s="168"/>
      <c r="NSL50" s="173"/>
      <c r="NSM50" s="168"/>
      <c r="NSN50" s="164"/>
      <c r="NSO50" s="167"/>
      <c r="NSP50" s="168"/>
      <c r="NSQ50" s="172"/>
      <c r="NSR50" s="168"/>
      <c r="NSS50" s="168"/>
      <c r="NST50" s="168"/>
      <c r="NSU50" s="173"/>
      <c r="NSV50" s="168"/>
      <c r="NSW50" s="164"/>
      <c r="NSX50" s="167"/>
      <c r="NSY50" s="168"/>
      <c r="NSZ50" s="172"/>
      <c r="NTA50" s="168"/>
      <c r="NTB50" s="168"/>
      <c r="NTC50" s="168"/>
      <c r="NTD50" s="173"/>
      <c r="NTE50" s="168"/>
      <c r="NTF50" s="164"/>
      <c r="NTG50" s="167"/>
      <c r="NTH50" s="168"/>
      <c r="NTI50" s="172"/>
      <c r="NTJ50" s="168"/>
      <c r="NTK50" s="168"/>
      <c r="NTL50" s="168"/>
      <c r="NTM50" s="173"/>
      <c r="NTN50" s="168"/>
      <c r="NTO50" s="164"/>
      <c r="NTP50" s="167"/>
      <c r="NTQ50" s="168"/>
      <c r="NTR50" s="172"/>
      <c r="NTS50" s="168"/>
      <c r="NTT50" s="168"/>
      <c r="NTU50" s="168"/>
      <c r="NTV50" s="173"/>
      <c r="NTW50" s="168"/>
      <c r="NTX50" s="164"/>
      <c r="NTY50" s="167"/>
      <c r="NTZ50" s="168"/>
      <c r="NUA50" s="172"/>
      <c r="NUB50" s="168"/>
      <c r="NUC50" s="168"/>
      <c r="NUD50" s="168"/>
      <c r="NUE50" s="173"/>
      <c r="NUF50" s="168"/>
      <c r="NUG50" s="164"/>
      <c r="NUH50" s="167"/>
      <c r="NUI50" s="168"/>
      <c r="NUJ50" s="172"/>
      <c r="NUK50" s="168"/>
      <c r="NUL50" s="168"/>
      <c r="NUM50" s="168"/>
      <c r="NUN50" s="173"/>
      <c r="NUO50" s="168"/>
      <c r="NUP50" s="164"/>
      <c r="NUQ50" s="167"/>
      <c r="NUR50" s="168"/>
      <c r="NUS50" s="172"/>
      <c r="NUT50" s="168"/>
      <c r="NUU50" s="168"/>
      <c r="NUV50" s="168"/>
      <c r="NUW50" s="173"/>
      <c r="NUX50" s="168"/>
      <c r="NUY50" s="164"/>
      <c r="NUZ50" s="167"/>
      <c r="NVA50" s="168"/>
      <c r="NVB50" s="172"/>
      <c r="NVC50" s="168"/>
      <c r="NVD50" s="168"/>
      <c r="NVE50" s="168"/>
      <c r="NVF50" s="173"/>
      <c r="NVG50" s="168"/>
      <c r="NVH50" s="164"/>
      <c r="NVI50" s="167"/>
      <c r="NVJ50" s="168"/>
      <c r="NVK50" s="172"/>
      <c r="NVL50" s="168"/>
      <c r="NVM50" s="168"/>
      <c r="NVN50" s="168"/>
      <c r="NVO50" s="173"/>
      <c r="NVP50" s="168"/>
      <c r="NVQ50" s="164"/>
      <c r="NVR50" s="167"/>
      <c r="NVS50" s="168"/>
      <c r="NVT50" s="172"/>
      <c r="NVU50" s="168"/>
      <c r="NVV50" s="168"/>
      <c r="NVW50" s="168"/>
      <c r="NVX50" s="173"/>
      <c r="NVY50" s="168"/>
      <c r="NVZ50" s="164"/>
      <c r="NWA50" s="167"/>
      <c r="NWB50" s="168"/>
      <c r="NWC50" s="172"/>
      <c r="NWD50" s="168"/>
      <c r="NWE50" s="168"/>
      <c r="NWF50" s="168"/>
      <c r="NWG50" s="173"/>
      <c r="NWH50" s="168"/>
      <c r="NWI50" s="164"/>
      <c r="NWJ50" s="167"/>
      <c r="NWK50" s="168"/>
      <c r="NWL50" s="172"/>
      <c r="NWM50" s="168"/>
      <c r="NWN50" s="168"/>
      <c r="NWO50" s="168"/>
      <c r="NWP50" s="173"/>
      <c r="NWQ50" s="168"/>
      <c r="NWR50" s="164"/>
      <c r="NWS50" s="167"/>
      <c r="NWT50" s="168"/>
      <c r="NWU50" s="172"/>
      <c r="NWV50" s="168"/>
      <c r="NWW50" s="168"/>
      <c r="NWX50" s="168"/>
      <c r="NWY50" s="173"/>
      <c r="NWZ50" s="168"/>
      <c r="NXA50" s="164"/>
      <c r="NXB50" s="167"/>
      <c r="NXC50" s="168"/>
      <c r="NXD50" s="172"/>
      <c r="NXE50" s="168"/>
      <c r="NXF50" s="168"/>
      <c r="NXG50" s="168"/>
      <c r="NXH50" s="173"/>
      <c r="NXI50" s="168"/>
      <c r="NXJ50" s="164"/>
      <c r="NXK50" s="167"/>
      <c r="NXL50" s="168"/>
      <c r="NXM50" s="172"/>
      <c r="NXN50" s="168"/>
      <c r="NXO50" s="168"/>
      <c r="NXP50" s="168"/>
      <c r="NXQ50" s="173"/>
      <c r="NXR50" s="168"/>
      <c r="NXS50" s="164"/>
      <c r="NXT50" s="167"/>
      <c r="NXU50" s="168"/>
      <c r="NXV50" s="172"/>
      <c r="NXW50" s="168"/>
      <c r="NXX50" s="168"/>
      <c r="NXY50" s="168"/>
      <c r="NXZ50" s="173"/>
      <c r="NYA50" s="168"/>
      <c r="NYB50" s="164"/>
      <c r="NYC50" s="167"/>
      <c r="NYD50" s="168"/>
      <c r="NYE50" s="172"/>
      <c r="NYF50" s="168"/>
      <c r="NYG50" s="168"/>
      <c r="NYH50" s="168"/>
      <c r="NYI50" s="173"/>
      <c r="NYJ50" s="168"/>
      <c r="NYK50" s="164"/>
      <c r="NYL50" s="167"/>
      <c r="NYM50" s="168"/>
      <c r="NYN50" s="172"/>
      <c r="NYO50" s="168"/>
      <c r="NYP50" s="168"/>
      <c r="NYQ50" s="168"/>
      <c r="NYR50" s="173"/>
      <c r="NYS50" s="168"/>
      <c r="NYT50" s="164"/>
      <c r="NYU50" s="167"/>
      <c r="NYV50" s="168"/>
      <c r="NYW50" s="172"/>
      <c r="NYX50" s="168"/>
      <c r="NYY50" s="168"/>
      <c r="NYZ50" s="168"/>
      <c r="NZA50" s="173"/>
      <c r="NZB50" s="168"/>
      <c r="NZC50" s="164"/>
      <c r="NZD50" s="167"/>
      <c r="NZE50" s="168"/>
      <c r="NZF50" s="172"/>
      <c r="NZG50" s="168"/>
      <c r="NZH50" s="168"/>
      <c r="NZI50" s="168"/>
      <c r="NZJ50" s="173"/>
      <c r="NZK50" s="168"/>
      <c r="NZL50" s="164"/>
      <c r="NZM50" s="167"/>
      <c r="NZN50" s="168"/>
      <c r="NZO50" s="172"/>
      <c r="NZP50" s="168"/>
      <c r="NZQ50" s="168"/>
      <c r="NZR50" s="168"/>
      <c r="NZS50" s="173"/>
      <c r="NZT50" s="168"/>
      <c r="NZU50" s="164"/>
      <c r="NZV50" s="167"/>
      <c r="NZW50" s="168"/>
      <c r="NZX50" s="172"/>
      <c r="NZY50" s="168"/>
      <c r="NZZ50" s="168"/>
      <c r="OAA50" s="168"/>
      <c r="OAB50" s="173"/>
      <c r="OAC50" s="168"/>
      <c r="OAD50" s="164"/>
      <c r="OAE50" s="167"/>
      <c r="OAF50" s="168"/>
      <c r="OAG50" s="172"/>
      <c r="OAH50" s="168"/>
      <c r="OAI50" s="168"/>
      <c r="OAJ50" s="168"/>
      <c r="OAK50" s="173"/>
      <c r="OAL50" s="168"/>
      <c r="OAM50" s="164"/>
      <c r="OAN50" s="167"/>
      <c r="OAO50" s="168"/>
      <c r="OAP50" s="172"/>
      <c r="OAQ50" s="168"/>
      <c r="OAR50" s="168"/>
      <c r="OAS50" s="168"/>
      <c r="OAT50" s="173"/>
      <c r="OAU50" s="168"/>
      <c r="OAV50" s="164"/>
      <c r="OAW50" s="167"/>
      <c r="OAX50" s="168"/>
      <c r="OAY50" s="172"/>
      <c r="OAZ50" s="168"/>
      <c r="OBA50" s="168"/>
      <c r="OBB50" s="168"/>
      <c r="OBC50" s="173"/>
      <c r="OBD50" s="168"/>
      <c r="OBE50" s="164"/>
      <c r="OBF50" s="167"/>
      <c r="OBG50" s="168"/>
      <c r="OBH50" s="172"/>
      <c r="OBI50" s="168"/>
      <c r="OBJ50" s="168"/>
      <c r="OBK50" s="168"/>
      <c r="OBL50" s="173"/>
      <c r="OBM50" s="168"/>
      <c r="OBN50" s="164"/>
      <c r="OBO50" s="167"/>
      <c r="OBP50" s="168"/>
      <c r="OBQ50" s="172"/>
      <c r="OBR50" s="168"/>
      <c r="OBS50" s="168"/>
      <c r="OBT50" s="168"/>
      <c r="OBU50" s="173"/>
      <c r="OBV50" s="168"/>
      <c r="OBW50" s="164"/>
      <c r="OBX50" s="167"/>
      <c r="OBY50" s="168"/>
      <c r="OBZ50" s="172"/>
      <c r="OCA50" s="168"/>
      <c r="OCB50" s="168"/>
      <c r="OCC50" s="168"/>
      <c r="OCD50" s="173"/>
      <c r="OCE50" s="168"/>
      <c r="OCF50" s="164"/>
      <c r="OCG50" s="167"/>
      <c r="OCH50" s="168"/>
      <c r="OCI50" s="172"/>
      <c r="OCJ50" s="168"/>
      <c r="OCK50" s="168"/>
      <c r="OCL50" s="168"/>
      <c r="OCM50" s="173"/>
      <c r="OCN50" s="168"/>
      <c r="OCO50" s="164"/>
      <c r="OCP50" s="167"/>
      <c r="OCQ50" s="168"/>
      <c r="OCR50" s="172"/>
      <c r="OCS50" s="168"/>
      <c r="OCT50" s="168"/>
      <c r="OCU50" s="168"/>
      <c r="OCV50" s="173"/>
      <c r="OCW50" s="168"/>
      <c r="OCX50" s="164"/>
      <c r="OCY50" s="167"/>
      <c r="OCZ50" s="168"/>
      <c r="ODA50" s="172"/>
      <c r="ODB50" s="168"/>
      <c r="ODC50" s="168"/>
      <c r="ODD50" s="168"/>
      <c r="ODE50" s="173"/>
      <c r="ODF50" s="168"/>
      <c r="ODG50" s="164"/>
      <c r="ODH50" s="167"/>
      <c r="ODI50" s="168"/>
      <c r="ODJ50" s="172"/>
      <c r="ODK50" s="168"/>
      <c r="ODL50" s="168"/>
      <c r="ODM50" s="168"/>
      <c r="ODN50" s="173"/>
      <c r="ODO50" s="168"/>
      <c r="ODP50" s="164"/>
      <c r="ODQ50" s="167"/>
      <c r="ODR50" s="168"/>
      <c r="ODS50" s="172"/>
      <c r="ODT50" s="168"/>
      <c r="ODU50" s="168"/>
      <c r="ODV50" s="168"/>
      <c r="ODW50" s="173"/>
      <c r="ODX50" s="168"/>
      <c r="ODY50" s="164"/>
      <c r="ODZ50" s="167"/>
      <c r="OEA50" s="168"/>
      <c r="OEB50" s="172"/>
      <c r="OEC50" s="168"/>
      <c r="OED50" s="168"/>
      <c r="OEE50" s="168"/>
      <c r="OEF50" s="173"/>
      <c r="OEG50" s="168"/>
      <c r="OEH50" s="164"/>
      <c r="OEI50" s="167"/>
      <c r="OEJ50" s="168"/>
      <c r="OEK50" s="172"/>
      <c r="OEL50" s="168"/>
      <c r="OEM50" s="168"/>
      <c r="OEN50" s="168"/>
      <c r="OEO50" s="173"/>
      <c r="OEP50" s="168"/>
      <c r="OEQ50" s="164"/>
      <c r="OER50" s="167"/>
      <c r="OES50" s="168"/>
      <c r="OET50" s="172"/>
      <c r="OEU50" s="168"/>
      <c r="OEV50" s="168"/>
      <c r="OEW50" s="168"/>
      <c r="OEX50" s="173"/>
      <c r="OEY50" s="168"/>
      <c r="OEZ50" s="164"/>
      <c r="OFA50" s="167"/>
      <c r="OFB50" s="168"/>
      <c r="OFC50" s="172"/>
      <c r="OFD50" s="168"/>
      <c r="OFE50" s="168"/>
      <c r="OFF50" s="168"/>
      <c r="OFG50" s="173"/>
      <c r="OFH50" s="168"/>
      <c r="OFI50" s="164"/>
      <c r="OFJ50" s="167"/>
      <c r="OFK50" s="168"/>
      <c r="OFL50" s="172"/>
      <c r="OFM50" s="168"/>
      <c r="OFN50" s="168"/>
      <c r="OFO50" s="168"/>
      <c r="OFP50" s="173"/>
      <c r="OFQ50" s="168"/>
      <c r="OFR50" s="164"/>
      <c r="OFS50" s="167"/>
      <c r="OFT50" s="168"/>
      <c r="OFU50" s="172"/>
      <c r="OFV50" s="168"/>
      <c r="OFW50" s="168"/>
      <c r="OFX50" s="168"/>
      <c r="OFY50" s="173"/>
      <c r="OFZ50" s="168"/>
      <c r="OGA50" s="164"/>
      <c r="OGB50" s="167"/>
      <c r="OGC50" s="168"/>
      <c r="OGD50" s="172"/>
      <c r="OGE50" s="168"/>
      <c r="OGF50" s="168"/>
      <c r="OGG50" s="168"/>
      <c r="OGH50" s="173"/>
      <c r="OGI50" s="168"/>
      <c r="OGJ50" s="164"/>
      <c r="OGK50" s="167"/>
      <c r="OGL50" s="168"/>
      <c r="OGM50" s="172"/>
      <c r="OGN50" s="168"/>
      <c r="OGO50" s="168"/>
      <c r="OGP50" s="168"/>
      <c r="OGQ50" s="173"/>
      <c r="OGR50" s="168"/>
      <c r="OGS50" s="164"/>
      <c r="OGT50" s="167"/>
      <c r="OGU50" s="168"/>
      <c r="OGV50" s="172"/>
      <c r="OGW50" s="168"/>
      <c r="OGX50" s="168"/>
      <c r="OGY50" s="168"/>
      <c r="OGZ50" s="173"/>
      <c r="OHA50" s="168"/>
      <c r="OHB50" s="164"/>
      <c r="OHC50" s="167"/>
      <c r="OHD50" s="168"/>
      <c r="OHE50" s="172"/>
      <c r="OHF50" s="168"/>
      <c r="OHG50" s="168"/>
      <c r="OHH50" s="168"/>
      <c r="OHI50" s="173"/>
      <c r="OHJ50" s="168"/>
      <c r="OHK50" s="164"/>
      <c r="OHL50" s="167"/>
      <c r="OHM50" s="168"/>
      <c r="OHN50" s="172"/>
      <c r="OHO50" s="168"/>
      <c r="OHP50" s="168"/>
      <c r="OHQ50" s="168"/>
      <c r="OHR50" s="173"/>
      <c r="OHS50" s="168"/>
      <c r="OHT50" s="164"/>
      <c r="OHU50" s="167"/>
      <c r="OHV50" s="168"/>
      <c r="OHW50" s="172"/>
      <c r="OHX50" s="168"/>
      <c r="OHY50" s="168"/>
      <c r="OHZ50" s="168"/>
      <c r="OIA50" s="173"/>
      <c r="OIB50" s="168"/>
      <c r="OIC50" s="164"/>
      <c r="OID50" s="167"/>
      <c r="OIE50" s="168"/>
      <c r="OIF50" s="172"/>
      <c r="OIG50" s="168"/>
      <c r="OIH50" s="168"/>
      <c r="OII50" s="168"/>
      <c r="OIJ50" s="173"/>
      <c r="OIK50" s="168"/>
      <c r="OIL50" s="164"/>
      <c r="OIM50" s="167"/>
      <c r="OIN50" s="168"/>
      <c r="OIO50" s="172"/>
      <c r="OIP50" s="168"/>
      <c r="OIQ50" s="168"/>
      <c r="OIR50" s="168"/>
      <c r="OIS50" s="173"/>
      <c r="OIT50" s="168"/>
      <c r="OIU50" s="164"/>
      <c r="OIV50" s="167"/>
      <c r="OIW50" s="168"/>
      <c r="OIX50" s="172"/>
      <c r="OIY50" s="168"/>
      <c r="OIZ50" s="168"/>
      <c r="OJA50" s="168"/>
      <c r="OJB50" s="173"/>
      <c r="OJC50" s="168"/>
      <c r="OJD50" s="164"/>
      <c r="OJE50" s="167"/>
      <c r="OJF50" s="168"/>
      <c r="OJG50" s="172"/>
      <c r="OJH50" s="168"/>
      <c r="OJI50" s="168"/>
      <c r="OJJ50" s="168"/>
      <c r="OJK50" s="173"/>
      <c r="OJL50" s="168"/>
      <c r="OJM50" s="164"/>
      <c r="OJN50" s="167"/>
      <c r="OJO50" s="168"/>
      <c r="OJP50" s="172"/>
      <c r="OJQ50" s="168"/>
      <c r="OJR50" s="168"/>
      <c r="OJS50" s="168"/>
      <c r="OJT50" s="173"/>
      <c r="OJU50" s="168"/>
      <c r="OJV50" s="164"/>
      <c r="OJW50" s="167"/>
      <c r="OJX50" s="168"/>
      <c r="OJY50" s="172"/>
      <c r="OJZ50" s="168"/>
      <c r="OKA50" s="168"/>
      <c r="OKB50" s="168"/>
      <c r="OKC50" s="173"/>
      <c r="OKD50" s="168"/>
      <c r="OKE50" s="164"/>
      <c r="OKF50" s="167"/>
      <c r="OKG50" s="168"/>
      <c r="OKH50" s="172"/>
      <c r="OKI50" s="168"/>
      <c r="OKJ50" s="168"/>
      <c r="OKK50" s="168"/>
      <c r="OKL50" s="173"/>
      <c r="OKM50" s="168"/>
      <c r="OKN50" s="164"/>
      <c r="OKO50" s="167"/>
      <c r="OKP50" s="168"/>
      <c r="OKQ50" s="172"/>
      <c r="OKR50" s="168"/>
      <c r="OKS50" s="168"/>
      <c r="OKT50" s="168"/>
      <c r="OKU50" s="173"/>
      <c r="OKV50" s="168"/>
      <c r="OKW50" s="164"/>
      <c r="OKX50" s="167"/>
      <c r="OKY50" s="168"/>
      <c r="OKZ50" s="172"/>
      <c r="OLA50" s="168"/>
      <c r="OLB50" s="168"/>
      <c r="OLC50" s="168"/>
      <c r="OLD50" s="173"/>
      <c r="OLE50" s="168"/>
      <c r="OLF50" s="164"/>
      <c r="OLG50" s="167"/>
      <c r="OLH50" s="168"/>
      <c r="OLI50" s="172"/>
      <c r="OLJ50" s="168"/>
      <c r="OLK50" s="168"/>
      <c r="OLL50" s="168"/>
      <c r="OLM50" s="173"/>
      <c r="OLN50" s="168"/>
      <c r="OLO50" s="164"/>
      <c r="OLP50" s="167"/>
      <c r="OLQ50" s="168"/>
      <c r="OLR50" s="172"/>
      <c r="OLS50" s="168"/>
      <c r="OLT50" s="168"/>
      <c r="OLU50" s="168"/>
      <c r="OLV50" s="173"/>
      <c r="OLW50" s="168"/>
      <c r="OLX50" s="164"/>
      <c r="OLY50" s="167"/>
      <c r="OLZ50" s="168"/>
      <c r="OMA50" s="172"/>
      <c r="OMB50" s="168"/>
      <c r="OMC50" s="168"/>
      <c r="OMD50" s="168"/>
      <c r="OME50" s="173"/>
      <c r="OMF50" s="168"/>
      <c r="OMG50" s="164"/>
      <c r="OMH50" s="167"/>
      <c r="OMI50" s="168"/>
      <c r="OMJ50" s="172"/>
      <c r="OMK50" s="168"/>
      <c r="OML50" s="168"/>
      <c r="OMM50" s="168"/>
      <c r="OMN50" s="173"/>
      <c r="OMO50" s="168"/>
      <c r="OMP50" s="164"/>
      <c r="OMQ50" s="167"/>
      <c r="OMR50" s="168"/>
      <c r="OMS50" s="172"/>
      <c r="OMT50" s="168"/>
      <c r="OMU50" s="168"/>
      <c r="OMV50" s="168"/>
      <c r="OMW50" s="173"/>
      <c r="OMX50" s="168"/>
      <c r="OMY50" s="164"/>
      <c r="OMZ50" s="167"/>
      <c r="ONA50" s="168"/>
      <c r="ONB50" s="172"/>
      <c r="ONC50" s="168"/>
      <c r="OND50" s="168"/>
      <c r="ONE50" s="168"/>
      <c r="ONF50" s="173"/>
      <c r="ONG50" s="168"/>
      <c r="ONH50" s="164"/>
      <c r="ONI50" s="167"/>
      <c r="ONJ50" s="168"/>
      <c r="ONK50" s="172"/>
      <c r="ONL50" s="168"/>
      <c r="ONM50" s="168"/>
      <c r="ONN50" s="168"/>
      <c r="ONO50" s="173"/>
      <c r="ONP50" s="168"/>
      <c r="ONQ50" s="164"/>
      <c r="ONR50" s="167"/>
      <c r="ONS50" s="168"/>
      <c r="ONT50" s="172"/>
      <c r="ONU50" s="168"/>
      <c r="ONV50" s="168"/>
      <c r="ONW50" s="168"/>
      <c r="ONX50" s="173"/>
      <c r="ONY50" s="168"/>
      <c r="ONZ50" s="164"/>
      <c r="OOA50" s="167"/>
      <c r="OOB50" s="168"/>
      <c r="OOC50" s="172"/>
      <c r="OOD50" s="168"/>
      <c r="OOE50" s="168"/>
      <c r="OOF50" s="168"/>
      <c r="OOG50" s="173"/>
      <c r="OOH50" s="168"/>
      <c r="OOI50" s="164"/>
      <c r="OOJ50" s="167"/>
      <c r="OOK50" s="168"/>
      <c r="OOL50" s="172"/>
      <c r="OOM50" s="168"/>
      <c r="OON50" s="168"/>
      <c r="OOO50" s="168"/>
      <c r="OOP50" s="173"/>
      <c r="OOQ50" s="168"/>
      <c r="OOR50" s="164"/>
      <c r="OOS50" s="167"/>
      <c r="OOT50" s="168"/>
      <c r="OOU50" s="172"/>
      <c r="OOV50" s="168"/>
      <c r="OOW50" s="168"/>
      <c r="OOX50" s="168"/>
      <c r="OOY50" s="173"/>
      <c r="OOZ50" s="168"/>
      <c r="OPA50" s="164"/>
      <c r="OPB50" s="167"/>
      <c r="OPC50" s="168"/>
      <c r="OPD50" s="172"/>
      <c r="OPE50" s="168"/>
      <c r="OPF50" s="168"/>
      <c r="OPG50" s="168"/>
      <c r="OPH50" s="173"/>
      <c r="OPI50" s="168"/>
      <c r="OPJ50" s="164"/>
      <c r="OPK50" s="167"/>
      <c r="OPL50" s="168"/>
      <c r="OPM50" s="172"/>
      <c r="OPN50" s="168"/>
      <c r="OPO50" s="168"/>
      <c r="OPP50" s="168"/>
      <c r="OPQ50" s="173"/>
      <c r="OPR50" s="168"/>
      <c r="OPS50" s="164"/>
      <c r="OPT50" s="167"/>
      <c r="OPU50" s="168"/>
      <c r="OPV50" s="172"/>
      <c r="OPW50" s="168"/>
      <c r="OPX50" s="168"/>
      <c r="OPY50" s="168"/>
      <c r="OPZ50" s="173"/>
      <c r="OQA50" s="168"/>
      <c r="OQB50" s="164"/>
      <c r="OQC50" s="167"/>
      <c r="OQD50" s="168"/>
      <c r="OQE50" s="172"/>
      <c r="OQF50" s="168"/>
      <c r="OQG50" s="168"/>
      <c r="OQH50" s="168"/>
      <c r="OQI50" s="173"/>
      <c r="OQJ50" s="168"/>
      <c r="OQK50" s="164"/>
      <c r="OQL50" s="167"/>
      <c r="OQM50" s="168"/>
      <c r="OQN50" s="172"/>
      <c r="OQO50" s="168"/>
      <c r="OQP50" s="168"/>
      <c r="OQQ50" s="168"/>
      <c r="OQR50" s="173"/>
      <c r="OQS50" s="168"/>
      <c r="OQT50" s="164"/>
      <c r="OQU50" s="167"/>
      <c r="OQV50" s="168"/>
      <c r="OQW50" s="172"/>
      <c r="OQX50" s="168"/>
      <c r="OQY50" s="168"/>
      <c r="OQZ50" s="168"/>
      <c r="ORA50" s="173"/>
      <c r="ORB50" s="168"/>
      <c r="ORC50" s="164"/>
      <c r="ORD50" s="167"/>
      <c r="ORE50" s="168"/>
      <c r="ORF50" s="172"/>
      <c r="ORG50" s="168"/>
      <c r="ORH50" s="168"/>
      <c r="ORI50" s="168"/>
      <c r="ORJ50" s="173"/>
      <c r="ORK50" s="168"/>
      <c r="ORL50" s="164"/>
      <c r="ORM50" s="167"/>
      <c r="ORN50" s="168"/>
      <c r="ORO50" s="172"/>
      <c r="ORP50" s="168"/>
      <c r="ORQ50" s="168"/>
      <c r="ORR50" s="168"/>
      <c r="ORS50" s="173"/>
      <c r="ORT50" s="168"/>
      <c r="ORU50" s="164"/>
      <c r="ORV50" s="167"/>
      <c r="ORW50" s="168"/>
      <c r="ORX50" s="172"/>
      <c r="ORY50" s="168"/>
      <c r="ORZ50" s="168"/>
      <c r="OSA50" s="168"/>
      <c r="OSB50" s="173"/>
      <c r="OSC50" s="168"/>
      <c r="OSD50" s="164"/>
      <c r="OSE50" s="167"/>
      <c r="OSF50" s="168"/>
      <c r="OSG50" s="172"/>
      <c r="OSH50" s="168"/>
      <c r="OSI50" s="168"/>
      <c r="OSJ50" s="168"/>
      <c r="OSK50" s="173"/>
      <c r="OSL50" s="168"/>
      <c r="OSM50" s="164"/>
      <c r="OSN50" s="167"/>
      <c r="OSO50" s="168"/>
      <c r="OSP50" s="172"/>
      <c r="OSQ50" s="168"/>
      <c r="OSR50" s="168"/>
      <c r="OSS50" s="168"/>
      <c r="OST50" s="173"/>
      <c r="OSU50" s="168"/>
      <c r="OSV50" s="164"/>
      <c r="OSW50" s="167"/>
      <c r="OSX50" s="168"/>
      <c r="OSY50" s="172"/>
      <c r="OSZ50" s="168"/>
      <c r="OTA50" s="168"/>
      <c r="OTB50" s="168"/>
      <c r="OTC50" s="173"/>
      <c r="OTD50" s="168"/>
      <c r="OTE50" s="164"/>
      <c r="OTF50" s="167"/>
      <c r="OTG50" s="168"/>
      <c r="OTH50" s="172"/>
      <c r="OTI50" s="168"/>
      <c r="OTJ50" s="168"/>
      <c r="OTK50" s="168"/>
      <c r="OTL50" s="173"/>
      <c r="OTM50" s="168"/>
      <c r="OTN50" s="164"/>
      <c r="OTO50" s="167"/>
      <c r="OTP50" s="168"/>
      <c r="OTQ50" s="172"/>
      <c r="OTR50" s="168"/>
      <c r="OTS50" s="168"/>
      <c r="OTT50" s="168"/>
      <c r="OTU50" s="173"/>
      <c r="OTV50" s="168"/>
      <c r="OTW50" s="164"/>
      <c r="OTX50" s="167"/>
      <c r="OTY50" s="168"/>
      <c r="OTZ50" s="172"/>
      <c r="OUA50" s="168"/>
      <c r="OUB50" s="168"/>
      <c r="OUC50" s="168"/>
      <c r="OUD50" s="173"/>
      <c r="OUE50" s="168"/>
      <c r="OUF50" s="164"/>
      <c r="OUG50" s="167"/>
      <c r="OUH50" s="168"/>
      <c r="OUI50" s="172"/>
      <c r="OUJ50" s="168"/>
      <c r="OUK50" s="168"/>
      <c r="OUL50" s="168"/>
      <c r="OUM50" s="173"/>
      <c r="OUN50" s="168"/>
      <c r="OUO50" s="164"/>
      <c r="OUP50" s="167"/>
      <c r="OUQ50" s="168"/>
      <c r="OUR50" s="172"/>
      <c r="OUS50" s="168"/>
      <c r="OUT50" s="168"/>
      <c r="OUU50" s="168"/>
      <c r="OUV50" s="173"/>
      <c r="OUW50" s="168"/>
      <c r="OUX50" s="164"/>
      <c r="OUY50" s="167"/>
      <c r="OUZ50" s="168"/>
      <c r="OVA50" s="172"/>
      <c r="OVB50" s="168"/>
      <c r="OVC50" s="168"/>
      <c r="OVD50" s="168"/>
      <c r="OVE50" s="173"/>
      <c r="OVF50" s="168"/>
      <c r="OVG50" s="164"/>
      <c r="OVH50" s="167"/>
      <c r="OVI50" s="168"/>
      <c r="OVJ50" s="172"/>
      <c r="OVK50" s="168"/>
      <c r="OVL50" s="168"/>
      <c r="OVM50" s="168"/>
      <c r="OVN50" s="173"/>
      <c r="OVO50" s="168"/>
      <c r="OVP50" s="164"/>
      <c r="OVQ50" s="167"/>
      <c r="OVR50" s="168"/>
      <c r="OVS50" s="172"/>
      <c r="OVT50" s="168"/>
      <c r="OVU50" s="168"/>
      <c r="OVV50" s="168"/>
      <c r="OVW50" s="173"/>
      <c r="OVX50" s="168"/>
      <c r="OVY50" s="164"/>
      <c r="OVZ50" s="167"/>
      <c r="OWA50" s="168"/>
      <c r="OWB50" s="172"/>
      <c r="OWC50" s="168"/>
      <c r="OWD50" s="168"/>
      <c r="OWE50" s="168"/>
      <c r="OWF50" s="173"/>
      <c r="OWG50" s="168"/>
      <c r="OWH50" s="164"/>
      <c r="OWI50" s="167"/>
      <c r="OWJ50" s="168"/>
      <c r="OWK50" s="172"/>
      <c r="OWL50" s="168"/>
      <c r="OWM50" s="168"/>
      <c r="OWN50" s="168"/>
      <c r="OWO50" s="173"/>
      <c r="OWP50" s="168"/>
      <c r="OWQ50" s="164"/>
      <c r="OWR50" s="167"/>
      <c r="OWS50" s="168"/>
      <c r="OWT50" s="172"/>
      <c r="OWU50" s="168"/>
      <c r="OWV50" s="168"/>
      <c r="OWW50" s="168"/>
      <c r="OWX50" s="173"/>
      <c r="OWY50" s="168"/>
      <c r="OWZ50" s="164"/>
      <c r="OXA50" s="167"/>
      <c r="OXB50" s="168"/>
      <c r="OXC50" s="172"/>
      <c r="OXD50" s="168"/>
      <c r="OXE50" s="168"/>
      <c r="OXF50" s="168"/>
      <c r="OXG50" s="173"/>
      <c r="OXH50" s="168"/>
      <c r="OXI50" s="164"/>
      <c r="OXJ50" s="167"/>
      <c r="OXK50" s="168"/>
      <c r="OXL50" s="172"/>
      <c r="OXM50" s="168"/>
      <c r="OXN50" s="168"/>
      <c r="OXO50" s="168"/>
      <c r="OXP50" s="173"/>
      <c r="OXQ50" s="168"/>
      <c r="OXR50" s="164"/>
      <c r="OXS50" s="167"/>
      <c r="OXT50" s="168"/>
      <c r="OXU50" s="172"/>
      <c r="OXV50" s="168"/>
      <c r="OXW50" s="168"/>
      <c r="OXX50" s="168"/>
      <c r="OXY50" s="173"/>
      <c r="OXZ50" s="168"/>
      <c r="OYA50" s="164"/>
      <c r="OYB50" s="167"/>
      <c r="OYC50" s="168"/>
      <c r="OYD50" s="172"/>
      <c r="OYE50" s="168"/>
      <c r="OYF50" s="168"/>
      <c r="OYG50" s="168"/>
      <c r="OYH50" s="173"/>
      <c r="OYI50" s="168"/>
      <c r="OYJ50" s="164"/>
      <c r="OYK50" s="167"/>
      <c r="OYL50" s="168"/>
      <c r="OYM50" s="172"/>
      <c r="OYN50" s="168"/>
      <c r="OYO50" s="168"/>
      <c r="OYP50" s="168"/>
      <c r="OYQ50" s="173"/>
      <c r="OYR50" s="168"/>
      <c r="OYS50" s="164"/>
      <c r="OYT50" s="167"/>
      <c r="OYU50" s="168"/>
      <c r="OYV50" s="172"/>
      <c r="OYW50" s="168"/>
      <c r="OYX50" s="168"/>
      <c r="OYY50" s="168"/>
      <c r="OYZ50" s="173"/>
      <c r="OZA50" s="168"/>
      <c r="OZB50" s="164"/>
      <c r="OZC50" s="167"/>
      <c r="OZD50" s="168"/>
      <c r="OZE50" s="172"/>
      <c r="OZF50" s="168"/>
      <c r="OZG50" s="168"/>
      <c r="OZH50" s="168"/>
      <c r="OZI50" s="173"/>
      <c r="OZJ50" s="168"/>
      <c r="OZK50" s="164"/>
      <c r="OZL50" s="167"/>
      <c r="OZM50" s="168"/>
      <c r="OZN50" s="172"/>
      <c r="OZO50" s="168"/>
      <c r="OZP50" s="168"/>
      <c r="OZQ50" s="168"/>
      <c r="OZR50" s="173"/>
      <c r="OZS50" s="168"/>
      <c r="OZT50" s="164"/>
      <c r="OZU50" s="167"/>
      <c r="OZV50" s="168"/>
      <c r="OZW50" s="172"/>
      <c r="OZX50" s="168"/>
      <c r="OZY50" s="168"/>
      <c r="OZZ50" s="168"/>
      <c r="PAA50" s="173"/>
      <c r="PAB50" s="168"/>
      <c r="PAC50" s="164"/>
      <c r="PAD50" s="167"/>
      <c r="PAE50" s="168"/>
      <c r="PAF50" s="172"/>
      <c r="PAG50" s="168"/>
      <c r="PAH50" s="168"/>
      <c r="PAI50" s="168"/>
      <c r="PAJ50" s="173"/>
      <c r="PAK50" s="168"/>
      <c r="PAL50" s="164"/>
      <c r="PAM50" s="167"/>
      <c r="PAN50" s="168"/>
      <c r="PAO50" s="172"/>
      <c r="PAP50" s="168"/>
      <c r="PAQ50" s="168"/>
      <c r="PAR50" s="168"/>
      <c r="PAS50" s="173"/>
      <c r="PAT50" s="168"/>
      <c r="PAU50" s="164"/>
      <c r="PAV50" s="167"/>
      <c r="PAW50" s="168"/>
      <c r="PAX50" s="172"/>
      <c r="PAY50" s="168"/>
      <c r="PAZ50" s="168"/>
      <c r="PBA50" s="168"/>
      <c r="PBB50" s="173"/>
      <c r="PBC50" s="168"/>
      <c r="PBD50" s="164"/>
      <c r="PBE50" s="167"/>
      <c r="PBF50" s="168"/>
      <c r="PBG50" s="172"/>
      <c r="PBH50" s="168"/>
      <c r="PBI50" s="168"/>
      <c r="PBJ50" s="168"/>
      <c r="PBK50" s="173"/>
      <c r="PBL50" s="168"/>
      <c r="PBM50" s="164"/>
      <c r="PBN50" s="167"/>
      <c r="PBO50" s="168"/>
      <c r="PBP50" s="172"/>
      <c r="PBQ50" s="168"/>
      <c r="PBR50" s="168"/>
      <c r="PBS50" s="168"/>
      <c r="PBT50" s="173"/>
      <c r="PBU50" s="168"/>
      <c r="PBV50" s="164"/>
      <c r="PBW50" s="167"/>
      <c r="PBX50" s="168"/>
      <c r="PBY50" s="172"/>
      <c r="PBZ50" s="168"/>
      <c r="PCA50" s="168"/>
      <c r="PCB50" s="168"/>
      <c r="PCC50" s="173"/>
      <c r="PCD50" s="168"/>
      <c r="PCE50" s="164"/>
      <c r="PCF50" s="167"/>
      <c r="PCG50" s="168"/>
      <c r="PCH50" s="172"/>
      <c r="PCI50" s="168"/>
      <c r="PCJ50" s="168"/>
      <c r="PCK50" s="168"/>
      <c r="PCL50" s="173"/>
      <c r="PCM50" s="168"/>
      <c r="PCN50" s="164"/>
      <c r="PCO50" s="167"/>
      <c r="PCP50" s="168"/>
      <c r="PCQ50" s="172"/>
      <c r="PCR50" s="168"/>
      <c r="PCS50" s="168"/>
      <c r="PCT50" s="168"/>
      <c r="PCU50" s="173"/>
      <c r="PCV50" s="168"/>
      <c r="PCW50" s="164"/>
      <c r="PCX50" s="167"/>
      <c r="PCY50" s="168"/>
      <c r="PCZ50" s="172"/>
      <c r="PDA50" s="168"/>
      <c r="PDB50" s="168"/>
      <c r="PDC50" s="168"/>
      <c r="PDD50" s="173"/>
      <c r="PDE50" s="168"/>
      <c r="PDF50" s="164"/>
      <c r="PDG50" s="167"/>
      <c r="PDH50" s="168"/>
      <c r="PDI50" s="172"/>
      <c r="PDJ50" s="168"/>
      <c r="PDK50" s="168"/>
      <c r="PDL50" s="168"/>
      <c r="PDM50" s="173"/>
      <c r="PDN50" s="168"/>
      <c r="PDO50" s="164"/>
      <c r="PDP50" s="167"/>
      <c r="PDQ50" s="168"/>
      <c r="PDR50" s="172"/>
      <c r="PDS50" s="168"/>
      <c r="PDT50" s="168"/>
      <c r="PDU50" s="168"/>
      <c r="PDV50" s="173"/>
      <c r="PDW50" s="168"/>
      <c r="PDX50" s="164"/>
      <c r="PDY50" s="167"/>
      <c r="PDZ50" s="168"/>
      <c r="PEA50" s="172"/>
      <c r="PEB50" s="168"/>
      <c r="PEC50" s="168"/>
      <c r="PED50" s="168"/>
      <c r="PEE50" s="173"/>
      <c r="PEF50" s="168"/>
      <c r="PEG50" s="164"/>
      <c r="PEH50" s="167"/>
      <c r="PEI50" s="168"/>
      <c r="PEJ50" s="172"/>
      <c r="PEK50" s="168"/>
      <c r="PEL50" s="168"/>
      <c r="PEM50" s="168"/>
      <c r="PEN50" s="173"/>
      <c r="PEO50" s="168"/>
      <c r="PEP50" s="164"/>
      <c r="PEQ50" s="167"/>
      <c r="PER50" s="168"/>
      <c r="PES50" s="172"/>
      <c r="PET50" s="168"/>
      <c r="PEU50" s="168"/>
      <c r="PEV50" s="168"/>
      <c r="PEW50" s="173"/>
      <c r="PEX50" s="168"/>
      <c r="PEY50" s="164"/>
      <c r="PEZ50" s="167"/>
      <c r="PFA50" s="168"/>
      <c r="PFB50" s="172"/>
      <c r="PFC50" s="168"/>
      <c r="PFD50" s="168"/>
      <c r="PFE50" s="168"/>
      <c r="PFF50" s="173"/>
      <c r="PFG50" s="168"/>
      <c r="PFH50" s="164"/>
      <c r="PFI50" s="167"/>
      <c r="PFJ50" s="168"/>
      <c r="PFK50" s="172"/>
      <c r="PFL50" s="168"/>
      <c r="PFM50" s="168"/>
      <c r="PFN50" s="168"/>
      <c r="PFO50" s="173"/>
      <c r="PFP50" s="168"/>
      <c r="PFQ50" s="164"/>
      <c r="PFR50" s="167"/>
      <c r="PFS50" s="168"/>
      <c r="PFT50" s="172"/>
      <c r="PFU50" s="168"/>
      <c r="PFV50" s="168"/>
      <c r="PFW50" s="168"/>
      <c r="PFX50" s="173"/>
      <c r="PFY50" s="168"/>
      <c r="PFZ50" s="164"/>
      <c r="PGA50" s="167"/>
      <c r="PGB50" s="168"/>
      <c r="PGC50" s="172"/>
      <c r="PGD50" s="168"/>
      <c r="PGE50" s="168"/>
      <c r="PGF50" s="168"/>
      <c r="PGG50" s="173"/>
      <c r="PGH50" s="168"/>
      <c r="PGI50" s="164"/>
      <c r="PGJ50" s="167"/>
      <c r="PGK50" s="168"/>
      <c r="PGL50" s="172"/>
      <c r="PGM50" s="168"/>
      <c r="PGN50" s="168"/>
      <c r="PGO50" s="168"/>
      <c r="PGP50" s="173"/>
      <c r="PGQ50" s="168"/>
      <c r="PGR50" s="164"/>
      <c r="PGS50" s="167"/>
      <c r="PGT50" s="168"/>
      <c r="PGU50" s="172"/>
      <c r="PGV50" s="168"/>
      <c r="PGW50" s="168"/>
      <c r="PGX50" s="168"/>
      <c r="PGY50" s="173"/>
      <c r="PGZ50" s="168"/>
      <c r="PHA50" s="164"/>
      <c r="PHB50" s="167"/>
      <c r="PHC50" s="168"/>
      <c r="PHD50" s="172"/>
      <c r="PHE50" s="168"/>
      <c r="PHF50" s="168"/>
      <c r="PHG50" s="168"/>
      <c r="PHH50" s="173"/>
      <c r="PHI50" s="168"/>
      <c r="PHJ50" s="164"/>
      <c r="PHK50" s="167"/>
      <c r="PHL50" s="168"/>
      <c r="PHM50" s="172"/>
      <c r="PHN50" s="168"/>
      <c r="PHO50" s="168"/>
      <c r="PHP50" s="168"/>
      <c r="PHQ50" s="173"/>
      <c r="PHR50" s="168"/>
      <c r="PHS50" s="164"/>
      <c r="PHT50" s="167"/>
      <c r="PHU50" s="168"/>
      <c r="PHV50" s="172"/>
      <c r="PHW50" s="168"/>
      <c r="PHX50" s="168"/>
      <c r="PHY50" s="168"/>
      <c r="PHZ50" s="173"/>
      <c r="PIA50" s="168"/>
      <c r="PIB50" s="164"/>
      <c r="PIC50" s="167"/>
      <c r="PID50" s="168"/>
      <c r="PIE50" s="172"/>
      <c r="PIF50" s="168"/>
      <c r="PIG50" s="168"/>
      <c r="PIH50" s="168"/>
      <c r="PII50" s="173"/>
      <c r="PIJ50" s="168"/>
      <c r="PIK50" s="164"/>
      <c r="PIL50" s="167"/>
      <c r="PIM50" s="168"/>
      <c r="PIN50" s="172"/>
      <c r="PIO50" s="168"/>
      <c r="PIP50" s="168"/>
      <c r="PIQ50" s="168"/>
      <c r="PIR50" s="173"/>
      <c r="PIS50" s="168"/>
      <c r="PIT50" s="164"/>
      <c r="PIU50" s="167"/>
      <c r="PIV50" s="168"/>
      <c r="PIW50" s="172"/>
      <c r="PIX50" s="168"/>
      <c r="PIY50" s="168"/>
      <c r="PIZ50" s="168"/>
      <c r="PJA50" s="173"/>
      <c r="PJB50" s="168"/>
      <c r="PJC50" s="164"/>
      <c r="PJD50" s="167"/>
      <c r="PJE50" s="168"/>
      <c r="PJF50" s="172"/>
      <c r="PJG50" s="168"/>
      <c r="PJH50" s="168"/>
      <c r="PJI50" s="168"/>
      <c r="PJJ50" s="173"/>
      <c r="PJK50" s="168"/>
      <c r="PJL50" s="164"/>
      <c r="PJM50" s="167"/>
      <c r="PJN50" s="168"/>
      <c r="PJO50" s="172"/>
      <c r="PJP50" s="168"/>
      <c r="PJQ50" s="168"/>
      <c r="PJR50" s="168"/>
      <c r="PJS50" s="173"/>
      <c r="PJT50" s="168"/>
      <c r="PJU50" s="164"/>
      <c r="PJV50" s="167"/>
      <c r="PJW50" s="168"/>
      <c r="PJX50" s="172"/>
      <c r="PJY50" s="168"/>
      <c r="PJZ50" s="168"/>
      <c r="PKA50" s="168"/>
      <c r="PKB50" s="173"/>
      <c r="PKC50" s="168"/>
      <c r="PKD50" s="164"/>
      <c r="PKE50" s="167"/>
      <c r="PKF50" s="168"/>
      <c r="PKG50" s="172"/>
      <c r="PKH50" s="168"/>
      <c r="PKI50" s="168"/>
      <c r="PKJ50" s="168"/>
      <c r="PKK50" s="173"/>
      <c r="PKL50" s="168"/>
      <c r="PKM50" s="164"/>
      <c r="PKN50" s="167"/>
      <c r="PKO50" s="168"/>
      <c r="PKP50" s="172"/>
      <c r="PKQ50" s="168"/>
      <c r="PKR50" s="168"/>
      <c r="PKS50" s="168"/>
      <c r="PKT50" s="173"/>
      <c r="PKU50" s="168"/>
      <c r="PKV50" s="164"/>
      <c r="PKW50" s="167"/>
      <c r="PKX50" s="168"/>
      <c r="PKY50" s="172"/>
      <c r="PKZ50" s="168"/>
      <c r="PLA50" s="168"/>
      <c r="PLB50" s="168"/>
      <c r="PLC50" s="173"/>
      <c r="PLD50" s="168"/>
      <c r="PLE50" s="164"/>
      <c r="PLF50" s="167"/>
      <c r="PLG50" s="168"/>
      <c r="PLH50" s="172"/>
      <c r="PLI50" s="168"/>
      <c r="PLJ50" s="168"/>
      <c r="PLK50" s="168"/>
      <c r="PLL50" s="173"/>
      <c r="PLM50" s="168"/>
      <c r="PLN50" s="164"/>
      <c r="PLO50" s="167"/>
      <c r="PLP50" s="168"/>
      <c r="PLQ50" s="172"/>
      <c r="PLR50" s="168"/>
      <c r="PLS50" s="168"/>
      <c r="PLT50" s="168"/>
      <c r="PLU50" s="173"/>
      <c r="PLV50" s="168"/>
      <c r="PLW50" s="164"/>
      <c r="PLX50" s="167"/>
      <c r="PLY50" s="168"/>
      <c r="PLZ50" s="172"/>
      <c r="PMA50" s="168"/>
      <c r="PMB50" s="168"/>
      <c r="PMC50" s="168"/>
      <c r="PMD50" s="173"/>
      <c r="PME50" s="168"/>
      <c r="PMF50" s="164"/>
      <c r="PMG50" s="167"/>
      <c r="PMH50" s="168"/>
      <c r="PMI50" s="172"/>
      <c r="PMJ50" s="168"/>
      <c r="PMK50" s="168"/>
      <c r="PML50" s="168"/>
      <c r="PMM50" s="173"/>
      <c r="PMN50" s="168"/>
      <c r="PMO50" s="164"/>
      <c r="PMP50" s="167"/>
      <c r="PMQ50" s="168"/>
      <c r="PMR50" s="172"/>
      <c r="PMS50" s="168"/>
      <c r="PMT50" s="168"/>
      <c r="PMU50" s="168"/>
      <c r="PMV50" s="173"/>
      <c r="PMW50" s="168"/>
      <c r="PMX50" s="164"/>
      <c r="PMY50" s="167"/>
      <c r="PMZ50" s="168"/>
      <c r="PNA50" s="172"/>
      <c r="PNB50" s="168"/>
      <c r="PNC50" s="168"/>
      <c r="PND50" s="168"/>
      <c r="PNE50" s="173"/>
      <c r="PNF50" s="168"/>
      <c r="PNG50" s="164"/>
      <c r="PNH50" s="167"/>
      <c r="PNI50" s="168"/>
      <c r="PNJ50" s="172"/>
      <c r="PNK50" s="168"/>
      <c r="PNL50" s="168"/>
      <c r="PNM50" s="168"/>
      <c r="PNN50" s="173"/>
      <c r="PNO50" s="168"/>
      <c r="PNP50" s="164"/>
      <c r="PNQ50" s="167"/>
      <c r="PNR50" s="168"/>
      <c r="PNS50" s="172"/>
      <c r="PNT50" s="168"/>
      <c r="PNU50" s="168"/>
      <c r="PNV50" s="168"/>
      <c r="PNW50" s="173"/>
      <c r="PNX50" s="168"/>
      <c r="PNY50" s="164"/>
      <c r="PNZ50" s="167"/>
      <c r="POA50" s="168"/>
      <c r="POB50" s="172"/>
      <c r="POC50" s="168"/>
      <c r="POD50" s="168"/>
      <c r="POE50" s="168"/>
      <c r="POF50" s="173"/>
      <c r="POG50" s="168"/>
      <c r="POH50" s="164"/>
      <c r="POI50" s="167"/>
      <c r="POJ50" s="168"/>
      <c r="POK50" s="172"/>
      <c r="POL50" s="168"/>
      <c r="POM50" s="168"/>
      <c r="PON50" s="168"/>
      <c r="POO50" s="173"/>
      <c r="POP50" s="168"/>
      <c r="POQ50" s="164"/>
      <c r="POR50" s="167"/>
      <c r="POS50" s="168"/>
      <c r="POT50" s="172"/>
      <c r="POU50" s="168"/>
      <c r="POV50" s="168"/>
      <c r="POW50" s="168"/>
      <c r="POX50" s="173"/>
      <c r="POY50" s="168"/>
      <c r="POZ50" s="164"/>
      <c r="PPA50" s="167"/>
      <c r="PPB50" s="168"/>
      <c r="PPC50" s="172"/>
      <c r="PPD50" s="168"/>
      <c r="PPE50" s="168"/>
      <c r="PPF50" s="168"/>
      <c r="PPG50" s="173"/>
      <c r="PPH50" s="168"/>
      <c r="PPI50" s="164"/>
      <c r="PPJ50" s="167"/>
      <c r="PPK50" s="168"/>
      <c r="PPL50" s="172"/>
      <c r="PPM50" s="168"/>
      <c r="PPN50" s="168"/>
      <c r="PPO50" s="168"/>
      <c r="PPP50" s="173"/>
      <c r="PPQ50" s="168"/>
      <c r="PPR50" s="164"/>
      <c r="PPS50" s="167"/>
      <c r="PPT50" s="168"/>
      <c r="PPU50" s="172"/>
      <c r="PPV50" s="168"/>
      <c r="PPW50" s="168"/>
      <c r="PPX50" s="168"/>
      <c r="PPY50" s="173"/>
      <c r="PPZ50" s="168"/>
      <c r="PQA50" s="164"/>
      <c r="PQB50" s="167"/>
      <c r="PQC50" s="168"/>
      <c r="PQD50" s="172"/>
      <c r="PQE50" s="168"/>
      <c r="PQF50" s="168"/>
      <c r="PQG50" s="168"/>
      <c r="PQH50" s="173"/>
      <c r="PQI50" s="168"/>
      <c r="PQJ50" s="164"/>
      <c r="PQK50" s="167"/>
      <c r="PQL50" s="168"/>
      <c r="PQM50" s="172"/>
      <c r="PQN50" s="168"/>
      <c r="PQO50" s="168"/>
      <c r="PQP50" s="168"/>
      <c r="PQQ50" s="173"/>
      <c r="PQR50" s="168"/>
      <c r="PQS50" s="164"/>
      <c r="PQT50" s="167"/>
      <c r="PQU50" s="168"/>
      <c r="PQV50" s="172"/>
      <c r="PQW50" s="168"/>
      <c r="PQX50" s="168"/>
      <c r="PQY50" s="168"/>
      <c r="PQZ50" s="173"/>
      <c r="PRA50" s="168"/>
      <c r="PRB50" s="164"/>
      <c r="PRC50" s="167"/>
      <c r="PRD50" s="168"/>
      <c r="PRE50" s="172"/>
      <c r="PRF50" s="168"/>
      <c r="PRG50" s="168"/>
      <c r="PRH50" s="168"/>
      <c r="PRI50" s="173"/>
      <c r="PRJ50" s="168"/>
      <c r="PRK50" s="164"/>
      <c r="PRL50" s="167"/>
      <c r="PRM50" s="168"/>
      <c r="PRN50" s="172"/>
      <c r="PRO50" s="168"/>
      <c r="PRP50" s="168"/>
      <c r="PRQ50" s="168"/>
      <c r="PRR50" s="173"/>
      <c r="PRS50" s="168"/>
      <c r="PRT50" s="164"/>
      <c r="PRU50" s="167"/>
      <c r="PRV50" s="168"/>
      <c r="PRW50" s="172"/>
      <c r="PRX50" s="168"/>
      <c r="PRY50" s="168"/>
      <c r="PRZ50" s="168"/>
      <c r="PSA50" s="173"/>
      <c r="PSB50" s="168"/>
      <c r="PSC50" s="164"/>
      <c r="PSD50" s="167"/>
      <c r="PSE50" s="168"/>
      <c r="PSF50" s="172"/>
      <c r="PSG50" s="168"/>
      <c r="PSH50" s="168"/>
      <c r="PSI50" s="168"/>
      <c r="PSJ50" s="173"/>
      <c r="PSK50" s="168"/>
      <c r="PSL50" s="164"/>
      <c r="PSM50" s="167"/>
      <c r="PSN50" s="168"/>
      <c r="PSO50" s="172"/>
      <c r="PSP50" s="168"/>
      <c r="PSQ50" s="168"/>
      <c r="PSR50" s="168"/>
      <c r="PSS50" s="173"/>
      <c r="PST50" s="168"/>
      <c r="PSU50" s="164"/>
      <c r="PSV50" s="167"/>
      <c r="PSW50" s="168"/>
      <c r="PSX50" s="172"/>
      <c r="PSY50" s="168"/>
      <c r="PSZ50" s="168"/>
      <c r="PTA50" s="168"/>
      <c r="PTB50" s="173"/>
      <c r="PTC50" s="168"/>
      <c r="PTD50" s="164"/>
      <c r="PTE50" s="167"/>
      <c r="PTF50" s="168"/>
      <c r="PTG50" s="172"/>
      <c r="PTH50" s="168"/>
      <c r="PTI50" s="168"/>
      <c r="PTJ50" s="168"/>
      <c r="PTK50" s="173"/>
      <c r="PTL50" s="168"/>
      <c r="PTM50" s="164"/>
      <c r="PTN50" s="167"/>
      <c r="PTO50" s="168"/>
      <c r="PTP50" s="172"/>
      <c r="PTQ50" s="168"/>
      <c r="PTR50" s="168"/>
      <c r="PTS50" s="168"/>
      <c r="PTT50" s="173"/>
      <c r="PTU50" s="168"/>
      <c r="PTV50" s="164"/>
      <c r="PTW50" s="167"/>
      <c r="PTX50" s="168"/>
      <c r="PTY50" s="172"/>
      <c r="PTZ50" s="168"/>
      <c r="PUA50" s="168"/>
      <c r="PUB50" s="168"/>
      <c r="PUC50" s="173"/>
      <c r="PUD50" s="168"/>
      <c r="PUE50" s="164"/>
      <c r="PUF50" s="167"/>
      <c r="PUG50" s="168"/>
      <c r="PUH50" s="172"/>
      <c r="PUI50" s="168"/>
      <c r="PUJ50" s="168"/>
      <c r="PUK50" s="168"/>
      <c r="PUL50" s="173"/>
      <c r="PUM50" s="168"/>
      <c r="PUN50" s="164"/>
      <c r="PUO50" s="167"/>
      <c r="PUP50" s="168"/>
      <c r="PUQ50" s="172"/>
      <c r="PUR50" s="168"/>
      <c r="PUS50" s="168"/>
      <c r="PUT50" s="168"/>
      <c r="PUU50" s="173"/>
      <c r="PUV50" s="168"/>
      <c r="PUW50" s="164"/>
      <c r="PUX50" s="167"/>
      <c r="PUY50" s="168"/>
      <c r="PUZ50" s="172"/>
      <c r="PVA50" s="168"/>
      <c r="PVB50" s="168"/>
      <c r="PVC50" s="168"/>
      <c r="PVD50" s="173"/>
      <c r="PVE50" s="168"/>
      <c r="PVF50" s="164"/>
      <c r="PVG50" s="167"/>
      <c r="PVH50" s="168"/>
      <c r="PVI50" s="172"/>
      <c r="PVJ50" s="168"/>
      <c r="PVK50" s="168"/>
      <c r="PVL50" s="168"/>
      <c r="PVM50" s="173"/>
      <c r="PVN50" s="168"/>
      <c r="PVO50" s="164"/>
      <c r="PVP50" s="167"/>
      <c r="PVQ50" s="168"/>
      <c r="PVR50" s="172"/>
      <c r="PVS50" s="168"/>
      <c r="PVT50" s="168"/>
      <c r="PVU50" s="168"/>
      <c r="PVV50" s="173"/>
      <c r="PVW50" s="168"/>
      <c r="PVX50" s="164"/>
      <c r="PVY50" s="167"/>
      <c r="PVZ50" s="168"/>
      <c r="PWA50" s="172"/>
      <c r="PWB50" s="168"/>
      <c r="PWC50" s="168"/>
      <c r="PWD50" s="168"/>
      <c r="PWE50" s="173"/>
      <c r="PWF50" s="168"/>
      <c r="PWG50" s="164"/>
      <c r="PWH50" s="167"/>
      <c r="PWI50" s="168"/>
      <c r="PWJ50" s="172"/>
      <c r="PWK50" s="168"/>
      <c r="PWL50" s="168"/>
      <c r="PWM50" s="168"/>
      <c r="PWN50" s="173"/>
      <c r="PWO50" s="168"/>
      <c r="PWP50" s="164"/>
      <c r="PWQ50" s="167"/>
      <c r="PWR50" s="168"/>
      <c r="PWS50" s="172"/>
      <c r="PWT50" s="168"/>
      <c r="PWU50" s="168"/>
      <c r="PWV50" s="168"/>
      <c r="PWW50" s="173"/>
      <c r="PWX50" s="168"/>
      <c r="PWY50" s="164"/>
      <c r="PWZ50" s="167"/>
      <c r="PXA50" s="168"/>
      <c r="PXB50" s="172"/>
      <c r="PXC50" s="168"/>
      <c r="PXD50" s="168"/>
      <c r="PXE50" s="168"/>
      <c r="PXF50" s="173"/>
      <c r="PXG50" s="168"/>
      <c r="PXH50" s="164"/>
      <c r="PXI50" s="167"/>
      <c r="PXJ50" s="168"/>
      <c r="PXK50" s="172"/>
      <c r="PXL50" s="168"/>
      <c r="PXM50" s="168"/>
      <c r="PXN50" s="168"/>
      <c r="PXO50" s="173"/>
      <c r="PXP50" s="168"/>
      <c r="PXQ50" s="164"/>
      <c r="PXR50" s="167"/>
      <c r="PXS50" s="168"/>
      <c r="PXT50" s="172"/>
      <c r="PXU50" s="168"/>
      <c r="PXV50" s="168"/>
      <c r="PXW50" s="168"/>
      <c r="PXX50" s="173"/>
      <c r="PXY50" s="168"/>
      <c r="PXZ50" s="164"/>
      <c r="PYA50" s="167"/>
      <c r="PYB50" s="168"/>
      <c r="PYC50" s="172"/>
      <c r="PYD50" s="168"/>
      <c r="PYE50" s="168"/>
      <c r="PYF50" s="168"/>
      <c r="PYG50" s="173"/>
      <c r="PYH50" s="168"/>
      <c r="PYI50" s="164"/>
      <c r="PYJ50" s="167"/>
      <c r="PYK50" s="168"/>
      <c r="PYL50" s="172"/>
      <c r="PYM50" s="168"/>
      <c r="PYN50" s="168"/>
      <c r="PYO50" s="168"/>
      <c r="PYP50" s="173"/>
      <c r="PYQ50" s="168"/>
      <c r="PYR50" s="164"/>
      <c r="PYS50" s="167"/>
      <c r="PYT50" s="168"/>
      <c r="PYU50" s="172"/>
      <c r="PYV50" s="168"/>
      <c r="PYW50" s="168"/>
      <c r="PYX50" s="168"/>
      <c r="PYY50" s="173"/>
      <c r="PYZ50" s="168"/>
      <c r="PZA50" s="164"/>
      <c r="PZB50" s="167"/>
      <c r="PZC50" s="168"/>
      <c r="PZD50" s="172"/>
      <c r="PZE50" s="168"/>
      <c r="PZF50" s="168"/>
      <c r="PZG50" s="168"/>
      <c r="PZH50" s="173"/>
      <c r="PZI50" s="168"/>
      <c r="PZJ50" s="164"/>
      <c r="PZK50" s="167"/>
      <c r="PZL50" s="168"/>
      <c r="PZM50" s="172"/>
      <c r="PZN50" s="168"/>
      <c r="PZO50" s="168"/>
      <c r="PZP50" s="168"/>
      <c r="PZQ50" s="173"/>
      <c r="PZR50" s="168"/>
      <c r="PZS50" s="164"/>
      <c r="PZT50" s="167"/>
      <c r="PZU50" s="168"/>
      <c r="PZV50" s="172"/>
      <c r="PZW50" s="168"/>
      <c r="PZX50" s="168"/>
      <c r="PZY50" s="168"/>
      <c r="PZZ50" s="173"/>
      <c r="QAA50" s="168"/>
      <c r="QAB50" s="164"/>
      <c r="QAC50" s="167"/>
      <c r="QAD50" s="168"/>
      <c r="QAE50" s="172"/>
      <c r="QAF50" s="168"/>
      <c r="QAG50" s="168"/>
      <c r="QAH50" s="168"/>
      <c r="QAI50" s="173"/>
      <c r="QAJ50" s="168"/>
      <c r="QAK50" s="164"/>
      <c r="QAL50" s="167"/>
      <c r="QAM50" s="168"/>
      <c r="QAN50" s="172"/>
      <c r="QAO50" s="168"/>
      <c r="QAP50" s="168"/>
      <c r="QAQ50" s="168"/>
      <c r="QAR50" s="173"/>
      <c r="QAS50" s="168"/>
      <c r="QAT50" s="164"/>
      <c r="QAU50" s="167"/>
      <c r="QAV50" s="168"/>
      <c r="QAW50" s="172"/>
      <c r="QAX50" s="168"/>
      <c r="QAY50" s="168"/>
      <c r="QAZ50" s="168"/>
      <c r="QBA50" s="173"/>
      <c r="QBB50" s="168"/>
      <c r="QBC50" s="164"/>
      <c r="QBD50" s="167"/>
      <c r="QBE50" s="168"/>
      <c r="QBF50" s="172"/>
      <c r="QBG50" s="168"/>
      <c r="QBH50" s="168"/>
      <c r="QBI50" s="168"/>
      <c r="QBJ50" s="173"/>
      <c r="QBK50" s="168"/>
      <c r="QBL50" s="164"/>
      <c r="QBM50" s="167"/>
      <c r="QBN50" s="168"/>
      <c r="QBO50" s="172"/>
      <c r="QBP50" s="168"/>
      <c r="QBQ50" s="168"/>
      <c r="QBR50" s="168"/>
      <c r="QBS50" s="173"/>
      <c r="QBT50" s="168"/>
      <c r="QBU50" s="164"/>
      <c r="QBV50" s="167"/>
      <c r="QBW50" s="168"/>
      <c r="QBX50" s="172"/>
      <c r="QBY50" s="168"/>
      <c r="QBZ50" s="168"/>
      <c r="QCA50" s="168"/>
      <c r="QCB50" s="173"/>
      <c r="QCC50" s="168"/>
      <c r="QCD50" s="164"/>
      <c r="QCE50" s="167"/>
      <c r="QCF50" s="168"/>
      <c r="QCG50" s="172"/>
      <c r="QCH50" s="168"/>
      <c r="QCI50" s="168"/>
      <c r="QCJ50" s="168"/>
      <c r="QCK50" s="173"/>
      <c r="QCL50" s="168"/>
      <c r="QCM50" s="164"/>
      <c r="QCN50" s="167"/>
      <c r="QCO50" s="168"/>
      <c r="QCP50" s="172"/>
      <c r="QCQ50" s="168"/>
      <c r="QCR50" s="168"/>
      <c r="QCS50" s="168"/>
      <c r="QCT50" s="173"/>
      <c r="QCU50" s="168"/>
      <c r="QCV50" s="164"/>
      <c r="QCW50" s="167"/>
      <c r="QCX50" s="168"/>
      <c r="QCY50" s="172"/>
      <c r="QCZ50" s="168"/>
      <c r="QDA50" s="168"/>
      <c r="QDB50" s="168"/>
      <c r="QDC50" s="173"/>
      <c r="QDD50" s="168"/>
      <c r="QDE50" s="164"/>
      <c r="QDF50" s="167"/>
      <c r="QDG50" s="168"/>
      <c r="QDH50" s="172"/>
      <c r="QDI50" s="168"/>
      <c r="QDJ50" s="168"/>
      <c r="QDK50" s="168"/>
      <c r="QDL50" s="173"/>
      <c r="QDM50" s="168"/>
      <c r="QDN50" s="164"/>
      <c r="QDO50" s="167"/>
      <c r="QDP50" s="168"/>
      <c r="QDQ50" s="172"/>
      <c r="QDR50" s="168"/>
      <c r="QDS50" s="168"/>
      <c r="QDT50" s="168"/>
      <c r="QDU50" s="173"/>
      <c r="QDV50" s="168"/>
      <c r="QDW50" s="164"/>
      <c r="QDX50" s="167"/>
      <c r="QDY50" s="168"/>
      <c r="QDZ50" s="172"/>
      <c r="QEA50" s="168"/>
      <c r="QEB50" s="168"/>
      <c r="QEC50" s="168"/>
      <c r="QED50" s="173"/>
      <c r="QEE50" s="168"/>
      <c r="QEF50" s="164"/>
      <c r="QEG50" s="167"/>
      <c r="QEH50" s="168"/>
      <c r="QEI50" s="172"/>
      <c r="QEJ50" s="168"/>
      <c r="QEK50" s="168"/>
      <c r="QEL50" s="168"/>
      <c r="QEM50" s="173"/>
      <c r="QEN50" s="168"/>
      <c r="QEO50" s="164"/>
      <c r="QEP50" s="167"/>
      <c r="QEQ50" s="168"/>
      <c r="QER50" s="172"/>
      <c r="QES50" s="168"/>
      <c r="QET50" s="168"/>
      <c r="QEU50" s="168"/>
      <c r="QEV50" s="173"/>
      <c r="QEW50" s="168"/>
      <c r="QEX50" s="164"/>
      <c r="QEY50" s="167"/>
      <c r="QEZ50" s="168"/>
      <c r="QFA50" s="172"/>
      <c r="QFB50" s="168"/>
      <c r="QFC50" s="168"/>
      <c r="QFD50" s="168"/>
      <c r="QFE50" s="173"/>
      <c r="QFF50" s="168"/>
      <c r="QFG50" s="164"/>
      <c r="QFH50" s="167"/>
      <c r="QFI50" s="168"/>
      <c r="QFJ50" s="172"/>
      <c r="QFK50" s="168"/>
      <c r="QFL50" s="168"/>
      <c r="QFM50" s="168"/>
      <c r="QFN50" s="173"/>
      <c r="QFO50" s="168"/>
      <c r="QFP50" s="164"/>
      <c r="QFQ50" s="167"/>
      <c r="QFR50" s="168"/>
      <c r="QFS50" s="172"/>
      <c r="QFT50" s="168"/>
      <c r="QFU50" s="168"/>
      <c r="QFV50" s="168"/>
      <c r="QFW50" s="173"/>
      <c r="QFX50" s="168"/>
      <c r="QFY50" s="164"/>
      <c r="QFZ50" s="167"/>
      <c r="QGA50" s="168"/>
      <c r="QGB50" s="172"/>
      <c r="QGC50" s="168"/>
      <c r="QGD50" s="168"/>
      <c r="QGE50" s="168"/>
      <c r="QGF50" s="173"/>
      <c r="QGG50" s="168"/>
      <c r="QGH50" s="164"/>
      <c r="QGI50" s="167"/>
      <c r="QGJ50" s="168"/>
      <c r="QGK50" s="172"/>
      <c r="QGL50" s="168"/>
      <c r="QGM50" s="168"/>
      <c r="QGN50" s="168"/>
      <c r="QGO50" s="173"/>
      <c r="QGP50" s="168"/>
      <c r="QGQ50" s="164"/>
      <c r="QGR50" s="167"/>
      <c r="QGS50" s="168"/>
      <c r="QGT50" s="172"/>
      <c r="QGU50" s="168"/>
      <c r="QGV50" s="168"/>
      <c r="QGW50" s="168"/>
      <c r="QGX50" s="173"/>
      <c r="QGY50" s="168"/>
      <c r="QGZ50" s="164"/>
      <c r="QHA50" s="167"/>
      <c r="QHB50" s="168"/>
      <c r="QHC50" s="172"/>
      <c r="QHD50" s="168"/>
      <c r="QHE50" s="168"/>
      <c r="QHF50" s="168"/>
      <c r="QHG50" s="173"/>
      <c r="QHH50" s="168"/>
      <c r="QHI50" s="164"/>
      <c r="QHJ50" s="167"/>
      <c r="QHK50" s="168"/>
      <c r="QHL50" s="172"/>
      <c r="QHM50" s="168"/>
      <c r="QHN50" s="168"/>
      <c r="QHO50" s="168"/>
      <c r="QHP50" s="173"/>
      <c r="QHQ50" s="168"/>
      <c r="QHR50" s="164"/>
      <c r="QHS50" s="167"/>
      <c r="QHT50" s="168"/>
      <c r="QHU50" s="172"/>
      <c r="QHV50" s="168"/>
      <c r="QHW50" s="168"/>
      <c r="QHX50" s="168"/>
      <c r="QHY50" s="173"/>
      <c r="QHZ50" s="168"/>
      <c r="QIA50" s="164"/>
      <c r="QIB50" s="167"/>
      <c r="QIC50" s="168"/>
      <c r="QID50" s="172"/>
      <c r="QIE50" s="168"/>
      <c r="QIF50" s="168"/>
      <c r="QIG50" s="168"/>
      <c r="QIH50" s="173"/>
      <c r="QII50" s="168"/>
      <c r="QIJ50" s="164"/>
      <c r="QIK50" s="167"/>
      <c r="QIL50" s="168"/>
      <c r="QIM50" s="172"/>
      <c r="QIN50" s="168"/>
      <c r="QIO50" s="168"/>
      <c r="QIP50" s="168"/>
      <c r="QIQ50" s="173"/>
      <c r="QIR50" s="168"/>
      <c r="QIS50" s="164"/>
      <c r="QIT50" s="167"/>
      <c r="QIU50" s="168"/>
      <c r="QIV50" s="172"/>
      <c r="QIW50" s="168"/>
      <c r="QIX50" s="168"/>
      <c r="QIY50" s="168"/>
      <c r="QIZ50" s="173"/>
      <c r="QJA50" s="168"/>
      <c r="QJB50" s="164"/>
      <c r="QJC50" s="167"/>
      <c r="QJD50" s="168"/>
      <c r="QJE50" s="172"/>
      <c r="QJF50" s="168"/>
      <c r="QJG50" s="168"/>
      <c r="QJH50" s="168"/>
      <c r="QJI50" s="173"/>
      <c r="QJJ50" s="168"/>
      <c r="QJK50" s="164"/>
      <c r="QJL50" s="167"/>
      <c r="QJM50" s="168"/>
      <c r="QJN50" s="172"/>
      <c r="QJO50" s="168"/>
      <c r="QJP50" s="168"/>
      <c r="QJQ50" s="168"/>
      <c r="QJR50" s="173"/>
      <c r="QJS50" s="168"/>
      <c r="QJT50" s="164"/>
      <c r="QJU50" s="167"/>
      <c r="QJV50" s="168"/>
      <c r="QJW50" s="172"/>
      <c r="QJX50" s="168"/>
      <c r="QJY50" s="168"/>
      <c r="QJZ50" s="168"/>
      <c r="QKA50" s="173"/>
      <c r="QKB50" s="168"/>
      <c r="QKC50" s="164"/>
      <c r="QKD50" s="167"/>
      <c r="QKE50" s="168"/>
      <c r="QKF50" s="172"/>
      <c r="QKG50" s="168"/>
      <c r="QKH50" s="168"/>
      <c r="QKI50" s="168"/>
      <c r="QKJ50" s="173"/>
      <c r="QKK50" s="168"/>
      <c r="QKL50" s="164"/>
      <c r="QKM50" s="167"/>
      <c r="QKN50" s="168"/>
      <c r="QKO50" s="172"/>
      <c r="QKP50" s="168"/>
      <c r="QKQ50" s="168"/>
      <c r="QKR50" s="168"/>
      <c r="QKS50" s="173"/>
      <c r="QKT50" s="168"/>
      <c r="QKU50" s="164"/>
      <c r="QKV50" s="167"/>
      <c r="QKW50" s="168"/>
      <c r="QKX50" s="172"/>
      <c r="QKY50" s="168"/>
      <c r="QKZ50" s="168"/>
      <c r="QLA50" s="168"/>
      <c r="QLB50" s="173"/>
      <c r="QLC50" s="168"/>
      <c r="QLD50" s="164"/>
      <c r="QLE50" s="167"/>
      <c r="QLF50" s="168"/>
      <c r="QLG50" s="172"/>
      <c r="QLH50" s="168"/>
      <c r="QLI50" s="168"/>
      <c r="QLJ50" s="168"/>
      <c r="QLK50" s="173"/>
      <c r="QLL50" s="168"/>
      <c r="QLM50" s="164"/>
      <c r="QLN50" s="167"/>
      <c r="QLO50" s="168"/>
      <c r="QLP50" s="172"/>
      <c r="QLQ50" s="168"/>
      <c r="QLR50" s="168"/>
      <c r="QLS50" s="168"/>
      <c r="QLT50" s="173"/>
      <c r="QLU50" s="168"/>
      <c r="QLV50" s="164"/>
      <c r="QLW50" s="167"/>
      <c r="QLX50" s="168"/>
      <c r="QLY50" s="172"/>
      <c r="QLZ50" s="168"/>
      <c r="QMA50" s="168"/>
      <c r="QMB50" s="168"/>
      <c r="QMC50" s="173"/>
      <c r="QMD50" s="168"/>
      <c r="QME50" s="164"/>
      <c r="QMF50" s="167"/>
      <c r="QMG50" s="168"/>
      <c r="QMH50" s="172"/>
      <c r="QMI50" s="168"/>
      <c r="QMJ50" s="168"/>
      <c r="QMK50" s="168"/>
      <c r="QML50" s="173"/>
      <c r="QMM50" s="168"/>
      <c r="QMN50" s="164"/>
      <c r="QMO50" s="167"/>
      <c r="QMP50" s="168"/>
      <c r="QMQ50" s="172"/>
      <c r="QMR50" s="168"/>
      <c r="QMS50" s="168"/>
      <c r="QMT50" s="168"/>
      <c r="QMU50" s="173"/>
      <c r="QMV50" s="168"/>
      <c r="QMW50" s="164"/>
      <c r="QMX50" s="167"/>
      <c r="QMY50" s="168"/>
      <c r="QMZ50" s="172"/>
      <c r="QNA50" s="168"/>
      <c r="QNB50" s="168"/>
      <c r="QNC50" s="168"/>
      <c r="QND50" s="173"/>
      <c r="QNE50" s="168"/>
      <c r="QNF50" s="164"/>
      <c r="QNG50" s="167"/>
      <c r="QNH50" s="168"/>
      <c r="QNI50" s="172"/>
      <c r="QNJ50" s="168"/>
      <c r="QNK50" s="168"/>
      <c r="QNL50" s="168"/>
      <c r="QNM50" s="173"/>
      <c r="QNN50" s="168"/>
      <c r="QNO50" s="164"/>
      <c r="QNP50" s="167"/>
      <c r="QNQ50" s="168"/>
      <c r="QNR50" s="172"/>
      <c r="QNS50" s="168"/>
      <c r="QNT50" s="168"/>
      <c r="QNU50" s="168"/>
      <c r="QNV50" s="173"/>
      <c r="QNW50" s="168"/>
      <c r="QNX50" s="164"/>
      <c r="QNY50" s="167"/>
      <c r="QNZ50" s="168"/>
      <c r="QOA50" s="172"/>
      <c r="QOB50" s="168"/>
      <c r="QOC50" s="168"/>
      <c r="QOD50" s="168"/>
      <c r="QOE50" s="173"/>
      <c r="QOF50" s="168"/>
      <c r="QOG50" s="164"/>
      <c r="QOH50" s="167"/>
      <c r="QOI50" s="168"/>
      <c r="QOJ50" s="172"/>
      <c r="QOK50" s="168"/>
      <c r="QOL50" s="168"/>
      <c r="QOM50" s="168"/>
      <c r="QON50" s="173"/>
      <c r="QOO50" s="168"/>
      <c r="QOP50" s="164"/>
      <c r="QOQ50" s="167"/>
      <c r="QOR50" s="168"/>
      <c r="QOS50" s="172"/>
      <c r="QOT50" s="168"/>
      <c r="QOU50" s="168"/>
      <c r="QOV50" s="168"/>
      <c r="QOW50" s="173"/>
      <c r="QOX50" s="168"/>
      <c r="QOY50" s="164"/>
      <c r="QOZ50" s="167"/>
      <c r="QPA50" s="168"/>
      <c r="QPB50" s="172"/>
      <c r="QPC50" s="168"/>
      <c r="QPD50" s="168"/>
      <c r="QPE50" s="168"/>
      <c r="QPF50" s="173"/>
      <c r="QPG50" s="168"/>
      <c r="QPH50" s="164"/>
      <c r="QPI50" s="167"/>
      <c r="QPJ50" s="168"/>
      <c r="QPK50" s="172"/>
      <c r="QPL50" s="168"/>
      <c r="QPM50" s="168"/>
      <c r="QPN50" s="168"/>
      <c r="QPO50" s="173"/>
      <c r="QPP50" s="168"/>
      <c r="QPQ50" s="164"/>
      <c r="QPR50" s="167"/>
      <c r="QPS50" s="168"/>
      <c r="QPT50" s="172"/>
      <c r="QPU50" s="168"/>
      <c r="QPV50" s="168"/>
      <c r="QPW50" s="168"/>
      <c r="QPX50" s="173"/>
      <c r="QPY50" s="168"/>
      <c r="QPZ50" s="164"/>
      <c r="QQA50" s="167"/>
      <c r="QQB50" s="168"/>
      <c r="QQC50" s="172"/>
      <c r="QQD50" s="168"/>
      <c r="QQE50" s="168"/>
      <c r="QQF50" s="168"/>
      <c r="QQG50" s="173"/>
      <c r="QQH50" s="168"/>
      <c r="QQI50" s="164"/>
      <c r="QQJ50" s="167"/>
      <c r="QQK50" s="168"/>
      <c r="QQL50" s="172"/>
      <c r="QQM50" s="168"/>
      <c r="QQN50" s="168"/>
      <c r="QQO50" s="168"/>
      <c r="QQP50" s="173"/>
      <c r="QQQ50" s="168"/>
      <c r="QQR50" s="164"/>
      <c r="QQS50" s="167"/>
      <c r="QQT50" s="168"/>
      <c r="QQU50" s="172"/>
      <c r="QQV50" s="168"/>
      <c r="QQW50" s="168"/>
      <c r="QQX50" s="168"/>
      <c r="QQY50" s="173"/>
      <c r="QQZ50" s="168"/>
      <c r="QRA50" s="164"/>
      <c r="QRB50" s="167"/>
      <c r="QRC50" s="168"/>
      <c r="QRD50" s="172"/>
      <c r="QRE50" s="168"/>
      <c r="QRF50" s="168"/>
      <c r="QRG50" s="168"/>
      <c r="QRH50" s="173"/>
      <c r="QRI50" s="168"/>
      <c r="QRJ50" s="164"/>
      <c r="QRK50" s="167"/>
      <c r="QRL50" s="168"/>
      <c r="QRM50" s="172"/>
      <c r="QRN50" s="168"/>
      <c r="QRO50" s="168"/>
      <c r="QRP50" s="168"/>
      <c r="QRQ50" s="173"/>
      <c r="QRR50" s="168"/>
      <c r="QRS50" s="164"/>
      <c r="QRT50" s="167"/>
      <c r="QRU50" s="168"/>
      <c r="QRV50" s="172"/>
      <c r="QRW50" s="168"/>
      <c r="QRX50" s="168"/>
      <c r="QRY50" s="168"/>
      <c r="QRZ50" s="173"/>
      <c r="QSA50" s="168"/>
      <c r="QSB50" s="164"/>
      <c r="QSC50" s="167"/>
      <c r="QSD50" s="168"/>
      <c r="QSE50" s="172"/>
      <c r="QSF50" s="168"/>
      <c r="QSG50" s="168"/>
      <c r="QSH50" s="168"/>
      <c r="QSI50" s="173"/>
      <c r="QSJ50" s="168"/>
      <c r="QSK50" s="164"/>
      <c r="QSL50" s="167"/>
      <c r="QSM50" s="168"/>
      <c r="QSN50" s="172"/>
      <c r="QSO50" s="168"/>
      <c r="QSP50" s="168"/>
      <c r="QSQ50" s="168"/>
      <c r="QSR50" s="173"/>
      <c r="QSS50" s="168"/>
      <c r="QST50" s="164"/>
      <c r="QSU50" s="167"/>
      <c r="QSV50" s="168"/>
      <c r="QSW50" s="172"/>
      <c r="QSX50" s="168"/>
      <c r="QSY50" s="168"/>
      <c r="QSZ50" s="168"/>
      <c r="QTA50" s="173"/>
      <c r="QTB50" s="168"/>
      <c r="QTC50" s="164"/>
      <c r="QTD50" s="167"/>
      <c r="QTE50" s="168"/>
      <c r="QTF50" s="172"/>
      <c r="QTG50" s="168"/>
      <c r="QTH50" s="168"/>
      <c r="QTI50" s="168"/>
      <c r="QTJ50" s="173"/>
      <c r="QTK50" s="168"/>
      <c r="QTL50" s="164"/>
      <c r="QTM50" s="167"/>
      <c r="QTN50" s="168"/>
      <c r="QTO50" s="172"/>
      <c r="QTP50" s="168"/>
      <c r="QTQ50" s="168"/>
      <c r="QTR50" s="168"/>
      <c r="QTS50" s="173"/>
      <c r="QTT50" s="168"/>
      <c r="QTU50" s="164"/>
      <c r="QTV50" s="167"/>
      <c r="QTW50" s="168"/>
      <c r="QTX50" s="172"/>
      <c r="QTY50" s="168"/>
      <c r="QTZ50" s="168"/>
      <c r="QUA50" s="168"/>
      <c r="QUB50" s="173"/>
      <c r="QUC50" s="168"/>
      <c r="QUD50" s="164"/>
      <c r="QUE50" s="167"/>
      <c r="QUF50" s="168"/>
      <c r="QUG50" s="172"/>
      <c r="QUH50" s="168"/>
      <c r="QUI50" s="168"/>
      <c r="QUJ50" s="168"/>
      <c r="QUK50" s="173"/>
      <c r="QUL50" s="168"/>
      <c r="QUM50" s="164"/>
      <c r="QUN50" s="167"/>
      <c r="QUO50" s="168"/>
      <c r="QUP50" s="172"/>
      <c r="QUQ50" s="168"/>
      <c r="QUR50" s="168"/>
      <c r="QUS50" s="168"/>
      <c r="QUT50" s="173"/>
      <c r="QUU50" s="168"/>
      <c r="QUV50" s="164"/>
      <c r="QUW50" s="167"/>
      <c r="QUX50" s="168"/>
      <c r="QUY50" s="172"/>
      <c r="QUZ50" s="168"/>
      <c r="QVA50" s="168"/>
      <c r="QVB50" s="168"/>
      <c r="QVC50" s="173"/>
      <c r="QVD50" s="168"/>
      <c r="QVE50" s="164"/>
      <c r="QVF50" s="167"/>
      <c r="QVG50" s="168"/>
      <c r="QVH50" s="172"/>
      <c r="QVI50" s="168"/>
      <c r="QVJ50" s="168"/>
      <c r="QVK50" s="168"/>
      <c r="QVL50" s="173"/>
      <c r="QVM50" s="168"/>
      <c r="QVN50" s="164"/>
      <c r="QVO50" s="167"/>
      <c r="QVP50" s="168"/>
      <c r="QVQ50" s="172"/>
      <c r="QVR50" s="168"/>
      <c r="QVS50" s="168"/>
      <c r="QVT50" s="168"/>
      <c r="QVU50" s="173"/>
      <c r="QVV50" s="168"/>
      <c r="QVW50" s="164"/>
      <c r="QVX50" s="167"/>
      <c r="QVY50" s="168"/>
      <c r="QVZ50" s="172"/>
      <c r="QWA50" s="168"/>
      <c r="QWB50" s="168"/>
      <c r="QWC50" s="168"/>
      <c r="QWD50" s="173"/>
      <c r="QWE50" s="168"/>
      <c r="QWF50" s="164"/>
      <c r="QWG50" s="167"/>
      <c r="QWH50" s="168"/>
      <c r="QWI50" s="172"/>
      <c r="QWJ50" s="168"/>
      <c r="QWK50" s="168"/>
      <c r="QWL50" s="168"/>
      <c r="QWM50" s="173"/>
      <c r="QWN50" s="168"/>
      <c r="QWO50" s="164"/>
      <c r="QWP50" s="167"/>
      <c r="QWQ50" s="168"/>
      <c r="QWR50" s="172"/>
      <c r="QWS50" s="168"/>
      <c r="QWT50" s="168"/>
      <c r="QWU50" s="168"/>
      <c r="QWV50" s="173"/>
      <c r="QWW50" s="168"/>
      <c r="QWX50" s="164"/>
      <c r="QWY50" s="167"/>
      <c r="QWZ50" s="168"/>
      <c r="QXA50" s="172"/>
      <c r="QXB50" s="168"/>
      <c r="QXC50" s="168"/>
      <c r="QXD50" s="168"/>
      <c r="QXE50" s="173"/>
      <c r="QXF50" s="168"/>
      <c r="QXG50" s="164"/>
      <c r="QXH50" s="167"/>
      <c r="QXI50" s="168"/>
      <c r="QXJ50" s="172"/>
      <c r="QXK50" s="168"/>
      <c r="QXL50" s="168"/>
      <c r="QXM50" s="168"/>
      <c r="QXN50" s="173"/>
      <c r="QXO50" s="168"/>
      <c r="QXP50" s="164"/>
      <c r="QXQ50" s="167"/>
      <c r="QXR50" s="168"/>
      <c r="QXS50" s="172"/>
      <c r="QXT50" s="168"/>
      <c r="QXU50" s="168"/>
      <c r="QXV50" s="168"/>
      <c r="QXW50" s="173"/>
      <c r="QXX50" s="168"/>
      <c r="QXY50" s="164"/>
      <c r="QXZ50" s="167"/>
      <c r="QYA50" s="168"/>
      <c r="QYB50" s="172"/>
      <c r="QYC50" s="168"/>
      <c r="QYD50" s="168"/>
      <c r="QYE50" s="168"/>
      <c r="QYF50" s="173"/>
      <c r="QYG50" s="168"/>
      <c r="QYH50" s="164"/>
      <c r="QYI50" s="167"/>
      <c r="QYJ50" s="168"/>
      <c r="QYK50" s="172"/>
      <c r="QYL50" s="168"/>
      <c r="QYM50" s="168"/>
      <c r="QYN50" s="168"/>
      <c r="QYO50" s="173"/>
      <c r="QYP50" s="168"/>
      <c r="QYQ50" s="164"/>
      <c r="QYR50" s="167"/>
      <c r="QYS50" s="168"/>
      <c r="QYT50" s="172"/>
      <c r="QYU50" s="168"/>
      <c r="QYV50" s="168"/>
      <c r="QYW50" s="168"/>
      <c r="QYX50" s="173"/>
      <c r="QYY50" s="168"/>
      <c r="QYZ50" s="164"/>
      <c r="QZA50" s="167"/>
      <c r="QZB50" s="168"/>
      <c r="QZC50" s="172"/>
      <c r="QZD50" s="168"/>
      <c r="QZE50" s="168"/>
      <c r="QZF50" s="168"/>
      <c r="QZG50" s="173"/>
      <c r="QZH50" s="168"/>
      <c r="QZI50" s="164"/>
      <c r="QZJ50" s="167"/>
      <c r="QZK50" s="168"/>
      <c r="QZL50" s="172"/>
      <c r="QZM50" s="168"/>
      <c r="QZN50" s="168"/>
      <c r="QZO50" s="168"/>
      <c r="QZP50" s="173"/>
      <c r="QZQ50" s="168"/>
      <c r="QZR50" s="164"/>
      <c r="QZS50" s="167"/>
      <c r="QZT50" s="168"/>
      <c r="QZU50" s="172"/>
      <c r="QZV50" s="168"/>
      <c r="QZW50" s="168"/>
      <c r="QZX50" s="168"/>
      <c r="QZY50" s="173"/>
      <c r="QZZ50" s="168"/>
      <c r="RAA50" s="164"/>
      <c r="RAB50" s="167"/>
      <c r="RAC50" s="168"/>
      <c r="RAD50" s="172"/>
      <c r="RAE50" s="168"/>
      <c r="RAF50" s="168"/>
      <c r="RAG50" s="168"/>
      <c r="RAH50" s="173"/>
      <c r="RAI50" s="168"/>
      <c r="RAJ50" s="164"/>
      <c r="RAK50" s="167"/>
      <c r="RAL50" s="168"/>
      <c r="RAM50" s="172"/>
      <c r="RAN50" s="168"/>
      <c r="RAO50" s="168"/>
      <c r="RAP50" s="168"/>
      <c r="RAQ50" s="173"/>
      <c r="RAR50" s="168"/>
      <c r="RAS50" s="164"/>
      <c r="RAT50" s="167"/>
      <c r="RAU50" s="168"/>
      <c r="RAV50" s="172"/>
      <c r="RAW50" s="168"/>
      <c r="RAX50" s="168"/>
      <c r="RAY50" s="168"/>
      <c r="RAZ50" s="173"/>
      <c r="RBA50" s="168"/>
      <c r="RBB50" s="164"/>
      <c r="RBC50" s="167"/>
      <c r="RBD50" s="168"/>
      <c r="RBE50" s="172"/>
      <c r="RBF50" s="168"/>
      <c r="RBG50" s="168"/>
      <c r="RBH50" s="168"/>
      <c r="RBI50" s="173"/>
      <c r="RBJ50" s="168"/>
      <c r="RBK50" s="164"/>
      <c r="RBL50" s="167"/>
      <c r="RBM50" s="168"/>
      <c r="RBN50" s="172"/>
      <c r="RBO50" s="168"/>
      <c r="RBP50" s="168"/>
      <c r="RBQ50" s="168"/>
      <c r="RBR50" s="173"/>
      <c r="RBS50" s="168"/>
      <c r="RBT50" s="164"/>
      <c r="RBU50" s="167"/>
      <c r="RBV50" s="168"/>
      <c r="RBW50" s="172"/>
      <c r="RBX50" s="168"/>
      <c r="RBY50" s="168"/>
      <c r="RBZ50" s="168"/>
      <c r="RCA50" s="173"/>
      <c r="RCB50" s="168"/>
      <c r="RCC50" s="164"/>
      <c r="RCD50" s="167"/>
      <c r="RCE50" s="168"/>
      <c r="RCF50" s="172"/>
      <c r="RCG50" s="168"/>
      <c r="RCH50" s="168"/>
      <c r="RCI50" s="168"/>
      <c r="RCJ50" s="173"/>
      <c r="RCK50" s="168"/>
      <c r="RCL50" s="164"/>
      <c r="RCM50" s="167"/>
      <c r="RCN50" s="168"/>
      <c r="RCO50" s="172"/>
      <c r="RCP50" s="168"/>
      <c r="RCQ50" s="168"/>
      <c r="RCR50" s="168"/>
      <c r="RCS50" s="173"/>
      <c r="RCT50" s="168"/>
      <c r="RCU50" s="164"/>
      <c r="RCV50" s="167"/>
      <c r="RCW50" s="168"/>
      <c r="RCX50" s="172"/>
      <c r="RCY50" s="168"/>
      <c r="RCZ50" s="168"/>
      <c r="RDA50" s="168"/>
      <c r="RDB50" s="173"/>
      <c r="RDC50" s="168"/>
      <c r="RDD50" s="164"/>
      <c r="RDE50" s="167"/>
      <c r="RDF50" s="168"/>
      <c r="RDG50" s="172"/>
      <c r="RDH50" s="168"/>
      <c r="RDI50" s="168"/>
      <c r="RDJ50" s="168"/>
      <c r="RDK50" s="173"/>
      <c r="RDL50" s="168"/>
      <c r="RDM50" s="164"/>
      <c r="RDN50" s="167"/>
      <c r="RDO50" s="168"/>
      <c r="RDP50" s="172"/>
      <c r="RDQ50" s="168"/>
      <c r="RDR50" s="168"/>
      <c r="RDS50" s="168"/>
      <c r="RDT50" s="173"/>
      <c r="RDU50" s="168"/>
      <c r="RDV50" s="164"/>
      <c r="RDW50" s="167"/>
      <c r="RDX50" s="168"/>
      <c r="RDY50" s="172"/>
      <c r="RDZ50" s="168"/>
      <c r="REA50" s="168"/>
      <c r="REB50" s="168"/>
      <c r="REC50" s="173"/>
      <c r="RED50" s="168"/>
      <c r="REE50" s="164"/>
      <c r="REF50" s="167"/>
      <c r="REG50" s="168"/>
      <c r="REH50" s="172"/>
      <c r="REI50" s="168"/>
      <c r="REJ50" s="168"/>
      <c r="REK50" s="168"/>
      <c r="REL50" s="173"/>
      <c r="REM50" s="168"/>
      <c r="REN50" s="164"/>
      <c r="REO50" s="167"/>
      <c r="REP50" s="168"/>
      <c r="REQ50" s="172"/>
      <c r="RER50" s="168"/>
      <c r="RES50" s="168"/>
      <c r="RET50" s="168"/>
      <c r="REU50" s="173"/>
      <c r="REV50" s="168"/>
      <c r="REW50" s="164"/>
      <c r="REX50" s="167"/>
      <c r="REY50" s="168"/>
      <c r="REZ50" s="172"/>
      <c r="RFA50" s="168"/>
      <c r="RFB50" s="168"/>
      <c r="RFC50" s="168"/>
      <c r="RFD50" s="173"/>
      <c r="RFE50" s="168"/>
      <c r="RFF50" s="164"/>
      <c r="RFG50" s="167"/>
      <c r="RFH50" s="168"/>
      <c r="RFI50" s="172"/>
      <c r="RFJ50" s="168"/>
      <c r="RFK50" s="168"/>
      <c r="RFL50" s="168"/>
      <c r="RFM50" s="173"/>
      <c r="RFN50" s="168"/>
      <c r="RFO50" s="164"/>
      <c r="RFP50" s="167"/>
      <c r="RFQ50" s="168"/>
      <c r="RFR50" s="172"/>
      <c r="RFS50" s="168"/>
      <c r="RFT50" s="168"/>
      <c r="RFU50" s="168"/>
      <c r="RFV50" s="173"/>
      <c r="RFW50" s="168"/>
      <c r="RFX50" s="164"/>
      <c r="RFY50" s="167"/>
      <c r="RFZ50" s="168"/>
      <c r="RGA50" s="172"/>
      <c r="RGB50" s="168"/>
      <c r="RGC50" s="168"/>
      <c r="RGD50" s="168"/>
      <c r="RGE50" s="173"/>
      <c r="RGF50" s="168"/>
      <c r="RGG50" s="164"/>
      <c r="RGH50" s="167"/>
      <c r="RGI50" s="168"/>
      <c r="RGJ50" s="172"/>
      <c r="RGK50" s="168"/>
      <c r="RGL50" s="168"/>
      <c r="RGM50" s="168"/>
      <c r="RGN50" s="173"/>
      <c r="RGO50" s="168"/>
      <c r="RGP50" s="164"/>
      <c r="RGQ50" s="167"/>
      <c r="RGR50" s="168"/>
      <c r="RGS50" s="172"/>
      <c r="RGT50" s="168"/>
      <c r="RGU50" s="168"/>
      <c r="RGV50" s="168"/>
      <c r="RGW50" s="173"/>
      <c r="RGX50" s="168"/>
      <c r="RGY50" s="164"/>
      <c r="RGZ50" s="167"/>
      <c r="RHA50" s="168"/>
      <c r="RHB50" s="172"/>
      <c r="RHC50" s="168"/>
      <c r="RHD50" s="168"/>
      <c r="RHE50" s="168"/>
      <c r="RHF50" s="173"/>
      <c r="RHG50" s="168"/>
      <c r="RHH50" s="164"/>
      <c r="RHI50" s="167"/>
      <c r="RHJ50" s="168"/>
      <c r="RHK50" s="172"/>
      <c r="RHL50" s="168"/>
      <c r="RHM50" s="168"/>
      <c r="RHN50" s="168"/>
      <c r="RHO50" s="173"/>
      <c r="RHP50" s="168"/>
      <c r="RHQ50" s="164"/>
      <c r="RHR50" s="167"/>
      <c r="RHS50" s="168"/>
      <c r="RHT50" s="172"/>
      <c r="RHU50" s="168"/>
      <c r="RHV50" s="168"/>
      <c r="RHW50" s="168"/>
      <c r="RHX50" s="173"/>
      <c r="RHY50" s="168"/>
      <c r="RHZ50" s="164"/>
      <c r="RIA50" s="167"/>
      <c r="RIB50" s="168"/>
      <c r="RIC50" s="172"/>
      <c r="RID50" s="168"/>
      <c r="RIE50" s="168"/>
      <c r="RIF50" s="168"/>
      <c r="RIG50" s="173"/>
      <c r="RIH50" s="168"/>
      <c r="RII50" s="164"/>
      <c r="RIJ50" s="167"/>
      <c r="RIK50" s="168"/>
      <c r="RIL50" s="172"/>
      <c r="RIM50" s="168"/>
      <c r="RIN50" s="168"/>
      <c r="RIO50" s="168"/>
      <c r="RIP50" s="173"/>
      <c r="RIQ50" s="168"/>
      <c r="RIR50" s="164"/>
      <c r="RIS50" s="167"/>
      <c r="RIT50" s="168"/>
      <c r="RIU50" s="172"/>
      <c r="RIV50" s="168"/>
      <c r="RIW50" s="168"/>
      <c r="RIX50" s="168"/>
      <c r="RIY50" s="173"/>
      <c r="RIZ50" s="168"/>
      <c r="RJA50" s="164"/>
      <c r="RJB50" s="167"/>
      <c r="RJC50" s="168"/>
      <c r="RJD50" s="172"/>
      <c r="RJE50" s="168"/>
      <c r="RJF50" s="168"/>
      <c r="RJG50" s="168"/>
      <c r="RJH50" s="173"/>
      <c r="RJI50" s="168"/>
      <c r="RJJ50" s="164"/>
      <c r="RJK50" s="167"/>
      <c r="RJL50" s="168"/>
      <c r="RJM50" s="172"/>
      <c r="RJN50" s="168"/>
      <c r="RJO50" s="168"/>
      <c r="RJP50" s="168"/>
      <c r="RJQ50" s="173"/>
      <c r="RJR50" s="168"/>
      <c r="RJS50" s="164"/>
      <c r="RJT50" s="167"/>
      <c r="RJU50" s="168"/>
      <c r="RJV50" s="172"/>
      <c r="RJW50" s="168"/>
      <c r="RJX50" s="168"/>
      <c r="RJY50" s="168"/>
      <c r="RJZ50" s="173"/>
      <c r="RKA50" s="168"/>
      <c r="RKB50" s="164"/>
      <c r="RKC50" s="167"/>
      <c r="RKD50" s="168"/>
      <c r="RKE50" s="172"/>
      <c r="RKF50" s="168"/>
      <c r="RKG50" s="168"/>
      <c r="RKH50" s="168"/>
      <c r="RKI50" s="173"/>
      <c r="RKJ50" s="168"/>
      <c r="RKK50" s="164"/>
      <c r="RKL50" s="167"/>
      <c r="RKM50" s="168"/>
      <c r="RKN50" s="172"/>
      <c r="RKO50" s="168"/>
      <c r="RKP50" s="168"/>
      <c r="RKQ50" s="168"/>
      <c r="RKR50" s="173"/>
      <c r="RKS50" s="168"/>
      <c r="RKT50" s="164"/>
      <c r="RKU50" s="167"/>
      <c r="RKV50" s="168"/>
      <c r="RKW50" s="172"/>
      <c r="RKX50" s="168"/>
      <c r="RKY50" s="168"/>
      <c r="RKZ50" s="168"/>
      <c r="RLA50" s="173"/>
      <c r="RLB50" s="168"/>
      <c r="RLC50" s="164"/>
      <c r="RLD50" s="167"/>
      <c r="RLE50" s="168"/>
      <c r="RLF50" s="172"/>
      <c r="RLG50" s="168"/>
      <c r="RLH50" s="168"/>
      <c r="RLI50" s="168"/>
      <c r="RLJ50" s="173"/>
      <c r="RLK50" s="168"/>
      <c r="RLL50" s="164"/>
      <c r="RLM50" s="167"/>
      <c r="RLN50" s="168"/>
      <c r="RLO50" s="172"/>
      <c r="RLP50" s="168"/>
      <c r="RLQ50" s="168"/>
      <c r="RLR50" s="168"/>
      <c r="RLS50" s="173"/>
      <c r="RLT50" s="168"/>
      <c r="RLU50" s="164"/>
      <c r="RLV50" s="167"/>
      <c r="RLW50" s="168"/>
      <c r="RLX50" s="172"/>
      <c r="RLY50" s="168"/>
      <c r="RLZ50" s="168"/>
      <c r="RMA50" s="168"/>
      <c r="RMB50" s="173"/>
      <c r="RMC50" s="168"/>
      <c r="RMD50" s="164"/>
      <c r="RME50" s="167"/>
      <c r="RMF50" s="168"/>
      <c r="RMG50" s="172"/>
      <c r="RMH50" s="168"/>
      <c r="RMI50" s="168"/>
      <c r="RMJ50" s="168"/>
      <c r="RMK50" s="173"/>
      <c r="RML50" s="168"/>
      <c r="RMM50" s="164"/>
      <c r="RMN50" s="167"/>
      <c r="RMO50" s="168"/>
      <c r="RMP50" s="172"/>
      <c r="RMQ50" s="168"/>
      <c r="RMR50" s="168"/>
      <c r="RMS50" s="168"/>
      <c r="RMT50" s="173"/>
      <c r="RMU50" s="168"/>
      <c r="RMV50" s="164"/>
      <c r="RMW50" s="167"/>
      <c r="RMX50" s="168"/>
      <c r="RMY50" s="172"/>
      <c r="RMZ50" s="168"/>
      <c r="RNA50" s="168"/>
      <c r="RNB50" s="168"/>
      <c r="RNC50" s="173"/>
      <c r="RND50" s="168"/>
      <c r="RNE50" s="164"/>
      <c r="RNF50" s="167"/>
      <c r="RNG50" s="168"/>
      <c r="RNH50" s="172"/>
      <c r="RNI50" s="168"/>
      <c r="RNJ50" s="168"/>
      <c r="RNK50" s="168"/>
      <c r="RNL50" s="173"/>
      <c r="RNM50" s="168"/>
      <c r="RNN50" s="164"/>
      <c r="RNO50" s="167"/>
      <c r="RNP50" s="168"/>
      <c r="RNQ50" s="172"/>
      <c r="RNR50" s="168"/>
      <c r="RNS50" s="168"/>
      <c r="RNT50" s="168"/>
      <c r="RNU50" s="173"/>
      <c r="RNV50" s="168"/>
      <c r="RNW50" s="164"/>
      <c r="RNX50" s="167"/>
      <c r="RNY50" s="168"/>
      <c r="RNZ50" s="172"/>
      <c r="ROA50" s="168"/>
      <c r="ROB50" s="168"/>
      <c r="ROC50" s="168"/>
      <c r="ROD50" s="173"/>
      <c r="ROE50" s="168"/>
      <c r="ROF50" s="164"/>
      <c r="ROG50" s="167"/>
      <c r="ROH50" s="168"/>
      <c r="ROI50" s="172"/>
      <c r="ROJ50" s="168"/>
      <c r="ROK50" s="168"/>
      <c r="ROL50" s="168"/>
      <c r="ROM50" s="173"/>
      <c r="RON50" s="168"/>
      <c r="ROO50" s="164"/>
      <c r="ROP50" s="167"/>
      <c r="ROQ50" s="168"/>
      <c r="ROR50" s="172"/>
      <c r="ROS50" s="168"/>
      <c r="ROT50" s="168"/>
      <c r="ROU50" s="168"/>
      <c r="ROV50" s="173"/>
      <c r="ROW50" s="168"/>
      <c r="ROX50" s="164"/>
      <c r="ROY50" s="167"/>
      <c r="ROZ50" s="168"/>
      <c r="RPA50" s="172"/>
      <c r="RPB50" s="168"/>
      <c r="RPC50" s="168"/>
      <c r="RPD50" s="168"/>
      <c r="RPE50" s="173"/>
      <c r="RPF50" s="168"/>
      <c r="RPG50" s="164"/>
      <c r="RPH50" s="167"/>
      <c r="RPI50" s="168"/>
      <c r="RPJ50" s="172"/>
      <c r="RPK50" s="168"/>
      <c r="RPL50" s="168"/>
      <c r="RPM50" s="168"/>
      <c r="RPN50" s="173"/>
      <c r="RPO50" s="168"/>
      <c r="RPP50" s="164"/>
      <c r="RPQ50" s="167"/>
      <c r="RPR50" s="168"/>
      <c r="RPS50" s="172"/>
      <c r="RPT50" s="168"/>
      <c r="RPU50" s="168"/>
      <c r="RPV50" s="168"/>
      <c r="RPW50" s="173"/>
      <c r="RPX50" s="168"/>
      <c r="RPY50" s="164"/>
      <c r="RPZ50" s="167"/>
      <c r="RQA50" s="168"/>
      <c r="RQB50" s="172"/>
      <c r="RQC50" s="168"/>
      <c r="RQD50" s="168"/>
      <c r="RQE50" s="168"/>
      <c r="RQF50" s="173"/>
      <c r="RQG50" s="168"/>
      <c r="RQH50" s="164"/>
      <c r="RQI50" s="167"/>
      <c r="RQJ50" s="168"/>
      <c r="RQK50" s="172"/>
      <c r="RQL50" s="168"/>
      <c r="RQM50" s="168"/>
      <c r="RQN50" s="168"/>
      <c r="RQO50" s="173"/>
      <c r="RQP50" s="168"/>
      <c r="RQQ50" s="164"/>
      <c r="RQR50" s="167"/>
      <c r="RQS50" s="168"/>
      <c r="RQT50" s="172"/>
      <c r="RQU50" s="168"/>
      <c r="RQV50" s="168"/>
      <c r="RQW50" s="168"/>
      <c r="RQX50" s="173"/>
      <c r="RQY50" s="168"/>
      <c r="RQZ50" s="164"/>
      <c r="RRA50" s="167"/>
      <c r="RRB50" s="168"/>
      <c r="RRC50" s="172"/>
      <c r="RRD50" s="168"/>
      <c r="RRE50" s="168"/>
      <c r="RRF50" s="168"/>
      <c r="RRG50" s="173"/>
      <c r="RRH50" s="168"/>
      <c r="RRI50" s="164"/>
      <c r="RRJ50" s="167"/>
      <c r="RRK50" s="168"/>
      <c r="RRL50" s="172"/>
      <c r="RRM50" s="168"/>
      <c r="RRN50" s="168"/>
      <c r="RRO50" s="168"/>
      <c r="RRP50" s="173"/>
      <c r="RRQ50" s="168"/>
      <c r="RRR50" s="164"/>
      <c r="RRS50" s="167"/>
      <c r="RRT50" s="168"/>
      <c r="RRU50" s="172"/>
      <c r="RRV50" s="168"/>
      <c r="RRW50" s="168"/>
      <c r="RRX50" s="168"/>
      <c r="RRY50" s="173"/>
      <c r="RRZ50" s="168"/>
      <c r="RSA50" s="164"/>
      <c r="RSB50" s="167"/>
      <c r="RSC50" s="168"/>
      <c r="RSD50" s="172"/>
      <c r="RSE50" s="168"/>
      <c r="RSF50" s="168"/>
      <c r="RSG50" s="168"/>
      <c r="RSH50" s="173"/>
      <c r="RSI50" s="168"/>
      <c r="RSJ50" s="164"/>
      <c r="RSK50" s="167"/>
      <c r="RSL50" s="168"/>
      <c r="RSM50" s="172"/>
      <c r="RSN50" s="168"/>
      <c r="RSO50" s="168"/>
      <c r="RSP50" s="168"/>
      <c r="RSQ50" s="173"/>
      <c r="RSR50" s="168"/>
      <c r="RSS50" s="164"/>
      <c r="RST50" s="167"/>
      <c r="RSU50" s="168"/>
      <c r="RSV50" s="172"/>
      <c r="RSW50" s="168"/>
      <c r="RSX50" s="168"/>
      <c r="RSY50" s="168"/>
      <c r="RSZ50" s="173"/>
      <c r="RTA50" s="168"/>
      <c r="RTB50" s="164"/>
      <c r="RTC50" s="167"/>
      <c r="RTD50" s="168"/>
      <c r="RTE50" s="172"/>
      <c r="RTF50" s="168"/>
      <c r="RTG50" s="168"/>
      <c r="RTH50" s="168"/>
      <c r="RTI50" s="173"/>
      <c r="RTJ50" s="168"/>
      <c r="RTK50" s="164"/>
      <c r="RTL50" s="167"/>
      <c r="RTM50" s="168"/>
      <c r="RTN50" s="172"/>
      <c r="RTO50" s="168"/>
      <c r="RTP50" s="168"/>
      <c r="RTQ50" s="168"/>
      <c r="RTR50" s="173"/>
      <c r="RTS50" s="168"/>
      <c r="RTT50" s="164"/>
      <c r="RTU50" s="167"/>
      <c r="RTV50" s="168"/>
      <c r="RTW50" s="172"/>
      <c r="RTX50" s="168"/>
      <c r="RTY50" s="168"/>
      <c r="RTZ50" s="168"/>
      <c r="RUA50" s="173"/>
      <c r="RUB50" s="168"/>
      <c r="RUC50" s="164"/>
      <c r="RUD50" s="167"/>
      <c r="RUE50" s="168"/>
      <c r="RUF50" s="172"/>
      <c r="RUG50" s="168"/>
      <c r="RUH50" s="168"/>
      <c r="RUI50" s="168"/>
      <c r="RUJ50" s="173"/>
      <c r="RUK50" s="168"/>
      <c r="RUL50" s="164"/>
      <c r="RUM50" s="167"/>
      <c r="RUN50" s="168"/>
      <c r="RUO50" s="172"/>
      <c r="RUP50" s="168"/>
      <c r="RUQ50" s="168"/>
      <c r="RUR50" s="168"/>
      <c r="RUS50" s="173"/>
      <c r="RUT50" s="168"/>
      <c r="RUU50" s="164"/>
      <c r="RUV50" s="167"/>
      <c r="RUW50" s="168"/>
      <c r="RUX50" s="172"/>
      <c r="RUY50" s="168"/>
      <c r="RUZ50" s="168"/>
      <c r="RVA50" s="168"/>
      <c r="RVB50" s="173"/>
      <c r="RVC50" s="168"/>
      <c r="RVD50" s="164"/>
      <c r="RVE50" s="167"/>
      <c r="RVF50" s="168"/>
      <c r="RVG50" s="172"/>
      <c r="RVH50" s="168"/>
      <c r="RVI50" s="168"/>
      <c r="RVJ50" s="168"/>
      <c r="RVK50" s="173"/>
      <c r="RVL50" s="168"/>
      <c r="RVM50" s="164"/>
      <c r="RVN50" s="167"/>
      <c r="RVO50" s="168"/>
      <c r="RVP50" s="172"/>
      <c r="RVQ50" s="168"/>
      <c r="RVR50" s="168"/>
      <c r="RVS50" s="168"/>
      <c r="RVT50" s="173"/>
      <c r="RVU50" s="168"/>
      <c r="RVV50" s="164"/>
      <c r="RVW50" s="167"/>
      <c r="RVX50" s="168"/>
      <c r="RVY50" s="172"/>
      <c r="RVZ50" s="168"/>
      <c r="RWA50" s="168"/>
      <c r="RWB50" s="168"/>
      <c r="RWC50" s="173"/>
      <c r="RWD50" s="168"/>
      <c r="RWE50" s="164"/>
      <c r="RWF50" s="167"/>
      <c r="RWG50" s="168"/>
      <c r="RWH50" s="172"/>
      <c r="RWI50" s="168"/>
      <c r="RWJ50" s="168"/>
      <c r="RWK50" s="168"/>
      <c r="RWL50" s="173"/>
      <c r="RWM50" s="168"/>
      <c r="RWN50" s="164"/>
      <c r="RWO50" s="167"/>
      <c r="RWP50" s="168"/>
      <c r="RWQ50" s="172"/>
      <c r="RWR50" s="168"/>
      <c r="RWS50" s="168"/>
      <c r="RWT50" s="168"/>
      <c r="RWU50" s="173"/>
      <c r="RWV50" s="168"/>
      <c r="RWW50" s="164"/>
      <c r="RWX50" s="167"/>
      <c r="RWY50" s="168"/>
      <c r="RWZ50" s="172"/>
      <c r="RXA50" s="168"/>
      <c r="RXB50" s="168"/>
      <c r="RXC50" s="168"/>
      <c r="RXD50" s="173"/>
      <c r="RXE50" s="168"/>
      <c r="RXF50" s="164"/>
      <c r="RXG50" s="167"/>
      <c r="RXH50" s="168"/>
      <c r="RXI50" s="172"/>
      <c r="RXJ50" s="168"/>
      <c r="RXK50" s="168"/>
      <c r="RXL50" s="168"/>
      <c r="RXM50" s="173"/>
      <c r="RXN50" s="168"/>
      <c r="RXO50" s="164"/>
      <c r="RXP50" s="167"/>
      <c r="RXQ50" s="168"/>
      <c r="RXR50" s="172"/>
      <c r="RXS50" s="168"/>
      <c r="RXT50" s="168"/>
      <c r="RXU50" s="168"/>
      <c r="RXV50" s="173"/>
      <c r="RXW50" s="168"/>
      <c r="RXX50" s="164"/>
      <c r="RXY50" s="167"/>
      <c r="RXZ50" s="168"/>
      <c r="RYA50" s="172"/>
      <c r="RYB50" s="168"/>
      <c r="RYC50" s="168"/>
      <c r="RYD50" s="168"/>
      <c r="RYE50" s="173"/>
      <c r="RYF50" s="168"/>
      <c r="RYG50" s="164"/>
      <c r="RYH50" s="167"/>
      <c r="RYI50" s="168"/>
      <c r="RYJ50" s="172"/>
      <c r="RYK50" s="168"/>
      <c r="RYL50" s="168"/>
      <c r="RYM50" s="168"/>
      <c r="RYN50" s="173"/>
      <c r="RYO50" s="168"/>
      <c r="RYP50" s="164"/>
      <c r="RYQ50" s="167"/>
      <c r="RYR50" s="168"/>
      <c r="RYS50" s="172"/>
      <c r="RYT50" s="168"/>
      <c r="RYU50" s="168"/>
      <c r="RYV50" s="168"/>
      <c r="RYW50" s="173"/>
      <c r="RYX50" s="168"/>
      <c r="RYY50" s="164"/>
      <c r="RYZ50" s="167"/>
      <c r="RZA50" s="168"/>
      <c r="RZB50" s="172"/>
      <c r="RZC50" s="168"/>
      <c r="RZD50" s="168"/>
      <c r="RZE50" s="168"/>
      <c r="RZF50" s="173"/>
      <c r="RZG50" s="168"/>
      <c r="RZH50" s="164"/>
      <c r="RZI50" s="167"/>
      <c r="RZJ50" s="168"/>
      <c r="RZK50" s="172"/>
      <c r="RZL50" s="168"/>
      <c r="RZM50" s="168"/>
      <c r="RZN50" s="168"/>
      <c r="RZO50" s="173"/>
      <c r="RZP50" s="168"/>
      <c r="RZQ50" s="164"/>
      <c r="RZR50" s="167"/>
      <c r="RZS50" s="168"/>
      <c r="RZT50" s="172"/>
      <c r="RZU50" s="168"/>
      <c r="RZV50" s="168"/>
      <c r="RZW50" s="168"/>
      <c r="RZX50" s="173"/>
      <c r="RZY50" s="168"/>
      <c r="RZZ50" s="164"/>
      <c r="SAA50" s="167"/>
      <c r="SAB50" s="168"/>
      <c r="SAC50" s="172"/>
      <c r="SAD50" s="168"/>
      <c r="SAE50" s="168"/>
      <c r="SAF50" s="168"/>
      <c r="SAG50" s="173"/>
      <c r="SAH50" s="168"/>
      <c r="SAI50" s="164"/>
      <c r="SAJ50" s="167"/>
      <c r="SAK50" s="168"/>
      <c r="SAL50" s="172"/>
      <c r="SAM50" s="168"/>
      <c r="SAN50" s="168"/>
      <c r="SAO50" s="168"/>
      <c r="SAP50" s="173"/>
      <c r="SAQ50" s="168"/>
      <c r="SAR50" s="164"/>
      <c r="SAS50" s="167"/>
      <c r="SAT50" s="168"/>
      <c r="SAU50" s="172"/>
      <c r="SAV50" s="168"/>
      <c r="SAW50" s="168"/>
      <c r="SAX50" s="168"/>
      <c r="SAY50" s="173"/>
      <c r="SAZ50" s="168"/>
      <c r="SBA50" s="164"/>
      <c r="SBB50" s="167"/>
      <c r="SBC50" s="168"/>
      <c r="SBD50" s="172"/>
      <c r="SBE50" s="168"/>
      <c r="SBF50" s="168"/>
      <c r="SBG50" s="168"/>
      <c r="SBH50" s="173"/>
      <c r="SBI50" s="168"/>
      <c r="SBJ50" s="164"/>
      <c r="SBK50" s="167"/>
      <c r="SBL50" s="168"/>
      <c r="SBM50" s="172"/>
      <c r="SBN50" s="168"/>
      <c r="SBO50" s="168"/>
      <c r="SBP50" s="168"/>
      <c r="SBQ50" s="173"/>
      <c r="SBR50" s="168"/>
      <c r="SBS50" s="164"/>
      <c r="SBT50" s="167"/>
      <c r="SBU50" s="168"/>
      <c r="SBV50" s="172"/>
      <c r="SBW50" s="168"/>
      <c r="SBX50" s="168"/>
      <c r="SBY50" s="168"/>
      <c r="SBZ50" s="173"/>
      <c r="SCA50" s="168"/>
      <c r="SCB50" s="164"/>
      <c r="SCC50" s="167"/>
      <c r="SCD50" s="168"/>
      <c r="SCE50" s="172"/>
      <c r="SCF50" s="168"/>
      <c r="SCG50" s="168"/>
      <c r="SCH50" s="168"/>
      <c r="SCI50" s="173"/>
      <c r="SCJ50" s="168"/>
      <c r="SCK50" s="164"/>
      <c r="SCL50" s="167"/>
      <c r="SCM50" s="168"/>
      <c r="SCN50" s="172"/>
      <c r="SCO50" s="168"/>
      <c r="SCP50" s="168"/>
      <c r="SCQ50" s="168"/>
      <c r="SCR50" s="173"/>
      <c r="SCS50" s="168"/>
      <c r="SCT50" s="164"/>
      <c r="SCU50" s="167"/>
      <c r="SCV50" s="168"/>
      <c r="SCW50" s="172"/>
      <c r="SCX50" s="168"/>
      <c r="SCY50" s="168"/>
      <c r="SCZ50" s="168"/>
      <c r="SDA50" s="173"/>
      <c r="SDB50" s="168"/>
      <c r="SDC50" s="164"/>
      <c r="SDD50" s="167"/>
      <c r="SDE50" s="168"/>
      <c r="SDF50" s="172"/>
      <c r="SDG50" s="168"/>
      <c r="SDH50" s="168"/>
      <c r="SDI50" s="168"/>
      <c r="SDJ50" s="173"/>
      <c r="SDK50" s="168"/>
      <c r="SDL50" s="164"/>
      <c r="SDM50" s="167"/>
      <c r="SDN50" s="168"/>
      <c r="SDO50" s="172"/>
      <c r="SDP50" s="168"/>
      <c r="SDQ50" s="168"/>
      <c r="SDR50" s="168"/>
      <c r="SDS50" s="173"/>
      <c r="SDT50" s="168"/>
      <c r="SDU50" s="164"/>
      <c r="SDV50" s="167"/>
      <c r="SDW50" s="168"/>
      <c r="SDX50" s="172"/>
      <c r="SDY50" s="168"/>
      <c r="SDZ50" s="168"/>
      <c r="SEA50" s="168"/>
      <c r="SEB50" s="173"/>
      <c r="SEC50" s="168"/>
      <c r="SED50" s="164"/>
      <c r="SEE50" s="167"/>
      <c r="SEF50" s="168"/>
      <c r="SEG50" s="172"/>
      <c r="SEH50" s="168"/>
      <c r="SEI50" s="168"/>
      <c r="SEJ50" s="168"/>
      <c r="SEK50" s="173"/>
      <c r="SEL50" s="168"/>
      <c r="SEM50" s="164"/>
      <c r="SEN50" s="167"/>
      <c r="SEO50" s="168"/>
      <c r="SEP50" s="172"/>
      <c r="SEQ50" s="168"/>
      <c r="SER50" s="168"/>
      <c r="SES50" s="168"/>
      <c r="SET50" s="173"/>
      <c r="SEU50" s="168"/>
      <c r="SEV50" s="164"/>
      <c r="SEW50" s="167"/>
      <c r="SEX50" s="168"/>
      <c r="SEY50" s="172"/>
      <c r="SEZ50" s="168"/>
      <c r="SFA50" s="168"/>
      <c r="SFB50" s="168"/>
      <c r="SFC50" s="173"/>
      <c r="SFD50" s="168"/>
      <c r="SFE50" s="164"/>
      <c r="SFF50" s="167"/>
      <c r="SFG50" s="168"/>
      <c r="SFH50" s="172"/>
      <c r="SFI50" s="168"/>
      <c r="SFJ50" s="168"/>
      <c r="SFK50" s="168"/>
      <c r="SFL50" s="173"/>
      <c r="SFM50" s="168"/>
      <c r="SFN50" s="164"/>
      <c r="SFO50" s="167"/>
      <c r="SFP50" s="168"/>
      <c r="SFQ50" s="172"/>
      <c r="SFR50" s="168"/>
      <c r="SFS50" s="168"/>
      <c r="SFT50" s="168"/>
      <c r="SFU50" s="173"/>
      <c r="SFV50" s="168"/>
      <c r="SFW50" s="164"/>
      <c r="SFX50" s="167"/>
      <c r="SFY50" s="168"/>
      <c r="SFZ50" s="172"/>
      <c r="SGA50" s="168"/>
      <c r="SGB50" s="168"/>
      <c r="SGC50" s="168"/>
      <c r="SGD50" s="173"/>
      <c r="SGE50" s="168"/>
      <c r="SGF50" s="164"/>
      <c r="SGG50" s="167"/>
      <c r="SGH50" s="168"/>
      <c r="SGI50" s="172"/>
      <c r="SGJ50" s="168"/>
      <c r="SGK50" s="168"/>
      <c r="SGL50" s="168"/>
      <c r="SGM50" s="173"/>
      <c r="SGN50" s="168"/>
      <c r="SGO50" s="164"/>
      <c r="SGP50" s="167"/>
      <c r="SGQ50" s="168"/>
      <c r="SGR50" s="172"/>
      <c r="SGS50" s="168"/>
      <c r="SGT50" s="168"/>
      <c r="SGU50" s="168"/>
      <c r="SGV50" s="173"/>
      <c r="SGW50" s="168"/>
      <c r="SGX50" s="164"/>
      <c r="SGY50" s="167"/>
      <c r="SGZ50" s="168"/>
      <c r="SHA50" s="172"/>
      <c r="SHB50" s="168"/>
      <c r="SHC50" s="168"/>
      <c r="SHD50" s="168"/>
      <c r="SHE50" s="173"/>
      <c r="SHF50" s="168"/>
      <c r="SHG50" s="164"/>
      <c r="SHH50" s="167"/>
      <c r="SHI50" s="168"/>
      <c r="SHJ50" s="172"/>
      <c r="SHK50" s="168"/>
      <c r="SHL50" s="168"/>
      <c r="SHM50" s="168"/>
      <c r="SHN50" s="173"/>
      <c r="SHO50" s="168"/>
      <c r="SHP50" s="164"/>
      <c r="SHQ50" s="167"/>
      <c r="SHR50" s="168"/>
      <c r="SHS50" s="172"/>
      <c r="SHT50" s="168"/>
      <c r="SHU50" s="168"/>
      <c r="SHV50" s="168"/>
      <c r="SHW50" s="173"/>
      <c r="SHX50" s="168"/>
      <c r="SHY50" s="164"/>
      <c r="SHZ50" s="167"/>
      <c r="SIA50" s="168"/>
      <c r="SIB50" s="172"/>
      <c r="SIC50" s="168"/>
      <c r="SID50" s="168"/>
      <c r="SIE50" s="168"/>
      <c r="SIF50" s="173"/>
      <c r="SIG50" s="168"/>
      <c r="SIH50" s="164"/>
      <c r="SII50" s="167"/>
      <c r="SIJ50" s="168"/>
      <c r="SIK50" s="172"/>
      <c r="SIL50" s="168"/>
      <c r="SIM50" s="168"/>
      <c r="SIN50" s="168"/>
      <c r="SIO50" s="173"/>
      <c r="SIP50" s="168"/>
      <c r="SIQ50" s="164"/>
      <c r="SIR50" s="167"/>
      <c r="SIS50" s="168"/>
      <c r="SIT50" s="172"/>
      <c r="SIU50" s="168"/>
      <c r="SIV50" s="168"/>
      <c r="SIW50" s="168"/>
      <c r="SIX50" s="173"/>
      <c r="SIY50" s="168"/>
      <c r="SIZ50" s="164"/>
      <c r="SJA50" s="167"/>
      <c r="SJB50" s="168"/>
      <c r="SJC50" s="172"/>
      <c r="SJD50" s="168"/>
      <c r="SJE50" s="168"/>
      <c r="SJF50" s="168"/>
      <c r="SJG50" s="173"/>
      <c r="SJH50" s="168"/>
      <c r="SJI50" s="164"/>
      <c r="SJJ50" s="167"/>
      <c r="SJK50" s="168"/>
      <c r="SJL50" s="172"/>
      <c r="SJM50" s="168"/>
      <c r="SJN50" s="168"/>
      <c r="SJO50" s="168"/>
      <c r="SJP50" s="173"/>
      <c r="SJQ50" s="168"/>
      <c r="SJR50" s="164"/>
      <c r="SJS50" s="167"/>
      <c r="SJT50" s="168"/>
      <c r="SJU50" s="172"/>
      <c r="SJV50" s="168"/>
      <c r="SJW50" s="168"/>
      <c r="SJX50" s="168"/>
      <c r="SJY50" s="173"/>
      <c r="SJZ50" s="168"/>
      <c r="SKA50" s="164"/>
      <c r="SKB50" s="167"/>
      <c r="SKC50" s="168"/>
      <c r="SKD50" s="172"/>
      <c r="SKE50" s="168"/>
      <c r="SKF50" s="168"/>
      <c r="SKG50" s="168"/>
      <c r="SKH50" s="173"/>
      <c r="SKI50" s="168"/>
      <c r="SKJ50" s="164"/>
      <c r="SKK50" s="167"/>
      <c r="SKL50" s="168"/>
      <c r="SKM50" s="172"/>
      <c r="SKN50" s="168"/>
      <c r="SKO50" s="168"/>
      <c r="SKP50" s="168"/>
      <c r="SKQ50" s="173"/>
      <c r="SKR50" s="168"/>
      <c r="SKS50" s="164"/>
      <c r="SKT50" s="167"/>
      <c r="SKU50" s="168"/>
      <c r="SKV50" s="172"/>
      <c r="SKW50" s="168"/>
      <c r="SKX50" s="168"/>
      <c r="SKY50" s="168"/>
      <c r="SKZ50" s="173"/>
      <c r="SLA50" s="168"/>
      <c r="SLB50" s="164"/>
      <c r="SLC50" s="167"/>
      <c r="SLD50" s="168"/>
      <c r="SLE50" s="172"/>
      <c r="SLF50" s="168"/>
      <c r="SLG50" s="168"/>
      <c r="SLH50" s="168"/>
      <c r="SLI50" s="173"/>
      <c r="SLJ50" s="168"/>
      <c r="SLK50" s="164"/>
      <c r="SLL50" s="167"/>
      <c r="SLM50" s="168"/>
      <c r="SLN50" s="172"/>
      <c r="SLO50" s="168"/>
      <c r="SLP50" s="168"/>
      <c r="SLQ50" s="168"/>
      <c r="SLR50" s="173"/>
      <c r="SLS50" s="168"/>
      <c r="SLT50" s="164"/>
      <c r="SLU50" s="167"/>
      <c r="SLV50" s="168"/>
      <c r="SLW50" s="172"/>
      <c r="SLX50" s="168"/>
      <c r="SLY50" s="168"/>
      <c r="SLZ50" s="168"/>
      <c r="SMA50" s="173"/>
      <c r="SMB50" s="168"/>
      <c r="SMC50" s="164"/>
      <c r="SMD50" s="167"/>
      <c r="SME50" s="168"/>
      <c r="SMF50" s="172"/>
      <c r="SMG50" s="168"/>
      <c r="SMH50" s="168"/>
      <c r="SMI50" s="168"/>
      <c r="SMJ50" s="173"/>
      <c r="SMK50" s="168"/>
      <c r="SML50" s="164"/>
      <c r="SMM50" s="167"/>
      <c r="SMN50" s="168"/>
      <c r="SMO50" s="172"/>
      <c r="SMP50" s="168"/>
      <c r="SMQ50" s="168"/>
      <c r="SMR50" s="168"/>
      <c r="SMS50" s="173"/>
      <c r="SMT50" s="168"/>
      <c r="SMU50" s="164"/>
      <c r="SMV50" s="167"/>
      <c r="SMW50" s="168"/>
      <c r="SMX50" s="172"/>
      <c r="SMY50" s="168"/>
      <c r="SMZ50" s="168"/>
      <c r="SNA50" s="168"/>
      <c r="SNB50" s="173"/>
      <c r="SNC50" s="168"/>
      <c r="SND50" s="164"/>
      <c r="SNE50" s="167"/>
      <c r="SNF50" s="168"/>
      <c r="SNG50" s="172"/>
      <c r="SNH50" s="168"/>
      <c r="SNI50" s="168"/>
      <c r="SNJ50" s="168"/>
      <c r="SNK50" s="173"/>
      <c r="SNL50" s="168"/>
      <c r="SNM50" s="164"/>
      <c r="SNN50" s="167"/>
      <c r="SNO50" s="168"/>
      <c r="SNP50" s="172"/>
      <c r="SNQ50" s="168"/>
      <c r="SNR50" s="168"/>
      <c r="SNS50" s="168"/>
      <c r="SNT50" s="173"/>
      <c r="SNU50" s="168"/>
      <c r="SNV50" s="164"/>
      <c r="SNW50" s="167"/>
      <c r="SNX50" s="168"/>
      <c r="SNY50" s="172"/>
      <c r="SNZ50" s="168"/>
      <c r="SOA50" s="168"/>
      <c r="SOB50" s="168"/>
      <c r="SOC50" s="173"/>
      <c r="SOD50" s="168"/>
      <c r="SOE50" s="164"/>
      <c r="SOF50" s="167"/>
      <c r="SOG50" s="168"/>
      <c r="SOH50" s="172"/>
      <c r="SOI50" s="168"/>
      <c r="SOJ50" s="168"/>
      <c r="SOK50" s="168"/>
      <c r="SOL50" s="173"/>
      <c r="SOM50" s="168"/>
      <c r="SON50" s="164"/>
      <c r="SOO50" s="167"/>
      <c r="SOP50" s="168"/>
      <c r="SOQ50" s="172"/>
      <c r="SOR50" s="168"/>
      <c r="SOS50" s="168"/>
      <c r="SOT50" s="168"/>
      <c r="SOU50" s="173"/>
      <c r="SOV50" s="168"/>
      <c r="SOW50" s="164"/>
      <c r="SOX50" s="167"/>
      <c r="SOY50" s="168"/>
      <c r="SOZ50" s="172"/>
      <c r="SPA50" s="168"/>
      <c r="SPB50" s="168"/>
      <c r="SPC50" s="168"/>
      <c r="SPD50" s="173"/>
      <c r="SPE50" s="168"/>
      <c r="SPF50" s="164"/>
      <c r="SPG50" s="167"/>
      <c r="SPH50" s="168"/>
      <c r="SPI50" s="172"/>
      <c r="SPJ50" s="168"/>
      <c r="SPK50" s="168"/>
      <c r="SPL50" s="168"/>
      <c r="SPM50" s="173"/>
      <c r="SPN50" s="168"/>
      <c r="SPO50" s="164"/>
      <c r="SPP50" s="167"/>
      <c r="SPQ50" s="168"/>
      <c r="SPR50" s="172"/>
      <c r="SPS50" s="168"/>
      <c r="SPT50" s="168"/>
      <c r="SPU50" s="168"/>
      <c r="SPV50" s="173"/>
      <c r="SPW50" s="168"/>
      <c r="SPX50" s="164"/>
      <c r="SPY50" s="167"/>
      <c r="SPZ50" s="168"/>
      <c r="SQA50" s="172"/>
      <c r="SQB50" s="168"/>
      <c r="SQC50" s="168"/>
      <c r="SQD50" s="168"/>
      <c r="SQE50" s="173"/>
      <c r="SQF50" s="168"/>
      <c r="SQG50" s="164"/>
      <c r="SQH50" s="167"/>
      <c r="SQI50" s="168"/>
      <c r="SQJ50" s="172"/>
      <c r="SQK50" s="168"/>
      <c r="SQL50" s="168"/>
      <c r="SQM50" s="168"/>
      <c r="SQN50" s="173"/>
      <c r="SQO50" s="168"/>
      <c r="SQP50" s="164"/>
      <c r="SQQ50" s="167"/>
      <c r="SQR50" s="168"/>
      <c r="SQS50" s="172"/>
      <c r="SQT50" s="168"/>
      <c r="SQU50" s="168"/>
      <c r="SQV50" s="168"/>
      <c r="SQW50" s="173"/>
      <c r="SQX50" s="168"/>
      <c r="SQY50" s="164"/>
      <c r="SQZ50" s="167"/>
      <c r="SRA50" s="168"/>
      <c r="SRB50" s="172"/>
      <c r="SRC50" s="168"/>
      <c r="SRD50" s="168"/>
      <c r="SRE50" s="168"/>
      <c r="SRF50" s="173"/>
      <c r="SRG50" s="168"/>
      <c r="SRH50" s="164"/>
      <c r="SRI50" s="167"/>
      <c r="SRJ50" s="168"/>
      <c r="SRK50" s="172"/>
      <c r="SRL50" s="168"/>
      <c r="SRM50" s="168"/>
      <c r="SRN50" s="168"/>
      <c r="SRO50" s="173"/>
      <c r="SRP50" s="168"/>
      <c r="SRQ50" s="164"/>
      <c r="SRR50" s="167"/>
      <c r="SRS50" s="168"/>
      <c r="SRT50" s="172"/>
      <c r="SRU50" s="168"/>
      <c r="SRV50" s="168"/>
      <c r="SRW50" s="168"/>
      <c r="SRX50" s="173"/>
      <c r="SRY50" s="168"/>
      <c r="SRZ50" s="164"/>
      <c r="SSA50" s="167"/>
      <c r="SSB50" s="168"/>
      <c r="SSC50" s="172"/>
      <c r="SSD50" s="168"/>
      <c r="SSE50" s="168"/>
      <c r="SSF50" s="168"/>
      <c r="SSG50" s="173"/>
      <c r="SSH50" s="168"/>
      <c r="SSI50" s="164"/>
      <c r="SSJ50" s="167"/>
      <c r="SSK50" s="168"/>
      <c r="SSL50" s="172"/>
      <c r="SSM50" s="168"/>
      <c r="SSN50" s="168"/>
      <c r="SSO50" s="168"/>
      <c r="SSP50" s="173"/>
      <c r="SSQ50" s="168"/>
      <c r="SSR50" s="164"/>
      <c r="SSS50" s="167"/>
      <c r="SST50" s="168"/>
      <c r="SSU50" s="172"/>
      <c r="SSV50" s="168"/>
      <c r="SSW50" s="168"/>
      <c r="SSX50" s="168"/>
      <c r="SSY50" s="173"/>
      <c r="SSZ50" s="168"/>
      <c r="STA50" s="164"/>
      <c r="STB50" s="167"/>
      <c r="STC50" s="168"/>
      <c r="STD50" s="172"/>
      <c r="STE50" s="168"/>
      <c r="STF50" s="168"/>
      <c r="STG50" s="168"/>
      <c r="STH50" s="173"/>
      <c r="STI50" s="168"/>
      <c r="STJ50" s="164"/>
      <c r="STK50" s="167"/>
      <c r="STL50" s="168"/>
      <c r="STM50" s="172"/>
      <c r="STN50" s="168"/>
      <c r="STO50" s="168"/>
      <c r="STP50" s="168"/>
      <c r="STQ50" s="173"/>
      <c r="STR50" s="168"/>
      <c r="STS50" s="164"/>
      <c r="STT50" s="167"/>
      <c r="STU50" s="168"/>
      <c r="STV50" s="172"/>
      <c r="STW50" s="168"/>
      <c r="STX50" s="168"/>
      <c r="STY50" s="168"/>
      <c r="STZ50" s="173"/>
      <c r="SUA50" s="168"/>
      <c r="SUB50" s="164"/>
      <c r="SUC50" s="167"/>
      <c r="SUD50" s="168"/>
      <c r="SUE50" s="172"/>
      <c r="SUF50" s="168"/>
      <c r="SUG50" s="168"/>
      <c r="SUH50" s="168"/>
      <c r="SUI50" s="173"/>
      <c r="SUJ50" s="168"/>
      <c r="SUK50" s="164"/>
      <c r="SUL50" s="167"/>
      <c r="SUM50" s="168"/>
      <c r="SUN50" s="172"/>
      <c r="SUO50" s="168"/>
      <c r="SUP50" s="168"/>
      <c r="SUQ50" s="168"/>
      <c r="SUR50" s="173"/>
      <c r="SUS50" s="168"/>
      <c r="SUT50" s="164"/>
      <c r="SUU50" s="167"/>
      <c r="SUV50" s="168"/>
      <c r="SUW50" s="172"/>
      <c r="SUX50" s="168"/>
      <c r="SUY50" s="168"/>
      <c r="SUZ50" s="168"/>
      <c r="SVA50" s="173"/>
      <c r="SVB50" s="168"/>
      <c r="SVC50" s="164"/>
      <c r="SVD50" s="167"/>
      <c r="SVE50" s="168"/>
      <c r="SVF50" s="172"/>
      <c r="SVG50" s="168"/>
      <c r="SVH50" s="168"/>
      <c r="SVI50" s="168"/>
      <c r="SVJ50" s="173"/>
      <c r="SVK50" s="168"/>
      <c r="SVL50" s="164"/>
      <c r="SVM50" s="167"/>
      <c r="SVN50" s="168"/>
      <c r="SVO50" s="172"/>
      <c r="SVP50" s="168"/>
      <c r="SVQ50" s="168"/>
      <c r="SVR50" s="168"/>
      <c r="SVS50" s="173"/>
      <c r="SVT50" s="168"/>
      <c r="SVU50" s="164"/>
      <c r="SVV50" s="167"/>
      <c r="SVW50" s="168"/>
      <c r="SVX50" s="172"/>
      <c r="SVY50" s="168"/>
      <c r="SVZ50" s="168"/>
      <c r="SWA50" s="168"/>
      <c r="SWB50" s="173"/>
      <c r="SWC50" s="168"/>
      <c r="SWD50" s="164"/>
      <c r="SWE50" s="167"/>
      <c r="SWF50" s="168"/>
      <c r="SWG50" s="172"/>
      <c r="SWH50" s="168"/>
      <c r="SWI50" s="168"/>
      <c r="SWJ50" s="168"/>
      <c r="SWK50" s="173"/>
      <c r="SWL50" s="168"/>
      <c r="SWM50" s="164"/>
      <c r="SWN50" s="167"/>
      <c r="SWO50" s="168"/>
      <c r="SWP50" s="172"/>
      <c r="SWQ50" s="168"/>
      <c r="SWR50" s="168"/>
      <c r="SWS50" s="168"/>
      <c r="SWT50" s="173"/>
      <c r="SWU50" s="168"/>
      <c r="SWV50" s="164"/>
      <c r="SWW50" s="167"/>
      <c r="SWX50" s="168"/>
      <c r="SWY50" s="172"/>
      <c r="SWZ50" s="168"/>
      <c r="SXA50" s="168"/>
      <c r="SXB50" s="168"/>
      <c r="SXC50" s="173"/>
      <c r="SXD50" s="168"/>
      <c r="SXE50" s="164"/>
      <c r="SXF50" s="167"/>
      <c r="SXG50" s="168"/>
      <c r="SXH50" s="172"/>
      <c r="SXI50" s="168"/>
      <c r="SXJ50" s="168"/>
      <c r="SXK50" s="168"/>
      <c r="SXL50" s="173"/>
      <c r="SXM50" s="168"/>
      <c r="SXN50" s="164"/>
      <c r="SXO50" s="167"/>
      <c r="SXP50" s="168"/>
      <c r="SXQ50" s="172"/>
      <c r="SXR50" s="168"/>
      <c r="SXS50" s="168"/>
      <c r="SXT50" s="168"/>
      <c r="SXU50" s="173"/>
      <c r="SXV50" s="168"/>
      <c r="SXW50" s="164"/>
      <c r="SXX50" s="167"/>
      <c r="SXY50" s="168"/>
      <c r="SXZ50" s="172"/>
      <c r="SYA50" s="168"/>
      <c r="SYB50" s="168"/>
      <c r="SYC50" s="168"/>
      <c r="SYD50" s="173"/>
      <c r="SYE50" s="168"/>
      <c r="SYF50" s="164"/>
      <c r="SYG50" s="167"/>
      <c r="SYH50" s="168"/>
      <c r="SYI50" s="172"/>
      <c r="SYJ50" s="168"/>
      <c r="SYK50" s="168"/>
      <c r="SYL50" s="168"/>
      <c r="SYM50" s="173"/>
      <c r="SYN50" s="168"/>
      <c r="SYO50" s="164"/>
      <c r="SYP50" s="167"/>
      <c r="SYQ50" s="168"/>
      <c r="SYR50" s="172"/>
      <c r="SYS50" s="168"/>
      <c r="SYT50" s="168"/>
      <c r="SYU50" s="168"/>
      <c r="SYV50" s="173"/>
      <c r="SYW50" s="168"/>
      <c r="SYX50" s="164"/>
      <c r="SYY50" s="167"/>
      <c r="SYZ50" s="168"/>
      <c r="SZA50" s="172"/>
      <c r="SZB50" s="168"/>
      <c r="SZC50" s="168"/>
      <c r="SZD50" s="168"/>
      <c r="SZE50" s="173"/>
      <c r="SZF50" s="168"/>
      <c r="SZG50" s="164"/>
      <c r="SZH50" s="167"/>
      <c r="SZI50" s="168"/>
      <c r="SZJ50" s="172"/>
      <c r="SZK50" s="168"/>
      <c r="SZL50" s="168"/>
      <c r="SZM50" s="168"/>
      <c r="SZN50" s="173"/>
      <c r="SZO50" s="168"/>
      <c r="SZP50" s="164"/>
      <c r="SZQ50" s="167"/>
      <c r="SZR50" s="168"/>
      <c r="SZS50" s="172"/>
      <c r="SZT50" s="168"/>
      <c r="SZU50" s="168"/>
      <c r="SZV50" s="168"/>
      <c r="SZW50" s="173"/>
      <c r="SZX50" s="168"/>
      <c r="SZY50" s="164"/>
      <c r="SZZ50" s="167"/>
      <c r="TAA50" s="168"/>
      <c r="TAB50" s="172"/>
      <c r="TAC50" s="168"/>
      <c r="TAD50" s="168"/>
      <c r="TAE50" s="168"/>
      <c r="TAF50" s="173"/>
      <c r="TAG50" s="168"/>
      <c r="TAH50" s="164"/>
      <c r="TAI50" s="167"/>
      <c r="TAJ50" s="168"/>
      <c r="TAK50" s="172"/>
      <c r="TAL50" s="168"/>
      <c r="TAM50" s="168"/>
      <c r="TAN50" s="168"/>
      <c r="TAO50" s="173"/>
      <c r="TAP50" s="168"/>
      <c r="TAQ50" s="164"/>
      <c r="TAR50" s="167"/>
      <c r="TAS50" s="168"/>
      <c r="TAT50" s="172"/>
      <c r="TAU50" s="168"/>
      <c r="TAV50" s="168"/>
      <c r="TAW50" s="168"/>
      <c r="TAX50" s="173"/>
      <c r="TAY50" s="168"/>
      <c r="TAZ50" s="164"/>
      <c r="TBA50" s="167"/>
      <c r="TBB50" s="168"/>
      <c r="TBC50" s="172"/>
      <c r="TBD50" s="168"/>
      <c r="TBE50" s="168"/>
      <c r="TBF50" s="168"/>
      <c r="TBG50" s="173"/>
      <c r="TBH50" s="168"/>
      <c r="TBI50" s="164"/>
      <c r="TBJ50" s="167"/>
      <c r="TBK50" s="168"/>
      <c r="TBL50" s="172"/>
      <c r="TBM50" s="168"/>
      <c r="TBN50" s="168"/>
      <c r="TBO50" s="168"/>
      <c r="TBP50" s="173"/>
      <c r="TBQ50" s="168"/>
      <c r="TBR50" s="164"/>
      <c r="TBS50" s="167"/>
      <c r="TBT50" s="168"/>
      <c r="TBU50" s="172"/>
      <c r="TBV50" s="168"/>
      <c r="TBW50" s="168"/>
      <c r="TBX50" s="168"/>
      <c r="TBY50" s="173"/>
      <c r="TBZ50" s="168"/>
      <c r="TCA50" s="164"/>
      <c r="TCB50" s="167"/>
      <c r="TCC50" s="168"/>
      <c r="TCD50" s="172"/>
      <c r="TCE50" s="168"/>
      <c r="TCF50" s="168"/>
      <c r="TCG50" s="168"/>
      <c r="TCH50" s="173"/>
      <c r="TCI50" s="168"/>
      <c r="TCJ50" s="164"/>
      <c r="TCK50" s="167"/>
      <c r="TCL50" s="168"/>
      <c r="TCM50" s="172"/>
      <c r="TCN50" s="168"/>
      <c r="TCO50" s="168"/>
      <c r="TCP50" s="168"/>
      <c r="TCQ50" s="173"/>
      <c r="TCR50" s="168"/>
      <c r="TCS50" s="164"/>
      <c r="TCT50" s="167"/>
      <c r="TCU50" s="168"/>
      <c r="TCV50" s="172"/>
      <c r="TCW50" s="168"/>
      <c r="TCX50" s="168"/>
      <c r="TCY50" s="168"/>
      <c r="TCZ50" s="173"/>
      <c r="TDA50" s="168"/>
      <c r="TDB50" s="164"/>
      <c r="TDC50" s="167"/>
      <c r="TDD50" s="168"/>
      <c r="TDE50" s="172"/>
      <c r="TDF50" s="168"/>
      <c r="TDG50" s="168"/>
      <c r="TDH50" s="168"/>
      <c r="TDI50" s="173"/>
      <c r="TDJ50" s="168"/>
      <c r="TDK50" s="164"/>
      <c r="TDL50" s="167"/>
      <c r="TDM50" s="168"/>
      <c r="TDN50" s="172"/>
      <c r="TDO50" s="168"/>
      <c r="TDP50" s="168"/>
      <c r="TDQ50" s="168"/>
      <c r="TDR50" s="173"/>
      <c r="TDS50" s="168"/>
      <c r="TDT50" s="164"/>
      <c r="TDU50" s="167"/>
      <c r="TDV50" s="168"/>
      <c r="TDW50" s="172"/>
      <c r="TDX50" s="168"/>
      <c r="TDY50" s="168"/>
      <c r="TDZ50" s="168"/>
      <c r="TEA50" s="173"/>
      <c r="TEB50" s="168"/>
      <c r="TEC50" s="164"/>
      <c r="TED50" s="167"/>
      <c r="TEE50" s="168"/>
      <c r="TEF50" s="172"/>
      <c r="TEG50" s="168"/>
      <c r="TEH50" s="168"/>
      <c r="TEI50" s="168"/>
      <c r="TEJ50" s="173"/>
      <c r="TEK50" s="168"/>
      <c r="TEL50" s="164"/>
      <c r="TEM50" s="167"/>
      <c r="TEN50" s="168"/>
      <c r="TEO50" s="172"/>
      <c r="TEP50" s="168"/>
      <c r="TEQ50" s="168"/>
      <c r="TER50" s="168"/>
      <c r="TES50" s="173"/>
      <c r="TET50" s="168"/>
      <c r="TEU50" s="164"/>
      <c r="TEV50" s="167"/>
      <c r="TEW50" s="168"/>
      <c r="TEX50" s="172"/>
      <c r="TEY50" s="168"/>
      <c r="TEZ50" s="168"/>
      <c r="TFA50" s="168"/>
      <c r="TFB50" s="173"/>
      <c r="TFC50" s="168"/>
      <c r="TFD50" s="164"/>
      <c r="TFE50" s="167"/>
      <c r="TFF50" s="168"/>
      <c r="TFG50" s="172"/>
      <c r="TFH50" s="168"/>
      <c r="TFI50" s="168"/>
      <c r="TFJ50" s="168"/>
      <c r="TFK50" s="173"/>
      <c r="TFL50" s="168"/>
      <c r="TFM50" s="164"/>
      <c r="TFN50" s="167"/>
      <c r="TFO50" s="168"/>
      <c r="TFP50" s="172"/>
      <c r="TFQ50" s="168"/>
      <c r="TFR50" s="168"/>
      <c r="TFS50" s="168"/>
      <c r="TFT50" s="173"/>
      <c r="TFU50" s="168"/>
      <c r="TFV50" s="164"/>
      <c r="TFW50" s="167"/>
      <c r="TFX50" s="168"/>
      <c r="TFY50" s="172"/>
      <c r="TFZ50" s="168"/>
      <c r="TGA50" s="168"/>
      <c r="TGB50" s="168"/>
      <c r="TGC50" s="173"/>
      <c r="TGD50" s="168"/>
      <c r="TGE50" s="164"/>
      <c r="TGF50" s="167"/>
      <c r="TGG50" s="168"/>
      <c r="TGH50" s="172"/>
      <c r="TGI50" s="168"/>
      <c r="TGJ50" s="168"/>
      <c r="TGK50" s="168"/>
      <c r="TGL50" s="173"/>
      <c r="TGM50" s="168"/>
      <c r="TGN50" s="164"/>
      <c r="TGO50" s="167"/>
      <c r="TGP50" s="168"/>
      <c r="TGQ50" s="172"/>
      <c r="TGR50" s="168"/>
      <c r="TGS50" s="168"/>
      <c r="TGT50" s="168"/>
      <c r="TGU50" s="173"/>
      <c r="TGV50" s="168"/>
      <c r="TGW50" s="164"/>
      <c r="TGX50" s="167"/>
      <c r="TGY50" s="168"/>
      <c r="TGZ50" s="172"/>
      <c r="THA50" s="168"/>
      <c r="THB50" s="168"/>
      <c r="THC50" s="168"/>
      <c r="THD50" s="173"/>
      <c r="THE50" s="168"/>
      <c r="THF50" s="164"/>
      <c r="THG50" s="167"/>
      <c r="THH50" s="168"/>
      <c r="THI50" s="172"/>
      <c r="THJ50" s="168"/>
      <c r="THK50" s="168"/>
      <c r="THL50" s="168"/>
      <c r="THM50" s="173"/>
      <c r="THN50" s="168"/>
      <c r="THO50" s="164"/>
      <c r="THP50" s="167"/>
      <c r="THQ50" s="168"/>
      <c r="THR50" s="172"/>
      <c r="THS50" s="168"/>
      <c r="THT50" s="168"/>
      <c r="THU50" s="168"/>
      <c r="THV50" s="173"/>
      <c r="THW50" s="168"/>
      <c r="THX50" s="164"/>
      <c r="THY50" s="167"/>
      <c r="THZ50" s="168"/>
      <c r="TIA50" s="172"/>
      <c r="TIB50" s="168"/>
      <c r="TIC50" s="168"/>
      <c r="TID50" s="168"/>
      <c r="TIE50" s="173"/>
      <c r="TIF50" s="168"/>
      <c r="TIG50" s="164"/>
      <c r="TIH50" s="167"/>
      <c r="TII50" s="168"/>
      <c r="TIJ50" s="172"/>
      <c r="TIK50" s="168"/>
      <c r="TIL50" s="168"/>
      <c r="TIM50" s="168"/>
      <c r="TIN50" s="173"/>
      <c r="TIO50" s="168"/>
      <c r="TIP50" s="164"/>
      <c r="TIQ50" s="167"/>
      <c r="TIR50" s="168"/>
      <c r="TIS50" s="172"/>
      <c r="TIT50" s="168"/>
      <c r="TIU50" s="168"/>
      <c r="TIV50" s="168"/>
      <c r="TIW50" s="173"/>
      <c r="TIX50" s="168"/>
      <c r="TIY50" s="164"/>
      <c r="TIZ50" s="167"/>
      <c r="TJA50" s="168"/>
      <c r="TJB50" s="172"/>
      <c r="TJC50" s="168"/>
      <c r="TJD50" s="168"/>
      <c r="TJE50" s="168"/>
      <c r="TJF50" s="173"/>
      <c r="TJG50" s="168"/>
      <c r="TJH50" s="164"/>
      <c r="TJI50" s="167"/>
      <c r="TJJ50" s="168"/>
      <c r="TJK50" s="172"/>
      <c r="TJL50" s="168"/>
      <c r="TJM50" s="168"/>
      <c r="TJN50" s="168"/>
      <c r="TJO50" s="173"/>
      <c r="TJP50" s="168"/>
      <c r="TJQ50" s="164"/>
      <c r="TJR50" s="167"/>
      <c r="TJS50" s="168"/>
      <c r="TJT50" s="172"/>
      <c r="TJU50" s="168"/>
      <c r="TJV50" s="168"/>
      <c r="TJW50" s="168"/>
      <c r="TJX50" s="173"/>
      <c r="TJY50" s="168"/>
      <c r="TJZ50" s="164"/>
      <c r="TKA50" s="167"/>
      <c r="TKB50" s="168"/>
      <c r="TKC50" s="172"/>
      <c r="TKD50" s="168"/>
      <c r="TKE50" s="168"/>
      <c r="TKF50" s="168"/>
      <c r="TKG50" s="173"/>
      <c r="TKH50" s="168"/>
      <c r="TKI50" s="164"/>
      <c r="TKJ50" s="167"/>
      <c r="TKK50" s="168"/>
      <c r="TKL50" s="172"/>
      <c r="TKM50" s="168"/>
      <c r="TKN50" s="168"/>
      <c r="TKO50" s="168"/>
      <c r="TKP50" s="173"/>
      <c r="TKQ50" s="168"/>
      <c r="TKR50" s="164"/>
      <c r="TKS50" s="167"/>
      <c r="TKT50" s="168"/>
      <c r="TKU50" s="172"/>
      <c r="TKV50" s="168"/>
      <c r="TKW50" s="168"/>
      <c r="TKX50" s="168"/>
      <c r="TKY50" s="173"/>
      <c r="TKZ50" s="168"/>
      <c r="TLA50" s="164"/>
      <c r="TLB50" s="167"/>
      <c r="TLC50" s="168"/>
      <c r="TLD50" s="172"/>
      <c r="TLE50" s="168"/>
      <c r="TLF50" s="168"/>
      <c r="TLG50" s="168"/>
      <c r="TLH50" s="173"/>
      <c r="TLI50" s="168"/>
      <c r="TLJ50" s="164"/>
      <c r="TLK50" s="167"/>
      <c r="TLL50" s="168"/>
      <c r="TLM50" s="172"/>
      <c r="TLN50" s="168"/>
      <c r="TLO50" s="168"/>
      <c r="TLP50" s="168"/>
      <c r="TLQ50" s="173"/>
      <c r="TLR50" s="168"/>
      <c r="TLS50" s="164"/>
      <c r="TLT50" s="167"/>
      <c r="TLU50" s="168"/>
      <c r="TLV50" s="172"/>
      <c r="TLW50" s="168"/>
      <c r="TLX50" s="168"/>
      <c r="TLY50" s="168"/>
      <c r="TLZ50" s="173"/>
      <c r="TMA50" s="168"/>
      <c r="TMB50" s="164"/>
      <c r="TMC50" s="167"/>
      <c r="TMD50" s="168"/>
      <c r="TME50" s="172"/>
      <c r="TMF50" s="168"/>
      <c r="TMG50" s="168"/>
      <c r="TMH50" s="168"/>
      <c r="TMI50" s="173"/>
      <c r="TMJ50" s="168"/>
      <c r="TMK50" s="164"/>
      <c r="TML50" s="167"/>
      <c r="TMM50" s="168"/>
      <c r="TMN50" s="172"/>
      <c r="TMO50" s="168"/>
      <c r="TMP50" s="168"/>
      <c r="TMQ50" s="168"/>
      <c r="TMR50" s="173"/>
      <c r="TMS50" s="168"/>
      <c r="TMT50" s="164"/>
      <c r="TMU50" s="167"/>
      <c r="TMV50" s="168"/>
      <c r="TMW50" s="172"/>
      <c r="TMX50" s="168"/>
      <c r="TMY50" s="168"/>
      <c r="TMZ50" s="168"/>
      <c r="TNA50" s="173"/>
      <c r="TNB50" s="168"/>
      <c r="TNC50" s="164"/>
      <c r="TND50" s="167"/>
      <c r="TNE50" s="168"/>
      <c r="TNF50" s="172"/>
      <c r="TNG50" s="168"/>
      <c r="TNH50" s="168"/>
      <c r="TNI50" s="168"/>
      <c r="TNJ50" s="173"/>
      <c r="TNK50" s="168"/>
      <c r="TNL50" s="164"/>
      <c r="TNM50" s="167"/>
      <c r="TNN50" s="168"/>
      <c r="TNO50" s="172"/>
      <c r="TNP50" s="168"/>
      <c r="TNQ50" s="168"/>
      <c r="TNR50" s="168"/>
      <c r="TNS50" s="173"/>
      <c r="TNT50" s="168"/>
      <c r="TNU50" s="164"/>
      <c r="TNV50" s="167"/>
      <c r="TNW50" s="168"/>
      <c r="TNX50" s="172"/>
      <c r="TNY50" s="168"/>
      <c r="TNZ50" s="168"/>
      <c r="TOA50" s="168"/>
      <c r="TOB50" s="173"/>
      <c r="TOC50" s="168"/>
      <c r="TOD50" s="164"/>
      <c r="TOE50" s="167"/>
      <c r="TOF50" s="168"/>
      <c r="TOG50" s="172"/>
      <c r="TOH50" s="168"/>
      <c r="TOI50" s="168"/>
      <c r="TOJ50" s="168"/>
      <c r="TOK50" s="173"/>
      <c r="TOL50" s="168"/>
      <c r="TOM50" s="164"/>
      <c r="TON50" s="167"/>
      <c r="TOO50" s="168"/>
      <c r="TOP50" s="172"/>
      <c r="TOQ50" s="168"/>
      <c r="TOR50" s="168"/>
      <c r="TOS50" s="168"/>
      <c r="TOT50" s="173"/>
      <c r="TOU50" s="168"/>
      <c r="TOV50" s="164"/>
      <c r="TOW50" s="167"/>
      <c r="TOX50" s="168"/>
      <c r="TOY50" s="172"/>
      <c r="TOZ50" s="168"/>
      <c r="TPA50" s="168"/>
      <c r="TPB50" s="168"/>
      <c r="TPC50" s="173"/>
      <c r="TPD50" s="168"/>
      <c r="TPE50" s="164"/>
      <c r="TPF50" s="167"/>
      <c r="TPG50" s="168"/>
      <c r="TPH50" s="172"/>
      <c r="TPI50" s="168"/>
      <c r="TPJ50" s="168"/>
      <c r="TPK50" s="168"/>
      <c r="TPL50" s="173"/>
      <c r="TPM50" s="168"/>
      <c r="TPN50" s="164"/>
      <c r="TPO50" s="167"/>
      <c r="TPP50" s="168"/>
      <c r="TPQ50" s="172"/>
      <c r="TPR50" s="168"/>
      <c r="TPS50" s="168"/>
      <c r="TPT50" s="168"/>
      <c r="TPU50" s="173"/>
      <c r="TPV50" s="168"/>
      <c r="TPW50" s="164"/>
      <c r="TPX50" s="167"/>
      <c r="TPY50" s="168"/>
      <c r="TPZ50" s="172"/>
      <c r="TQA50" s="168"/>
      <c r="TQB50" s="168"/>
      <c r="TQC50" s="168"/>
      <c r="TQD50" s="173"/>
      <c r="TQE50" s="168"/>
      <c r="TQF50" s="164"/>
      <c r="TQG50" s="167"/>
      <c r="TQH50" s="168"/>
      <c r="TQI50" s="172"/>
      <c r="TQJ50" s="168"/>
      <c r="TQK50" s="168"/>
      <c r="TQL50" s="168"/>
      <c r="TQM50" s="173"/>
      <c r="TQN50" s="168"/>
      <c r="TQO50" s="164"/>
      <c r="TQP50" s="167"/>
      <c r="TQQ50" s="168"/>
      <c r="TQR50" s="172"/>
      <c r="TQS50" s="168"/>
      <c r="TQT50" s="168"/>
      <c r="TQU50" s="168"/>
      <c r="TQV50" s="173"/>
      <c r="TQW50" s="168"/>
      <c r="TQX50" s="164"/>
      <c r="TQY50" s="167"/>
      <c r="TQZ50" s="168"/>
      <c r="TRA50" s="172"/>
      <c r="TRB50" s="168"/>
      <c r="TRC50" s="168"/>
      <c r="TRD50" s="168"/>
      <c r="TRE50" s="173"/>
      <c r="TRF50" s="168"/>
      <c r="TRG50" s="164"/>
      <c r="TRH50" s="167"/>
      <c r="TRI50" s="168"/>
      <c r="TRJ50" s="172"/>
      <c r="TRK50" s="168"/>
      <c r="TRL50" s="168"/>
      <c r="TRM50" s="168"/>
      <c r="TRN50" s="173"/>
      <c r="TRO50" s="168"/>
      <c r="TRP50" s="164"/>
      <c r="TRQ50" s="167"/>
      <c r="TRR50" s="168"/>
      <c r="TRS50" s="172"/>
      <c r="TRT50" s="168"/>
      <c r="TRU50" s="168"/>
      <c r="TRV50" s="168"/>
      <c r="TRW50" s="173"/>
      <c r="TRX50" s="168"/>
      <c r="TRY50" s="164"/>
      <c r="TRZ50" s="167"/>
      <c r="TSA50" s="168"/>
      <c r="TSB50" s="172"/>
      <c r="TSC50" s="168"/>
      <c r="TSD50" s="168"/>
      <c r="TSE50" s="168"/>
      <c r="TSF50" s="173"/>
      <c r="TSG50" s="168"/>
      <c r="TSH50" s="164"/>
      <c r="TSI50" s="167"/>
      <c r="TSJ50" s="168"/>
      <c r="TSK50" s="172"/>
      <c r="TSL50" s="168"/>
      <c r="TSM50" s="168"/>
      <c r="TSN50" s="168"/>
      <c r="TSO50" s="173"/>
      <c r="TSP50" s="168"/>
      <c r="TSQ50" s="164"/>
      <c r="TSR50" s="167"/>
      <c r="TSS50" s="168"/>
      <c r="TST50" s="172"/>
      <c r="TSU50" s="168"/>
      <c r="TSV50" s="168"/>
      <c r="TSW50" s="168"/>
      <c r="TSX50" s="173"/>
      <c r="TSY50" s="168"/>
      <c r="TSZ50" s="164"/>
      <c r="TTA50" s="167"/>
      <c r="TTB50" s="168"/>
      <c r="TTC50" s="172"/>
      <c r="TTD50" s="168"/>
      <c r="TTE50" s="168"/>
      <c r="TTF50" s="168"/>
      <c r="TTG50" s="173"/>
      <c r="TTH50" s="168"/>
      <c r="TTI50" s="164"/>
      <c r="TTJ50" s="167"/>
      <c r="TTK50" s="168"/>
      <c r="TTL50" s="172"/>
      <c r="TTM50" s="168"/>
      <c r="TTN50" s="168"/>
      <c r="TTO50" s="168"/>
      <c r="TTP50" s="173"/>
      <c r="TTQ50" s="168"/>
      <c r="TTR50" s="164"/>
      <c r="TTS50" s="167"/>
      <c r="TTT50" s="168"/>
      <c r="TTU50" s="172"/>
      <c r="TTV50" s="168"/>
      <c r="TTW50" s="168"/>
      <c r="TTX50" s="168"/>
      <c r="TTY50" s="173"/>
      <c r="TTZ50" s="168"/>
      <c r="TUA50" s="164"/>
      <c r="TUB50" s="167"/>
      <c r="TUC50" s="168"/>
      <c r="TUD50" s="172"/>
      <c r="TUE50" s="168"/>
      <c r="TUF50" s="168"/>
      <c r="TUG50" s="168"/>
      <c r="TUH50" s="173"/>
      <c r="TUI50" s="168"/>
      <c r="TUJ50" s="164"/>
      <c r="TUK50" s="167"/>
      <c r="TUL50" s="168"/>
      <c r="TUM50" s="172"/>
      <c r="TUN50" s="168"/>
      <c r="TUO50" s="168"/>
      <c r="TUP50" s="168"/>
      <c r="TUQ50" s="173"/>
      <c r="TUR50" s="168"/>
      <c r="TUS50" s="164"/>
      <c r="TUT50" s="167"/>
      <c r="TUU50" s="168"/>
      <c r="TUV50" s="172"/>
      <c r="TUW50" s="168"/>
      <c r="TUX50" s="168"/>
      <c r="TUY50" s="168"/>
      <c r="TUZ50" s="173"/>
      <c r="TVA50" s="168"/>
      <c r="TVB50" s="164"/>
      <c r="TVC50" s="167"/>
      <c r="TVD50" s="168"/>
      <c r="TVE50" s="172"/>
      <c r="TVF50" s="168"/>
      <c r="TVG50" s="168"/>
      <c r="TVH50" s="168"/>
      <c r="TVI50" s="173"/>
      <c r="TVJ50" s="168"/>
      <c r="TVK50" s="164"/>
      <c r="TVL50" s="167"/>
      <c r="TVM50" s="168"/>
      <c r="TVN50" s="172"/>
      <c r="TVO50" s="168"/>
      <c r="TVP50" s="168"/>
      <c r="TVQ50" s="168"/>
      <c r="TVR50" s="173"/>
      <c r="TVS50" s="168"/>
      <c r="TVT50" s="164"/>
      <c r="TVU50" s="167"/>
      <c r="TVV50" s="168"/>
      <c r="TVW50" s="172"/>
      <c r="TVX50" s="168"/>
      <c r="TVY50" s="168"/>
      <c r="TVZ50" s="168"/>
      <c r="TWA50" s="173"/>
      <c r="TWB50" s="168"/>
      <c r="TWC50" s="164"/>
      <c r="TWD50" s="167"/>
      <c r="TWE50" s="168"/>
      <c r="TWF50" s="172"/>
      <c r="TWG50" s="168"/>
      <c r="TWH50" s="168"/>
      <c r="TWI50" s="168"/>
      <c r="TWJ50" s="173"/>
      <c r="TWK50" s="168"/>
      <c r="TWL50" s="164"/>
      <c r="TWM50" s="167"/>
      <c r="TWN50" s="168"/>
      <c r="TWO50" s="172"/>
      <c r="TWP50" s="168"/>
      <c r="TWQ50" s="168"/>
      <c r="TWR50" s="168"/>
      <c r="TWS50" s="173"/>
      <c r="TWT50" s="168"/>
      <c r="TWU50" s="164"/>
      <c r="TWV50" s="167"/>
      <c r="TWW50" s="168"/>
      <c r="TWX50" s="172"/>
      <c r="TWY50" s="168"/>
      <c r="TWZ50" s="168"/>
      <c r="TXA50" s="168"/>
      <c r="TXB50" s="173"/>
      <c r="TXC50" s="168"/>
      <c r="TXD50" s="164"/>
      <c r="TXE50" s="167"/>
      <c r="TXF50" s="168"/>
      <c r="TXG50" s="172"/>
      <c r="TXH50" s="168"/>
      <c r="TXI50" s="168"/>
      <c r="TXJ50" s="168"/>
      <c r="TXK50" s="173"/>
      <c r="TXL50" s="168"/>
      <c r="TXM50" s="164"/>
      <c r="TXN50" s="167"/>
      <c r="TXO50" s="168"/>
      <c r="TXP50" s="172"/>
      <c r="TXQ50" s="168"/>
      <c r="TXR50" s="168"/>
      <c r="TXS50" s="168"/>
      <c r="TXT50" s="173"/>
      <c r="TXU50" s="168"/>
      <c r="TXV50" s="164"/>
      <c r="TXW50" s="167"/>
      <c r="TXX50" s="168"/>
      <c r="TXY50" s="172"/>
      <c r="TXZ50" s="168"/>
      <c r="TYA50" s="168"/>
      <c r="TYB50" s="168"/>
      <c r="TYC50" s="173"/>
      <c r="TYD50" s="168"/>
      <c r="TYE50" s="164"/>
      <c r="TYF50" s="167"/>
      <c r="TYG50" s="168"/>
      <c r="TYH50" s="172"/>
      <c r="TYI50" s="168"/>
      <c r="TYJ50" s="168"/>
      <c r="TYK50" s="168"/>
      <c r="TYL50" s="173"/>
      <c r="TYM50" s="168"/>
      <c r="TYN50" s="164"/>
      <c r="TYO50" s="167"/>
      <c r="TYP50" s="168"/>
      <c r="TYQ50" s="172"/>
      <c r="TYR50" s="168"/>
      <c r="TYS50" s="168"/>
      <c r="TYT50" s="168"/>
      <c r="TYU50" s="173"/>
      <c r="TYV50" s="168"/>
      <c r="TYW50" s="164"/>
      <c r="TYX50" s="167"/>
      <c r="TYY50" s="168"/>
      <c r="TYZ50" s="172"/>
      <c r="TZA50" s="168"/>
      <c r="TZB50" s="168"/>
      <c r="TZC50" s="168"/>
      <c r="TZD50" s="173"/>
      <c r="TZE50" s="168"/>
      <c r="TZF50" s="164"/>
      <c r="TZG50" s="167"/>
      <c r="TZH50" s="168"/>
      <c r="TZI50" s="172"/>
      <c r="TZJ50" s="168"/>
      <c r="TZK50" s="168"/>
      <c r="TZL50" s="168"/>
      <c r="TZM50" s="173"/>
      <c r="TZN50" s="168"/>
      <c r="TZO50" s="164"/>
      <c r="TZP50" s="167"/>
      <c r="TZQ50" s="168"/>
      <c r="TZR50" s="172"/>
      <c r="TZS50" s="168"/>
      <c r="TZT50" s="168"/>
      <c r="TZU50" s="168"/>
      <c r="TZV50" s="173"/>
      <c r="TZW50" s="168"/>
      <c r="TZX50" s="164"/>
      <c r="TZY50" s="167"/>
      <c r="TZZ50" s="168"/>
      <c r="UAA50" s="172"/>
      <c r="UAB50" s="168"/>
      <c r="UAC50" s="168"/>
      <c r="UAD50" s="168"/>
      <c r="UAE50" s="173"/>
      <c r="UAF50" s="168"/>
      <c r="UAG50" s="164"/>
      <c r="UAH50" s="167"/>
      <c r="UAI50" s="168"/>
      <c r="UAJ50" s="172"/>
      <c r="UAK50" s="168"/>
      <c r="UAL50" s="168"/>
      <c r="UAM50" s="168"/>
      <c r="UAN50" s="173"/>
      <c r="UAO50" s="168"/>
      <c r="UAP50" s="164"/>
      <c r="UAQ50" s="167"/>
      <c r="UAR50" s="168"/>
      <c r="UAS50" s="172"/>
      <c r="UAT50" s="168"/>
      <c r="UAU50" s="168"/>
      <c r="UAV50" s="168"/>
      <c r="UAW50" s="173"/>
      <c r="UAX50" s="168"/>
      <c r="UAY50" s="164"/>
      <c r="UAZ50" s="167"/>
      <c r="UBA50" s="168"/>
      <c r="UBB50" s="172"/>
      <c r="UBC50" s="168"/>
      <c r="UBD50" s="168"/>
      <c r="UBE50" s="168"/>
      <c r="UBF50" s="173"/>
      <c r="UBG50" s="168"/>
      <c r="UBH50" s="164"/>
      <c r="UBI50" s="167"/>
      <c r="UBJ50" s="168"/>
      <c r="UBK50" s="172"/>
      <c r="UBL50" s="168"/>
      <c r="UBM50" s="168"/>
      <c r="UBN50" s="168"/>
      <c r="UBO50" s="173"/>
      <c r="UBP50" s="168"/>
      <c r="UBQ50" s="164"/>
      <c r="UBR50" s="167"/>
      <c r="UBS50" s="168"/>
      <c r="UBT50" s="172"/>
      <c r="UBU50" s="168"/>
      <c r="UBV50" s="168"/>
      <c r="UBW50" s="168"/>
      <c r="UBX50" s="173"/>
      <c r="UBY50" s="168"/>
      <c r="UBZ50" s="164"/>
      <c r="UCA50" s="167"/>
      <c r="UCB50" s="168"/>
      <c r="UCC50" s="172"/>
      <c r="UCD50" s="168"/>
      <c r="UCE50" s="168"/>
      <c r="UCF50" s="168"/>
      <c r="UCG50" s="173"/>
      <c r="UCH50" s="168"/>
      <c r="UCI50" s="164"/>
      <c r="UCJ50" s="167"/>
      <c r="UCK50" s="168"/>
      <c r="UCL50" s="172"/>
      <c r="UCM50" s="168"/>
      <c r="UCN50" s="168"/>
      <c r="UCO50" s="168"/>
      <c r="UCP50" s="173"/>
      <c r="UCQ50" s="168"/>
      <c r="UCR50" s="164"/>
      <c r="UCS50" s="167"/>
      <c r="UCT50" s="168"/>
      <c r="UCU50" s="172"/>
      <c r="UCV50" s="168"/>
      <c r="UCW50" s="168"/>
      <c r="UCX50" s="168"/>
      <c r="UCY50" s="173"/>
      <c r="UCZ50" s="168"/>
      <c r="UDA50" s="164"/>
      <c r="UDB50" s="167"/>
      <c r="UDC50" s="168"/>
      <c r="UDD50" s="172"/>
      <c r="UDE50" s="168"/>
      <c r="UDF50" s="168"/>
      <c r="UDG50" s="168"/>
      <c r="UDH50" s="173"/>
      <c r="UDI50" s="168"/>
      <c r="UDJ50" s="164"/>
      <c r="UDK50" s="167"/>
      <c r="UDL50" s="168"/>
      <c r="UDM50" s="172"/>
      <c r="UDN50" s="168"/>
      <c r="UDO50" s="168"/>
      <c r="UDP50" s="168"/>
      <c r="UDQ50" s="173"/>
      <c r="UDR50" s="168"/>
      <c r="UDS50" s="164"/>
      <c r="UDT50" s="167"/>
      <c r="UDU50" s="168"/>
      <c r="UDV50" s="172"/>
      <c r="UDW50" s="168"/>
      <c r="UDX50" s="168"/>
      <c r="UDY50" s="168"/>
      <c r="UDZ50" s="173"/>
      <c r="UEA50" s="168"/>
      <c r="UEB50" s="164"/>
      <c r="UEC50" s="167"/>
      <c r="UED50" s="168"/>
      <c r="UEE50" s="172"/>
      <c r="UEF50" s="168"/>
      <c r="UEG50" s="168"/>
      <c r="UEH50" s="168"/>
      <c r="UEI50" s="173"/>
      <c r="UEJ50" s="168"/>
      <c r="UEK50" s="164"/>
      <c r="UEL50" s="167"/>
      <c r="UEM50" s="168"/>
      <c r="UEN50" s="172"/>
      <c r="UEO50" s="168"/>
      <c r="UEP50" s="168"/>
      <c r="UEQ50" s="168"/>
      <c r="UER50" s="173"/>
      <c r="UES50" s="168"/>
      <c r="UET50" s="164"/>
      <c r="UEU50" s="167"/>
      <c r="UEV50" s="168"/>
      <c r="UEW50" s="172"/>
      <c r="UEX50" s="168"/>
      <c r="UEY50" s="168"/>
      <c r="UEZ50" s="168"/>
      <c r="UFA50" s="173"/>
      <c r="UFB50" s="168"/>
      <c r="UFC50" s="164"/>
      <c r="UFD50" s="167"/>
      <c r="UFE50" s="168"/>
      <c r="UFF50" s="172"/>
      <c r="UFG50" s="168"/>
      <c r="UFH50" s="168"/>
      <c r="UFI50" s="168"/>
      <c r="UFJ50" s="173"/>
      <c r="UFK50" s="168"/>
      <c r="UFL50" s="164"/>
      <c r="UFM50" s="167"/>
      <c r="UFN50" s="168"/>
      <c r="UFO50" s="172"/>
      <c r="UFP50" s="168"/>
      <c r="UFQ50" s="168"/>
      <c r="UFR50" s="168"/>
      <c r="UFS50" s="173"/>
      <c r="UFT50" s="168"/>
      <c r="UFU50" s="164"/>
      <c r="UFV50" s="167"/>
      <c r="UFW50" s="168"/>
      <c r="UFX50" s="172"/>
      <c r="UFY50" s="168"/>
      <c r="UFZ50" s="168"/>
      <c r="UGA50" s="168"/>
      <c r="UGB50" s="173"/>
      <c r="UGC50" s="168"/>
      <c r="UGD50" s="164"/>
      <c r="UGE50" s="167"/>
      <c r="UGF50" s="168"/>
      <c r="UGG50" s="172"/>
      <c r="UGH50" s="168"/>
      <c r="UGI50" s="168"/>
      <c r="UGJ50" s="168"/>
      <c r="UGK50" s="173"/>
      <c r="UGL50" s="168"/>
      <c r="UGM50" s="164"/>
      <c r="UGN50" s="167"/>
      <c r="UGO50" s="168"/>
      <c r="UGP50" s="172"/>
      <c r="UGQ50" s="168"/>
      <c r="UGR50" s="168"/>
      <c r="UGS50" s="168"/>
      <c r="UGT50" s="173"/>
      <c r="UGU50" s="168"/>
      <c r="UGV50" s="164"/>
      <c r="UGW50" s="167"/>
      <c r="UGX50" s="168"/>
      <c r="UGY50" s="172"/>
      <c r="UGZ50" s="168"/>
      <c r="UHA50" s="168"/>
      <c r="UHB50" s="168"/>
      <c r="UHC50" s="173"/>
      <c r="UHD50" s="168"/>
      <c r="UHE50" s="164"/>
      <c r="UHF50" s="167"/>
      <c r="UHG50" s="168"/>
      <c r="UHH50" s="172"/>
      <c r="UHI50" s="168"/>
      <c r="UHJ50" s="168"/>
      <c r="UHK50" s="168"/>
      <c r="UHL50" s="173"/>
      <c r="UHM50" s="168"/>
      <c r="UHN50" s="164"/>
      <c r="UHO50" s="167"/>
      <c r="UHP50" s="168"/>
      <c r="UHQ50" s="172"/>
      <c r="UHR50" s="168"/>
      <c r="UHS50" s="168"/>
      <c r="UHT50" s="168"/>
      <c r="UHU50" s="173"/>
      <c r="UHV50" s="168"/>
      <c r="UHW50" s="164"/>
      <c r="UHX50" s="167"/>
      <c r="UHY50" s="168"/>
      <c r="UHZ50" s="172"/>
      <c r="UIA50" s="168"/>
      <c r="UIB50" s="168"/>
      <c r="UIC50" s="168"/>
      <c r="UID50" s="173"/>
      <c r="UIE50" s="168"/>
      <c r="UIF50" s="164"/>
      <c r="UIG50" s="167"/>
      <c r="UIH50" s="168"/>
      <c r="UII50" s="172"/>
      <c r="UIJ50" s="168"/>
      <c r="UIK50" s="168"/>
      <c r="UIL50" s="168"/>
      <c r="UIM50" s="173"/>
      <c r="UIN50" s="168"/>
      <c r="UIO50" s="164"/>
      <c r="UIP50" s="167"/>
      <c r="UIQ50" s="168"/>
      <c r="UIR50" s="172"/>
      <c r="UIS50" s="168"/>
      <c r="UIT50" s="168"/>
      <c r="UIU50" s="168"/>
      <c r="UIV50" s="173"/>
      <c r="UIW50" s="168"/>
      <c r="UIX50" s="164"/>
      <c r="UIY50" s="167"/>
      <c r="UIZ50" s="168"/>
      <c r="UJA50" s="172"/>
      <c r="UJB50" s="168"/>
      <c r="UJC50" s="168"/>
      <c r="UJD50" s="168"/>
      <c r="UJE50" s="173"/>
      <c r="UJF50" s="168"/>
      <c r="UJG50" s="164"/>
      <c r="UJH50" s="167"/>
      <c r="UJI50" s="168"/>
      <c r="UJJ50" s="172"/>
      <c r="UJK50" s="168"/>
      <c r="UJL50" s="168"/>
      <c r="UJM50" s="168"/>
      <c r="UJN50" s="173"/>
      <c r="UJO50" s="168"/>
      <c r="UJP50" s="164"/>
      <c r="UJQ50" s="167"/>
      <c r="UJR50" s="168"/>
      <c r="UJS50" s="172"/>
      <c r="UJT50" s="168"/>
      <c r="UJU50" s="168"/>
      <c r="UJV50" s="168"/>
      <c r="UJW50" s="173"/>
      <c r="UJX50" s="168"/>
      <c r="UJY50" s="164"/>
      <c r="UJZ50" s="167"/>
      <c r="UKA50" s="168"/>
      <c r="UKB50" s="172"/>
      <c r="UKC50" s="168"/>
      <c r="UKD50" s="168"/>
      <c r="UKE50" s="168"/>
      <c r="UKF50" s="173"/>
      <c r="UKG50" s="168"/>
      <c r="UKH50" s="164"/>
      <c r="UKI50" s="167"/>
      <c r="UKJ50" s="168"/>
      <c r="UKK50" s="172"/>
      <c r="UKL50" s="168"/>
      <c r="UKM50" s="168"/>
      <c r="UKN50" s="168"/>
      <c r="UKO50" s="173"/>
      <c r="UKP50" s="168"/>
      <c r="UKQ50" s="164"/>
      <c r="UKR50" s="167"/>
      <c r="UKS50" s="168"/>
      <c r="UKT50" s="172"/>
      <c r="UKU50" s="168"/>
      <c r="UKV50" s="168"/>
      <c r="UKW50" s="168"/>
      <c r="UKX50" s="173"/>
      <c r="UKY50" s="168"/>
      <c r="UKZ50" s="164"/>
      <c r="ULA50" s="167"/>
      <c r="ULB50" s="168"/>
      <c r="ULC50" s="172"/>
      <c r="ULD50" s="168"/>
      <c r="ULE50" s="168"/>
      <c r="ULF50" s="168"/>
      <c r="ULG50" s="173"/>
      <c r="ULH50" s="168"/>
      <c r="ULI50" s="164"/>
      <c r="ULJ50" s="167"/>
      <c r="ULK50" s="168"/>
      <c r="ULL50" s="172"/>
      <c r="ULM50" s="168"/>
      <c r="ULN50" s="168"/>
      <c r="ULO50" s="168"/>
      <c r="ULP50" s="173"/>
      <c r="ULQ50" s="168"/>
      <c r="ULR50" s="164"/>
      <c r="ULS50" s="167"/>
      <c r="ULT50" s="168"/>
      <c r="ULU50" s="172"/>
      <c r="ULV50" s="168"/>
      <c r="ULW50" s="168"/>
      <c r="ULX50" s="168"/>
      <c r="ULY50" s="173"/>
      <c r="ULZ50" s="168"/>
      <c r="UMA50" s="164"/>
      <c r="UMB50" s="167"/>
      <c r="UMC50" s="168"/>
      <c r="UMD50" s="172"/>
      <c r="UME50" s="168"/>
      <c r="UMF50" s="168"/>
      <c r="UMG50" s="168"/>
      <c r="UMH50" s="173"/>
      <c r="UMI50" s="168"/>
      <c r="UMJ50" s="164"/>
      <c r="UMK50" s="167"/>
      <c r="UML50" s="168"/>
      <c r="UMM50" s="172"/>
      <c r="UMN50" s="168"/>
      <c r="UMO50" s="168"/>
      <c r="UMP50" s="168"/>
      <c r="UMQ50" s="173"/>
      <c r="UMR50" s="168"/>
      <c r="UMS50" s="164"/>
      <c r="UMT50" s="167"/>
      <c r="UMU50" s="168"/>
      <c r="UMV50" s="172"/>
      <c r="UMW50" s="168"/>
      <c r="UMX50" s="168"/>
      <c r="UMY50" s="168"/>
      <c r="UMZ50" s="173"/>
      <c r="UNA50" s="168"/>
      <c r="UNB50" s="164"/>
      <c r="UNC50" s="167"/>
      <c r="UND50" s="168"/>
      <c r="UNE50" s="172"/>
      <c r="UNF50" s="168"/>
      <c r="UNG50" s="168"/>
      <c r="UNH50" s="168"/>
      <c r="UNI50" s="173"/>
      <c r="UNJ50" s="168"/>
      <c r="UNK50" s="164"/>
      <c r="UNL50" s="167"/>
      <c r="UNM50" s="168"/>
      <c r="UNN50" s="172"/>
      <c r="UNO50" s="168"/>
      <c r="UNP50" s="168"/>
      <c r="UNQ50" s="168"/>
      <c r="UNR50" s="173"/>
      <c r="UNS50" s="168"/>
      <c r="UNT50" s="164"/>
      <c r="UNU50" s="167"/>
      <c r="UNV50" s="168"/>
      <c r="UNW50" s="172"/>
      <c r="UNX50" s="168"/>
      <c r="UNY50" s="168"/>
      <c r="UNZ50" s="168"/>
      <c r="UOA50" s="173"/>
      <c r="UOB50" s="168"/>
      <c r="UOC50" s="164"/>
      <c r="UOD50" s="167"/>
      <c r="UOE50" s="168"/>
      <c r="UOF50" s="172"/>
      <c r="UOG50" s="168"/>
      <c r="UOH50" s="168"/>
      <c r="UOI50" s="168"/>
      <c r="UOJ50" s="173"/>
      <c r="UOK50" s="168"/>
      <c r="UOL50" s="164"/>
      <c r="UOM50" s="167"/>
      <c r="UON50" s="168"/>
      <c r="UOO50" s="172"/>
      <c r="UOP50" s="168"/>
      <c r="UOQ50" s="168"/>
      <c r="UOR50" s="168"/>
      <c r="UOS50" s="173"/>
      <c r="UOT50" s="168"/>
      <c r="UOU50" s="164"/>
      <c r="UOV50" s="167"/>
      <c r="UOW50" s="168"/>
      <c r="UOX50" s="172"/>
      <c r="UOY50" s="168"/>
      <c r="UOZ50" s="168"/>
      <c r="UPA50" s="168"/>
      <c r="UPB50" s="173"/>
      <c r="UPC50" s="168"/>
      <c r="UPD50" s="164"/>
      <c r="UPE50" s="167"/>
      <c r="UPF50" s="168"/>
      <c r="UPG50" s="172"/>
      <c r="UPH50" s="168"/>
      <c r="UPI50" s="168"/>
      <c r="UPJ50" s="168"/>
      <c r="UPK50" s="173"/>
      <c r="UPL50" s="168"/>
      <c r="UPM50" s="164"/>
      <c r="UPN50" s="167"/>
      <c r="UPO50" s="168"/>
      <c r="UPP50" s="172"/>
      <c r="UPQ50" s="168"/>
      <c r="UPR50" s="168"/>
      <c r="UPS50" s="168"/>
      <c r="UPT50" s="173"/>
      <c r="UPU50" s="168"/>
      <c r="UPV50" s="164"/>
      <c r="UPW50" s="167"/>
      <c r="UPX50" s="168"/>
      <c r="UPY50" s="172"/>
      <c r="UPZ50" s="168"/>
      <c r="UQA50" s="168"/>
      <c r="UQB50" s="168"/>
      <c r="UQC50" s="173"/>
      <c r="UQD50" s="168"/>
      <c r="UQE50" s="164"/>
      <c r="UQF50" s="167"/>
      <c r="UQG50" s="168"/>
      <c r="UQH50" s="172"/>
      <c r="UQI50" s="168"/>
      <c r="UQJ50" s="168"/>
      <c r="UQK50" s="168"/>
      <c r="UQL50" s="173"/>
      <c r="UQM50" s="168"/>
      <c r="UQN50" s="164"/>
      <c r="UQO50" s="167"/>
      <c r="UQP50" s="168"/>
      <c r="UQQ50" s="172"/>
      <c r="UQR50" s="168"/>
      <c r="UQS50" s="168"/>
      <c r="UQT50" s="168"/>
      <c r="UQU50" s="173"/>
      <c r="UQV50" s="168"/>
      <c r="UQW50" s="164"/>
      <c r="UQX50" s="167"/>
      <c r="UQY50" s="168"/>
      <c r="UQZ50" s="172"/>
      <c r="URA50" s="168"/>
      <c r="URB50" s="168"/>
      <c r="URC50" s="168"/>
      <c r="URD50" s="173"/>
      <c r="URE50" s="168"/>
      <c r="URF50" s="164"/>
      <c r="URG50" s="167"/>
      <c r="URH50" s="168"/>
      <c r="URI50" s="172"/>
      <c r="URJ50" s="168"/>
      <c r="URK50" s="168"/>
      <c r="URL50" s="168"/>
      <c r="URM50" s="173"/>
      <c r="URN50" s="168"/>
      <c r="URO50" s="164"/>
      <c r="URP50" s="167"/>
      <c r="URQ50" s="168"/>
      <c r="URR50" s="172"/>
      <c r="URS50" s="168"/>
      <c r="URT50" s="168"/>
      <c r="URU50" s="168"/>
      <c r="URV50" s="173"/>
      <c r="URW50" s="168"/>
      <c r="URX50" s="164"/>
      <c r="URY50" s="167"/>
      <c r="URZ50" s="168"/>
      <c r="USA50" s="172"/>
      <c r="USB50" s="168"/>
      <c r="USC50" s="168"/>
      <c r="USD50" s="168"/>
      <c r="USE50" s="173"/>
      <c r="USF50" s="168"/>
      <c r="USG50" s="164"/>
      <c r="USH50" s="167"/>
      <c r="USI50" s="168"/>
      <c r="USJ50" s="172"/>
      <c r="USK50" s="168"/>
      <c r="USL50" s="168"/>
      <c r="USM50" s="168"/>
      <c r="USN50" s="173"/>
      <c r="USO50" s="168"/>
      <c r="USP50" s="164"/>
      <c r="USQ50" s="167"/>
      <c r="USR50" s="168"/>
      <c r="USS50" s="172"/>
      <c r="UST50" s="168"/>
      <c r="USU50" s="168"/>
      <c r="USV50" s="168"/>
      <c r="USW50" s="173"/>
      <c r="USX50" s="168"/>
      <c r="USY50" s="164"/>
      <c r="USZ50" s="167"/>
      <c r="UTA50" s="168"/>
      <c r="UTB50" s="172"/>
      <c r="UTC50" s="168"/>
      <c r="UTD50" s="168"/>
      <c r="UTE50" s="168"/>
      <c r="UTF50" s="173"/>
      <c r="UTG50" s="168"/>
      <c r="UTH50" s="164"/>
      <c r="UTI50" s="167"/>
      <c r="UTJ50" s="168"/>
      <c r="UTK50" s="172"/>
      <c r="UTL50" s="168"/>
      <c r="UTM50" s="168"/>
      <c r="UTN50" s="168"/>
      <c r="UTO50" s="173"/>
      <c r="UTP50" s="168"/>
      <c r="UTQ50" s="164"/>
      <c r="UTR50" s="167"/>
      <c r="UTS50" s="168"/>
      <c r="UTT50" s="172"/>
      <c r="UTU50" s="168"/>
      <c r="UTV50" s="168"/>
      <c r="UTW50" s="168"/>
      <c r="UTX50" s="173"/>
      <c r="UTY50" s="168"/>
      <c r="UTZ50" s="164"/>
      <c r="UUA50" s="167"/>
      <c r="UUB50" s="168"/>
      <c r="UUC50" s="172"/>
      <c r="UUD50" s="168"/>
      <c r="UUE50" s="168"/>
      <c r="UUF50" s="168"/>
      <c r="UUG50" s="173"/>
      <c r="UUH50" s="168"/>
      <c r="UUI50" s="164"/>
      <c r="UUJ50" s="167"/>
      <c r="UUK50" s="168"/>
      <c r="UUL50" s="172"/>
      <c r="UUM50" s="168"/>
      <c r="UUN50" s="168"/>
      <c r="UUO50" s="168"/>
      <c r="UUP50" s="173"/>
      <c r="UUQ50" s="168"/>
      <c r="UUR50" s="164"/>
      <c r="UUS50" s="167"/>
      <c r="UUT50" s="168"/>
      <c r="UUU50" s="172"/>
      <c r="UUV50" s="168"/>
      <c r="UUW50" s="168"/>
      <c r="UUX50" s="168"/>
      <c r="UUY50" s="173"/>
      <c r="UUZ50" s="168"/>
      <c r="UVA50" s="164"/>
      <c r="UVB50" s="167"/>
      <c r="UVC50" s="168"/>
      <c r="UVD50" s="172"/>
      <c r="UVE50" s="168"/>
      <c r="UVF50" s="168"/>
      <c r="UVG50" s="168"/>
      <c r="UVH50" s="173"/>
      <c r="UVI50" s="168"/>
      <c r="UVJ50" s="164"/>
      <c r="UVK50" s="167"/>
      <c r="UVL50" s="168"/>
      <c r="UVM50" s="172"/>
      <c r="UVN50" s="168"/>
      <c r="UVO50" s="168"/>
      <c r="UVP50" s="168"/>
      <c r="UVQ50" s="173"/>
      <c r="UVR50" s="168"/>
      <c r="UVS50" s="164"/>
      <c r="UVT50" s="167"/>
      <c r="UVU50" s="168"/>
      <c r="UVV50" s="172"/>
      <c r="UVW50" s="168"/>
      <c r="UVX50" s="168"/>
      <c r="UVY50" s="168"/>
      <c r="UVZ50" s="173"/>
      <c r="UWA50" s="168"/>
      <c r="UWB50" s="164"/>
      <c r="UWC50" s="167"/>
      <c r="UWD50" s="168"/>
      <c r="UWE50" s="172"/>
      <c r="UWF50" s="168"/>
      <c r="UWG50" s="168"/>
      <c r="UWH50" s="168"/>
      <c r="UWI50" s="173"/>
      <c r="UWJ50" s="168"/>
      <c r="UWK50" s="164"/>
      <c r="UWL50" s="167"/>
      <c r="UWM50" s="168"/>
      <c r="UWN50" s="172"/>
      <c r="UWO50" s="168"/>
      <c r="UWP50" s="168"/>
      <c r="UWQ50" s="168"/>
      <c r="UWR50" s="173"/>
      <c r="UWS50" s="168"/>
      <c r="UWT50" s="164"/>
      <c r="UWU50" s="167"/>
      <c r="UWV50" s="168"/>
      <c r="UWW50" s="172"/>
      <c r="UWX50" s="168"/>
      <c r="UWY50" s="168"/>
      <c r="UWZ50" s="168"/>
      <c r="UXA50" s="173"/>
      <c r="UXB50" s="168"/>
      <c r="UXC50" s="164"/>
      <c r="UXD50" s="167"/>
      <c r="UXE50" s="168"/>
      <c r="UXF50" s="172"/>
      <c r="UXG50" s="168"/>
      <c r="UXH50" s="168"/>
      <c r="UXI50" s="168"/>
      <c r="UXJ50" s="173"/>
      <c r="UXK50" s="168"/>
      <c r="UXL50" s="164"/>
      <c r="UXM50" s="167"/>
      <c r="UXN50" s="168"/>
      <c r="UXO50" s="172"/>
      <c r="UXP50" s="168"/>
      <c r="UXQ50" s="168"/>
      <c r="UXR50" s="168"/>
      <c r="UXS50" s="173"/>
      <c r="UXT50" s="168"/>
      <c r="UXU50" s="164"/>
      <c r="UXV50" s="167"/>
      <c r="UXW50" s="168"/>
      <c r="UXX50" s="172"/>
      <c r="UXY50" s="168"/>
      <c r="UXZ50" s="168"/>
      <c r="UYA50" s="168"/>
      <c r="UYB50" s="173"/>
      <c r="UYC50" s="168"/>
      <c r="UYD50" s="164"/>
      <c r="UYE50" s="167"/>
      <c r="UYF50" s="168"/>
      <c r="UYG50" s="172"/>
      <c r="UYH50" s="168"/>
      <c r="UYI50" s="168"/>
      <c r="UYJ50" s="168"/>
      <c r="UYK50" s="173"/>
      <c r="UYL50" s="168"/>
      <c r="UYM50" s="164"/>
      <c r="UYN50" s="167"/>
      <c r="UYO50" s="168"/>
      <c r="UYP50" s="172"/>
      <c r="UYQ50" s="168"/>
      <c r="UYR50" s="168"/>
      <c r="UYS50" s="168"/>
      <c r="UYT50" s="173"/>
      <c r="UYU50" s="168"/>
      <c r="UYV50" s="164"/>
      <c r="UYW50" s="167"/>
      <c r="UYX50" s="168"/>
      <c r="UYY50" s="172"/>
      <c r="UYZ50" s="168"/>
      <c r="UZA50" s="168"/>
      <c r="UZB50" s="168"/>
      <c r="UZC50" s="173"/>
      <c r="UZD50" s="168"/>
      <c r="UZE50" s="164"/>
      <c r="UZF50" s="167"/>
      <c r="UZG50" s="168"/>
      <c r="UZH50" s="172"/>
      <c r="UZI50" s="168"/>
      <c r="UZJ50" s="168"/>
      <c r="UZK50" s="168"/>
      <c r="UZL50" s="173"/>
      <c r="UZM50" s="168"/>
      <c r="UZN50" s="164"/>
      <c r="UZO50" s="167"/>
      <c r="UZP50" s="168"/>
      <c r="UZQ50" s="172"/>
      <c r="UZR50" s="168"/>
      <c r="UZS50" s="168"/>
      <c r="UZT50" s="168"/>
      <c r="UZU50" s="173"/>
      <c r="UZV50" s="168"/>
      <c r="UZW50" s="164"/>
      <c r="UZX50" s="167"/>
      <c r="UZY50" s="168"/>
      <c r="UZZ50" s="172"/>
      <c r="VAA50" s="168"/>
      <c r="VAB50" s="168"/>
      <c r="VAC50" s="168"/>
      <c r="VAD50" s="173"/>
      <c r="VAE50" s="168"/>
      <c r="VAF50" s="164"/>
      <c r="VAG50" s="167"/>
      <c r="VAH50" s="168"/>
      <c r="VAI50" s="172"/>
      <c r="VAJ50" s="168"/>
      <c r="VAK50" s="168"/>
      <c r="VAL50" s="168"/>
      <c r="VAM50" s="173"/>
      <c r="VAN50" s="168"/>
      <c r="VAO50" s="164"/>
      <c r="VAP50" s="167"/>
      <c r="VAQ50" s="168"/>
      <c r="VAR50" s="172"/>
      <c r="VAS50" s="168"/>
      <c r="VAT50" s="168"/>
      <c r="VAU50" s="168"/>
      <c r="VAV50" s="173"/>
      <c r="VAW50" s="168"/>
      <c r="VAX50" s="164"/>
      <c r="VAY50" s="167"/>
      <c r="VAZ50" s="168"/>
      <c r="VBA50" s="172"/>
      <c r="VBB50" s="168"/>
      <c r="VBC50" s="168"/>
      <c r="VBD50" s="168"/>
      <c r="VBE50" s="173"/>
      <c r="VBF50" s="168"/>
      <c r="VBG50" s="164"/>
      <c r="VBH50" s="167"/>
      <c r="VBI50" s="168"/>
      <c r="VBJ50" s="172"/>
      <c r="VBK50" s="168"/>
      <c r="VBL50" s="168"/>
      <c r="VBM50" s="168"/>
      <c r="VBN50" s="173"/>
      <c r="VBO50" s="168"/>
      <c r="VBP50" s="164"/>
      <c r="VBQ50" s="167"/>
      <c r="VBR50" s="168"/>
      <c r="VBS50" s="172"/>
      <c r="VBT50" s="168"/>
      <c r="VBU50" s="168"/>
      <c r="VBV50" s="168"/>
      <c r="VBW50" s="173"/>
      <c r="VBX50" s="168"/>
      <c r="VBY50" s="164"/>
      <c r="VBZ50" s="167"/>
      <c r="VCA50" s="168"/>
      <c r="VCB50" s="172"/>
      <c r="VCC50" s="168"/>
      <c r="VCD50" s="168"/>
      <c r="VCE50" s="168"/>
      <c r="VCF50" s="173"/>
      <c r="VCG50" s="168"/>
      <c r="VCH50" s="164"/>
      <c r="VCI50" s="167"/>
      <c r="VCJ50" s="168"/>
      <c r="VCK50" s="172"/>
      <c r="VCL50" s="168"/>
      <c r="VCM50" s="168"/>
      <c r="VCN50" s="168"/>
      <c r="VCO50" s="173"/>
      <c r="VCP50" s="168"/>
      <c r="VCQ50" s="164"/>
      <c r="VCR50" s="167"/>
      <c r="VCS50" s="168"/>
      <c r="VCT50" s="172"/>
      <c r="VCU50" s="168"/>
      <c r="VCV50" s="168"/>
      <c r="VCW50" s="168"/>
      <c r="VCX50" s="173"/>
      <c r="VCY50" s="168"/>
      <c r="VCZ50" s="164"/>
      <c r="VDA50" s="167"/>
      <c r="VDB50" s="168"/>
      <c r="VDC50" s="172"/>
      <c r="VDD50" s="168"/>
      <c r="VDE50" s="168"/>
      <c r="VDF50" s="168"/>
      <c r="VDG50" s="173"/>
      <c r="VDH50" s="168"/>
      <c r="VDI50" s="164"/>
      <c r="VDJ50" s="167"/>
      <c r="VDK50" s="168"/>
      <c r="VDL50" s="172"/>
      <c r="VDM50" s="168"/>
      <c r="VDN50" s="168"/>
      <c r="VDO50" s="168"/>
      <c r="VDP50" s="173"/>
      <c r="VDQ50" s="168"/>
      <c r="VDR50" s="164"/>
      <c r="VDS50" s="167"/>
      <c r="VDT50" s="168"/>
      <c r="VDU50" s="172"/>
      <c r="VDV50" s="168"/>
      <c r="VDW50" s="168"/>
      <c r="VDX50" s="168"/>
      <c r="VDY50" s="173"/>
      <c r="VDZ50" s="168"/>
      <c r="VEA50" s="164"/>
      <c r="VEB50" s="167"/>
      <c r="VEC50" s="168"/>
      <c r="VED50" s="172"/>
      <c r="VEE50" s="168"/>
      <c r="VEF50" s="168"/>
      <c r="VEG50" s="168"/>
      <c r="VEH50" s="173"/>
      <c r="VEI50" s="168"/>
      <c r="VEJ50" s="164"/>
      <c r="VEK50" s="167"/>
      <c r="VEL50" s="168"/>
      <c r="VEM50" s="172"/>
      <c r="VEN50" s="168"/>
      <c r="VEO50" s="168"/>
      <c r="VEP50" s="168"/>
      <c r="VEQ50" s="173"/>
      <c r="VER50" s="168"/>
      <c r="VES50" s="164"/>
      <c r="VET50" s="167"/>
      <c r="VEU50" s="168"/>
      <c r="VEV50" s="172"/>
      <c r="VEW50" s="168"/>
      <c r="VEX50" s="168"/>
      <c r="VEY50" s="168"/>
      <c r="VEZ50" s="173"/>
      <c r="VFA50" s="168"/>
      <c r="VFB50" s="164"/>
      <c r="VFC50" s="167"/>
      <c r="VFD50" s="168"/>
      <c r="VFE50" s="172"/>
      <c r="VFF50" s="168"/>
      <c r="VFG50" s="168"/>
      <c r="VFH50" s="168"/>
      <c r="VFI50" s="173"/>
      <c r="VFJ50" s="168"/>
      <c r="VFK50" s="164"/>
      <c r="VFL50" s="167"/>
      <c r="VFM50" s="168"/>
      <c r="VFN50" s="172"/>
      <c r="VFO50" s="168"/>
      <c r="VFP50" s="168"/>
      <c r="VFQ50" s="168"/>
      <c r="VFR50" s="173"/>
      <c r="VFS50" s="168"/>
      <c r="VFT50" s="164"/>
      <c r="VFU50" s="167"/>
      <c r="VFV50" s="168"/>
      <c r="VFW50" s="172"/>
      <c r="VFX50" s="168"/>
      <c r="VFY50" s="168"/>
      <c r="VFZ50" s="168"/>
      <c r="VGA50" s="173"/>
      <c r="VGB50" s="168"/>
      <c r="VGC50" s="164"/>
      <c r="VGD50" s="167"/>
      <c r="VGE50" s="168"/>
      <c r="VGF50" s="172"/>
      <c r="VGG50" s="168"/>
      <c r="VGH50" s="168"/>
      <c r="VGI50" s="168"/>
      <c r="VGJ50" s="173"/>
      <c r="VGK50" s="168"/>
      <c r="VGL50" s="164"/>
      <c r="VGM50" s="167"/>
      <c r="VGN50" s="168"/>
      <c r="VGO50" s="172"/>
      <c r="VGP50" s="168"/>
      <c r="VGQ50" s="168"/>
      <c r="VGR50" s="168"/>
      <c r="VGS50" s="173"/>
      <c r="VGT50" s="168"/>
      <c r="VGU50" s="164"/>
      <c r="VGV50" s="167"/>
      <c r="VGW50" s="168"/>
      <c r="VGX50" s="172"/>
      <c r="VGY50" s="168"/>
      <c r="VGZ50" s="168"/>
      <c r="VHA50" s="168"/>
      <c r="VHB50" s="173"/>
      <c r="VHC50" s="168"/>
      <c r="VHD50" s="164"/>
      <c r="VHE50" s="167"/>
      <c r="VHF50" s="168"/>
      <c r="VHG50" s="172"/>
      <c r="VHH50" s="168"/>
      <c r="VHI50" s="168"/>
      <c r="VHJ50" s="168"/>
      <c r="VHK50" s="173"/>
      <c r="VHL50" s="168"/>
      <c r="VHM50" s="164"/>
      <c r="VHN50" s="167"/>
      <c r="VHO50" s="168"/>
      <c r="VHP50" s="172"/>
      <c r="VHQ50" s="168"/>
      <c r="VHR50" s="168"/>
      <c r="VHS50" s="168"/>
      <c r="VHT50" s="173"/>
      <c r="VHU50" s="168"/>
      <c r="VHV50" s="164"/>
      <c r="VHW50" s="167"/>
      <c r="VHX50" s="168"/>
      <c r="VHY50" s="172"/>
      <c r="VHZ50" s="168"/>
      <c r="VIA50" s="168"/>
      <c r="VIB50" s="168"/>
      <c r="VIC50" s="173"/>
      <c r="VID50" s="168"/>
      <c r="VIE50" s="164"/>
      <c r="VIF50" s="167"/>
      <c r="VIG50" s="168"/>
      <c r="VIH50" s="172"/>
      <c r="VII50" s="168"/>
      <c r="VIJ50" s="168"/>
      <c r="VIK50" s="168"/>
      <c r="VIL50" s="173"/>
      <c r="VIM50" s="168"/>
      <c r="VIN50" s="164"/>
      <c r="VIO50" s="167"/>
      <c r="VIP50" s="168"/>
      <c r="VIQ50" s="172"/>
      <c r="VIR50" s="168"/>
      <c r="VIS50" s="168"/>
      <c r="VIT50" s="168"/>
      <c r="VIU50" s="173"/>
      <c r="VIV50" s="168"/>
      <c r="VIW50" s="164"/>
      <c r="VIX50" s="167"/>
      <c r="VIY50" s="168"/>
      <c r="VIZ50" s="172"/>
      <c r="VJA50" s="168"/>
      <c r="VJB50" s="168"/>
      <c r="VJC50" s="168"/>
      <c r="VJD50" s="173"/>
      <c r="VJE50" s="168"/>
      <c r="VJF50" s="164"/>
      <c r="VJG50" s="167"/>
      <c r="VJH50" s="168"/>
      <c r="VJI50" s="172"/>
      <c r="VJJ50" s="168"/>
      <c r="VJK50" s="168"/>
      <c r="VJL50" s="168"/>
      <c r="VJM50" s="173"/>
      <c r="VJN50" s="168"/>
      <c r="VJO50" s="164"/>
      <c r="VJP50" s="167"/>
      <c r="VJQ50" s="168"/>
      <c r="VJR50" s="172"/>
      <c r="VJS50" s="168"/>
      <c r="VJT50" s="168"/>
      <c r="VJU50" s="168"/>
      <c r="VJV50" s="173"/>
      <c r="VJW50" s="168"/>
      <c r="VJX50" s="164"/>
      <c r="VJY50" s="167"/>
      <c r="VJZ50" s="168"/>
      <c r="VKA50" s="172"/>
      <c r="VKB50" s="168"/>
      <c r="VKC50" s="168"/>
      <c r="VKD50" s="168"/>
      <c r="VKE50" s="173"/>
      <c r="VKF50" s="168"/>
      <c r="VKG50" s="164"/>
      <c r="VKH50" s="167"/>
      <c r="VKI50" s="168"/>
      <c r="VKJ50" s="172"/>
      <c r="VKK50" s="168"/>
      <c r="VKL50" s="168"/>
      <c r="VKM50" s="168"/>
      <c r="VKN50" s="173"/>
      <c r="VKO50" s="168"/>
      <c r="VKP50" s="164"/>
      <c r="VKQ50" s="167"/>
      <c r="VKR50" s="168"/>
      <c r="VKS50" s="172"/>
      <c r="VKT50" s="168"/>
      <c r="VKU50" s="168"/>
      <c r="VKV50" s="168"/>
      <c r="VKW50" s="173"/>
      <c r="VKX50" s="168"/>
      <c r="VKY50" s="164"/>
      <c r="VKZ50" s="167"/>
      <c r="VLA50" s="168"/>
      <c r="VLB50" s="172"/>
      <c r="VLC50" s="168"/>
      <c r="VLD50" s="168"/>
      <c r="VLE50" s="168"/>
      <c r="VLF50" s="173"/>
      <c r="VLG50" s="168"/>
      <c r="VLH50" s="164"/>
      <c r="VLI50" s="167"/>
      <c r="VLJ50" s="168"/>
      <c r="VLK50" s="172"/>
      <c r="VLL50" s="168"/>
      <c r="VLM50" s="168"/>
      <c r="VLN50" s="168"/>
      <c r="VLO50" s="173"/>
      <c r="VLP50" s="168"/>
      <c r="VLQ50" s="164"/>
      <c r="VLR50" s="167"/>
      <c r="VLS50" s="168"/>
      <c r="VLT50" s="172"/>
      <c r="VLU50" s="168"/>
      <c r="VLV50" s="168"/>
      <c r="VLW50" s="168"/>
      <c r="VLX50" s="173"/>
      <c r="VLY50" s="168"/>
      <c r="VLZ50" s="164"/>
      <c r="VMA50" s="167"/>
      <c r="VMB50" s="168"/>
      <c r="VMC50" s="172"/>
      <c r="VMD50" s="168"/>
      <c r="VME50" s="168"/>
      <c r="VMF50" s="168"/>
      <c r="VMG50" s="173"/>
      <c r="VMH50" s="168"/>
      <c r="VMI50" s="164"/>
      <c r="VMJ50" s="167"/>
      <c r="VMK50" s="168"/>
      <c r="VML50" s="172"/>
      <c r="VMM50" s="168"/>
      <c r="VMN50" s="168"/>
      <c r="VMO50" s="168"/>
      <c r="VMP50" s="173"/>
      <c r="VMQ50" s="168"/>
      <c r="VMR50" s="164"/>
      <c r="VMS50" s="167"/>
      <c r="VMT50" s="168"/>
      <c r="VMU50" s="172"/>
      <c r="VMV50" s="168"/>
      <c r="VMW50" s="168"/>
      <c r="VMX50" s="168"/>
      <c r="VMY50" s="173"/>
      <c r="VMZ50" s="168"/>
      <c r="VNA50" s="164"/>
      <c r="VNB50" s="167"/>
      <c r="VNC50" s="168"/>
      <c r="VND50" s="172"/>
      <c r="VNE50" s="168"/>
      <c r="VNF50" s="168"/>
      <c r="VNG50" s="168"/>
      <c r="VNH50" s="173"/>
      <c r="VNI50" s="168"/>
      <c r="VNJ50" s="164"/>
      <c r="VNK50" s="167"/>
      <c r="VNL50" s="168"/>
      <c r="VNM50" s="172"/>
      <c r="VNN50" s="168"/>
      <c r="VNO50" s="168"/>
      <c r="VNP50" s="168"/>
      <c r="VNQ50" s="173"/>
      <c r="VNR50" s="168"/>
      <c r="VNS50" s="164"/>
      <c r="VNT50" s="167"/>
      <c r="VNU50" s="168"/>
      <c r="VNV50" s="172"/>
      <c r="VNW50" s="168"/>
      <c r="VNX50" s="168"/>
      <c r="VNY50" s="168"/>
      <c r="VNZ50" s="173"/>
      <c r="VOA50" s="168"/>
      <c r="VOB50" s="164"/>
      <c r="VOC50" s="167"/>
      <c r="VOD50" s="168"/>
      <c r="VOE50" s="172"/>
      <c r="VOF50" s="168"/>
      <c r="VOG50" s="168"/>
      <c r="VOH50" s="168"/>
      <c r="VOI50" s="173"/>
      <c r="VOJ50" s="168"/>
      <c r="VOK50" s="164"/>
      <c r="VOL50" s="167"/>
      <c r="VOM50" s="168"/>
      <c r="VON50" s="172"/>
      <c r="VOO50" s="168"/>
      <c r="VOP50" s="168"/>
      <c r="VOQ50" s="168"/>
      <c r="VOR50" s="173"/>
      <c r="VOS50" s="168"/>
      <c r="VOT50" s="164"/>
      <c r="VOU50" s="167"/>
      <c r="VOV50" s="168"/>
      <c r="VOW50" s="172"/>
      <c r="VOX50" s="168"/>
      <c r="VOY50" s="168"/>
      <c r="VOZ50" s="168"/>
      <c r="VPA50" s="173"/>
      <c r="VPB50" s="168"/>
      <c r="VPC50" s="164"/>
      <c r="VPD50" s="167"/>
      <c r="VPE50" s="168"/>
      <c r="VPF50" s="172"/>
      <c r="VPG50" s="168"/>
      <c r="VPH50" s="168"/>
      <c r="VPI50" s="168"/>
      <c r="VPJ50" s="173"/>
      <c r="VPK50" s="168"/>
      <c r="VPL50" s="164"/>
      <c r="VPM50" s="167"/>
      <c r="VPN50" s="168"/>
      <c r="VPO50" s="172"/>
      <c r="VPP50" s="168"/>
      <c r="VPQ50" s="168"/>
      <c r="VPR50" s="168"/>
      <c r="VPS50" s="173"/>
      <c r="VPT50" s="168"/>
      <c r="VPU50" s="164"/>
      <c r="VPV50" s="167"/>
      <c r="VPW50" s="168"/>
      <c r="VPX50" s="172"/>
      <c r="VPY50" s="168"/>
      <c r="VPZ50" s="168"/>
      <c r="VQA50" s="168"/>
      <c r="VQB50" s="173"/>
      <c r="VQC50" s="168"/>
      <c r="VQD50" s="164"/>
      <c r="VQE50" s="167"/>
      <c r="VQF50" s="168"/>
      <c r="VQG50" s="172"/>
      <c r="VQH50" s="168"/>
      <c r="VQI50" s="168"/>
      <c r="VQJ50" s="168"/>
      <c r="VQK50" s="173"/>
      <c r="VQL50" s="168"/>
      <c r="VQM50" s="164"/>
      <c r="VQN50" s="167"/>
      <c r="VQO50" s="168"/>
      <c r="VQP50" s="172"/>
      <c r="VQQ50" s="168"/>
      <c r="VQR50" s="168"/>
      <c r="VQS50" s="168"/>
      <c r="VQT50" s="173"/>
      <c r="VQU50" s="168"/>
      <c r="VQV50" s="164"/>
      <c r="VQW50" s="167"/>
      <c r="VQX50" s="168"/>
      <c r="VQY50" s="172"/>
      <c r="VQZ50" s="168"/>
      <c r="VRA50" s="168"/>
      <c r="VRB50" s="168"/>
      <c r="VRC50" s="173"/>
      <c r="VRD50" s="168"/>
      <c r="VRE50" s="164"/>
      <c r="VRF50" s="167"/>
      <c r="VRG50" s="168"/>
      <c r="VRH50" s="172"/>
      <c r="VRI50" s="168"/>
      <c r="VRJ50" s="168"/>
      <c r="VRK50" s="168"/>
      <c r="VRL50" s="173"/>
      <c r="VRM50" s="168"/>
      <c r="VRN50" s="164"/>
      <c r="VRO50" s="167"/>
      <c r="VRP50" s="168"/>
      <c r="VRQ50" s="172"/>
      <c r="VRR50" s="168"/>
      <c r="VRS50" s="168"/>
      <c r="VRT50" s="168"/>
      <c r="VRU50" s="173"/>
      <c r="VRV50" s="168"/>
      <c r="VRW50" s="164"/>
      <c r="VRX50" s="167"/>
      <c r="VRY50" s="168"/>
      <c r="VRZ50" s="172"/>
      <c r="VSA50" s="168"/>
      <c r="VSB50" s="168"/>
      <c r="VSC50" s="168"/>
      <c r="VSD50" s="173"/>
      <c r="VSE50" s="168"/>
      <c r="VSF50" s="164"/>
      <c r="VSG50" s="167"/>
      <c r="VSH50" s="168"/>
      <c r="VSI50" s="172"/>
      <c r="VSJ50" s="168"/>
      <c r="VSK50" s="168"/>
      <c r="VSL50" s="168"/>
      <c r="VSM50" s="173"/>
      <c r="VSN50" s="168"/>
      <c r="VSO50" s="164"/>
      <c r="VSP50" s="167"/>
      <c r="VSQ50" s="168"/>
      <c r="VSR50" s="172"/>
      <c r="VSS50" s="168"/>
      <c r="VST50" s="168"/>
      <c r="VSU50" s="168"/>
      <c r="VSV50" s="173"/>
      <c r="VSW50" s="168"/>
      <c r="VSX50" s="164"/>
      <c r="VSY50" s="167"/>
      <c r="VSZ50" s="168"/>
      <c r="VTA50" s="172"/>
      <c r="VTB50" s="168"/>
      <c r="VTC50" s="168"/>
      <c r="VTD50" s="168"/>
      <c r="VTE50" s="173"/>
      <c r="VTF50" s="168"/>
      <c r="VTG50" s="164"/>
      <c r="VTH50" s="167"/>
      <c r="VTI50" s="168"/>
      <c r="VTJ50" s="172"/>
      <c r="VTK50" s="168"/>
      <c r="VTL50" s="168"/>
      <c r="VTM50" s="168"/>
      <c r="VTN50" s="173"/>
      <c r="VTO50" s="168"/>
      <c r="VTP50" s="164"/>
      <c r="VTQ50" s="167"/>
      <c r="VTR50" s="168"/>
      <c r="VTS50" s="172"/>
      <c r="VTT50" s="168"/>
      <c r="VTU50" s="168"/>
      <c r="VTV50" s="168"/>
      <c r="VTW50" s="173"/>
      <c r="VTX50" s="168"/>
      <c r="VTY50" s="164"/>
      <c r="VTZ50" s="167"/>
      <c r="VUA50" s="168"/>
      <c r="VUB50" s="172"/>
      <c r="VUC50" s="168"/>
      <c r="VUD50" s="168"/>
      <c r="VUE50" s="168"/>
      <c r="VUF50" s="173"/>
      <c r="VUG50" s="168"/>
      <c r="VUH50" s="164"/>
      <c r="VUI50" s="167"/>
      <c r="VUJ50" s="168"/>
      <c r="VUK50" s="172"/>
      <c r="VUL50" s="168"/>
      <c r="VUM50" s="168"/>
      <c r="VUN50" s="168"/>
      <c r="VUO50" s="173"/>
      <c r="VUP50" s="168"/>
      <c r="VUQ50" s="164"/>
      <c r="VUR50" s="167"/>
      <c r="VUS50" s="168"/>
      <c r="VUT50" s="172"/>
      <c r="VUU50" s="168"/>
      <c r="VUV50" s="168"/>
      <c r="VUW50" s="168"/>
      <c r="VUX50" s="173"/>
      <c r="VUY50" s="168"/>
      <c r="VUZ50" s="164"/>
      <c r="VVA50" s="167"/>
      <c r="VVB50" s="168"/>
      <c r="VVC50" s="172"/>
      <c r="VVD50" s="168"/>
      <c r="VVE50" s="168"/>
      <c r="VVF50" s="168"/>
      <c r="VVG50" s="173"/>
      <c r="VVH50" s="168"/>
      <c r="VVI50" s="164"/>
      <c r="VVJ50" s="167"/>
      <c r="VVK50" s="168"/>
      <c r="VVL50" s="172"/>
      <c r="VVM50" s="168"/>
      <c r="VVN50" s="168"/>
      <c r="VVO50" s="168"/>
      <c r="VVP50" s="173"/>
      <c r="VVQ50" s="168"/>
      <c r="VVR50" s="164"/>
      <c r="VVS50" s="167"/>
      <c r="VVT50" s="168"/>
      <c r="VVU50" s="172"/>
      <c r="VVV50" s="168"/>
      <c r="VVW50" s="168"/>
      <c r="VVX50" s="168"/>
      <c r="VVY50" s="173"/>
      <c r="VVZ50" s="168"/>
      <c r="VWA50" s="164"/>
      <c r="VWB50" s="167"/>
      <c r="VWC50" s="168"/>
      <c r="VWD50" s="172"/>
      <c r="VWE50" s="168"/>
      <c r="VWF50" s="168"/>
      <c r="VWG50" s="168"/>
      <c r="VWH50" s="173"/>
      <c r="VWI50" s="168"/>
      <c r="VWJ50" s="164"/>
      <c r="VWK50" s="167"/>
      <c r="VWL50" s="168"/>
      <c r="VWM50" s="172"/>
      <c r="VWN50" s="168"/>
      <c r="VWO50" s="168"/>
      <c r="VWP50" s="168"/>
      <c r="VWQ50" s="173"/>
      <c r="VWR50" s="168"/>
      <c r="VWS50" s="164"/>
      <c r="VWT50" s="167"/>
      <c r="VWU50" s="168"/>
      <c r="VWV50" s="172"/>
      <c r="VWW50" s="168"/>
      <c r="VWX50" s="168"/>
      <c r="VWY50" s="168"/>
      <c r="VWZ50" s="173"/>
      <c r="VXA50" s="168"/>
      <c r="VXB50" s="164"/>
      <c r="VXC50" s="167"/>
      <c r="VXD50" s="168"/>
      <c r="VXE50" s="172"/>
      <c r="VXF50" s="168"/>
      <c r="VXG50" s="168"/>
      <c r="VXH50" s="168"/>
      <c r="VXI50" s="173"/>
      <c r="VXJ50" s="168"/>
      <c r="VXK50" s="164"/>
      <c r="VXL50" s="167"/>
      <c r="VXM50" s="168"/>
      <c r="VXN50" s="172"/>
      <c r="VXO50" s="168"/>
      <c r="VXP50" s="168"/>
      <c r="VXQ50" s="168"/>
      <c r="VXR50" s="173"/>
      <c r="VXS50" s="168"/>
      <c r="VXT50" s="164"/>
      <c r="VXU50" s="167"/>
      <c r="VXV50" s="168"/>
      <c r="VXW50" s="172"/>
      <c r="VXX50" s="168"/>
      <c r="VXY50" s="168"/>
      <c r="VXZ50" s="168"/>
      <c r="VYA50" s="173"/>
      <c r="VYB50" s="168"/>
      <c r="VYC50" s="164"/>
      <c r="VYD50" s="167"/>
      <c r="VYE50" s="168"/>
      <c r="VYF50" s="172"/>
      <c r="VYG50" s="168"/>
      <c r="VYH50" s="168"/>
      <c r="VYI50" s="168"/>
      <c r="VYJ50" s="173"/>
      <c r="VYK50" s="168"/>
      <c r="VYL50" s="164"/>
      <c r="VYM50" s="167"/>
      <c r="VYN50" s="168"/>
      <c r="VYO50" s="172"/>
      <c r="VYP50" s="168"/>
      <c r="VYQ50" s="168"/>
      <c r="VYR50" s="168"/>
      <c r="VYS50" s="173"/>
      <c r="VYT50" s="168"/>
      <c r="VYU50" s="164"/>
      <c r="VYV50" s="167"/>
      <c r="VYW50" s="168"/>
      <c r="VYX50" s="172"/>
      <c r="VYY50" s="168"/>
      <c r="VYZ50" s="168"/>
      <c r="VZA50" s="168"/>
      <c r="VZB50" s="173"/>
      <c r="VZC50" s="168"/>
      <c r="VZD50" s="164"/>
      <c r="VZE50" s="167"/>
      <c r="VZF50" s="168"/>
      <c r="VZG50" s="172"/>
      <c r="VZH50" s="168"/>
      <c r="VZI50" s="168"/>
      <c r="VZJ50" s="168"/>
      <c r="VZK50" s="173"/>
      <c r="VZL50" s="168"/>
      <c r="VZM50" s="164"/>
      <c r="VZN50" s="167"/>
      <c r="VZO50" s="168"/>
      <c r="VZP50" s="172"/>
      <c r="VZQ50" s="168"/>
      <c r="VZR50" s="168"/>
      <c r="VZS50" s="168"/>
      <c r="VZT50" s="173"/>
      <c r="VZU50" s="168"/>
      <c r="VZV50" s="164"/>
      <c r="VZW50" s="167"/>
      <c r="VZX50" s="168"/>
      <c r="VZY50" s="172"/>
      <c r="VZZ50" s="168"/>
      <c r="WAA50" s="168"/>
      <c r="WAB50" s="168"/>
      <c r="WAC50" s="173"/>
      <c r="WAD50" s="168"/>
      <c r="WAE50" s="164"/>
      <c r="WAF50" s="167"/>
      <c r="WAG50" s="168"/>
      <c r="WAH50" s="172"/>
      <c r="WAI50" s="168"/>
      <c r="WAJ50" s="168"/>
      <c r="WAK50" s="168"/>
      <c r="WAL50" s="173"/>
      <c r="WAM50" s="168"/>
      <c r="WAN50" s="164"/>
      <c r="WAO50" s="167"/>
      <c r="WAP50" s="168"/>
      <c r="WAQ50" s="172"/>
      <c r="WAR50" s="168"/>
      <c r="WAS50" s="168"/>
      <c r="WAT50" s="168"/>
      <c r="WAU50" s="173"/>
      <c r="WAV50" s="168"/>
      <c r="WAW50" s="164"/>
      <c r="WAX50" s="167"/>
      <c r="WAY50" s="168"/>
      <c r="WAZ50" s="172"/>
      <c r="WBA50" s="168"/>
      <c r="WBB50" s="168"/>
      <c r="WBC50" s="168"/>
      <c r="WBD50" s="173"/>
      <c r="WBE50" s="168"/>
      <c r="WBF50" s="164"/>
      <c r="WBG50" s="167"/>
      <c r="WBH50" s="168"/>
      <c r="WBI50" s="172"/>
      <c r="WBJ50" s="168"/>
      <c r="WBK50" s="168"/>
      <c r="WBL50" s="168"/>
      <c r="WBM50" s="173"/>
      <c r="WBN50" s="168"/>
      <c r="WBO50" s="164"/>
      <c r="WBP50" s="167"/>
      <c r="WBQ50" s="168"/>
      <c r="WBR50" s="172"/>
      <c r="WBS50" s="168"/>
      <c r="WBT50" s="168"/>
      <c r="WBU50" s="168"/>
      <c r="WBV50" s="173"/>
      <c r="WBW50" s="168"/>
      <c r="WBX50" s="164"/>
      <c r="WBY50" s="167"/>
      <c r="WBZ50" s="168"/>
      <c r="WCA50" s="172"/>
      <c r="WCB50" s="168"/>
      <c r="WCC50" s="168"/>
      <c r="WCD50" s="168"/>
      <c r="WCE50" s="173"/>
      <c r="WCF50" s="168"/>
      <c r="WCG50" s="164"/>
      <c r="WCH50" s="167"/>
      <c r="WCI50" s="168"/>
      <c r="WCJ50" s="172"/>
      <c r="WCK50" s="168"/>
      <c r="WCL50" s="168"/>
      <c r="WCM50" s="168"/>
      <c r="WCN50" s="173"/>
      <c r="WCO50" s="168"/>
      <c r="WCP50" s="164"/>
      <c r="WCQ50" s="167"/>
      <c r="WCR50" s="168"/>
      <c r="WCS50" s="172"/>
      <c r="WCT50" s="168"/>
      <c r="WCU50" s="168"/>
      <c r="WCV50" s="168"/>
      <c r="WCW50" s="173"/>
      <c r="WCX50" s="168"/>
      <c r="WCY50" s="164"/>
      <c r="WCZ50" s="167"/>
      <c r="WDA50" s="168"/>
      <c r="WDB50" s="172"/>
      <c r="WDC50" s="168"/>
      <c r="WDD50" s="168"/>
      <c r="WDE50" s="168"/>
      <c r="WDF50" s="173"/>
      <c r="WDG50" s="168"/>
      <c r="WDH50" s="164"/>
      <c r="WDI50" s="167"/>
      <c r="WDJ50" s="168"/>
      <c r="WDK50" s="172"/>
      <c r="WDL50" s="168"/>
      <c r="WDM50" s="168"/>
      <c r="WDN50" s="168"/>
      <c r="WDO50" s="173"/>
      <c r="WDP50" s="168"/>
      <c r="WDQ50" s="164"/>
      <c r="WDR50" s="167"/>
      <c r="WDS50" s="168"/>
      <c r="WDT50" s="172"/>
      <c r="WDU50" s="168"/>
      <c r="WDV50" s="168"/>
      <c r="WDW50" s="168"/>
      <c r="WDX50" s="173"/>
      <c r="WDY50" s="168"/>
      <c r="WDZ50" s="164"/>
      <c r="WEA50" s="167"/>
      <c r="WEB50" s="168"/>
      <c r="WEC50" s="172"/>
      <c r="WED50" s="168"/>
      <c r="WEE50" s="168"/>
      <c r="WEF50" s="168"/>
      <c r="WEG50" s="173"/>
      <c r="WEH50" s="168"/>
      <c r="WEI50" s="164"/>
      <c r="WEJ50" s="167"/>
      <c r="WEK50" s="168"/>
      <c r="WEL50" s="172"/>
      <c r="WEM50" s="168"/>
      <c r="WEN50" s="168"/>
      <c r="WEO50" s="168"/>
      <c r="WEP50" s="173"/>
      <c r="WEQ50" s="168"/>
      <c r="WER50" s="164"/>
      <c r="WES50" s="167"/>
      <c r="WET50" s="168"/>
      <c r="WEU50" s="172"/>
      <c r="WEV50" s="168"/>
      <c r="WEW50" s="168"/>
      <c r="WEX50" s="168"/>
      <c r="WEY50" s="173"/>
      <c r="WEZ50" s="168"/>
      <c r="WFA50" s="164"/>
      <c r="WFB50" s="167"/>
      <c r="WFC50" s="168"/>
      <c r="WFD50" s="172"/>
      <c r="WFE50" s="168"/>
      <c r="WFF50" s="168"/>
      <c r="WFG50" s="168"/>
      <c r="WFH50" s="173"/>
      <c r="WFI50" s="168"/>
      <c r="WFJ50" s="164"/>
      <c r="WFK50" s="167"/>
      <c r="WFL50" s="168"/>
      <c r="WFM50" s="172"/>
      <c r="WFN50" s="168"/>
      <c r="WFO50" s="168"/>
      <c r="WFP50" s="168"/>
      <c r="WFQ50" s="173"/>
      <c r="WFR50" s="168"/>
      <c r="WFS50" s="164"/>
      <c r="WFT50" s="167"/>
      <c r="WFU50" s="168"/>
      <c r="WFV50" s="172"/>
      <c r="WFW50" s="168"/>
      <c r="WFX50" s="168"/>
      <c r="WFY50" s="168"/>
      <c r="WFZ50" s="173"/>
      <c r="WGA50" s="168"/>
      <c r="WGB50" s="164"/>
      <c r="WGC50" s="167"/>
      <c r="WGD50" s="168"/>
      <c r="WGE50" s="172"/>
      <c r="WGF50" s="168"/>
      <c r="WGG50" s="168"/>
      <c r="WGH50" s="168"/>
      <c r="WGI50" s="173"/>
      <c r="WGJ50" s="168"/>
      <c r="WGK50" s="164"/>
      <c r="WGL50" s="167"/>
      <c r="WGM50" s="168"/>
      <c r="WGN50" s="172"/>
      <c r="WGO50" s="168"/>
      <c r="WGP50" s="168"/>
      <c r="WGQ50" s="168"/>
      <c r="WGR50" s="173"/>
      <c r="WGS50" s="168"/>
      <c r="WGT50" s="164"/>
      <c r="WGU50" s="167"/>
      <c r="WGV50" s="168"/>
      <c r="WGW50" s="172"/>
      <c r="WGX50" s="168"/>
      <c r="WGY50" s="168"/>
      <c r="WGZ50" s="168"/>
      <c r="WHA50" s="173"/>
      <c r="WHB50" s="168"/>
      <c r="WHC50" s="164"/>
      <c r="WHD50" s="167"/>
      <c r="WHE50" s="168"/>
      <c r="WHF50" s="172"/>
      <c r="WHG50" s="168"/>
      <c r="WHH50" s="168"/>
      <c r="WHI50" s="168"/>
      <c r="WHJ50" s="173"/>
      <c r="WHK50" s="168"/>
      <c r="WHL50" s="164"/>
      <c r="WHM50" s="167"/>
      <c r="WHN50" s="168"/>
      <c r="WHO50" s="172"/>
      <c r="WHP50" s="168"/>
      <c r="WHQ50" s="168"/>
      <c r="WHR50" s="168"/>
      <c r="WHS50" s="173"/>
      <c r="WHT50" s="168"/>
      <c r="WHU50" s="164"/>
      <c r="WHV50" s="167"/>
      <c r="WHW50" s="168"/>
      <c r="WHX50" s="172"/>
      <c r="WHY50" s="168"/>
      <c r="WHZ50" s="168"/>
      <c r="WIA50" s="168"/>
      <c r="WIB50" s="173"/>
      <c r="WIC50" s="168"/>
      <c r="WID50" s="164"/>
      <c r="WIE50" s="167"/>
      <c r="WIF50" s="168"/>
      <c r="WIG50" s="172"/>
      <c r="WIH50" s="168"/>
      <c r="WII50" s="168"/>
      <c r="WIJ50" s="168"/>
      <c r="WIK50" s="173"/>
      <c r="WIL50" s="168"/>
      <c r="WIM50" s="164"/>
      <c r="WIN50" s="167"/>
      <c r="WIO50" s="168"/>
      <c r="WIP50" s="172"/>
      <c r="WIQ50" s="168"/>
      <c r="WIR50" s="168"/>
      <c r="WIS50" s="168"/>
      <c r="WIT50" s="173"/>
      <c r="WIU50" s="168"/>
      <c r="WIV50" s="164"/>
      <c r="WIW50" s="167"/>
      <c r="WIX50" s="168"/>
      <c r="WIY50" s="172"/>
      <c r="WIZ50" s="168"/>
      <c r="WJA50" s="168"/>
      <c r="WJB50" s="168"/>
      <c r="WJC50" s="173"/>
      <c r="WJD50" s="168"/>
      <c r="WJE50" s="164"/>
      <c r="WJF50" s="167"/>
      <c r="WJG50" s="168"/>
      <c r="WJH50" s="172"/>
      <c r="WJI50" s="168"/>
      <c r="WJJ50" s="168"/>
      <c r="WJK50" s="168"/>
      <c r="WJL50" s="173"/>
      <c r="WJM50" s="168"/>
      <c r="WJN50" s="164"/>
      <c r="WJO50" s="167"/>
      <c r="WJP50" s="168"/>
      <c r="WJQ50" s="172"/>
      <c r="WJR50" s="168"/>
      <c r="WJS50" s="168"/>
      <c r="WJT50" s="168"/>
      <c r="WJU50" s="173"/>
      <c r="WJV50" s="168"/>
      <c r="WJW50" s="164"/>
      <c r="WJX50" s="167"/>
      <c r="WJY50" s="168"/>
      <c r="WJZ50" s="172"/>
      <c r="WKA50" s="168"/>
      <c r="WKB50" s="168"/>
      <c r="WKC50" s="168"/>
      <c r="WKD50" s="173"/>
      <c r="WKE50" s="168"/>
      <c r="WKF50" s="164"/>
      <c r="WKG50" s="167"/>
      <c r="WKH50" s="168"/>
      <c r="WKI50" s="172"/>
      <c r="WKJ50" s="168"/>
      <c r="WKK50" s="168"/>
      <c r="WKL50" s="168"/>
      <c r="WKM50" s="173"/>
      <c r="WKN50" s="168"/>
      <c r="WKO50" s="164"/>
      <c r="WKP50" s="167"/>
      <c r="WKQ50" s="168"/>
      <c r="WKR50" s="172"/>
      <c r="WKS50" s="168"/>
      <c r="WKT50" s="168"/>
      <c r="WKU50" s="168"/>
      <c r="WKV50" s="173"/>
      <c r="WKW50" s="168"/>
      <c r="WKX50" s="164"/>
      <c r="WKY50" s="167"/>
      <c r="WKZ50" s="168"/>
      <c r="WLA50" s="172"/>
      <c r="WLB50" s="168"/>
      <c r="WLC50" s="168"/>
      <c r="WLD50" s="168"/>
      <c r="WLE50" s="173"/>
      <c r="WLF50" s="168"/>
      <c r="WLG50" s="164"/>
      <c r="WLH50" s="167"/>
      <c r="WLI50" s="168"/>
      <c r="WLJ50" s="172"/>
      <c r="WLK50" s="168"/>
      <c r="WLL50" s="168"/>
      <c r="WLM50" s="168"/>
      <c r="WLN50" s="173"/>
      <c r="WLO50" s="168"/>
      <c r="WLP50" s="164"/>
      <c r="WLQ50" s="167"/>
      <c r="WLR50" s="168"/>
      <c r="WLS50" s="172"/>
      <c r="WLT50" s="168"/>
      <c r="WLU50" s="168"/>
      <c r="WLV50" s="168"/>
      <c r="WLW50" s="173"/>
      <c r="WLX50" s="168"/>
      <c r="WLY50" s="164"/>
      <c r="WLZ50" s="167"/>
      <c r="WMA50" s="168"/>
      <c r="WMB50" s="172"/>
      <c r="WMC50" s="168"/>
      <c r="WMD50" s="168"/>
      <c r="WME50" s="168"/>
      <c r="WMF50" s="173"/>
      <c r="WMG50" s="168"/>
      <c r="WMH50" s="164"/>
      <c r="WMI50" s="167"/>
      <c r="WMJ50" s="168"/>
      <c r="WMK50" s="172"/>
      <c r="WML50" s="168"/>
      <c r="WMM50" s="168"/>
      <c r="WMN50" s="168"/>
      <c r="WMO50" s="173"/>
      <c r="WMP50" s="168"/>
      <c r="WMQ50" s="164"/>
      <c r="WMR50" s="167"/>
      <c r="WMS50" s="168"/>
      <c r="WMT50" s="172"/>
      <c r="WMU50" s="168"/>
      <c r="WMV50" s="168"/>
      <c r="WMW50" s="168"/>
      <c r="WMX50" s="173"/>
      <c r="WMY50" s="168"/>
      <c r="WMZ50" s="164"/>
      <c r="WNA50" s="167"/>
      <c r="WNB50" s="168"/>
      <c r="WNC50" s="172"/>
      <c r="WND50" s="168"/>
      <c r="WNE50" s="168"/>
      <c r="WNF50" s="168"/>
      <c r="WNG50" s="173"/>
      <c r="WNH50" s="168"/>
      <c r="WNI50" s="164"/>
      <c r="WNJ50" s="167"/>
      <c r="WNK50" s="168"/>
      <c r="WNL50" s="172"/>
      <c r="WNM50" s="168"/>
      <c r="WNN50" s="168"/>
      <c r="WNO50" s="168"/>
      <c r="WNP50" s="173"/>
      <c r="WNQ50" s="168"/>
      <c r="WNR50" s="164"/>
      <c r="WNS50" s="167"/>
      <c r="WNT50" s="168"/>
      <c r="WNU50" s="172"/>
      <c r="WNV50" s="168"/>
      <c r="WNW50" s="168"/>
      <c r="WNX50" s="168"/>
      <c r="WNY50" s="173"/>
      <c r="WNZ50" s="168"/>
      <c r="WOA50" s="164"/>
      <c r="WOB50" s="167"/>
      <c r="WOC50" s="168"/>
      <c r="WOD50" s="172"/>
      <c r="WOE50" s="168"/>
      <c r="WOF50" s="168"/>
      <c r="WOG50" s="168"/>
      <c r="WOH50" s="173"/>
      <c r="WOI50" s="168"/>
      <c r="WOJ50" s="164"/>
      <c r="WOK50" s="167"/>
      <c r="WOL50" s="168"/>
      <c r="WOM50" s="172"/>
      <c r="WON50" s="168"/>
      <c r="WOO50" s="168"/>
      <c r="WOP50" s="168"/>
      <c r="WOQ50" s="173"/>
      <c r="WOR50" s="168"/>
      <c r="WOS50" s="164"/>
      <c r="WOT50" s="167"/>
      <c r="WOU50" s="168"/>
      <c r="WOV50" s="172"/>
      <c r="WOW50" s="168"/>
      <c r="WOX50" s="168"/>
      <c r="WOY50" s="168"/>
      <c r="WOZ50" s="173"/>
      <c r="WPA50" s="168"/>
      <c r="WPB50" s="164"/>
      <c r="WPC50" s="167"/>
      <c r="WPD50" s="168"/>
      <c r="WPE50" s="172"/>
      <c r="WPF50" s="168"/>
      <c r="WPG50" s="168"/>
      <c r="WPH50" s="168"/>
      <c r="WPI50" s="173"/>
      <c r="WPJ50" s="168"/>
      <c r="WPK50" s="164"/>
      <c r="WPL50" s="167"/>
      <c r="WPM50" s="168"/>
      <c r="WPN50" s="172"/>
      <c r="WPO50" s="168"/>
      <c r="WPP50" s="168"/>
      <c r="WPQ50" s="168"/>
      <c r="WPR50" s="173"/>
      <c r="WPS50" s="168"/>
      <c r="WPT50" s="164"/>
      <c r="WPU50" s="167"/>
      <c r="WPV50" s="168"/>
      <c r="WPW50" s="172"/>
      <c r="WPX50" s="168"/>
      <c r="WPY50" s="168"/>
      <c r="WPZ50" s="168"/>
      <c r="WQA50" s="173"/>
      <c r="WQB50" s="168"/>
      <c r="WQC50" s="164"/>
      <c r="WQD50" s="167"/>
      <c r="WQE50" s="168"/>
      <c r="WQF50" s="172"/>
      <c r="WQG50" s="168"/>
      <c r="WQH50" s="168"/>
      <c r="WQI50" s="168"/>
      <c r="WQJ50" s="173"/>
      <c r="WQK50" s="168"/>
      <c r="WQL50" s="164"/>
      <c r="WQM50" s="167"/>
      <c r="WQN50" s="168"/>
      <c r="WQO50" s="172"/>
      <c r="WQP50" s="168"/>
      <c r="WQQ50" s="168"/>
      <c r="WQR50" s="168"/>
      <c r="WQS50" s="173"/>
      <c r="WQT50" s="168"/>
      <c r="WQU50" s="164"/>
      <c r="WQV50" s="167"/>
      <c r="WQW50" s="168"/>
      <c r="WQX50" s="172"/>
      <c r="WQY50" s="168"/>
      <c r="WQZ50" s="168"/>
      <c r="WRA50" s="168"/>
      <c r="WRB50" s="173"/>
      <c r="WRC50" s="168"/>
      <c r="WRD50" s="164"/>
      <c r="WRE50" s="167"/>
      <c r="WRF50" s="168"/>
      <c r="WRG50" s="172"/>
      <c r="WRH50" s="168"/>
      <c r="WRI50" s="168"/>
      <c r="WRJ50" s="168"/>
      <c r="WRK50" s="173"/>
      <c r="WRL50" s="168"/>
      <c r="WRM50" s="164"/>
      <c r="WRN50" s="167"/>
      <c r="WRO50" s="168"/>
      <c r="WRP50" s="172"/>
      <c r="WRQ50" s="168"/>
      <c r="WRR50" s="168"/>
      <c r="WRS50" s="168"/>
      <c r="WRT50" s="173"/>
      <c r="WRU50" s="168"/>
      <c r="WRV50" s="164"/>
      <c r="WRW50" s="167"/>
      <c r="WRX50" s="168"/>
      <c r="WRY50" s="172"/>
      <c r="WRZ50" s="168"/>
      <c r="WSA50" s="168"/>
      <c r="WSB50" s="168"/>
      <c r="WSC50" s="173"/>
      <c r="WSD50" s="168"/>
      <c r="WSE50" s="164"/>
      <c r="WSF50" s="167"/>
      <c r="WSG50" s="168"/>
      <c r="WSH50" s="172"/>
      <c r="WSI50" s="168"/>
      <c r="WSJ50" s="168"/>
      <c r="WSK50" s="168"/>
      <c r="WSL50" s="173"/>
      <c r="WSM50" s="168"/>
      <c r="WSN50" s="164"/>
      <c r="WSO50" s="167"/>
      <c r="WSP50" s="168"/>
      <c r="WSQ50" s="172"/>
      <c r="WSR50" s="168"/>
      <c r="WSS50" s="168"/>
      <c r="WST50" s="168"/>
      <c r="WSU50" s="173"/>
      <c r="WSV50" s="168"/>
      <c r="WSW50" s="164"/>
      <c r="WSX50" s="167"/>
      <c r="WSY50" s="168"/>
      <c r="WSZ50" s="172"/>
      <c r="WTA50" s="168"/>
      <c r="WTB50" s="168"/>
      <c r="WTC50" s="168"/>
      <c r="WTD50" s="173"/>
      <c r="WTE50" s="168"/>
      <c r="WTF50" s="164"/>
      <c r="WTG50" s="167"/>
      <c r="WTH50" s="168"/>
      <c r="WTI50" s="172"/>
      <c r="WTJ50" s="168"/>
      <c r="WTK50" s="168"/>
      <c r="WTL50" s="168"/>
      <c r="WTM50" s="173"/>
      <c r="WTN50" s="168"/>
      <c r="WTO50" s="164"/>
      <c r="WTP50" s="167"/>
      <c r="WTQ50" s="168"/>
      <c r="WTR50" s="172"/>
      <c r="WTS50" s="168"/>
      <c r="WTT50" s="168"/>
      <c r="WTU50" s="168"/>
      <c r="WTV50" s="173"/>
      <c r="WTW50" s="168"/>
      <c r="WTX50" s="164"/>
      <c r="WTY50" s="167"/>
      <c r="WTZ50" s="168"/>
      <c r="WUA50" s="172"/>
      <c r="WUB50" s="168"/>
      <c r="WUC50" s="168"/>
      <c r="WUD50" s="168"/>
      <c r="WUE50" s="173"/>
      <c r="WUF50" s="168"/>
      <c r="WUG50" s="164"/>
      <c r="WUH50" s="167"/>
      <c r="WUI50" s="168"/>
      <c r="WUJ50" s="172"/>
      <c r="WUK50" s="168"/>
      <c r="WUL50" s="168"/>
      <c r="WUM50" s="168"/>
      <c r="WUN50" s="173"/>
      <c r="WUO50" s="168"/>
      <c r="WUP50" s="164"/>
      <c r="WUQ50" s="167"/>
      <c r="WUR50" s="168"/>
      <c r="WUS50" s="172"/>
      <c r="WUT50" s="168"/>
      <c r="WUU50" s="168"/>
      <c r="WUV50" s="168"/>
      <c r="WUW50" s="173"/>
      <c r="WUX50" s="168"/>
      <c r="WUY50" s="164"/>
      <c r="WUZ50" s="167"/>
      <c r="WVA50" s="168"/>
      <c r="WVB50" s="172"/>
      <c r="WVC50" s="168"/>
      <c r="WVD50" s="168"/>
      <c r="WVE50" s="168"/>
      <c r="WVF50" s="173"/>
      <c r="WVG50" s="168"/>
      <c r="WVH50" s="164"/>
      <c r="WVI50" s="167"/>
      <c r="WVJ50" s="168"/>
      <c r="WVK50" s="172"/>
      <c r="WVL50" s="168"/>
      <c r="WVM50" s="168"/>
      <c r="WVN50" s="168"/>
      <c r="WVO50" s="173"/>
      <c r="WVP50" s="168"/>
      <c r="WVQ50" s="164"/>
      <c r="WVR50" s="167"/>
      <c r="WVS50" s="168"/>
      <c r="WVT50" s="172"/>
      <c r="WVU50" s="168"/>
      <c r="WVV50" s="168"/>
      <c r="WVW50" s="168"/>
      <c r="WVX50" s="173"/>
      <c r="WVY50" s="168"/>
      <c r="WVZ50" s="164"/>
      <c r="WWA50" s="167"/>
      <c r="WWB50" s="168"/>
      <c r="WWC50" s="172"/>
      <c r="WWD50" s="168"/>
      <c r="WWE50" s="168"/>
      <c r="WWF50" s="168"/>
      <c r="WWG50" s="173"/>
      <c r="WWH50" s="168"/>
      <c r="WWI50" s="164"/>
      <c r="WWJ50" s="167"/>
      <c r="WWK50" s="168"/>
      <c r="WWL50" s="172"/>
      <c r="WWM50" s="168"/>
      <c r="WWN50" s="168"/>
      <c r="WWO50" s="168"/>
      <c r="WWP50" s="173"/>
      <c r="WWQ50" s="168"/>
      <c r="WWR50" s="164"/>
      <c r="WWS50" s="167"/>
      <c r="WWT50" s="168"/>
      <c r="WWU50" s="172"/>
      <c r="WWV50" s="168"/>
      <c r="WWW50" s="168"/>
      <c r="WWX50" s="168"/>
      <c r="WWY50" s="173"/>
      <c r="WWZ50" s="168"/>
      <c r="WXA50" s="164"/>
      <c r="WXB50" s="167"/>
      <c r="WXC50" s="168"/>
      <c r="WXD50" s="172"/>
      <c r="WXE50" s="168"/>
      <c r="WXF50" s="168"/>
      <c r="WXG50" s="168"/>
      <c r="WXH50" s="173"/>
      <c r="WXI50" s="168"/>
      <c r="WXJ50" s="164"/>
      <c r="WXK50" s="167"/>
      <c r="WXL50" s="168"/>
      <c r="WXM50" s="172"/>
      <c r="WXN50" s="168"/>
      <c r="WXO50" s="168"/>
      <c r="WXP50" s="168"/>
      <c r="WXQ50" s="173"/>
      <c r="WXR50" s="168"/>
      <c r="WXS50" s="164"/>
      <c r="WXT50" s="167"/>
      <c r="WXU50" s="168"/>
      <c r="WXV50" s="172"/>
      <c r="WXW50" s="168"/>
      <c r="WXX50" s="168"/>
      <c r="WXY50" s="168"/>
      <c r="WXZ50" s="173"/>
      <c r="WYA50" s="168"/>
      <c r="WYB50" s="164"/>
      <c r="WYC50" s="167"/>
      <c r="WYD50" s="168"/>
      <c r="WYE50" s="172"/>
      <c r="WYF50" s="168"/>
      <c r="WYG50" s="168"/>
      <c r="WYH50" s="168"/>
      <c r="WYI50" s="173"/>
      <c r="WYJ50" s="168"/>
      <c r="WYK50" s="164"/>
      <c r="WYL50" s="167"/>
      <c r="WYM50" s="168"/>
      <c r="WYN50" s="172"/>
      <c r="WYO50" s="168"/>
      <c r="WYP50" s="168"/>
      <c r="WYQ50" s="168"/>
      <c r="WYR50" s="173"/>
      <c r="WYS50" s="168"/>
      <c r="WYT50" s="164"/>
      <c r="WYU50" s="167"/>
      <c r="WYV50" s="168"/>
      <c r="WYW50" s="172"/>
      <c r="WYX50" s="168"/>
      <c r="WYY50" s="168"/>
      <c r="WYZ50" s="168"/>
      <c r="WZA50" s="173"/>
      <c r="WZB50" s="168"/>
      <c r="WZC50" s="164"/>
      <c r="WZD50" s="167"/>
      <c r="WZE50" s="168"/>
      <c r="WZF50" s="172"/>
      <c r="WZG50" s="168"/>
      <c r="WZH50" s="168"/>
      <c r="WZI50" s="168"/>
      <c r="WZJ50" s="173"/>
      <c r="WZK50" s="168"/>
      <c r="WZL50" s="164"/>
      <c r="WZM50" s="167"/>
      <c r="WZN50" s="168"/>
      <c r="WZO50" s="172"/>
      <c r="WZP50" s="168"/>
      <c r="WZQ50" s="168"/>
      <c r="WZR50" s="168"/>
      <c r="WZS50" s="173"/>
      <c r="WZT50" s="168"/>
      <c r="WZU50" s="164"/>
      <c r="WZV50" s="167"/>
      <c r="WZW50" s="168"/>
      <c r="WZX50" s="172"/>
      <c r="WZY50" s="168"/>
      <c r="WZZ50" s="168"/>
      <c r="XAA50" s="168"/>
      <c r="XAB50" s="173"/>
      <c r="XAC50" s="168"/>
      <c r="XAD50" s="164"/>
      <c r="XAE50" s="167"/>
      <c r="XAF50" s="168"/>
      <c r="XAG50" s="172"/>
      <c r="XAH50" s="168"/>
      <c r="XAI50" s="168"/>
      <c r="XAJ50" s="168"/>
      <c r="XAK50" s="173"/>
      <c r="XAL50" s="168"/>
      <c r="XAM50" s="164"/>
      <c r="XAN50" s="167"/>
      <c r="XAO50" s="168"/>
      <c r="XAP50" s="172"/>
      <c r="XAQ50" s="168"/>
      <c r="XAR50" s="168"/>
      <c r="XAS50" s="168"/>
      <c r="XAT50" s="173"/>
      <c r="XAU50" s="168"/>
      <c r="XAV50" s="164"/>
      <c r="XAW50" s="167"/>
      <c r="XAX50" s="168"/>
      <c r="XAY50" s="172"/>
      <c r="XAZ50" s="168"/>
      <c r="XBA50" s="168"/>
      <c r="XBB50" s="168"/>
      <c r="XBC50" s="173"/>
      <c r="XBD50" s="168"/>
      <c r="XBE50" s="164"/>
      <c r="XBF50" s="167"/>
      <c r="XBG50" s="168"/>
      <c r="XBH50" s="172"/>
      <c r="XBI50" s="168"/>
      <c r="XBJ50" s="168"/>
      <c r="XBK50" s="168"/>
      <c r="XBL50" s="173"/>
      <c r="XBM50" s="168"/>
      <c r="XBN50" s="164"/>
      <c r="XBO50" s="167"/>
      <c r="XBP50" s="168"/>
      <c r="XBQ50" s="172"/>
      <c r="XBR50" s="168"/>
      <c r="XBS50" s="168"/>
      <c r="XBT50" s="168"/>
      <c r="XBU50" s="173"/>
      <c r="XBV50" s="168"/>
      <c r="XBW50" s="164"/>
      <c r="XBX50" s="167"/>
      <c r="XBY50" s="168"/>
      <c r="XBZ50" s="172"/>
      <c r="XCA50" s="168"/>
      <c r="XCB50" s="168"/>
      <c r="XCC50" s="168"/>
      <c r="XCD50" s="173"/>
      <c r="XCE50" s="168"/>
      <c r="XCF50" s="164"/>
      <c r="XCG50" s="167"/>
      <c r="XCH50" s="168"/>
      <c r="XCI50" s="172"/>
      <c r="XCJ50" s="168"/>
      <c r="XCK50" s="168"/>
      <c r="XCL50" s="168"/>
      <c r="XCM50" s="173"/>
      <c r="XCN50" s="168"/>
      <c r="XCO50" s="164"/>
      <c r="XCP50" s="167"/>
      <c r="XCQ50" s="168"/>
      <c r="XCR50" s="172"/>
      <c r="XCS50" s="168"/>
      <c r="XCT50" s="168"/>
      <c r="XCU50" s="168"/>
      <c r="XCV50" s="173"/>
      <c r="XCW50" s="168"/>
      <c r="XCX50" s="164"/>
      <c r="XCY50" s="167"/>
      <c r="XCZ50" s="168"/>
      <c r="XDA50" s="172"/>
      <c r="XDB50" s="168"/>
      <c r="XDC50" s="168"/>
      <c r="XDD50" s="168"/>
      <c r="XDE50" s="173"/>
      <c r="XDF50" s="168"/>
      <c r="XDG50" s="164"/>
      <c r="XDH50" s="167"/>
      <c r="XDI50" s="168"/>
      <c r="XDJ50" s="172"/>
      <c r="XDK50" s="168"/>
      <c r="XDL50" s="168"/>
      <c r="XDM50" s="168"/>
      <c r="XDN50" s="173"/>
      <c r="XDO50" s="168"/>
      <c r="XDP50" s="164"/>
      <c r="XDQ50" s="167"/>
      <c r="XDR50" s="168"/>
      <c r="XDS50" s="172"/>
      <c r="XDT50" s="168"/>
      <c r="XDU50" s="168"/>
      <c r="XDV50" s="168"/>
      <c r="XDW50" s="173"/>
      <c r="XDX50" s="168"/>
      <c r="XDY50" s="164"/>
      <c r="XDZ50" s="167"/>
      <c r="XEA50" s="168"/>
      <c r="XEB50" s="172"/>
      <c r="XEC50" s="168"/>
      <c r="XED50" s="168"/>
      <c r="XEE50" s="168"/>
      <c r="XEF50" s="173"/>
      <c r="XEG50" s="168"/>
      <c r="XEH50" s="164"/>
      <c r="XEI50" s="167"/>
      <c r="XEJ50" s="168"/>
      <c r="XEK50" s="172"/>
      <c r="XEL50" s="168"/>
      <c r="XEM50" s="168"/>
      <c r="XEN50" s="168"/>
      <c r="XEO50" s="173"/>
      <c r="XEP50" s="168"/>
      <c r="XEQ50" s="164"/>
      <c r="XER50" s="167"/>
      <c r="XES50" s="168"/>
      <c r="XET50" s="172"/>
      <c r="XEU50" s="168"/>
      <c r="XEV50" s="168"/>
      <c r="XEW50" s="168"/>
      <c r="XEX50" s="173"/>
      <c r="XEY50" s="168"/>
      <c r="XEZ50" s="164"/>
      <c r="XFA50" s="167"/>
      <c r="XFB50" s="168"/>
      <c r="XFC50" s="172"/>
    </row>
    <row r="51" spans="2:16383" ht="24.95" customHeight="1">
      <c r="B51" s="178"/>
      <c r="C51" s="179" t="s">
        <v>553</v>
      </c>
      <c r="D51" s="321">
        <v>0.32599322775359119</v>
      </c>
      <c r="E51" s="321">
        <v>6</v>
      </c>
      <c r="F51" s="321">
        <v>8.7865724749197636</v>
      </c>
      <c r="G51" s="321">
        <v>6.5481677894769303</v>
      </c>
      <c r="H51" s="321">
        <v>12.637119469190983</v>
      </c>
      <c r="I51" s="321">
        <f t="shared" si="0"/>
        <v>6.0889516797140528</v>
      </c>
      <c r="J51" s="322"/>
      <c r="L51" s="176"/>
      <c r="M51" s="176"/>
      <c r="N51" s="176"/>
      <c r="O51" s="176"/>
      <c r="P51" s="176"/>
      <c r="Q51" s="176"/>
      <c r="R51" s="176"/>
      <c r="S51" s="176"/>
      <c r="T51" s="176"/>
      <c r="U51" s="176"/>
      <c r="V51" s="176"/>
      <c r="W51" s="176"/>
      <c r="X51" s="176"/>
      <c r="Y51" s="176"/>
      <c r="Z51" s="176"/>
    </row>
    <row r="52" spans="2:16383" ht="14.25" customHeight="1">
      <c r="C52" s="338"/>
      <c r="D52" s="338"/>
      <c r="E52" s="338"/>
      <c r="F52" s="338"/>
      <c r="G52" s="338"/>
      <c r="H52" s="338"/>
      <c r="I52" s="338"/>
      <c r="M52" s="176"/>
      <c r="N52" s="176"/>
      <c r="O52" s="176"/>
      <c r="P52" s="176"/>
      <c r="Q52" s="176"/>
      <c r="R52" s="176"/>
      <c r="S52" s="176"/>
      <c r="T52" s="176"/>
      <c r="U52" s="176"/>
      <c r="V52" s="176"/>
      <c r="W52" s="176"/>
      <c r="X52" s="176"/>
      <c r="Y52" s="176"/>
      <c r="Z52" s="176"/>
    </row>
    <row r="53" spans="2:16383" ht="17.25">
      <c r="B53" s="186" t="s">
        <v>569</v>
      </c>
      <c r="C53" s="187"/>
      <c r="D53" s="186"/>
      <c r="E53" s="188"/>
      <c r="F53" s="189"/>
      <c r="G53" s="189"/>
      <c r="H53" s="187"/>
      <c r="I53" s="187"/>
    </row>
    <row r="54" spans="2:16383" ht="17.25">
      <c r="B54" s="194" t="s">
        <v>578</v>
      </c>
      <c r="C54" s="187"/>
      <c r="D54" s="186"/>
      <c r="E54" s="190"/>
      <c r="F54" s="191"/>
      <c r="G54" s="191"/>
      <c r="H54" s="187"/>
      <c r="I54" s="187"/>
    </row>
    <row r="55" spans="2:16383" ht="8.25" customHeight="1">
      <c r="B55" s="192"/>
      <c r="C55" s="186"/>
      <c r="D55" s="186"/>
      <c r="E55" s="190"/>
      <c r="F55" s="191"/>
      <c r="G55" s="191"/>
      <c r="H55" s="187"/>
      <c r="I55" s="187"/>
    </row>
    <row r="56" spans="2:16383" ht="20.25" customHeight="1">
      <c r="B56" s="193" t="s">
        <v>544</v>
      </c>
      <c r="C56" s="187"/>
      <c r="D56" s="193"/>
      <c r="E56" s="191"/>
      <c r="F56" s="191"/>
      <c r="G56" s="191"/>
      <c r="H56" s="187"/>
      <c r="I56" s="187"/>
    </row>
    <row r="57" spans="2:16383" ht="75.75" customHeight="1">
      <c r="B57" s="349" t="s">
        <v>606</v>
      </c>
      <c r="C57" s="350"/>
      <c r="D57" s="350"/>
      <c r="E57" s="350"/>
      <c r="F57" s="350"/>
      <c r="G57" s="350"/>
      <c r="H57" s="350"/>
      <c r="I57" s="351"/>
    </row>
    <row r="58" spans="2:16383" ht="18" customHeight="1">
      <c r="B58" s="145"/>
    </row>
  </sheetData>
  <mergeCells count="5">
    <mergeCell ref="B5:I5"/>
    <mergeCell ref="B6:I6"/>
    <mergeCell ref="E15:G15"/>
    <mergeCell ref="C52:I52"/>
    <mergeCell ref="B57:I57"/>
  </mergeCells>
  <printOptions horizontalCentered="1"/>
  <pageMargins left="0.511811023622047" right="0.511811023622047" top="0.55118110236220508" bottom="0.55118110236220508" header="0.31496062992126012" footer="0.31496062992126012"/>
  <pageSetup scale="60"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21FC-F990-4742-852B-8DDC45EE88FA}">
  <sheetPr>
    <tabColor rgb="FF13806F"/>
    <pageSetUpPr fitToPage="1"/>
  </sheetPr>
  <dimension ref="B1:N43"/>
  <sheetViews>
    <sheetView showGridLines="0" view="pageBreakPreview" zoomScale="116" zoomScaleNormal="100" zoomScaleSheetLayoutView="100" workbookViewId="0">
      <selection activeCell="B36" sqref="B36:E41"/>
    </sheetView>
  </sheetViews>
  <sheetFormatPr baseColWidth="10" defaultColWidth="10" defaultRowHeight="15"/>
  <cols>
    <col min="1" max="1" width="2.375" style="241" customWidth="1"/>
    <col min="2" max="2" width="22.625" style="241" customWidth="1"/>
    <col min="3" max="5" width="20.25" style="241" customWidth="1"/>
    <col min="6" max="6" width="2.375" style="241" customWidth="1"/>
    <col min="7" max="7" width="13.25" style="241" bestFit="1" customWidth="1"/>
    <col min="8" max="16384" width="10" style="241"/>
  </cols>
  <sheetData>
    <row r="1" spans="2:7" s="240" customFormat="1" ht="15" customHeight="1">
      <c r="E1" s="195"/>
      <c r="G1" s="241"/>
    </row>
    <row r="2" spans="2:7" s="240" customFormat="1" ht="15" customHeight="1">
      <c r="E2" s="196"/>
      <c r="G2" s="241"/>
    </row>
    <row r="3" spans="2:7" s="240" customFormat="1" ht="15" customHeight="1">
      <c r="C3" s="242"/>
      <c r="D3" s="242"/>
      <c r="E3" s="197"/>
      <c r="F3" s="242"/>
    </row>
    <row r="4" spans="2:7" s="240" customFormat="1" ht="30" customHeight="1">
      <c r="C4" s="242"/>
      <c r="D4" s="242"/>
      <c r="E4" s="242"/>
    </row>
    <row r="5" spans="2:7" s="240" customFormat="1" ht="15" customHeight="1">
      <c r="B5" s="366" t="s">
        <v>560</v>
      </c>
      <c r="C5" s="366"/>
      <c r="D5" s="366"/>
      <c r="E5" s="366"/>
    </row>
    <row r="6" spans="2:7" s="240" customFormat="1" ht="15" customHeight="1">
      <c r="B6" s="366" t="s">
        <v>597</v>
      </c>
      <c r="C6" s="366"/>
      <c r="D6" s="366"/>
      <c r="E6" s="366"/>
    </row>
    <row r="7" spans="2:7" s="240" customFormat="1" ht="16.5" customHeight="1">
      <c r="B7" s="243"/>
      <c r="D7" s="244"/>
      <c r="E7" s="244"/>
    </row>
    <row r="8" spans="2:7" s="240" customFormat="1" ht="9.75" customHeight="1">
      <c r="B8" s="245"/>
      <c r="C8" s="367"/>
      <c r="D8" s="367"/>
      <c r="E8" s="367"/>
    </row>
    <row r="9" spans="2:7" s="249" customFormat="1" ht="24.95" customHeight="1">
      <c r="B9" s="246" t="s">
        <v>17</v>
      </c>
      <c r="C9" s="247" t="s">
        <v>513</v>
      </c>
      <c r="D9" s="247" t="s">
        <v>514</v>
      </c>
      <c r="E9" s="247" t="s">
        <v>515</v>
      </c>
      <c r="F9" s="248"/>
      <c r="G9" s="248"/>
    </row>
    <row r="10" spans="2:7" ht="19.5" hidden="1">
      <c r="B10" s="250" t="s">
        <v>454</v>
      </c>
      <c r="C10" s="251"/>
      <c r="D10" s="251"/>
      <c r="E10" s="252"/>
      <c r="F10" s="240"/>
      <c r="G10" s="240"/>
    </row>
    <row r="11" spans="2:7" ht="19.5">
      <c r="B11" s="253">
        <v>2022</v>
      </c>
      <c r="C11" s="254">
        <f>738205.545*1000</f>
        <v>738205545</v>
      </c>
      <c r="D11" s="255">
        <f>222435.73101*1000</f>
        <v>222435731.00999999</v>
      </c>
      <c r="E11" s="323">
        <f t="shared" ref="E11:E15" si="0">IF(C11=0,0,(D11/C11*100))</f>
        <v>30.131950717059432</v>
      </c>
      <c r="F11" s="240"/>
      <c r="G11" s="240"/>
    </row>
    <row r="12" spans="2:7" ht="19.5">
      <c r="B12" s="256">
        <v>2023</v>
      </c>
      <c r="C12" s="257">
        <f>727259.904*1000</f>
        <v>727259904</v>
      </c>
      <c r="D12" s="257">
        <f>217849.17892*1000</f>
        <v>217849178.92000002</v>
      </c>
      <c r="E12" s="324">
        <f t="shared" si="0"/>
        <v>29.954790264361939</v>
      </c>
      <c r="F12" s="240"/>
      <c r="G12" s="240"/>
    </row>
    <row r="13" spans="2:7" ht="19.5">
      <c r="B13" s="253">
        <v>2024</v>
      </c>
      <c r="C13" s="254">
        <f>768734.82*1000</f>
        <v>768734820</v>
      </c>
      <c r="D13" s="255">
        <f>233353.4162*1000</f>
        <v>233353416.20000002</v>
      </c>
      <c r="E13" s="323">
        <f t="shared" si="0"/>
        <v>30.355515338826468</v>
      </c>
      <c r="F13" s="240"/>
      <c r="G13" s="240"/>
    </row>
    <row r="14" spans="2:7" ht="19.5">
      <c r="B14" s="256">
        <v>2025</v>
      </c>
      <c r="C14" s="257">
        <f>841272.035*1000</f>
        <v>841272035</v>
      </c>
      <c r="D14" s="257">
        <f>282855.18897*1000</f>
        <v>282855188.97000003</v>
      </c>
      <c r="E14" s="324">
        <f t="shared" si="0"/>
        <v>33.622321579963135</v>
      </c>
      <c r="F14" s="240"/>
      <c r="G14" s="240"/>
    </row>
    <row r="15" spans="2:7" ht="19.5">
      <c r="B15" s="253">
        <v>2026</v>
      </c>
      <c r="C15" s="254">
        <v>872464127.38999987</v>
      </c>
      <c r="D15" s="255">
        <v>333270827.83999997</v>
      </c>
      <c r="E15" s="323">
        <f t="shared" si="0"/>
        <v>38.198800085567839</v>
      </c>
      <c r="F15" s="240"/>
      <c r="G15" s="258"/>
    </row>
    <row r="16" spans="2:7" ht="12" customHeight="1">
      <c r="B16" s="259"/>
      <c r="C16" s="259"/>
      <c r="D16" s="260"/>
      <c r="E16" s="325"/>
      <c r="F16" s="240"/>
      <c r="G16" s="240"/>
    </row>
    <row r="17" spans="2:7" ht="20.25" customHeight="1">
      <c r="B17" s="261" t="s">
        <v>561</v>
      </c>
      <c r="C17" s="262">
        <f>C15-C14</f>
        <v>31192092.389999866</v>
      </c>
      <c r="D17" s="262">
        <f t="shared" ref="D17:E17" si="1">D15-D14</f>
        <v>50415638.869999945</v>
      </c>
      <c r="E17" s="326">
        <f t="shared" si="1"/>
        <v>4.5764785056047046</v>
      </c>
      <c r="F17" s="240"/>
      <c r="G17" s="240"/>
    </row>
    <row r="18" spans="2:7" ht="19.5">
      <c r="B18" s="240"/>
      <c r="C18" s="240"/>
      <c r="D18" s="240"/>
      <c r="E18" s="240"/>
      <c r="F18" s="240"/>
      <c r="G18" s="240"/>
    </row>
    <row r="19" spans="2:7" ht="19.5">
      <c r="B19" s="240"/>
      <c r="C19" s="240"/>
      <c r="D19" s="240"/>
      <c r="E19" s="240"/>
      <c r="F19" s="240"/>
      <c r="G19" s="240"/>
    </row>
    <row r="20" spans="2:7" ht="19.5">
      <c r="B20" s="240"/>
      <c r="C20" s="240"/>
      <c r="D20" s="240"/>
      <c r="E20" s="240"/>
      <c r="F20" s="240"/>
      <c r="G20" s="240"/>
    </row>
    <row r="21" spans="2:7" ht="19.5">
      <c r="B21" s="240"/>
      <c r="C21" s="240"/>
      <c r="D21" s="240"/>
      <c r="E21" s="240"/>
      <c r="F21" s="240"/>
      <c r="G21" s="240"/>
    </row>
    <row r="22" spans="2:7" ht="19.5">
      <c r="B22" s="240"/>
      <c r="C22" s="240"/>
      <c r="D22" s="240"/>
      <c r="E22" s="240"/>
      <c r="F22" s="240"/>
      <c r="G22" s="240"/>
    </row>
    <row r="23" spans="2:7" ht="19.5">
      <c r="B23" s="240"/>
      <c r="C23" s="240"/>
      <c r="D23" s="240"/>
      <c r="E23" s="240"/>
      <c r="F23" s="240"/>
      <c r="G23" s="240"/>
    </row>
    <row r="24" spans="2:7" ht="19.5">
      <c r="B24" s="240"/>
      <c r="C24" s="240"/>
      <c r="D24" s="240"/>
      <c r="E24" s="240"/>
      <c r="F24" s="240"/>
      <c r="G24" s="240"/>
    </row>
    <row r="25" spans="2:7" ht="19.5">
      <c r="B25" s="240"/>
      <c r="C25" s="240"/>
      <c r="D25" s="240"/>
      <c r="E25" s="240"/>
      <c r="F25" s="240"/>
      <c r="G25" s="240"/>
    </row>
    <row r="26" spans="2:7" ht="19.5">
      <c r="B26" s="240"/>
      <c r="C26" s="240"/>
      <c r="D26" s="240"/>
      <c r="E26" s="240"/>
      <c r="F26" s="240"/>
      <c r="G26" s="240"/>
    </row>
    <row r="27" spans="2:7" ht="19.5">
      <c r="B27" s="240"/>
      <c r="C27" s="240"/>
      <c r="D27" s="240"/>
      <c r="E27" s="240"/>
      <c r="F27" s="240"/>
      <c r="G27" s="240"/>
    </row>
    <row r="28" spans="2:7" ht="19.5">
      <c r="B28" s="240"/>
      <c r="C28" s="240"/>
      <c r="D28" s="240"/>
      <c r="E28" s="240"/>
      <c r="F28" s="240"/>
      <c r="G28" s="240"/>
    </row>
    <row r="29" spans="2:7" ht="19.5">
      <c r="B29" s="240"/>
      <c r="C29" s="240"/>
      <c r="D29" s="240"/>
      <c r="E29" s="240"/>
      <c r="F29" s="240"/>
      <c r="G29" s="240"/>
    </row>
    <row r="30" spans="2:7" ht="19.5">
      <c r="B30" s="240"/>
      <c r="C30" s="240"/>
      <c r="D30" s="240"/>
      <c r="E30" s="240"/>
      <c r="F30" s="240"/>
      <c r="G30" s="240"/>
    </row>
    <row r="31" spans="2:7" ht="19.5">
      <c r="B31" s="240"/>
      <c r="C31" s="240"/>
      <c r="D31" s="240"/>
      <c r="E31" s="240"/>
      <c r="F31" s="240"/>
      <c r="G31" s="240"/>
    </row>
    <row r="32" spans="2:7" ht="12" customHeight="1">
      <c r="B32" s="198" t="s">
        <v>516</v>
      </c>
      <c r="C32" s="199"/>
      <c r="D32" s="199"/>
      <c r="E32" s="199"/>
      <c r="F32" s="240"/>
      <c r="G32" s="240"/>
    </row>
    <row r="33" spans="2:14" ht="12" customHeight="1">
      <c r="B33" s="198" t="s">
        <v>583</v>
      </c>
      <c r="C33" s="199"/>
      <c r="D33" s="199"/>
      <c r="E33" s="199"/>
      <c r="F33" s="240"/>
      <c r="G33" s="240"/>
    </row>
    <row r="34" spans="2:14" ht="19.5">
      <c r="B34" s="198"/>
      <c r="C34" s="199"/>
      <c r="D34" s="199"/>
      <c r="E34" s="199"/>
      <c r="F34" s="240"/>
      <c r="G34" s="240"/>
    </row>
    <row r="35" spans="2:14" ht="19.5">
      <c r="B35" s="200" t="s">
        <v>517</v>
      </c>
      <c r="C35" s="199"/>
      <c r="D35" s="199"/>
      <c r="E35" s="199"/>
      <c r="F35" s="240"/>
      <c r="G35" s="240"/>
    </row>
    <row r="36" spans="2:14" ht="14.25" customHeight="1">
      <c r="B36" s="368" t="s">
        <v>605</v>
      </c>
      <c r="C36" s="369"/>
      <c r="D36" s="369"/>
      <c r="E36" s="370"/>
      <c r="F36" s="240"/>
      <c r="G36" s="240"/>
    </row>
    <row r="37" spans="2:14" ht="14.25" customHeight="1">
      <c r="B37" s="371"/>
      <c r="C37" s="372"/>
      <c r="D37" s="372"/>
      <c r="E37" s="373"/>
      <c r="F37" s="240"/>
      <c r="G37" s="240"/>
    </row>
    <row r="38" spans="2:14" ht="14.25" customHeight="1">
      <c r="B38" s="371"/>
      <c r="C38" s="372"/>
      <c r="D38" s="372"/>
      <c r="E38" s="373"/>
      <c r="F38" s="240"/>
      <c r="G38" s="240"/>
    </row>
    <row r="39" spans="2:14" ht="14.25" customHeight="1">
      <c r="B39" s="371"/>
      <c r="C39" s="372"/>
      <c r="D39" s="372"/>
      <c r="E39" s="373"/>
      <c r="F39" s="240"/>
      <c r="G39" s="240"/>
    </row>
    <row r="40" spans="2:14" ht="14.25" customHeight="1">
      <c r="B40" s="371"/>
      <c r="C40" s="372"/>
      <c r="D40" s="372"/>
      <c r="E40" s="373"/>
      <c r="F40" s="240"/>
      <c r="G40" s="240"/>
    </row>
    <row r="41" spans="2:14" ht="14.25" customHeight="1">
      <c r="B41" s="374"/>
      <c r="C41" s="375"/>
      <c r="D41" s="375"/>
      <c r="E41" s="376"/>
    </row>
    <row r="42" spans="2:14" s="202" customFormat="1" ht="58.5" customHeight="1">
      <c r="B42" s="237"/>
      <c r="C42" s="201"/>
      <c r="D42" s="365"/>
      <c r="E42" s="365"/>
      <c r="F42" s="201"/>
      <c r="H42" s="241"/>
      <c r="I42" s="241"/>
      <c r="J42" s="241"/>
      <c r="K42" s="241"/>
      <c r="L42" s="241"/>
      <c r="M42" s="203"/>
      <c r="N42" s="203"/>
    </row>
    <row r="43" spans="2:14" s="202" customFormat="1" ht="20.25">
      <c r="B43" s="237"/>
      <c r="C43" s="201"/>
      <c r="D43" s="365"/>
      <c r="E43" s="365"/>
      <c r="F43" s="201"/>
      <c r="H43" s="241"/>
      <c r="I43" s="241"/>
      <c r="J43" s="241"/>
      <c r="K43" s="241"/>
      <c r="L43" s="241"/>
      <c r="M43" s="203"/>
      <c r="N43" s="203"/>
    </row>
  </sheetData>
  <mergeCells count="6">
    <mergeCell ref="D43:E43"/>
    <mergeCell ref="B5:E5"/>
    <mergeCell ref="B6:E6"/>
    <mergeCell ref="C8:E8"/>
    <mergeCell ref="B36:E41"/>
    <mergeCell ref="D42:E42"/>
  </mergeCells>
  <printOptions horizontalCentered="1"/>
  <pageMargins left="0.51181102362204722" right="0.51181102362204722" top="0.55118110236220474" bottom="0.55118110236220474" header="0.31496062992125984" footer="0.31496062992125984"/>
  <pageSetup scale="9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B840-DF5C-4779-9C1F-C8836EE97C84}">
  <sheetPr>
    <tabColor rgb="FF13806F"/>
    <pageSetUpPr fitToPage="1"/>
  </sheetPr>
  <dimension ref="B1:N44"/>
  <sheetViews>
    <sheetView showGridLines="0" view="pageBreakPreview" zoomScale="90" zoomScaleNormal="77" zoomScaleSheetLayoutView="90" workbookViewId="0">
      <selection activeCell="B36" sqref="B36:E41"/>
    </sheetView>
  </sheetViews>
  <sheetFormatPr baseColWidth="10" defaultColWidth="10" defaultRowHeight="13.5"/>
  <cols>
    <col min="1" max="1" width="1.625" style="264" customWidth="1"/>
    <col min="2" max="2" width="20.5" style="264" customWidth="1"/>
    <col min="3" max="5" width="20.25" style="264" customWidth="1"/>
    <col min="6" max="6" width="2.75" style="264" customWidth="1"/>
    <col min="7" max="7" width="15" style="264" customWidth="1"/>
    <col min="8" max="8" width="10.75" style="264" bestFit="1" customWidth="1"/>
    <col min="9" max="16384" width="10" style="264"/>
  </cols>
  <sheetData>
    <row r="1" spans="2:12" s="263" customFormat="1" ht="15" customHeight="1">
      <c r="E1" s="131"/>
      <c r="G1" s="264"/>
    </row>
    <row r="2" spans="2:12" s="263" customFormat="1" ht="15" customHeight="1">
      <c r="E2" s="128"/>
      <c r="G2" s="264"/>
    </row>
    <row r="3" spans="2:12" s="263" customFormat="1" ht="15" customHeight="1">
      <c r="C3" s="265"/>
      <c r="D3" s="265"/>
      <c r="E3" s="132"/>
    </row>
    <row r="4" spans="2:12" s="263" customFormat="1" ht="30" customHeight="1">
      <c r="C4" s="265"/>
      <c r="D4" s="265"/>
      <c r="E4" s="265"/>
    </row>
    <row r="5" spans="2:12" s="263" customFormat="1" ht="15" customHeight="1">
      <c r="B5" s="378" t="s">
        <v>562</v>
      </c>
      <c r="C5" s="378"/>
      <c r="D5" s="378"/>
      <c r="E5" s="378"/>
    </row>
    <row r="6" spans="2:12" s="263" customFormat="1" ht="15" customHeight="1">
      <c r="B6" s="366" t="s">
        <v>597</v>
      </c>
      <c r="C6" s="366"/>
      <c r="D6" s="366"/>
      <c r="E6" s="366"/>
    </row>
    <row r="7" spans="2:12" s="263" customFormat="1" ht="16.5" customHeight="1">
      <c r="B7" s="243"/>
      <c r="D7" s="266"/>
      <c r="E7" s="266"/>
    </row>
    <row r="8" spans="2:12" s="263" customFormat="1" ht="9.75" customHeight="1">
      <c r="B8" s="267"/>
      <c r="C8" s="379"/>
      <c r="D8" s="379"/>
      <c r="E8" s="379"/>
    </row>
    <row r="9" spans="2:12" s="268" customFormat="1" ht="45">
      <c r="B9" s="246" t="s">
        <v>17</v>
      </c>
      <c r="C9" s="247" t="s">
        <v>519</v>
      </c>
      <c r="D9" s="247" t="s">
        <v>520</v>
      </c>
      <c r="E9" s="247" t="s">
        <v>521</v>
      </c>
      <c r="F9" s="263"/>
      <c r="G9" s="263"/>
      <c r="H9" s="263"/>
      <c r="I9" s="263"/>
      <c r="J9" s="263"/>
      <c r="K9" s="263"/>
      <c r="L9" s="263"/>
    </row>
    <row r="10" spans="2:12" ht="17.25">
      <c r="B10" s="253">
        <v>2022</v>
      </c>
      <c r="C10" s="254">
        <f>748930.345*1000</f>
        <v>748930345</v>
      </c>
      <c r="D10" s="255">
        <f>738205.545*1000</f>
        <v>738205545</v>
      </c>
      <c r="E10" s="323">
        <f>(D10/C10)*100</f>
        <v>98.567984316351868</v>
      </c>
      <c r="F10" s="263"/>
      <c r="G10" s="263"/>
      <c r="H10" s="263"/>
      <c r="I10" s="263"/>
      <c r="J10" s="263"/>
      <c r="K10" s="263"/>
      <c r="L10" s="263"/>
    </row>
    <row r="11" spans="2:12" ht="17.25">
      <c r="B11" s="256">
        <v>2023</v>
      </c>
      <c r="C11" s="257">
        <f>738145.536*1000</f>
        <v>738145536</v>
      </c>
      <c r="D11" s="257">
        <f>727093.545*1000</f>
        <v>727093545</v>
      </c>
      <c r="E11" s="324">
        <f t="shared" ref="E11:E13" si="0">IF(C11=0,0,(D11/C11*100))</f>
        <v>98.502735509329156</v>
      </c>
      <c r="F11" s="263"/>
      <c r="G11" s="263"/>
      <c r="H11" s="263"/>
      <c r="I11" s="263"/>
      <c r="J11" s="263"/>
      <c r="K11" s="263"/>
      <c r="L11" s="263"/>
    </row>
    <row r="12" spans="2:12" ht="17.25">
      <c r="B12" s="253">
        <v>2024</v>
      </c>
      <c r="C12" s="254">
        <f>801555.854*1000</f>
        <v>801555854</v>
      </c>
      <c r="D12" s="255">
        <f>768734.82*1000</f>
        <v>768734820</v>
      </c>
      <c r="E12" s="323">
        <f t="shared" si="0"/>
        <v>95.905334127844824</v>
      </c>
      <c r="F12" s="263"/>
      <c r="G12" s="263"/>
      <c r="H12" s="263"/>
      <c r="I12" s="263"/>
      <c r="J12" s="263"/>
      <c r="K12" s="263"/>
      <c r="L12" s="263"/>
    </row>
    <row r="13" spans="2:12" ht="17.25">
      <c r="B13" s="256">
        <v>2025</v>
      </c>
      <c r="C13" s="257">
        <f>898734.307*1000</f>
        <v>898734307</v>
      </c>
      <c r="D13" s="257">
        <f>841272.035*1000</f>
        <v>841272035</v>
      </c>
      <c r="E13" s="324">
        <f t="shared" si="0"/>
        <v>93.606311503584337</v>
      </c>
      <c r="F13" s="263"/>
      <c r="G13" s="263"/>
      <c r="H13" s="263"/>
      <c r="I13" s="263"/>
      <c r="J13" s="263"/>
      <c r="K13" s="263"/>
      <c r="L13" s="263"/>
    </row>
    <row r="14" spans="2:12" ht="17.25">
      <c r="B14" s="253">
        <v>2026</v>
      </c>
      <c r="C14" s="254">
        <v>977768711.65999997</v>
      </c>
      <c r="D14" s="255">
        <v>872464127.38999987</v>
      </c>
      <c r="E14" s="323">
        <f>IF(C14=0,0,(D14/C14*100))</f>
        <v>89.230113112208315</v>
      </c>
      <c r="F14" s="263"/>
      <c r="G14" s="269"/>
      <c r="H14" s="263"/>
      <c r="I14" s="263"/>
      <c r="J14" s="263"/>
      <c r="K14" s="263"/>
      <c r="L14" s="263"/>
    </row>
    <row r="15" spans="2:12" ht="12" customHeight="1">
      <c r="B15" s="270"/>
      <c r="C15" s="271"/>
      <c r="D15" s="272"/>
      <c r="E15" s="327"/>
      <c r="F15" s="263"/>
      <c r="G15" s="263"/>
      <c r="H15" s="263"/>
      <c r="I15" s="263"/>
      <c r="J15" s="263"/>
      <c r="K15" s="263"/>
      <c r="L15" s="263"/>
    </row>
    <row r="16" spans="2:12" ht="20.25" customHeight="1">
      <c r="B16" s="261" t="s">
        <v>561</v>
      </c>
      <c r="C16" s="273">
        <f>C14-C13</f>
        <v>79034404.659999967</v>
      </c>
      <c r="D16" s="273">
        <f t="shared" ref="D16:E16" si="1">D14-D13</f>
        <v>31192092.389999866</v>
      </c>
      <c r="E16" s="328">
        <f t="shared" si="1"/>
        <v>-4.3761983913760218</v>
      </c>
      <c r="F16" s="263"/>
      <c r="G16" s="263"/>
      <c r="H16" s="263"/>
      <c r="I16" s="263"/>
      <c r="J16" s="263"/>
      <c r="K16" s="263"/>
      <c r="L16" s="263"/>
    </row>
    <row r="17" spans="2:12" ht="14.25">
      <c r="B17" s="263"/>
      <c r="C17" s="274"/>
      <c r="D17" s="274"/>
      <c r="E17" s="263"/>
      <c r="F17" s="263"/>
      <c r="G17" s="263"/>
      <c r="H17" s="263"/>
      <c r="I17" s="263"/>
      <c r="J17" s="263"/>
      <c r="K17" s="263"/>
      <c r="L17" s="263"/>
    </row>
    <row r="18" spans="2:12" ht="17.25" customHeight="1">
      <c r="B18" s="263"/>
      <c r="C18" s="263"/>
      <c r="D18" s="263"/>
      <c r="E18" s="275"/>
      <c r="F18" s="263"/>
      <c r="G18" s="263"/>
    </row>
    <row r="19" spans="2:12" ht="14.25">
      <c r="B19" s="263"/>
      <c r="C19" s="263"/>
      <c r="D19" s="263"/>
      <c r="E19" s="263"/>
      <c r="F19" s="263"/>
      <c r="G19" s="263"/>
    </row>
    <row r="20" spans="2:12" ht="14.25">
      <c r="B20" s="263"/>
      <c r="C20" s="263"/>
      <c r="D20" s="263"/>
      <c r="E20" s="263"/>
      <c r="F20" s="263"/>
      <c r="G20" s="263"/>
    </row>
    <row r="21" spans="2:12" ht="14.25">
      <c r="B21" s="263"/>
      <c r="C21" s="263"/>
      <c r="D21" s="263"/>
      <c r="E21" s="263"/>
      <c r="F21" s="263"/>
      <c r="G21" s="263"/>
    </row>
    <row r="22" spans="2:12" ht="14.25">
      <c r="B22" s="263"/>
      <c r="C22" s="263"/>
      <c r="D22" s="263"/>
      <c r="E22" s="263"/>
      <c r="F22" s="263"/>
      <c r="G22" s="263"/>
    </row>
    <row r="23" spans="2:12" ht="14.25">
      <c r="B23" s="263"/>
      <c r="C23" s="263"/>
      <c r="D23" s="263"/>
      <c r="E23" s="263"/>
      <c r="F23" s="263"/>
      <c r="G23" s="263"/>
    </row>
    <row r="24" spans="2:12" ht="14.25">
      <c r="B24" s="263"/>
      <c r="C24" s="263"/>
      <c r="D24" s="263"/>
      <c r="E24" s="263"/>
      <c r="F24" s="263"/>
      <c r="G24" s="263"/>
    </row>
    <row r="25" spans="2:12" ht="14.25">
      <c r="B25" s="263"/>
      <c r="C25" s="263"/>
      <c r="D25" s="263"/>
      <c r="E25" s="263"/>
      <c r="F25" s="263"/>
      <c r="G25" s="263"/>
    </row>
    <row r="26" spans="2:12" ht="14.25">
      <c r="B26" s="263"/>
      <c r="C26" s="263"/>
      <c r="D26" s="263"/>
      <c r="E26" s="263"/>
      <c r="F26" s="263"/>
      <c r="G26" s="263"/>
    </row>
    <row r="27" spans="2:12" ht="14.25">
      <c r="B27" s="263"/>
      <c r="C27" s="263"/>
      <c r="D27" s="263"/>
      <c r="E27" s="263"/>
      <c r="F27" s="263"/>
      <c r="G27" s="263"/>
    </row>
    <row r="28" spans="2:12" ht="14.25">
      <c r="B28" s="263"/>
      <c r="C28" s="263"/>
      <c r="D28" s="263"/>
      <c r="E28" s="263"/>
      <c r="F28" s="263"/>
      <c r="G28" s="263"/>
    </row>
    <row r="29" spans="2:12" ht="14.25">
      <c r="B29" s="263"/>
      <c r="C29" s="263"/>
      <c r="D29" s="263"/>
      <c r="E29" s="263"/>
      <c r="F29" s="263"/>
      <c r="G29" s="263"/>
    </row>
    <row r="30" spans="2:12" ht="14.25">
      <c r="B30" s="263"/>
      <c r="C30" s="263"/>
      <c r="D30" s="263"/>
      <c r="E30" s="263"/>
      <c r="F30" s="263"/>
      <c r="G30" s="263"/>
    </row>
    <row r="31" spans="2:12" ht="14.25">
      <c r="B31" s="263"/>
      <c r="C31" s="263"/>
      <c r="D31" s="263"/>
      <c r="E31" s="263"/>
      <c r="F31" s="263"/>
      <c r="G31" s="263"/>
    </row>
    <row r="32" spans="2:12" ht="12" customHeight="1">
      <c r="B32" s="198" t="s">
        <v>516</v>
      </c>
      <c r="C32" s="202"/>
      <c r="D32" s="202"/>
      <c r="E32" s="202"/>
      <c r="F32" s="263"/>
      <c r="G32" s="263"/>
    </row>
    <row r="33" spans="2:14" ht="12" customHeight="1">
      <c r="B33" s="198" t="s">
        <v>583</v>
      </c>
      <c r="C33" s="202"/>
      <c r="D33" s="202"/>
      <c r="E33" s="202"/>
      <c r="F33" s="263"/>
      <c r="G33" s="276"/>
    </row>
    <row r="34" spans="2:14" ht="17.25">
      <c r="B34" s="204"/>
      <c r="C34" s="202"/>
      <c r="D34" s="202"/>
      <c r="E34" s="202"/>
      <c r="F34" s="263"/>
      <c r="G34" s="263"/>
    </row>
    <row r="35" spans="2:14" ht="17.25">
      <c r="B35" s="200" t="s">
        <v>517</v>
      </c>
      <c r="C35" s="202"/>
      <c r="D35" s="202"/>
      <c r="E35" s="202"/>
      <c r="F35" s="263"/>
    </row>
    <row r="36" spans="2:14" ht="19.5" customHeight="1">
      <c r="B36" s="380" t="s">
        <v>604</v>
      </c>
      <c r="C36" s="380"/>
      <c r="D36" s="380"/>
      <c r="E36" s="380"/>
    </row>
    <row r="37" spans="2:14" ht="19.5" customHeight="1">
      <c r="B37" s="380"/>
      <c r="C37" s="380"/>
      <c r="D37" s="380"/>
      <c r="E37" s="380"/>
    </row>
    <row r="38" spans="2:14" ht="19.5" customHeight="1">
      <c r="B38" s="380"/>
      <c r="C38" s="380"/>
      <c r="D38" s="380"/>
      <c r="E38" s="380"/>
    </row>
    <row r="39" spans="2:14" ht="19.5" customHeight="1">
      <c r="B39" s="380"/>
      <c r="C39" s="380"/>
      <c r="D39" s="380"/>
      <c r="E39" s="380"/>
      <c r="H39" s="277"/>
    </row>
    <row r="40" spans="2:14" ht="19.5" customHeight="1">
      <c r="B40" s="380"/>
      <c r="C40" s="380"/>
      <c r="D40" s="380"/>
      <c r="E40" s="380"/>
      <c r="H40" s="277"/>
    </row>
    <row r="41" spans="2:14" ht="19.5" customHeight="1">
      <c r="B41" s="380"/>
      <c r="C41" s="380"/>
      <c r="D41" s="380"/>
      <c r="E41" s="380"/>
      <c r="H41" s="277"/>
    </row>
    <row r="42" spans="2:14" s="129" customFormat="1" ht="58.5" customHeight="1">
      <c r="B42" s="237"/>
      <c r="C42" s="201"/>
      <c r="D42" s="365"/>
      <c r="E42" s="365"/>
      <c r="F42" s="126"/>
      <c r="H42" s="277"/>
      <c r="I42" s="264"/>
      <c r="J42" s="264"/>
      <c r="K42" s="264"/>
      <c r="L42" s="264"/>
      <c r="M42" s="130"/>
      <c r="N42" s="130"/>
    </row>
    <row r="43" spans="2:14" s="129" customFormat="1" ht="15">
      <c r="B43" s="238"/>
      <c r="C43" s="126"/>
      <c r="D43" s="377"/>
      <c r="E43" s="377"/>
      <c r="F43" s="126"/>
      <c r="H43" s="277"/>
      <c r="I43" s="264"/>
      <c r="J43" s="264"/>
      <c r="K43" s="264"/>
      <c r="L43" s="264"/>
      <c r="M43" s="130"/>
      <c r="N43" s="130"/>
    </row>
    <row r="44" spans="2:14" s="129" customFormat="1" ht="15">
      <c r="B44" s="238"/>
      <c r="C44" s="126"/>
      <c r="D44" s="377"/>
      <c r="E44" s="377"/>
      <c r="F44" s="126"/>
      <c r="H44" s="277"/>
      <c r="I44" s="264"/>
      <c r="J44" s="264"/>
      <c r="K44" s="264"/>
      <c r="L44" s="264"/>
      <c r="M44" s="130"/>
      <c r="N44" s="130"/>
    </row>
  </sheetData>
  <mergeCells count="7">
    <mergeCell ref="D44:E44"/>
    <mergeCell ref="B5:E5"/>
    <mergeCell ref="B6:E6"/>
    <mergeCell ref="C8:E8"/>
    <mergeCell ref="B36:E41"/>
    <mergeCell ref="D42:E42"/>
    <mergeCell ref="D43:E43"/>
  </mergeCells>
  <printOptions horizontalCentered="1"/>
  <pageMargins left="0.51181102362204722" right="0.51181102362204722" top="0.55118110236220474" bottom="0.55118110236220474" header="0.31496062992125984" footer="0.31496062992125984"/>
  <pageSetup scale="9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D45E6-04C3-46BA-8880-03021126ED3B}">
  <sheetPr>
    <tabColor rgb="FF13806F"/>
    <pageSetUpPr fitToPage="1"/>
  </sheetPr>
  <dimension ref="B1:N43"/>
  <sheetViews>
    <sheetView showGridLines="0" view="pageBreakPreview" zoomScale="90" zoomScaleNormal="100" zoomScaleSheetLayoutView="90" workbookViewId="0">
      <selection activeCell="B35" sqref="B35:E40"/>
    </sheetView>
  </sheetViews>
  <sheetFormatPr baseColWidth="10" defaultColWidth="10" defaultRowHeight="13.5"/>
  <cols>
    <col min="1" max="1" width="1.625" style="264" customWidth="1"/>
    <col min="2" max="2" width="20.5" style="264" customWidth="1"/>
    <col min="3" max="5" width="20.25" style="264" customWidth="1"/>
    <col min="6" max="6" width="1.625" style="264" customWidth="1"/>
    <col min="7" max="7" width="13.25" style="264" bestFit="1" customWidth="1"/>
    <col min="8" max="16384" width="10" style="264"/>
  </cols>
  <sheetData>
    <row r="1" spans="2:7" s="263" customFormat="1" ht="15" customHeight="1">
      <c r="E1" s="131"/>
      <c r="G1" s="264"/>
    </row>
    <row r="2" spans="2:7" s="263" customFormat="1" ht="15" customHeight="1">
      <c r="E2" s="128"/>
      <c r="G2" s="264"/>
    </row>
    <row r="3" spans="2:7" s="263" customFormat="1" ht="15" customHeight="1">
      <c r="C3" s="265"/>
      <c r="D3" s="265"/>
      <c r="E3" s="132"/>
    </row>
    <row r="4" spans="2:7" s="263" customFormat="1" ht="30" customHeight="1">
      <c r="C4" s="265"/>
      <c r="D4" s="265"/>
      <c r="E4" s="265"/>
    </row>
    <row r="5" spans="2:7" s="263" customFormat="1" ht="15" customHeight="1">
      <c r="B5" s="378" t="s">
        <v>563</v>
      </c>
      <c r="C5" s="378"/>
      <c r="D5" s="378"/>
      <c r="E5" s="378"/>
    </row>
    <row r="6" spans="2:7" s="263" customFormat="1" ht="15" customHeight="1">
      <c r="B6" s="366" t="s">
        <v>597</v>
      </c>
      <c r="C6" s="366"/>
      <c r="D6" s="366"/>
      <c r="E6" s="366"/>
    </row>
    <row r="7" spans="2:7" s="263" customFormat="1" ht="16.5" customHeight="1">
      <c r="B7" s="243"/>
      <c r="D7" s="266"/>
      <c r="E7" s="266"/>
    </row>
    <row r="8" spans="2:7" s="263" customFormat="1" ht="9.75" customHeight="1">
      <c r="B8" s="267"/>
      <c r="C8" s="379"/>
      <c r="D8" s="379"/>
      <c r="E8" s="379"/>
    </row>
    <row r="9" spans="2:7" s="268" customFormat="1" ht="60">
      <c r="B9" s="246" t="s">
        <v>17</v>
      </c>
      <c r="C9" s="247" t="s">
        <v>522</v>
      </c>
      <c r="D9" s="247" t="s">
        <v>523</v>
      </c>
      <c r="E9" s="247" t="s">
        <v>524</v>
      </c>
      <c r="F9" s="263"/>
      <c r="G9" s="265"/>
    </row>
    <row r="10" spans="2:7" ht="17.25">
      <c r="B10" s="253">
        <v>2022</v>
      </c>
      <c r="C10" s="254">
        <f>732401.053*1000</f>
        <v>732401053</v>
      </c>
      <c r="D10" s="255">
        <f>732401.053*1000</f>
        <v>732401053</v>
      </c>
      <c r="E10" s="323">
        <v>100</v>
      </c>
      <c r="F10" s="263"/>
      <c r="G10" s="263"/>
    </row>
    <row r="11" spans="2:7" ht="17.25">
      <c r="B11" s="256">
        <v>2023</v>
      </c>
      <c r="C11" s="257">
        <f>720240.384*1000</f>
        <v>720240384</v>
      </c>
      <c r="D11" s="257">
        <f>720240.384*1000</f>
        <v>720240384</v>
      </c>
      <c r="E11" s="324">
        <f t="shared" ref="E11:E13" si="0">IF(C11=0,0,(D11/C11*100))</f>
        <v>100</v>
      </c>
      <c r="F11" s="263"/>
      <c r="G11" s="263"/>
    </row>
    <row r="12" spans="2:7" ht="17.25">
      <c r="B12" s="253">
        <v>2024</v>
      </c>
      <c r="C12" s="254">
        <f>791777.19*1000</f>
        <v>791777190</v>
      </c>
      <c r="D12" s="255">
        <f>755206.576*1000</f>
        <v>755206576</v>
      </c>
      <c r="E12" s="323">
        <f t="shared" si="0"/>
        <v>95.381198844589093</v>
      </c>
      <c r="F12" s="263"/>
      <c r="G12" s="263"/>
    </row>
    <row r="13" spans="2:7" ht="17.25">
      <c r="B13" s="256">
        <v>2025</v>
      </c>
      <c r="C13" s="257">
        <f>877676.734*1000</f>
        <v>877676734</v>
      </c>
      <c r="D13" s="257">
        <f>826891.485*1000</f>
        <v>826891485</v>
      </c>
      <c r="E13" s="324">
        <f t="shared" si="0"/>
        <v>94.213672639065308</v>
      </c>
      <c r="F13" s="263"/>
      <c r="G13" s="263"/>
    </row>
    <row r="14" spans="2:7" ht="17.25">
      <c r="B14" s="253">
        <v>2026</v>
      </c>
      <c r="C14" s="254">
        <v>955718679.65999997</v>
      </c>
      <c r="D14" s="255">
        <v>849014607.78999984</v>
      </c>
      <c r="E14" s="323">
        <f>IF(C14=0,0,(D14/C14*100))</f>
        <v>88.835200761383007</v>
      </c>
      <c r="F14" s="263"/>
      <c r="G14" s="263"/>
    </row>
    <row r="15" spans="2:7" ht="12" customHeight="1">
      <c r="B15" s="278"/>
      <c r="C15" s="271"/>
      <c r="D15" s="272"/>
      <c r="E15" s="327"/>
      <c r="F15" s="263"/>
      <c r="G15" s="263"/>
    </row>
    <row r="16" spans="2:7" ht="20.25" customHeight="1">
      <c r="B16" s="261" t="s">
        <v>561</v>
      </c>
      <c r="C16" s="273">
        <f>C14-C13</f>
        <v>78041945.659999967</v>
      </c>
      <c r="D16" s="273">
        <f t="shared" ref="D16:E16" si="1">D14-D13</f>
        <v>22123122.789999843</v>
      </c>
      <c r="E16" s="328">
        <f t="shared" si="1"/>
        <v>-5.3784718776823013</v>
      </c>
      <c r="F16" s="263"/>
      <c r="G16" s="263"/>
    </row>
    <row r="17" spans="2:7" ht="14.25">
      <c r="B17" s="263"/>
      <c r="C17" s="274"/>
      <c r="D17" s="263"/>
      <c r="E17" s="263"/>
      <c r="F17" s="263"/>
      <c r="G17" s="263"/>
    </row>
    <row r="18" spans="2:7" ht="17.25" customHeight="1">
      <c r="B18" s="263"/>
      <c r="C18" s="263"/>
      <c r="D18" s="263"/>
      <c r="E18" s="275"/>
      <c r="F18" s="263"/>
      <c r="G18" s="263"/>
    </row>
    <row r="19" spans="2:7" ht="14.25">
      <c r="B19" s="263"/>
      <c r="C19" s="263"/>
      <c r="D19" s="263"/>
      <c r="E19" s="263"/>
      <c r="F19" s="263"/>
      <c r="G19" s="263"/>
    </row>
    <row r="20" spans="2:7" ht="14.25">
      <c r="B20" s="263"/>
      <c r="C20" s="263"/>
      <c r="D20" s="263"/>
      <c r="E20" s="263"/>
      <c r="F20" s="263"/>
      <c r="G20" s="263"/>
    </row>
    <row r="21" spans="2:7" ht="14.25">
      <c r="B21" s="263"/>
      <c r="C21" s="263"/>
      <c r="D21" s="263"/>
      <c r="E21" s="263"/>
      <c r="F21" s="263"/>
      <c r="G21" s="263"/>
    </row>
    <row r="22" spans="2:7" ht="14.25">
      <c r="B22" s="263"/>
      <c r="C22" s="263"/>
      <c r="D22" s="263"/>
      <c r="E22" s="263"/>
      <c r="F22" s="263"/>
      <c r="G22" s="263"/>
    </row>
    <row r="23" spans="2:7" ht="14.25">
      <c r="B23" s="263"/>
      <c r="C23" s="263"/>
      <c r="D23" s="263"/>
      <c r="E23" s="263"/>
      <c r="F23" s="263"/>
      <c r="G23" s="263"/>
    </row>
    <row r="24" spans="2:7" ht="14.25">
      <c r="B24" s="263"/>
      <c r="C24" s="263"/>
      <c r="D24" s="263"/>
      <c r="E24" s="263"/>
      <c r="F24" s="263"/>
      <c r="G24" s="263"/>
    </row>
    <row r="25" spans="2:7" ht="14.25">
      <c r="B25" s="263"/>
      <c r="C25" s="263"/>
      <c r="D25" s="263"/>
      <c r="E25" s="263"/>
      <c r="F25" s="263"/>
      <c r="G25" s="263"/>
    </row>
    <row r="26" spans="2:7" ht="14.25">
      <c r="B26" s="263"/>
      <c r="C26" s="263"/>
      <c r="D26" s="263"/>
      <c r="E26" s="263"/>
      <c r="F26" s="263"/>
      <c r="G26" s="263"/>
    </row>
    <row r="27" spans="2:7" ht="14.25">
      <c r="B27" s="263"/>
      <c r="C27" s="263"/>
      <c r="D27" s="263"/>
      <c r="E27" s="263"/>
      <c r="F27" s="263"/>
      <c r="G27" s="263"/>
    </row>
    <row r="28" spans="2:7" ht="14.25">
      <c r="B28" s="263"/>
      <c r="C28" s="263"/>
      <c r="D28" s="263"/>
      <c r="E28" s="263"/>
      <c r="F28" s="263"/>
      <c r="G28" s="263"/>
    </row>
    <row r="29" spans="2:7" ht="14.25">
      <c r="B29" s="263"/>
      <c r="C29" s="263"/>
      <c r="D29" s="263"/>
      <c r="E29" s="263"/>
      <c r="F29" s="263"/>
      <c r="G29" s="263"/>
    </row>
    <row r="30" spans="2:7" ht="14.25">
      <c r="B30" s="263"/>
      <c r="C30" s="263"/>
      <c r="D30" s="263"/>
      <c r="E30" s="263"/>
      <c r="F30" s="263"/>
      <c r="G30" s="263"/>
    </row>
    <row r="31" spans="2:7" ht="12" customHeight="1">
      <c r="B31" s="198" t="s">
        <v>516</v>
      </c>
      <c r="C31" s="127"/>
      <c r="D31" s="127"/>
      <c r="E31" s="127"/>
      <c r="F31" s="263"/>
      <c r="G31" s="263"/>
    </row>
    <row r="32" spans="2:7" ht="12" customHeight="1">
      <c r="B32" s="198" t="s">
        <v>583</v>
      </c>
      <c r="C32" s="127"/>
      <c r="D32" s="127"/>
      <c r="E32" s="127"/>
      <c r="F32" s="263"/>
      <c r="G32" s="263"/>
    </row>
    <row r="33" spans="2:14" ht="15">
      <c r="B33" s="204"/>
      <c r="C33" s="127"/>
      <c r="D33" s="127"/>
      <c r="E33" s="127"/>
      <c r="F33" s="263"/>
      <c r="G33" s="263"/>
    </row>
    <row r="34" spans="2:14" ht="15">
      <c r="B34" s="200" t="s">
        <v>517</v>
      </c>
      <c r="C34" s="127"/>
      <c r="D34" s="127"/>
      <c r="E34" s="127"/>
      <c r="F34" s="263"/>
    </row>
    <row r="35" spans="2:14" ht="19.5" customHeight="1">
      <c r="B35" s="380" t="s">
        <v>603</v>
      </c>
      <c r="C35" s="380"/>
      <c r="D35" s="380"/>
      <c r="E35" s="380"/>
    </row>
    <row r="36" spans="2:14" ht="19.5" customHeight="1">
      <c r="B36" s="380"/>
      <c r="C36" s="380"/>
      <c r="D36" s="380"/>
      <c r="E36" s="380"/>
    </row>
    <row r="37" spans="2:14" ht="19.5" customHeight="1">
      <c r="B37" s="380"/>
      <c r="C37" s="380"/>
      <c r="D37" s="380"/>
      <c r="E37" s="380"/>
    </row>
    <row r="38" spans="2:14" ht="19.5" customHeight="1">
      <c r="B38" s="380"/>
      <c r="C38" s="380"/>
      <c r="D38" s="380"/>
      <c r="E38" s="380"/>
      <c r="H38" s="277"/>
    </row>
    <row r="39" spans="2:14" ht="19.5" customHeight="1">
      <c r="B39" s="380"/>
      <c r="C39" s="380"/>
      <c r="D39" s="380"/>
      <c r="E39" s="380"/>
      <c r="H39" s="277"/>
    </row>
    <row r="40" spans="2:14" ht="19.5" customHeight="1">
      <c r="B40" s="380"/>
      <c r="C40" s="380"/>
      <c r="D40" s="380"/>
      <c r="E40" s="380"/>
      <c r="H40" s="277"/>
    </row>
    <row r="41" spans="2:14" s="129" customFormat="1" ht="58.5" customHeight="1">
      <c r="B41" s="238"/>
      <c r="C41" s="126"/>
      <c r="D41" s="377"/>
      <c r="E41" s="377"/>
      <c r="F41" s="126"/>
      <c r="H41" s="264"/>
      <c r="I41" s="264"/>
      <c r="J41" s="264"/>
      <c r="K41" s="264"/>
      <c r="L41" s="264"/>
      <c r="M41" s="130"/>
      <c r="N41" s="130"/>
    </row>
    <row r="42" spans="2:14" s="129" customFormat="1" ht="15">
      <c r="B42" s="238"/>
      <c r="C42" s="126"/>
      <c r="D42" s="377"/>
      <c r="E42" s="377"/>
      <c r="F42" s="126"/>
      <c r="H42" s="264"/>
      <c r="I42" s="264"/>
      <c r="J42" s="264"/>
      <c r="K42" s="264"/>
      <c r="L42" s="264"/>
      <c r="M42" s="130"/>
      <c r="N42" s="130"/>
    </row>
    <row r="43" spans="2:14" s="129" customFormat="1" ht="15">
      <c r="B43" s="238"/>
      <c r="C43" s="126"/>
      <c r="D43" s="377"/>
      <c r="E43" s="377"/>
      <c r="F43" s="126"/>
      <c r="H43" s="264"/>
      <c r="I43" s="264"/>
      <c r="J43" s="264"/>
      <c r="K43" s="264"/>
      <c r="L43" s="264"/>
      <c r="M43" s="130"/>
      <c r="N43" s="130"/>
    </row>
  </sheetData>
  <mergeCells count="7">
    <mergeCell ref="D43:E43"/>
    <mergeCell ref="B5:E5"/>
    <mergeCell ref="B6:E6"/>
    <mergeCell ref="C8:E8"/>
    <mergeCell ref="B35:E40"/>
    <mergeCell ref="D41:E41"/>
    <mergeCell ref="D42:E42"/>
  </mergeCells>
  <printOptions horizontalCentered="1"/>
  <pageMargins left="0.51181102362204722" right="0.51181102362204722" top="0.55118110236220474" bottom="0.55118110236220474" header="0.31496062992125984" footer="0.31496062992125984"/>
  <pageSetup scale="9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881A-175B-497A-B0F8-BB18FAB3449B}">
  <sheetPr>
    <tabColor rgb="FF13806F"/>
    <pageSetUpPr fitToPage="1"/>
  </sheetPr>
  <dimension ref="B1:N43"/>
  <sheetViews>
    <sheetView showGridLines="0" view="pageBreakPreview" zoomScale="90" zoomScaleNormal="100" zoomScaleSheetLayoutView="90" workbookViewId="0">
      <selection activeCell="B35" sqref="B35:E40"/>
    </sheetView>
  </sheetViews>
  <sheetFormatPr baseColWidth="10" defaultColWidth="10" defaultRowHeight="13.5"/>
  <cols>
    <col min="1" max="1" width="1.5" style="280" customWidth="1"/>
    <col min="2" max="2" width="20.5" style="280" customWidth="1"/>
    <col min="3" max="5" width="20.25" style="280" customWidth="1"/>
    <col min="6" max="6" width="2.5" style="280" customWidth="1"/>
    <col min="7" max="7" width="15.875" style="280" customWidth="1"/>
    <col min="8" max="16384" width="10" style="280"/>
  </cols>
  <sheetData>
    <row r="1" spans="2:7" s="279" customFormat="1" ht="15" customHeight="1">
      <c r="E1" s="131"/>
      <c r="G1" s="280"/>
    </row>
    <row r="2" spans="2:7" s="279" customFormat="1" ht="15" customHeight="1">
      <c r="E2" s="128"/>
      <c r="G2" s="280"/>
    </row>
    <row r="3" spans="2:7" s="279" customFormat="1" ht="15" customHeight="1">
      <c r="C3" s="281"/>
      <c r="D3" s="281"/>
      <c r="E3" s="132"/>
    </row>
    <row r="4" spans="2:7" s="279" customFormat="1" ht="30" customHeight="1">
      <c r="C4" s="281"/>
      <c r="D4" s="281"/>
      <c r="E4" s="281"/>
    </row>
    <row r="5" spans="2:7" s="279" customFormat="1" ht="15" customHeight="1">
      <c r="B5" s="378" t="s">
        <v>564</v>
      </c>
      <c r="C5" s="378"/>
      <c r="D5" s="378"/>
      <c r="E5" s="378"/>
    </row>
    <row r="6" spans="2:7" s="279" customFormat="1" ht="15" customHeight="1">
      <c r="B6" s="366" t="s">
        <v>598</v>
      </c>
      <c r="C6" s="366"/>
      <c r="D6" s="366"/>
      <c r="E6" s="366"/>
    </row>
    <row r="7" spans="2:7" s="279" customFormat="1" ht="16.5" customHeight="1">
      <c r="B7" s="243"/>
      <c r="C7" s="263"/>
      <c r="D7" s="266"/>
      <c r="E7" s="266"/>
    </row>
    <row r="8" spans="2:7" s="279" customFormat="1" ht="9.75" customHeight="1">
      <c r="B8" s="267"/>
      <c r="C8" s="379"/>
      <c r="D8" s="379"/>
      <c r="E8" s="379"/>
    </row>
    <row r="9" spans="2:7" s="268" customFormat="1" ht="45">
      <c r="B9" s="246" t="s">
        <v>17</v>
      </c>
      <c r="C9" s="247" t="s">
        <v>525</v>
      </c>
      <c r="D9" s="247" t="s">
        <v>526</v>
      </c>
      <c r="E9" s="247" t="s">
        <v>584</v>
      </c>
      <c r="F9" s="263"/>
      <c r="G9" s="265"/>
    </row>
    <row r="10" spans="2:7" ht="17.25">
      <c r="B10" s="253">
        <v>2022</v>
      </c>
      <c r="C10" s="254">
        <f>748930.345*1000</f>
        <v>748930345</v>
      </c>
      <c r="D10" s="254">
        <f>738205.545*1000</f>
        <v>738205545</v>
      </c>
      <c r="E10" s="323">
        <f t="shared" ref="E10:E13" si="0">IF(C10=0,0,(D10/C10*100))</f>
        <v>98.567984316351868</v>
      </c>
      <c r="F10" s="279"/>
      <c r="G10" s="279"/>
    </row>
    <row r="11" spans="2:7" ht="17.25">
      <c r="B11" s="256">
        <v>2023</v>
      </c>
      <c r="C11" s="257">
        <f>738145.536*1000</f>
        <v>738145536</v>
      </c>
      <c r="D11" s="257">
        <f>727093.545*1000</f>
        <v>727093545</v>
      </c>
      <c r="E11" s="324">
        <f t="shared" si="0"/>
        <v>98.502735509329156</v>
      </c>
      <c r="F11" s="279"/>
      <c r="G11" s="279"/>
    </row>
    <row r="12" spans="2:7" ht="17.25">
      <c r="B12" s="253">
        <v>2024</v>
      </c>
      <c r="C12" s="254">
        <f>801555.854*1000</f>
        <v>801555854</v>
      </c>
      <c r="D12" s="254">
        <f>768734.82*1000</f>
        <v>768734820</v>
      </c>
      <c r="E12" s="323">
        <f t="shared" si="0"/>
        <v>95.905334127844824</v>
      </c>
      <c r="F12" s="279"/>
      <c r="G12" s="279"/>
    </row>
    <row r="13" spans="2:7" ht="17.25">
      <c r="B13" s="256">
        <v>2025</v>
      </c>
      <c r="C13" s="257">
        <f>898734.307*1000</f>
        <v>898734307</v>
      </c>
      <c r="D13" s="257">
        <f>841272.035*1000</f>
        <v>841272035</v>
      </c>
      <c r="E13" s="324">
        <f t="shared" si="0"/>
        <v>93.606311503584337</v>
      </c>
      <c r="F13" s="279"/>
      <c r="G13" s="279"/>
    </row>
    <row r="14" spans="2:7" ht="17.25">
      <c r="B14" s="253">
        <v>2026</v>
      </c>
      <c r="C14" s="254">
        <v>977468711.65999997</v>
      </c>
      <c r="D14" s="255">
        <v>872464127.38999987</v>
      </c>
      <c r="E14" s="323">
        <f>IF(C14=0,0,(D14/C14*100))</f>
        <v>89.257499189751599</v>
      </c>
      <c r="F14" s="279"/>
      <c r="G14" s="282"/>
    </row>
    <row r="15" spans="2:7" ht="12" customHeight="1">
      <c r="B15" s="278"/>
      <c r="C15" s="271"/>
      <c r="D15" s="272"/>
      <c r="E15" s="327"/>
      <c r="F15" s="279"/>
      <c r="G15" s="279"/>
    </row>
    <row r="16" spans="2:7" ht="20.25" customHeight="1">
      <c r="B16" s="261" t="s">
        <v>561</v>
      </c>
      <c r="C16" s="273">
        <f>C14-C13</f>
        <v>78734404.659999967</v>
      </c>
      <c r="D16" s="273">
        <f t="shared" ref="D16:E16" si="1">D14-D13</f>
        <v>31192092.389999866</v>
      </c>
      <c r="E16" s="328">
        <f t="shared" si="1"/>
        <v>-4.3488123138327381</v>
      </c>
      <c r="F16" s="279"/>
      <c r="G16" s="283"/>
    </row>
    <row r="17" spans="2:7" ht="15">
      <c r="B17" s="279"/>
      <c r="C17" s="279"/>
      <c r="D17" s="279"/>
      <c r="E17" s="279"/>
      <c r="F17" s="279"/>
      <c r="G17" s="279"/>
    </row>
    <row r="18" spans="2:7" ht="17.25" customHeight="1">
      <c r="B18" s="279"/>
      <c r="C18" s="279"/>
      <c r="D18" s="279"/>
      <c r="E18" s="284"/>
      <c r="F18" s="279"/>
      <c r="G18" s="279"/>
    </row>
    <row r="19" spans="2:7" ht="15">
      <c r="B19" s="279"/>
      <c r="C19" s="279"/>
      <c r="D19" s="279"/>
      <c r="E19" s="279"/>
      <c r="F19" s="279"/>
      <c r="G19" s="279"/>
    </row>
    <row r="20" spans="2:7" ht="15">
      <c r="B20" s="279"/>
      <c r="C20" s="279"/>
      <c r="D20" s="279"/>
      <c r="E20" s="279"/>
      <c r="F20" s="279"/>
      <c r="G20" s="279"/>
    </row>
    <row r="21" spans="2:7" ht="15">
      <c r="B21" s="279"/>
      <c r="C21" s="279"/>
      <c r="D21" s="279"/>
      <c r="E21" s="279"/>
      <c r="F21" s="279"/>
      <c r="G21" s="279"/>
    </row>
    <row r="22" spans="2:7" ht="15">
      <c r="B22" s="279"/>
      <c r="C22" s="279"/>
      <c r="D22" s="279"/>
      <c r="E22" s="279"/>
      <c r="F22" s="279"/>
      <c r="G22" s="279"/>
    </row>
    <row r="23" spans="2:7" ht="15">
      <c r="B23" s="279"/>
      <c r="C23" s="279"/>
      <c r="D23" s="279"/>
      <c r="E23" s="279"/>
      <c r="F23" s="279"/>
      <c r="G23" s="279"/>
    </row>
    <row r="24" spans="2:7" ht="15">
      <c r="B24" s="279"/>
      <c r="C24" s="279"/>
      <c r="D24" s="279"/>
      <c r="E24" s="279"/>
      <c r="F24" s="279"/>
      <c r="G24" s="279"/>
    </row>
    <row r="25" spans="2:7" ht="15">
      <c r="B25" s="279"/>
      <c r="C25" s="279"/>
      <c r="D25" s="279"/>
      <c r="E25" s="279"/>
      <c r="F25" s="279"/>
      <c r="G25" s="279"/>
    </row>
    <row r="26" spans="2:7" ht="15">
      <c r="B26" s="279"/>
      <c r="C26" s="279"/>
      <c r="D26" s="279"/>
      <c r="E26" s="279"/>
      <c r="F26" s="279"/>
      <c r="G26" s="279"/>
    </row>
    <row r="27" spans="2:7" ht="15">
      <c r="B27" s="279"/>
      <c r="C27" s="279"/>
      <c r="D27" s="279"/>
      <c r="E27" s="279"/>
      <c r="F27" s="279"/>
      <c r="G27" s="279"/>
    </row>
    <row r="28" spans="2:7" ht="15">
      <c r="B28" s="279"/>
      <c r="C28" s="279"/>
      <c r="D28" s="279"/>
      <c r="E28" s="279"/>
      <c r="F28" s="279"/>
      <c r="G28" s="279"/>
    </row>
    <row r="29" spans="2:7" ht="15">
      <c r="B29" s="279"/>
      <c r="C29" s="279"/>
      <c r="D29" s="279"/>
      <c r="E29" s="279"/>
      <c r="F29" s="279"/>
      <c r="G29" s="279"/>
    </row>
    <row r="30" spans="2:7" ht="15">
      <c r="B30" s="279"/>
      <c r="C30" s="279"/>
      <c r="D30" s="279"/>
      <c r="E30" s="279"/>
      <c r="F30" s="279"/>
      <c r="G30" s="279"/>
    </row>
    <row r="31" spans="2:7" ht="12" customHeight="1">
      <c r="B31" s="198" t="s">
        <v>516</v>
      </c>
      <c r="C31" s="125"/>
      <c r="D31" s="125"/>
      <c r="E31" s="125"/>
      <c r="F31" s="279"/>
      <c r="G31" s="279"/>
    </row>
    <row r="32" spans="2:7" ht="12" customHeight="1">
      <c r="B32" s="198" t="s">
        <v>583</v>
      </c>
      <c r="C32" s="125"/>
      <c r="D32" s="125"/>
      <c r="E32" s="125"/>
      <c r="F32" s="279"/>
      <c r="G32" s="279"/>
    </row>
    <row r="33" spans="2:14" ht="13.5" customHeight="1">
      <c r="B33" s="204"/>
      <c r="C33" s="133"/>
      <c r="D33" s="133"/>
      <c r="E33" s="133"/>
      <c r="F33" s="279"/>
      <c r="G33" s="279"/>
    </row>
    <row r="34" spans="2:14" ht="15">
      <c r="B34" s="200" t="s">
        <v>517</v>
      </c>
      <c r="C34" s="125"/>
      <c r="D34" s="125"/>
      <c r="E34" s="125"/>
      <c r="F34" s="125"/>
    </row>
    <row r="35" spans="2:14" s="264" customFormat="1" ht="19.5" customHeight="1">
      <c r="B35" s="380" t="s">
        <v>602</v>
      </c>
      <c r="C35" s="380"/>
      <c r="D35" s="380"/>
      <c r="E35" s="380"/>
    </row>
    <row r="36" spans="2:14" s="264" customFormat="1" ht="19.5" customHeight="1">
      <c r="B36" s="380"/>
      <c r="C36" s="380"/>
      <c r="D36" s="380"/>
      <c r="E36" s="380"/>
    </row>
    <row r="37" spans="2:14" s="264" customFormat="1" ht="19.5" customHeight="1">
      <c r="B37" s="380"/>
      <c r="C37" s="380"/>
      <c r="D37" s="380"/>
      <c r="E37" s="380"/>
    </row>
    <row r="38" spans="2:14" s="264" customFormat="1" ht="19.5" customHeight="1">
      <c r="B38" s="380"/>
      <c r="C38" s="380"/>
      <c r="D38" s="380"/>
      <c r="E38" s="380"/>
      <c r="H38" s="277"/>
    </row>
    <row r="39" spans="2:14" s="264" customFormat="1" ht="19.5" customHeight="1">
      <c r="B39" s="380"/>
      <c r="C39" s="380"/>
      <c r="D39" s="380"/>
      <c r="E39" s="380"/>
      <c r="H39" s="277"/>
    </row>
    <row r="40" spans="2:14" s="264" customFormat="1" ht="19.5" customHeight="1">
      <c r="B40" s="380"/>
      <c r="C40" s="380"/>
      <c r="D40" s="380"/>
      <c r="E40" s="380"/>
      <c r="H40" s="277"/>
    </row>
    <row r="41" spans="2:14" s="285" customFormat="1" ht="58.5" customHeight="1">
      <c r="B41" s="238"/>
      <c r="C41" s="126"/>
      <c r="D41" s="377"/>
      <c r="E41" s="377"/>
      <c r="F41" s="126"/>
      <c r="H41" s="280"/>
      <c r="I41" s="280"/>
      <c r="J41" s="280"/>
      <c r="K41" s="280"/>
      <c r="L41" s="280"/>
      <c r="M41" s="286"/>
      <c r="N41" s="286"/>
    </row>
    <row r="42" spans="2:14" s="285" customFormat="1" ht="15.75">
      <c r="B42" s="238"/>
      <c r="C42" s="126"/>
      <c r="D42" s="377"/>
      <c r="E42" s="377"/>
      <c r="F42" s="126"/>
      <c r="H42" s="280"/>
      <c r="I42" s="280"/>
      <c r="J42" s="280"/>
      <c r="K42" s="280"/>
      <c r="L42" s="280"/>
      <c r="M42" s="286"/>
      <c r="N42" s="286"/>
    </row>
    <row r="43" spans="2:14" s="285" customFormat="1" ht="15.75">
      <c r="B43" s="238"/>
      <c r="C43" s="126"/>
      <c r="D43" s="377"/>
      <c r="E43" s="377"/>
      <c r="F43" s="126"/>
      <c r="H43" s="280"/>
      <c r="I43" s="280"/>
      <c r="J43" s="280"/>
      <c r="K43" s="280"/>
      <c r="L43" s="280"/>
      <c r="M43" s="286"/>
      <c r="N43" s="286"/>
    </row>
  </sheetData>
  <mergeCells count="7">
    <mergeCell ref="D43:E43"/>
    <mergeCell ref="B5:E5"/>
    <mergeCell ref="B6:E6"/>
    <mergeCell ref="C8:E8"/>
    <mergeCell ref="B35:E40"/>
    <mergeCell ref="D41:E41"/>
    <mergeCell ref="D42:E42"/>
  </mergeCells>
  <printOptions horizontalCentered="1"/>
  <pageMargins left="0.51181102362204722" right="0.51181102362204722" top="0.55118110236220474" bottom="0.55118110236220474" header="0.31496062992125984" footer="0.31496062992125984"/>
  <pageSetup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7570F-1C7A-48A3-B5E4-75A98EF7917B}">
  <sheetPr>
    <tabColor rgb="FF13806F"/>
    <pageSetUpPr fitToPage="1"/>
  </sheetPr>
  <dimension ref="B1:N43"/>
  <sheetViews>
    <sheetView showGridLines="0" view="pageBreakPreview" zoomScale="90" zoomScaleNormal="100" zoomScaleSheetLayoutView="90" workbookViewId="0">
      <selection activeCell="B35" sqref="B35:E40"/>
    </sheetView>
  </sheetViews>
  <sheetFormatPr baseColWidth="10" defaultColWidth="10" defaultRowHeight="13.5"/>
  <cols>
    <col min="1" max="1" width="1.75" style="264" customWidth="1"/>
    <col min="2" max="2" width="20.5" style="264" customWidth="1"/>
    <col min="3" max="5" width="20.25" style="264" customWidth="1"/>
    <col min="6" max="6" width="1.875" style="264" customWidth="1"/>
    <col min="7" max="7" width="13.25" style="264" bestFit="1" customWidth="1"/>
    <col min="8" max="8" width="10.125" style="264" bestFit="1" customWidth="1"/>
    <col min="9" max="9" width="13.25" style="264" bestFit="1" customWidth="1"/>
    <col min="10" max="10" width="10.125" style="264" bestFit="1" customWidth="1"/>
    <col min="11" max="11" width="17.625" style="264" bestFit="1" customWidth="1"/>
    <col min="12" max="12" width="14.5" style="264" bestFit="1" customWidth="1"/>
    <col min="13" max="16384" width="10" style="264"/>
  </cols>
  <sheetData>
    <row r="1" spans="2:12" s="263" customFormat="1" ht="15" customHeight="1">
      <c r="E1" s="131"/>
      <c r="G1" s="264"/>
    </row>
    <row r="2" spans="2:12" s="263" customFormat="1" ht="15" customHeight="1">
      <c r="E2" s="128"/>
      <c r="G2" s="264"/>
    </row>
    <row r="3" spans="2:12" s="263" customFormat="1" ht="15" customHeight="1">
      <c r="C3" s="265"/>
      <c r="D3" s="265"/>
      <c r="E3" s="132"/>
    </row>
    <row r="4" spans="2:12" s="263" customFormat="1" ht="30" customHeight="1">
      <c r="C4" s="265"/>
      <c r="D4" s="265"/>
      <c r="E4" s="265"/>
    </row>
    <row r="5" spans="2:12" s="263" customFormat="1" ht="12.75" customHeight="1">
      <c r="B5" s="366" t="s">
        <v>565</v>
      </c>
      <c r="C5" s="366"/>
      <c r="D5" s="366"/>
      <c r="E5" s="366"/>
    </row>
    <row r="6" spans="2:12" s="263" customFormat="1" ht="15" customHeight="1">
      <c r="B6" s="366" t="s">
        <v>597</v>
      </c>
      <c r="C6" s="366"/>
      <c r="D6" s="366"/>
      <c r="E6" s="366"/>
    </row>
    <row r="7" spans="2:12" s="263" customFormat="1" ht="16.5" customHeight="1">
      <c r="B7" s="243"/>
      <c r="D7" s="266"/>
      <c r="E7" s="266"/>
    </row>
    <row r="8" spans="2:12" s="263" customFormat="1" ht="9.75" customHeight="1">
      <c r="B8" s="267"/>
      <c r="C8" s="379"/>
      <c r="D8" s="379"/>
      <c r="E8" s="379"/>
    </row>
    <row r="9" spans="2:12" s="288" customFormat="1" ht="45">
      <c r="B9" s="246" t="s">
        <v>17</v>
      </c>
      <c r="C9" s="247" t="s">
        <v>527</v>
      </c>
      <c r="D9" s="247" t="s">
        <v>528</v>
      </c>
      <c r="E9" s="247" t="s">
        <v>585</v>
      </c>
      <c r="F9" s="275"/>
      <c r="G9" s="287"/>
      <c r="H9" s="287"/>
      <c r="I9" s="287"/>
      <c r="J9" s="287"/>
      <c r="K9" s="287"/>
      <c r="L9" s="287"/>
    </row>
    <row r="10" spans="2:12" ht="17.25">
      <c r="B10" s="253">
        <v>2022</v>
      </c>
      <c r="C10" s="254">
        <v>0</v>
      </c>
      <c r="D10" s="254">
        <v>0</v>
      </c>
      <c r="E10" s="323">
        <v>0</v>
      </c>
      <c r="F10" s="263"/>
      <c r="G10" s="263"/>
      <c r="H10" s="263"/>
      <c r="I10" s="263"/>
      <c r="J10" s="263"/>
      <c r="K10" s="263"/>
      <c r="L10" s="263"/>
    </row>
    <row r="11" spans="2:12" ht="17.25">
      <c r="B11" s="256">
        <v>2023</v>
      </c>
      <c r="C11" s="257">
        <v>0</v>
      </c>
      <c r="D11" s="257">
        <v>0</v>
      </c>
      <c r="E11" s="324">
        <f t="shared" ref="E11:E13" si="0">IF(C11=0,0,(D11/C11*100))</f>
        <v>0</v>
      </c>
      <c r="F11" s="263"/>
      <c r="G11" s="263"/>
      <c r="H11" s="263"/>
      <c r="I11" s="263"/>
      <c r="J11" s="263"/>
      <c r="K11" s="263"/>
      <c r="L11" s="263"/>
    </row>
    <row r="12" spans="2:12" ht="17.25">
      <c r="B12" s="253">
        <v>2024</v>
      </c>
      <c r="C12" s="254">
        <v>0</v>
      </c>
      <c r="D12" s="254">
        <v>0</v>
      </c>
      <c r="E12" s="323">
        <f t="shared" si="0"/>
        <v>0</v>
      </c>
      <c r="F12" s="263"/>
      <c r="G12" s="263"/>
      <c r="H12" s="263"/>
      <c r="I12" s="263"/>
      <c r="J12" s="263"/>
      <c r="K12" s="263"/>
      <c r="L12" s="263"/>
    </row>
    <row r="13" spans="2:12" ht="17.25">
      <c r="B13" s="256">
        <v>2025</v>
      </c>
      <c r="C13" s="257">
        <v>0</v>
      </c>
      <c r="D13" s="257">
        <v>0</v>
      </c>
      <c r="E13" s="324">
        <f t="shared" si="0"/>
        <v>0</v>
      </c>
      <c r="F13" s="263"/>
      <c r="G13" s="263"/>
      <c r="H13" s="263"/>
      <c r="I13" s="263"/>
      <c r="J13" s="263"/>
      <c r="K13" s="263"/>
      <c r="L13" s="263"/>
    </row>
    <row r="14" spans="2:12" ht="17.25">
      <c r="B14" s="253">
        <v>2026</v>
      </c>
      <c r="C14" s="254">
        <v>0</v>
      </c>
      <c r="D14" s="255">
        <v>0</v>
      </c>
      <c r="E14" s="323">
        <f>IF(C14=0,0,(D14/C14*100))</f>
        <v>0</v>
      </c>
      <c r="F14" s="263"/>
      <c r="G14" s="263"/>
      <c r="H14" s="263"/>
      <c r="I14" s="263"/>
      <c r="J14" s="263"/>
      <c r="K14" s="263"/>
      <c r="L14" s="263"/>
    </row>
    <row r="15" spans="2:12" ht="12" customHeight="1">
      <c r="B15" s="278"/>
      <c r="C15" s="271"/>
      <c r="D15" s="272"/>
      <c r="E15" s="327"/>
      <c r="F15" s="263"/>
      <c r="G15" s="263"/>
      <c r="H15" s="263"/>
      <c r="I15" s="263"/>
      <c r="J15" s="263"/>
      <c r="K15" s="263"/>
      <c r="L15" s="263"/>
    </row>
    <row r="16" spans="2:12" ht="20.25" customHeight="1">
      <c r="B16" s="261" t="s">
        <v>561</v>
      </c>
      <c r="C16" s="273">
        <f>C14-C13</f>
        <v>0</v>
      </c>
      <c r="D16" s="273">
        <f t="shared" ref="D16:E16" si="1">D14-D13</f>
        <v>0</v>
      </c>
      <c r="E16" s="328">
        <f t="shared" si="1"/>
        <v>0</v>
      </c>
      <c r="F16" s="263"/>
      <c r="G16" s="263"/>
      <c r="H16" s="263"/>
      <c r="I16" s="263"/>
      <c r="J16" s="263"/>
      <c r="K16" s="263"/>
      <c r="L16" s="263"/>
    </row>
    <row r="17" spans="2:12" ht="14.25">
      <c r="B17" s="263"/>
      <c r="C17" s="263"/>
      <c r="D17" s="263"/>
      <c r="E17" s="263"/>
      <c r="F17" s="263"/>
      <c r="G17" s="263"/>
      <c r="H17" s="263"/>
      <c r="I17" s="263"/>
      <c r="J17" s="263"/>
      <c r="K17" s="263"/>
      <c r="L17" s="263"/>
    </row>
    <row r="18" spans="2:12" ht="17.25" customHeight="1">
      <c r="B18" s="263"/>
      <c r="C18" s="263"/>
      <c r="D18" s="263"/>
      <c r="E18" s="275"/>
      <c r="F18" s="263"/>
      <c r="G18" s="263"/>
      <c r="H18" s="263"/>
      <c r="I18" s="263"/>
      <c r="J18" s="263"/>
      <c r="K18" s="263"/>
      <c r="L18" s="263"/>
    </row>
    <row r="19" spans="2:12" ht="14.25">
      <c r="B19" s="263"/>
      <c r="C19" s="263"/>
      <c r="D19" s="263"/>
      <c r="E19" s="263"/>
      <c r="F19" s="263"/>
      <c r="G19" s="263"/>
      <c r="H19" s="263"/>
      <c r="I19" s="263"/>
      <c r="J19" s="263"/>
      <c r="K19" s="263"/>
      <c r="L19" s="263"/>
    </row>
    <row r="20" spans="2:12" ht="14.25">
      <c r="B20" s="263"/>
      <c r="C20" s="263"/>
      <c r="D20" s="263"/>
      <c r="E20" s="263"/>
      <c r="F20" s="263"/>
      <c r="G20" s="263"/>
      <c r="H20" s="263"/>
      <c r="I20" s="263"/>
      <c r="J20" s="263"/>
      <c r="K20" s="263"/>
      <c r="L20" s="263"/>
    </row>
    <row r="21" spans="2:12" ht="14.25">
      <c r="B21" s="263"/>
      <c r="C21" s="263"/>
      <c r="D21" s="263"/>
      <c r="E21" s="263"/>
      <c r="F21" s="263"/>
      <c r="G21" s="263"/>
      <c r="H21" s="263"/>
      <c r="I21" s="263"/>
      <c r="J21" s="263"/>
      <c r="K21" s="263"/>
      <c r="L21" s="263"/>
    </row>
    <row r="22" spans="2:12" ht="14.25">
      <c r="B22" s="263"/>
      <c r="C22" s="263"/>
      <c r="D22" s="263"/>
      <c r="E22" s="263"/>
      <c r="F22" s="263"/>
      <c r="G22" s="263"/>
      <c r="H22" s="263"/>
      <c r="I22" s="263"/>
      <c r="J22" s="263"/>
      <c r="K22" s="263"/>
      <c r="L22" s="263"/>
    </row>
    <row r="23" spans="2:12" ht="14.25">
      <c r="B23" s="263"/>
      <c r="C23" s="263"/>
      <c r="D23" s="263"/>
      <c r="E23" s="263"/>
      <c r="F23" s="263"/>
      <c r="G23" s="263"/>
      <c r="H23" s="263"/>
      <c r="I23" s="263"/>
      <c r="J23" s="263"/>
      <c r="K23" s="263"/>
      <c r="L23" s="263"/>
    </row>
    <row r="24" spans="2:12" ht="14.25">
      <c r="B24" s="263"/>
      <c r="C24" s="263"/>
      <c r="D24" s="263"/>
      <c r="E24" s="263"/>
      <c r="F24" s="263"/>
      <c r="G24" s="263"/>
      <c r="H24" s="263"/>
      <c r="I24" s="263"/>
      <c r="J24" s="263"/>
      <c r="K24" s="263"/>
      <c r="L24" s="263"/>
    </row>
    <row r="25" spans="2:12" ht="14.25">
      <c r="B25" s="263"/>
      <c r="C25" s="263"/>
      <c r="D25" s="263"/>
      <c r="E25" s="263"/>
      <c r="F25" s="263"/>
      <c r="G25" s="263"/>
      <c r="H25" s="263"/>
      <c r="I25" s="263"/>
      <c r="J25" s="263"/>
      <c r="K25" s="263"/>
      <c r="L25" s="263"/>
    </row>
    <row r="26" spans="2:12" ht="14.25">
      <c r="B26" s="263"/>
      <c r="C26" s="263"/>
      <c r="D26" s="263"/>
      <c r="E26" s="263"/>
      <c r="F26" s="263"/>
      <c r="G26" s="263"/>
      <c r="H26" s="263"/>
      <c r="I26" s="263"/>
      <c r="J26" s="263"/>
      <c r="K26" s="263"/>
      <c r="L26" s="263"/>
    </row>
    <row r="27" spans="2:12" ht="14.25">
      <c r="B27" s="263"/>
      <c r="C27" s="263"/>
      <c r="D27" s="263"/>
      <c r="E27" s="263"/>
      <c r="F27" s="263"/>
      <c r="G27" s="263"/>
      <c r="H27" s="263"/>
      <c r="I27" s="263"/>
      <c r="J27" s="263"/>
      <c r="K27" s="263"/>
      <c r="L27" s="263"/>
    </row>
    <row r="28" spans="2:12" ht="14.25">
      <c r="B28" s="263"/>
      <c r="C28" s="263"/>
      <c r="D28" s="263"/>
      <c r="E28" s="263"/>
      <c r="F28" s="263"/>
      <c r="G28" s="263"/>
      <c r="H28" s="263"/>
      <c r="I28" s="263"/>
      <c r="J28" s="263"/>
      <c r="K28" s="263"/>
      <c r="L28" s="263"/>
    </row>
    <row r="29" spans="2:12" ht="14.25">
      <c r="B29" s="263"/>
      <c r="C29" s="263"/>
      <c r="D29" s="263"/>
      <c r="E29" s="263"/>
      <c r="F29" s="263"/>
      <c r="G29" s="263"/>
      <c r="H29" s="263"/>
      <c r="I29" s="263"/>
      <c r="J29" s="263"/>
      <c r="K29" s="263"/>
      <c r="L29" s="263"/>
    </row>
    <row r="30" spans="2:12" ht="14.25">
      <c r="B30" s="263"/>
      <c r="C30" s="263"/>
      <c r="D30" s="263"/>
      <c r="E30" s="263"/>
      <c r="F30" s="263"/>
      <c r="G30" s="263"/>
      <c r="H30" s="263"/>
      <c r="I30" s="263"/>
      <c r="J30" s="263"/>
      <c r="K30" s="263"/>
      <c r="L30" s="263"/>
    </row>
    <row r="31" spans="2:12" ht="12" customHeight="1">
      <c r="B31" s="198" t="s">
        <v>516</v>
      </c>
      <c r="C31" s="127"/>
      <c r="D31" s="127"/>
      <c r="E31" s="127"/>
      <c r="F31" s="263"/>
      <c r="G31" s="263"/>
      <c r="H31" s="263"/>
      <c r="I31" s="263"/>
      <c r="J31" s="263"/>
      <c r="K31" s="263"/>
      <c r="L31" s="263"/>
    </row>
    <row r="32" spans="2:12" ht="12" customHeight="1">
      <c r="B32" s="198" t="s">
        <v>583</v>
      </c>
      <c r="C32" s="127"/>
      <c r="D32" s="127"/>
      <c r="E32" s="127"/>
      <c r="F32" s="263"/>
      <c r="G32" s="263"/>
      <c r="H32" s="263"/>
      <c r="I32" s="263"/>
      <c r="J32" s="263"/>
      <c r="K32" s="263"/>
      <c r="L32" s="263"/>
    </row>
    <row r="33" spans="2:14" ht="13.5" customHeight="1">
      <c r="B33" s="204"/>
      <c r="C33" s="133"/>
      <c r="D33" s="133"/>
      <c r="E33" s="133"/>
      <c r="F33" s="263"/>
      <c r="G33" s="263"/>
      <c r="H33" s="263"/>
      <c r="I33" s="263"/>
      <c r="J33" s="263"/>
      <c r="K33" s="263"/>
      <c r="L33" s="263"/>
    </row>
    <row r="34" spans="2:14" ht="15.75" customHeight="1">
      <c r="B34" s="200" t="s">
        <v>517</v>
      </c>
      <c r="C34" s="127"/>
      <c r="D34" s="127"/>
      <c r="E34" s="127"/>
      <c r="F34" s="263"/>
      <c r="H34" s="263"/>
      <c r="I34" s="263"/>
      <c r="J34" s="263"/>
      <c r="K34" s="263"/>
      <c r="L34" s="263"/>
    </row>
    <row r="35" spans="2:14" ht="15">
      <c r="B35" s="368" t="s">
        <v>599</v>
      </c>
      <c r="C35" s="369"/>
      <c r="D35" s="369"/>
      <c r="E35" s="370"/>
      <c r="F35" s="127"/>
      <c r="H35" s="263"/>
      <c r="I35" s="263"/>
      <c r="J35" s="263"/>
      <c r="K35" s="263"/>
      <c r="L35" s="263"/>
    </row>
    <row r="36" spans="2:14" ht="13.5" customHeight="1">
      <c r="B36" s="371"/>
      <c r="C36" s="372"/>
      <c r="D36" s="372"/>
      <c r="E36" s="373"/>
    </row>
    <row r="37" spans="2:14" ht="13.5" customHeight="1">
      <c r="B37" s="371"/>
      <c r="C37" s="372"/>
      <c r="D37" s="372"/>
      <c r="E37" s="373"/>
    </row>
    <row r="38" spans="2:14" ht="13.5" customHeight="1">
      <c r="B38" s="371"/>
      <c r="C38" s="372"/>
      <c r="D38" s="372"/>
      <c r="E38" s="373"/>
    </row>
    <row r="39" spans="2:14" ht="13.5" customHeight="1">
      <c r="B39" s="371"/>
      <c r="C39" s="372"/>
      <c r="D39" s="372"/>
      <c r="E39" s="373"/>
    </row>
    <row r="40" spans="2:14" ht="13.5" customHeight="1">
      <c r="B40" s="374"/>
      <c r="C40" s="375"/>
      <c r="D40" s="375"/>
      <c r="E40" s="376"/>
    </row>
    <row r="41" spans="2:14" s="129" customFormat="1" ht="58.5" customHeight="1">
      <c r="B41" s="238"/>
      <c r="C41" s="126"/>
      <c r="D41" s="377"/>
      <c r="E41" s="377"/>
      <c r="F41" s="126"/>
      <c r="H41" s="264"/>
      <c r="I41" s="264"/>
      <c r="J41" s="264"/>
      <c r="K41" s="264"/>
      <c r="L41" s="264"/>
      <c r="M41" s="130"/>
      <c r="N41" s="130"/>
    </row>
    <row r="42" spans="2:14" s="129" customFormat="1" ht="15">
      <c r="B42" s="238"/>
      <c r="C42" s="126"/>
      <c r="D42" s="377"/>
      <c r="E42" s="377"/>
      <c r="F42" s="126"/>
      <c r="H42" s="264"/>
      <c r="I42" s="264"/>
      <c r="J42" s="264"/>
      <c r="K42" s="264"/>
      <c r="L42" s="264"/>
      <c r="M42" s="130"/>
      <c r="N42" s="130"/>
    </row>
    <row r="43" spans="2:14" s="129" customFormat="1" ht="15">
      <c r="B43" s="238"/>
      <c r="C43" s="126"/>
      <c r="D43" s="377"/>
      <c r="E43" s="377"/>
      <c r="F43" s="126"/>
      <c r="H43" s="264"/>
      <c r="I43" s="264"/>
      <c r="J43" s="264"/>
      <c r="K43" s="264"/>
      <c r="L43" s="264"/>
      <c r="M43" s="130"/>
      <c r="N43" s="130"/>
    </row>
  </sheetData>
  <mergeCells count="7">
    <mergeCell ref="D43:E43"/>
    <mergeCell ref="B5:E5"/>
    <mergeCell ref="B6:E6"/>
    <mergeCell ref="C8:E8"/>
    <mergeCell ref="B35:E40"/>
    <mergeCell ref="D41:E41"/>
    <mergeCell ref="D42:E42"/>
  </mergeCells>
  <printOptions horizontalCentered="1"/>
  <pageMargins left="0.51181102362204722" right="0.51181102362204722" top="0.55118110236220474" bottom="0.55118110236220474" header="0.31496062992125984" footer="0.31496062992125984"/>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2449-D767-4CB2-819B-FBB536C1EC47}">
  <sheetPr>
    <tabColor rgb="FF13806F"/>
    <pageSetUpPr fitToPage="1"/>
  </sheetPr>
  <dimension ref="B1:N45"/>
  <sheetViews>
    <sheetView showGridLines="0" view="pageBreakPreview" zoomScale="90" zoomScaleNormal="100" zoomScaleSheetLayoutView="90" workbookViewId="0">
      <selection activeCell="B35" sqref="B35:E40"/>
    </sheetView>
  </sheetViews>
  <sheetFormatPr baseColWidth="10" defaultColWidth="10" defaultRowHeight="14.25"/>
  <cols>
    <col min="1" max="1" width="1" style="263" customWidth="1"/>
    <col min="2" max="2" width="20.5" style="263" customWidth="1"/>
    <col min="3" max="5" width="20.25" style="263" customWidth="1"/>
    <col min="6" max="6" width="2.75" style="263" customWidth="1"/>
    <col min="7" max="7" width="13.25" style="263" bestFit="1" customWidth="1"/>
    <col min="8" max="16384" width="10" style="263"/>
  </cols>
  <sheetData>
    <row r="1" spans="2:7" ht="15" customHeight="1">
      <c r="E1" s="131"/>
      <c r="G1" s="264"/>
    </row>
    <row r="2" spans="2:7" ht="15" customHeight="1">
      <c r="E2" s="128"/>
      <c r="G2" s="264"/>
    </row>
    <row r="3" spans="2:7" ht="15" customHeight="1">
      <c r="C3" s="265"/>
      <c r="D3" s="265"/>
      <c r="E3" s="132"/>
    </row>
    <row r="4" spans="2:7" ht="30" customHeight="1">
      <c r="C4" s="265"/>
      <c r="D4" s="265"/>
      <c r="E4" s="265"/>
    </row>
    <row r="5" spans="2:7" ht="12.75" customHeight="1">
      <c r="B5" s="366" t="s">
        <v>566</v>
      </c>
      <c r="C5" s="366"/>
      <c r="D5" s="366"/>
      <c r="E5" s="366"/>
    </row>
    <row r="6" spans="2:7" ht="15" customHeight="1">
      <c r="B6" s="366" t="s">
        <v>597</v>
      </c>
      <c r="C6" s="366"/>
      <c r="D6" s="366"/>
      <c r="E6" s="366"/>
    </row>
    <row r="7" spans="2:7" ht="16.5" customHeight="1">
      <c r="B7" s="243"/>
      <c r="D7" s="266"/>
      <c r="E7" s="266"/>
    </row>
    <row r="8" spans="2:7" ht="9.75" customHeight="1">
      <c r="B8" s="267"/>
      <c r="C8" s="379"/>
      <c r="D8" s="379"/>
      <c r="E8" s="379"/>
    </row>
    <row r="9" spans="2:7" s="288" customFormat="1" ht="39.950000000000003" customHeight="1">
      <c r="B9" s="246" t="s">
        <v>17</v>
      </c>
      <c r="C9" s="247" t="s">
        <v>529</v>
      </c>
      <c r="D9" s="247" t="s">
        <v>530</v>
      </c>
      <c r="E9" s="247" t="s">
        <v>531</v>
      </c>
      <c r="F9" s="275"/>
      <c r="G9" s="287"/>
    </row>
    <row r="10" spans="2:7" ht="17.25">
      <c r="B10" s="253">
        <v>2022</v>
      </c>
      <c r="C10" s="254">
        <f>738205.545*1000</f>
        <v>738205545</v>
      </c>
      <c r="D10" s="254">
        <f>5804.492*1000</f>
        <v>5804492</v>
      </c>
      <c r="E10" s="323">
        <f t="shared" ref="E10:E13" si="0">IF(C10=0,0,(D10/C10*100))</f>
        <v>0.78629753451662299</v>
      </c>
    </row>
    <row r="11" spans="2:7" ht="17.25">
      <c r="B11" s="256">
        <v>2023</v>
      </c>
      <c r="C11" s="257">
        <f>727093.545*1000</f>
        <v>727093545</v>
      </c>
      <c r="D11" s="257">
        <f>6853.161*1000</f>
        <v>6853161</v>
      </c>
      <c r="E11" s="324">
        <f t="shared" si="0"/>
        <v>0.94254185683906744</v>
      </c>
    </row>
    <row r="12" spans="2:7" ht="17.25">
      <c r="B12" s="253">
        <v>2024</v>
      </c>
      <c r="C12" s="254">
        <f>768734.82*1000</f>
        <v>768734820</v>
      </c>
      <c r="D12" s="254">
        <f>13528.244*1000</f>
        <v>13528244</v>
      </c>
      <c r="E12" s="323">
        <f t="shared" si="0"/>
        <v>1.7598063269724142</v>
      </c>
    </row>
    <row r="13" spans="2:7" ht="17.25">
      <c r="B13" s="256">
        <v>2025</v>
      </c>
      <c r="C13" s="257">
        <f>841272.035*1000</f>
        <v>841272035</v>
      </c>
      <c r="D13" s="257">
        <f>14380.55*1000</f>
        <v>14380550</v>
      </c>
      <c r="E13" s="324">
        <f t="shared" si="0"/>
        <v>1.7093816746208614</v>
      </c>
    </row>
    <row r="14" spans="2:7" ht="17.25">
      <c r="B14" s="253">
        <v>2026</v>
      </c>
      <c r="C14" s="254">
        <v>872464127.38999987</v>
      </c>
      <c r="D14" s="255">
        <v>23449519.599999998</v>
      </c>
      <c r="E14" s="323">
        <f>IF(C14=0,0,(D14/C14*100))</f>
        <v>2.6877345284269589</v>
      </c>
      <c r="F14" s="289"/>
    </row>
    <row r="15" spans="2:7" ht="12" customHeight="1">
      <c r="B15" s="278"/>
      <c r="C15" s="271"/>
      <c r="D15" s="272"/>
      <c r="E15" s="327"/>
    </row>
    <row r="16" spans="2:7" ht="20.25" customHeight="1">
      <c r="B16" s="261" t="s">
        <v>561</v>
      </c>
      <c r="C16" s="273">
        <f>C14-C13</f>
        <v>31192092.389999866</v>
      </c>
      <c r="D16" s="273">
        <f t="shared" ref="D16:E16" si="1">D14-D13</f>
        <v>9068969.5999999978</v>
      </c>
      <c r="E16" s="328">
        <f t="shared" si="1"/>
        <v>0.97835285380609749</v>
      </c>
    </row>
    <row r="18" spans="2:5" ht="17.25" customHeight="1">
      <c r="E18" s="275"/>
    </row>
    <row r="31" spans="2:5" ht="12" customHeight="1">
      <c r="B31" s="198" t="s">
        <v>516</v>
      </c>
      <c r="C31" s="127"/>
      <c r="D31" s="127"/>
      <c r="E31" s="127"/>
    </row>
    <row r="32" spans="2:5" ht="12" customHeight="1">
      <c r="B32" s="198" t="s">
        <v>583</v>
      </c>
      <c r="C32" s="127"/>
      <c r="D32" s="127"/>
      <c r="E32" s="127"/>
    </row>
    <row r="33" spans="2:14" ht="13.5" customHeight="1">
      <c r="B33" s="204"/>
      <c r="C33" s="127"/>
      <c r="D33" s="127"/>
      <c r="E33" s="127"/>
    </row>
    <row r="34" spans="2:14" ht="15">
      <c r="B34" s="200" t="s">
        <v>517</v>
      </c>
      <c r="C34" s="127"/>
      <c r="D34" s="127"/>
      <c r="E34" s="127"/>
      <c r="F34" s="127"/>
      <c r="G34" s="264"/>
    </row>
    <row r="35" spans="2:14">
      <c r="B35" s="368" t="s">
        <v>600</v>
      </c>
      <c r="C35" s="369"/>
      <c r="D35" s="369"/>
      <c r="E35" s="370"/>
      <c r="F35" s="264"/>
      <c r="G35" s="264"/>
    </row>
    <row r="36" spans="2:14">
      <c r="B36" s="371"/>
      <c r="C36" s="372"/>
      <c r="D36" s="372"/>
      <c r="E36" s="373"/>
    </row>
    <row r="37" spans="2:14">
      <c r="B37" s="371"/>
      <c r="C37" s="372"/>
      <c r="D37" s="372"/>
      <c r="E37" s="373"/>
    </row>
    <row r="38" spans="2:14">
      <c r="B38" s="371"/>
      <c r="C38" s="372"/>
      <c r="D38" s="372"/>
      <c r="E38" s="373"/>
    </row>
    <row r="39" spans="2:14">
      <c r="B39" s="371"/>
      <c r="C39" s="372"/>
      <c r="D39" s="372"/>
      <c r="E39" s="373"/>
    </row>
    <row r="40" spans="2:14">
      <c r="B40" s="374"/>
      <c r="C40" s="375"/>
      <c r="D40" s="375"/>
      <c r="E40" s="376"/>
    </row>
    <row r="41" spans="2:14" s="264" customFormat="1" ht="13.5">
      <c r="B41" s="290"/>
    </row>
    <row r="42" spans="2:14" s="129" customFormat="1" ht="58.5" customHeight="1">
      <c r="B42" s="238"/>
      <c r="C42" s="126"/>
      <c r="D42" s="377"/>
      <c r="E42" s="377"/>
      <c r="F42" s="126"/>
      <c r="H42" s="264"/>
      <c r="I42" s="264"/>
      <c r="J42" s="264"/>
      <c r="K42" s="264"/>
      <c r="L42" s="264"/>
      <c r="M42" s="130"/>
      <c r="N42" s="130"/>
    </row>
    <row r="43" spans="2:14" s="129" customFormat="1" ht="15">
      <c r="B43" s="238"/>
      <c r="C43" s="126"/>
      <c r="D43" s="377"/>
      <c r="E43" s="377"/>
      <c r="F43" s="126"/>
      <c r="H43" s="264"/>
      <c r="I43" s="264"/>
      <c r="J43" s="264"/>
      <c r="K43" s="264"/>
      <c r="L43" s="264"/>
      <c r="M43" s="130"/>
      <c r="N43" s="130"/>
    </row>
    <row r="44" spans="2:14" s="129" customFormat="1" ht="15">
      <c r="B44" s="238"/>
      <c r="C44" s="126"/>
      <c r="D44" s="377"/>
      <c r="E44" s="377"/>
      <c r="F44" s="126"/>
      <c r="H44" s="264"/>
      <c r="I44" s="264"/>
      <c r="J44" s="264"/>
      <c r="K44" s="264"/>
      <c r="L44" s="264"/>
      <c r="M44" s="130"/>
      <c r="N44" s="130"/>
    </row>
    <row r="45" spans="2:14" s="264" customFormat="1" ht="13.5"/>
  </sheetData>
  <mergeCells count="7">
    <mergeCell ref="D44:E44"/>
    <mergeCell ref="B5:E5"/>
    <mergeCell ref="B6:E6"/>
    <mergeCell ref="C8:E8"/>
    <mergeCell ref="B35:E40"/>
    <mergeCell ref="D42:E42"/>
    <mergeCell ref="D43:E43"/>
  </mergeCells>
  <printOptions horizontalCentered="1"/>
  <pageMargins left="0.51181102362204722" right="0.51181102362204722" top="0.55118110236220474" bottom="0.55118110236220474" header="0.31496062992125984" footer="0.31496062992125984"/>
  <pageSetup scale="9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6D9C4-6341-46F9-B181-B3DCCD54770D}">
  <sheetPr>
    <tabColor rgb="FF13806F"/>
    <pageSetUpPr fitToPage="1"/>
  </sheetPr>
  <dimension ref="B1:N44"/>
  <sheetViews>
    <sheetView showGridLines="0" view="pageBreakPreview" topLeftCell="B1" zoomScaleNormal="100" zoomScaleSheetLayoutView="100" workbookViewId="0">
      <selection activeCell="G10" sqref="G10"/>
    </sheetView>
  </sheetViews>
  <sheetFormatPr baseColWidth="10" defaultColWidth="10" defaultRowHeight="13.5"/>
  <cols>
    <col min="1" max="1" width="1.375" style="264" customWidth="1"/>
    <col min="2" max="2" width="20.5" style="264" customWidth="1"/>
    <col min="3" max="5" width="20.25" style="264" customWidth="1"/>
    <col min="6" max="6" width="2.25" style="264" customWidth="1"/>
    <col min="7" max="7" width="13.25" style="264" bestFit="1" customWidth="1"/>
    <col min="8" max="16384" width="10" style="264"/>
  </cols>
  <sheetData>
    <row r="1" spans="2:8" s="263" customFormat="1" ht="15" customHeight="1">
      <c r="E1" s="131"/>
      <c r="G1" s="264"/>
    </row>
    <row r="2" spans="2:8" s="263" customFormat="1" ht="15" customHeight="1">
      <c r="E2" s="128"/>
      <c r="G2" s="264"/>
    </row>
    <row r="3" spans="2:8" s="263" customFormat="1" ht="15" customHeight="1">
      <c r="C3" s="265"/>
      <c r="D3" s="265"/>
      <c r="E3" s="132"/>
    </row>
    <row r="4" spans="2:8" s="263" customFormat="1" ht="30" customHeight="1">
      <c r="C4" s="265"/>
      <c r="D4" s="265"/>
      <c r="E4" s="265"/>
    </row>
    <row r="5" spans="2:8" s="263" customFormat="1" ht="15" customHeight="1">
      <c r="B5" s="366" t="s">
        <v>567</v>
      </c>
      <c r="C5" s="366"/>
      <c r="D5" s="366"/>
      <c r="E5" s="366"/>
    </row>
    <row r="6" spans="2:8" s="263" customFormat="1" ht="15" customHeight="1">
      <c r="B6" s="366" t="s">
        <v>597</v>
      </c>
      <c r="C6" s="366"/>
      <c r="D6" s="366"/>
      <c r="E6" s="366"/>
    </row>
    <row r="7" spans="2:8" s="263" customFormat="1" ht="16.5" customHeight="1">
      <c r="B7" s="243"/>
      <c r="D7" s="266"/>
      <c r="E7" s="266"/>
    </row>
    <row r="8" spans="2:8" s="263" customFormat="1" ht="9.75" customHeight="1">
      <c r="B8" s="267"/>
      <c r="C8" s="379"/>
      <c r="D8" s="379"/>
      <c r="E8" s="379"/>
    </row>
    <row r="9" spans="2:8" s="288" customFormat="1" ht="30">
      <c r="B9" s="291" t="s">
        <v>17</v>
      </c>
      <c r="C9" s="247" t="s">
        <v>532</v>
      </c>
      <c r="D9" s="247" t="s">
        <v>533</v>
      </c>
      <c r="E9" s="247" t="s">
        <v>534</v>
      </c>
      <c r="F9" s="275"/>
      <c r="G9" s="287"/>
    </row>
    <row r="10" spans="2:8" ht="17.25">
      <c r="B10" s="292">
        <v>2022</v>
      </c>
      <c r="C10" s="293">
        <f>16529.292*1000</f>
        <v>16529292.000000002</v>
      </c>
      <c r="D10" s="293">
        <f>14110.939*1000</f>
        <v>14110939</v>
      </c>
      <c r="E10" s="329">
        <f t="shared" ref="E10:E13" si="0">IF(C10=0,0,(D10/C10*100))</f>
        <v>85.36928865434767</v>
      </c>
      <c r="F10" s="263"/>
      <c r="G10" s="263"/>
    </row>
    <row r="11" spans="2:8" ht="17.25">
      <c r="B11" s="294">
        <v>2023</v>
      </c>
      <c r="C11" s="295">
        <f>17905.152*1000</f>
        <v>17905152</v>
      </c>
      <c r="D11" s="295">
        <f>21581.75919*1000</f>
        <v>21581759.190000001</v>
      </c>
      <c r="E11" s="330">
        <f t="shared" si="0"/>
        <v>120.53379490997899</v>
      </c>
      <c r="F11" s="263"/>
      <c r="G11" s="263"/>
    </row>
    <row r="12" spans="2:8" ht="17.25">
      <c r="B12" s="292">
        <v>2024</v>
      </c>
      <c r="C12" s="293">
        <f>9778.664*1000</f>
        <v>9778664</v>
      </c>
      <c r="D12" s="293">
        <f>31771.374*1000</f>
        <v>31771374</v>
      </c>
      <c r="E12" s="329">
        <f t="shared" si="0"/>
        <v>324.90505860514276</v>
      </c>
      <c r="F12" s="263"/>
      <c r="G12" s="263"/>
    </row>
    <row r="13" spans="2:8" ht="17.25">
      <c r="B13" s="294">
        <v>2025</v>
      </c>
      <c r="C13" s="295">
        <f>21057.573*1000</f>
        <v>21057573</v>
      </c>
      <c r="D13" s="295">
        <f>29254.871*1000</f>
        <v>29254871</v>
      </c>
      <c r="E13" s="330">
        <f t="shared" si="0"/>
        <v>138.92802841049158</v>
      </c>
      <c r="F13" s="263"/>
      <c r="G13" s="263"/>
      <c r="H13" s="296"/>
    </row>
    <row r="14" spans="2:8" ht="17.25">
      <c r="B14" s="292">
        <v>2026</v>
      </c>
      <c r="C14" s="293">
        <v>22050032</v>
      </c>
      <c r="D14" s="297">
        <v>28904584.429999996</v>
      </c>
      <c r="E14" s="329">
        <f>IF(C14=0,0,(D14/C14*100))</f>
        <v>131.08636046423877</v>
      </c>
      <c r="F14" s="263"/>
      <c r="G14" s="263"/>
    </row>
    <row r="15" spans="2:8" ht="12" customHeight="1">
      <c r="B15" s="278"/>
      <c r="C15" s="278"/>
      <c r="D15" s="298"/>
      <c r="E15" s="331"/>
      <c r="F15" s="263"/>
      <c r="G15" s="263"/>
    </row>
    <row r="16" spans="2:8" ht="20.25" customHeight="1">
      <c r="B16" s="261" t="s">
        <v>561</v>
      </c>
      <c r="C16" s="299">
        <f>C14-C13</f>
        <v>992459</v>
      </c>
      <c r="D16" s="299">
        <f t="shared" ref="D16:E16" si="1">D14-D13</f>
        <v>-350286.57000000402</v>
      </c>
      <c r="E16" s="332">
        <f t="shared" si="1"/>
        <v>-7.8416679462528123</v>
      </c>
      <c r="F16" s="263"/>
      <c r="G16" s="263"/>
    </row>
    <row r="17" spans="2:7" ht="14.25">
      <c r="B17" s="263"/>
      <c r="C17" s="263"/>
      <c r="D17" s="263"/>
      <c r="E17" s="263"/>
      <c r="F17" s="263"/>
      <c r="G17" s="263"/>
    </row>
    <row r="18" spans="2:7" ht="17.25" customHeight="1">
      <c r="B18" s="263"/>
      <c r="C18" s="263"/>
      <c r="D18" s="263"/>
      <c r="E18" s="275"/>
      <c r="F18" s="263"/>
      <c r="G18" s="263"/>
    </row>
    <row r="19" spans="2:7" ht="14.25">
      <c r="B19" s="263"/>
      <c r="C19" s="263"/>
      <c r="D19" s="263"/>
      <c r="E19" s="263"/>
      <c r="F19" s="263"/>
      <c r="G19" s="263"/>
    </row>
    <row r="20" spans="2:7" ht="14.25">
      <c r="B20" s="263"/>
      <c r="C20" s="263"/>
      <c r="D20" s="263"/>
      <c r="E20" s="263"/>
      <c r="F20" s="263"/>
      <c r="G20" s="263"/>
    </row>
    <row r="21" spans="2:7" ht="14.25">
      <c r="B21" s="263"/>
      <c r="C21" s="263"/>
      <c r="D21" s="263"/>
      <c r="E21" s="263"/>
      <c r="F21" s="263"/>
      <c r="G21" s="263"/>
    </row>
    <row r="22" spans="2:7" ht="14.25">
      <c r="B22" s="263"/>
      <c r="C22" s="263"/>
      <c r="D22" s="263"/>
      <c r="E22" s="263"/>
      <c r="F22" s="263"/>
      <c r="G22" s="263"/>
    </row>
    <row r="23" spans="2:7" ht="14.25">
      <c r="B23" s="263"/>
      <c r="C23" s="263"/>
      <c r="D23" s="263"/>
      <c r="E23" s="263"/>
      <c r="F23" s="263"/>
      <c r="G23" s="263"/>
    </row>
    <row r="24" spans="2:7" ht="14.25">
      <c r="B24" s="263"/>
      <c r="C24" s="263"/>
      <c r="D24" s="263"/>
      <c r="E24" s="263"/>
      <c r="F24" s="263"/>
      <c r="G24" s="263"/>
    </row>
    <row r="25" spans="2:7" ht="14.25">
      <c r="B25" s="263"/>
      <c r="C25" s="263"/>
      <c r="D25" s="263"/>
      <c r="E25" s="263"/>
      <c r="F25" s="263"/>
      <c r="G25" s="263"/>
    </row>
    <row r="26" spans="2:7" ht="14.25">
      <c r="B26" s="263"/>
      <c r="C26" s="263"/>
      <c r="D26" s="263"/>
      <c r="E26" s="263"/>
      <c r="F26" s="263"/>
      <c r="G26" s="263"/>
    </row>
    <row r="27" spans="2:7" ht="14.25">
      <c r="B27" s="263"/>
      <c r="C27" s="263"/>
      <c r="D27" s="263"/>
      <c r="E27" s="263"/>
      <c r="F27" s="263"/>
      <c r="G27" s="263"/>
    </row>
    <row r="28" spans="2:7" ht="14.25">
      <c r="B28" s="263"/>
      <c r="C28" s="263"/>
      <c r="D28" s="263"/>
      <c r="E28" s="263"/>
      <c r="F28" s="263"/>
      <c r="G28" s="263"/>
    </row>
    <row r="29" spans="2:7" ht="14.25">
      <c r="B29" s="263"/>
      <c r="C29" s="263"/>
      <c r="D29" s="263"/>
      <c r="E29" s="263"/>
      <c r="F29" s="263"/>
      <c r="G29" s="263"/>
    </row>
    <row r="30" spans="2:7" ht="14.25">
      <c r="B30" s="263"/>
      <c r="C30" s="263"/>
      <c r="D30" s="263"/>
      <c r="E30" s="263"/>
      <c r="F30" s="263"/>
      <c r="G30" s="263"/>
    </row>
    <row r="31" spans="2:7" ht="12" customHeight="1">
      <c r="B31" s="198" t="s">
        <v>516</v>
      </c>
      <c r="C31" s="127"/>
      <c r="D31" s="127"/>
      <c r="E31" s="127"/>
      <c r="F31" s="263"/>
      <c r="G31" s="263"/>
    </row>
    <row r="32" spans="2:7" ht="12" customHeight="1">
      <c r="B32" s="198" t="s">
        <v>583</v>
      </c>
      <c r="C32" s="127"/>
      <c r="D32" s="127"/>
      <c r="E32" s="127"/>
      <c r="F32" s="263"/>
      <c r="G32" s="263"/>
    </row>
    <row r="33" spans="2:14" ht="13.5" customHeight="1">
      <c r="B33" s="204"/>
    </row>
    <row r="34" spans="2:14" s="263" customFormat="1" ht="15">
      <c r="B34" s="200" t="s">
        <v>517</v>
      </c>
      <c r="C34" s="127"/>
      <c r="D34" s="127"/>
      <c r="E34" s="127"/>
      <c r="F34" s="127"/>
      <c r="G34" s="264"/>
    </row>
    <row r="35" spans="2:14">
      <c r="B35" s="381" t="s">
        <v>601</v>
      </c>
      <c r="C35" s="381"/>
      <c r="D35" s="381"/>
      <c r="E35" s="381"/>
    </row>
    <row r="36" spans="2:14">
      <c r="B36" s="381"/>
      <c r="C36" s="381"/>
      <c r="D36" s="381"/>
      <c r="E36" s="381"/>
    </row>
    <row r="37" spans="2:14">
      <c r="B37" s="381"/>
      <c r="C37" s="381"/>
      <c r="D37" s="381"/>
      <c r="E37" s="381"/>
    </row>
    <row r="38" spans="2:14">
      <c r="B38" s="381"/>
      <c r="C38" s="381"/>
      <c r="D38" s="381"/>
      <c r="E38" s="381"/>
    </row>
    <row r="39" spans="2:14">
      <c r="B39" s="381"/>
      <c r="C39" s="381"/>
      <c r="D39" s="381"/>
      <c r="E39" s="381"/>
    </row>
    <row r="40" spans="2:14">
      <c r="B40" s="381"/>
      <c r="C40" s="381"/>
      <c r="D40" s="381"/>
      <c r="E40" s="381"/>
    </row>
    <row r="41" spans="2:14">
      <c r="B41" s="381"/>
      <c r="C41" s="381"/>
      <c r="D41" s="381"/>
      <c r="E41" s="381"/>
    </row>
    <row r="42" spans="2:14" s="129" customFormat="1" ht="58.5" customHeight="1">
      <c r="B42" s="238"/>
      <c r="C42" s="126"/>
      <c r="D42" s="377"/>
      <c r="E42" s="377"/>
      <c r="F42" s="126"/>
      <c r="H42" s="264"/>
      <c r="I42" s="264"/>
      <c r="J42" s="264"/>
      <c r="K42" s="264"/>
      <c r="L42" s="264"/>
      <c r="M42" s="130"/>
      <c r="N42" s="130"/>
    </row>
    <row r="43" spans="2:14" s="129" customFormat="1" ht="15">
      <c r="B43" s="238"/>
      <c r="C43" s="126"/>
      <c r="D43" s="377"/>
      <c r="E43" s="377"/>
      <c r="F43" s="126"/>
      <c r="H43" s="264"/>
      <c r="I43" s="264"/>
      <c r="J43" s="264"/>
      <c r="K43" s="264"/>
      <c r="L43" s="264"/>
      <c r="M43" s="130"/>
      <c r="N43" s="130"/>
    </row>
    <row r="44" spans="2:14" s="129" customFormat="1" ht="15">
      <c r="B44" s="238"/>
      <c r="C44" s="126"/>
      <c r="D44" s="377"/>
      <c r="E44" s="377"/>
      <c r="F44" s="126"/>
      <c r="H44" s="264"/>
      <c r="I44" s="264"/>
      <c r="J44" s="264"/>
      <c r="K44" s="264"/>
      <c r="L44" s="264"/>
      <c r="M44" s="130"/>
      <c r="N44" s="130"/>
    </row>
  </sheetData>
  <mergeCells count="7">
    <mergeCell ref="D44:E44"/>
    <mergeCell ref="B5:E5"/>
    <mergeCell ref="B6:E6"/>
    <mergeCell ref="C8:E8"/>
    <mergeCell ref="B35:E41"/>
    <mergeCell ref="D42:E42"/>
    <mergeCell ref="D43:E43"/>
  </mergeCells>
  <printOptions horizontalCentered="1"/>
  <pageMargins left="0.51181102362204722" right="0.51181102362204722" top="0.55118110236220474" bottom="0.55118110236220474"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741B-AB2B-49DC-9A01-D32D72C638F3}">
  <dimension ref="A1:P364"/>
  <sheetViews>
    <sheetView workbookViewId="0"/>
  </sheetViews>
  <sheetFormatPr baseColWidth="10" defaultColWidth="11.375" defaultRowHeight="12.75"/>
  <cols>
    <col min="1" max="1" width="7" style="3" customWidth="1"/>
    <col min="2" max="2" width="18.375" style="5" customWidth="1"/>
    <col min="3" max="3" width="5.375" style="3" customWidth="1"/>
    <col min="4" max="4" width="35.125" style="5" customWidth="1"/>
    <col min="5" max="5" width="13.25" style="5" customWidth="1"/>
    <col min="6" max="6" width="12.125" style="5" customWidth="1"/>
    <col min="7" max="7" width="14" style="5" customWidth="1"/>
    <col min="8" max="8" width="14.375" style="5" customWidth="1"/>
    <col min="9" max="9" width="14.25" style="5" customWidth="1"/>
    <col min="10" max="10" width="14" style="6" customWidth="1"/>
    <col min="11" max="11" width="15.125" style="6" customWidth="1"/>
    <col min="12" max="12" width="14" style="6" customWidth="1"/>
    <col min="13" max="13" width="15.25" style="6" customWidth="1"/>
    <col min="14" max="14" width="15" style="6" customWidth="1"/>
    <col min="15" max="15" width="13.875" style="6" customWidth="1"/>
    <col min="16" max="16" width="11.375" style="8" customWidth="1"/>
    <col min="17" max="16384" width="11.375" style="8"/>
  </cols>
  <sheetData>
    <row r="1" spans="1:15" ht="15">
      <c r="B1" s="3"/>
      <c r="D1" s="3"/>
      <c r="E1" s="3"/>
      <c r="F1" s="3"/>
      <c r="G1" s="3"/>
      <c r="H1" s="3"/>
      <c r="I1" s="3"/>
      <c r="J1" s="4"/>
      <c r="K1" s="5"/>
      <c r="O1" s="7" t="s">
        <v>28</v>
      </c>
    </row>
    <row r="2" spans="1:15" ht="15">
      <c r="B2" s="3"/>
      <c r="D2" s="3"/>
      <c r="E2" s="3"/>
      <c r="F2" s="3"/>
      <c r="G2" s="3"/>
      <c r="H2" s="3"/>
      <c r="I2" s="3"/>
      <c r="J2" s="4"/>
      <c r="K2" s="5"/>
      <c r="O2" s="9" t="s">
        <v>0</v>
      </c>
    </row>
    <row r="3" spans="1:15" ht="15">
      <c r="B3" s="3"/>
      <c r="D3" s="3"/>
      <c r="E3" s="3"/>
      <c r="F3" s="3"/>
      <c r="G3" s="3"/>
      <c r="H3" s="3"/>
      <c r="I3" s="3"/>
      <c r="J3" s="3"/>
      <c r="K3" s="3"/>
      <c r="O3" s="9"/>
    </row>
    <row r="4" spans="1:15" ht="24.75" customHeight="1">
      <c r="A4" s="347" t="s">
        <v>29</v>
      </c>
      <c r="B4" s="347"/>
      <c r="C4" s="347"/>
      <c r="D4" s="347"/>
      <c r="E4" s="347"/>
      <c r="F4" s="347"/>
      <c r="G4" s="347"/>
      <c r="H4" s="347"/>
      <c r="I4" s="347"/>
      <c r="J4" s="347"/>
      <c r="K4" s="347"/>
      <c r="L4" s="347"/>
      <c r="M4" s="347"/>
      <c r="N4" s="347"/>
      <c r="O4" s="347"/>
    </row>
    <row r="5" spans="1:15" ht="42" customHeight="1">
      <c r="A5" s="10" t="s">
        <v>30</v>
      </c>
      <c r="B5" s="10" t="s">
        <v>31</v>
      </c>
      <c r="C5" s="10" t="s">
        <v>32</v>
      </c>
      <c r="D5" s="10" t="s">
        <v>33</v>
      </c>
      <c r="E5" s="10" t="s">
        <v>34</v>
      </c>
      <c r="F5" s="10" t="s">
        <v>35</v>
      </c>
      <c r="G5" s="10" t="s">
        <v>36</v>
      </c>
      <c r="H5" s="10" t="s">
        <v>37</v>
      </c>
      <c r="I5" s="10" t="s">
        <v>38</v>
      </c>
      <c r="J5" s="10" t="s">
        <v>39</v>
      </c>
      <c r="K5" s="10" t="s">
        <v>40</v>
      </c>
      <c r="L5" s="10" t="s">
        <v>41</v>
      </c>
      <c r="M5" s="10" t="s">
        <v>42</v>
      </c>
      <c r="N5" s="10" t="s">
        <v>43</v>
      </c>
      <c r="O5" s="10" t="s">
        <v>44</v>
      </c>
    </row>
    <row r="6" spans="1:15" ht="18" customHeight="1">
      <c r="A6" s="11">
        <v>1</v>
      </c>
      <c r="B6" s="12" t="s">
        <v>45</v>
      </c>
      <c r="C6" s="11">
        <v>63</v>
      </c>
      <c r="D6" s="12" t="s">
        <v>46</v>
      </c>
      <c r="E6" s="13">
        <v>8</v>
      </c>
      <c r="F6" s="13">
        <v>113</v>
      </c>
      <c r="G6" s="13">
        <v>78</v>
      </c>
      <c r="H6" s="13">
        <v>191</v>
      </c>
      <c r="I6" s="13">
        <v>129</v>
      </c>
      <c r="J6" s="14">
        <v>26640</v>
      </c>
      <c r="K6" s="14">
        <v>0</v>
      </c>
      <c r="L6" s="14">
        <v>0</v>
      </c>
      <c r="M6" s="14">
        <v>0</v>
      </c>
      <c r="N6" s="14">
        <v>62060</v>
      </c>
      <c r="O6" s="14">
        <v>88700</v>
      </c>
    </row>
    <row r="7" spans="1:15" ht="18" customHeight="1">
      <c r="A7" s="11">
        <v>1</v>
      </c>
      <c r="B7" s="12" t="s">
        <v>45</v>
      </c>
      <c r="C7" s="11">
        <v>284</v>
      </c>
      <c r="D7" s="12" t="s">
        <v>47</v>
      </c>
      <c r="E7" s="13">
        <v>4</v>
      </c>
      <c r="F7" s="13">
        <v>35</v>
      </c>
      <c r="G7" s="13">
        <v>91</v>
      </c>
      <c r="H7" s="13">
        <v>126</v>
      </c>
      <c r="I7" s="13">
        <v>64</v>
      </c>
      <c r="J7" s="14">
        <v>15800</v>
      </c>
      <c r="K7" s="14">
        <v>0</v>
      </c>
      <c r="L7" s="14">
        <v>0</v>
      </c>
      <c r="M7" s="14">
        <v>0</v>
      </c>
      <c r="N7" s="14">
        <v>36360</v>
      </c>
      <c r="O7" s="14">
        <v>52160</v>
      </c>
    </row>
    <row r="8" spans="1:15" ht="18" customHeight="1">
      <c r="A8" s="11">
        <v>1</v>
      </c>
      <c r="B8" s="12" t="s">
        <v>45</v>
      </c>
      <c r="C8" s="11">
        <v>318</v>
      </c>
      <c r="D8" s="12" t="s">
        <v>48</v>
      </c>
      <c r="E8" s="13">
        <v>3</v>
      </c>
      <c r="F8" s="13">
        <v>53</v>
      </c>
      <c r="G8" s="13">
        <v>43</v>
      </c>
      <c r="H8" s="13">
        <v>96</v>
      </c>
      <c r="I8" s="13">
        <v>80</v>
      </c>
      <c r="J8" s="14">
        <v>15300</v>
      </c>
      <c r="K8" s="14">
        <v>0</v>
      </c>
      <c r="L8" s="14">
        <v>0</v>
      </c>
      <c r="M8" s="14">
        <v>0</v>
      </c>
      <c r="N8" s="14">
        <v>29160</v>
      </c>
      <c r="O8" s="14">
        <v>44460</v>
      </c>
    </row>
    <row r="9" spans="1:15" ht="18" customHeight="1">
      <c r="A9" s="11">
        <v>1</v>
      </c>
      <c r="B9" s="12" t="s">
        <v>45</v>
      </c>
      <c r="C9" s="11">
        <v>247</v>
      </c>
      <c r="D9" s="12" t="s">
        <v>49</v>
      </c>
      <c r="E9" s="13">
        <v>8</v>
      </c>
      <c r="F9" s="13">
        <v>118</v>
      </c>
      <c r="G9" s="13">
        <v>115</v>
      </c>
      <c r="H9" s="13">
        <v>233</v>
      </c>
      <c r="I9" s="13">
        <v>200</v>
      </c>
      <c r="J9" s="14">
        <v>40500</v>
      </c>
      <c r="K9" s="14">
        <v>0</v>
      </c>
      <c r="L9" s="14">
        <v>0</v>
      </c>
      <c r="M9" s="14">
        <v>0</v>
      </c>
      <c r="N9" s="14">
        <v>57930</v>
      </c>
      <c r="O9" s="14">
        <v>98430</v>
      </c>
    </row>
    <row r="10" spans="1:15" ht="18" customHeight="1">
      <c r="A10" s="11">
        <v>1</v>
      </c>
      <c r="B10" s="12" t="s">
        <v>45</v>
      </c>
      <c r="C10" s="11">
        <v>319</v>
      </c>
      <c r="D10" s="12" t="s">
        <v>50</v>
      </c>
      <c r="E10" s="13">
        <v>12</v>
      </c>
      <c r="F10" s="13">
        <v>69</v>
      </c>
      <c r="G10" s="13">
        <v>183</v>
      </c>
      <c r="H10" s="13">
        <v>252</v>
      </c>
      <c r="I10" s="13">
        <v>250</v>
      </c>
      <c r="J10" s="14">
        <v>75600</v>
      </c>
      <c r="K10" s="14">
        <v>4868.7498779296875</v>
      </c>
      <c r="L10" s="14">
        <v>0</v>
      </c>
      <c r="M10" s="14">
        <v>0</v>
      </c>
      <c r="N10" s="14">
        <v>136641.251953125</v>
      </c>
      <c r="O10" s="14">
        <v>217110</v>
      </c>
    </row>
    <row r="11" spans="1:15" ht="18" customHeight="1">
      <c r="A11" s="11">
        <v>1</v>
      </c>
      <c r="B11" s="12" t="s">
        <v>45</v>
      </c>
      <c r="C11" s="11">
        <v>16</v>
      </c>
      <c r="D11" s="12" t="s">
        <v>51</v>
      </c>
      <c r="E11" s="13">
        <v>9</v>
      </c>
      <c r="F11" s="13">
        <v>94</v>
      </c>
      <c r="G11" s="13">
        <v>129</v>
      </c>
      <c r="H11" s="13">
        <v>223</v>
      </c>
      <c r="I11" s="13">
        <v>145</v>
      </c>
      <c r="J11" s="14">
        <v>33800</v>
      </c>
      <c r="K11" s="14">
        <v>0</v>
      </c>
      <c r="L11" s="14">
        <v>0</v>
      </c>
      <c r="M11" s="14">
        <v>0</v>
      </c>
      <c r="N11" s="14">
        <v>56400</v>
      </c>
      <c r="O11" s="14">
        <v>90200</v>
      </c>
    </row>
    <row r="12" spans="1:15" ht="18" customHeight="1">
      <c r="A12" s="11">
        <v>1</v>
      </c>
      <c r="B12" s="12" t="s">
        <v>45</v>
      </c>
      <c r="C12" s="11">
        <v>285</v>
      </c>
      <c r="D12" s="12" t="s">
        <v>52</v>
      </c>
      <c r="E12" s="13">
        <v>2</v>
      </c>
      <c r="F12" s="13">
        <v>48</v>
      </c>
      <c r="G12" s="13">
        <v>29</v>
      </c>
      <c r="H12" s="13">
        <v>77</v>
      </c>
      <c r="I12" s="13">
        <v>50</v>
      </c>
      <c r="J12" s="14">
        <v>9800</v>
      </c>
      <c r="K12" s="14">
        <v>0</v>
      </c>
      <c r="L12" s="14">
        <v>0</v>
      </c>
      <c r="M12" s="14">
        <v>0</v>
      </c>
      <c r="N12" s="14">
        <v>20100</v>
      </c>
      <c r="O12" s="14">
        <v>29900</v>
      </c>
    </row>
    <row r="13" spans="1:15" ht="18" customHeight="1">
      <c r="A13" s="11">
        <v>2</v>
      </c>
      <c r="B13" s="12" t="s">
        <v>19</v>
      </c>
      <c r="C13" s="11">
        <v>707</v>
      </c>
      <c r="D13" s="12" t="s">
        <v>53</v>
      </c>
      <c r="E13" s="13">
        <v>96</v>
      </c>
      <c r="F13" s="13">
        <v>26</v>
      </c>
      <c r="G13" s="13">
        <v>682</v>
      </c>
      <c r="H13" s="13">
        <v>708</v>
      </c>
      <c r="I13" s="13">
        <v>3140</v>
      </c>
      <c r="J13" s="14">
        <v>1286288.75</v>
      </c>
      <c r="K13" s="14">
        <v>0</v>
      </c>
      <c r="L13" s="14">
        <v>0</v>
      </c>
      <c r="M13" s="14">
        <v>0</v>
      </c>
      <c r="N13" s="14">
        <v>2385986.25</v>
      </c>
      <c r="O13" s="14">
        <v>3672275</v>
      </c>
    </row>
    <row r="14" spans="1:15" ht="18" customHeight="1">
      <c r="A14" s="11">
        <v>2</v>
      </c>
      <c r="B14" s="12" t="s">
        <v>19</v>
      </c>
      <c r="C14" s="11">
        <v>64</v>
      </c>
      <c r="D14" s="12" t="s">
        <v>54</v>
      </c>
      <c r="E14" s="13">
        <v>23</v>
      </c>
      <c r="F14" s="13">
        <v>442</v>
      </c>
      <c r="G14" s="13">
        <v>359</v>
      </c>
      <c r="H14" s="13">
        <v>801</v>
      </c>
      <c r="I14" s="13">
        <v>592</v>
      </c>
      <c r="J14" s="14">
        <v>266160</v>
      </c>
      <c r="K14" s="14">
        <v>136173.037109375</v>
      </c>
      <c r="L14" s="14">
        <v>0</v>
      </c>
      <c r="M14" s="14">
        <v>0</v>
      </c>
      <c r="N14" s="14">
        <v>66960.00390625</v>
      </c>
      <c r="O14" s="14">
        <v>469293.0390625</v>
      </c>
    </row>
    <row r="15" spans="1:15" ht="18" customHeight="1">
      <c r="A15" s="11">
        <v>2</v>
      </c>
      <c r="B15" s="12" t="s">
        <v>19</v>
      </c>
      <c r="C15" s="11">
        <v>215</v>
      </c>
      <c r="D15" s="12" t="s">
        <v>55</v>
      </c>
      <c r="E15" s="13">
        <v>15</v>
      </c>
      <c r="F15" s="13">
        <v>191</v>
      </c>
      <c r="G15" s="13">
        <v>186</v>
      </c>
      <c r="H15" s="13">
        <v>377</v>
      </c>
      <c r="I15" s="13">
        <v>230</v>
      </c>
      <c r="J15" s="14">
        <v>83200</v>
      </c>
      <c r="K15" s="14">
        <v>0</v>
      </c>
      <c r="L15" s="14">
        <v>0</v>
      </c>
      <c r="M15" s="14">
        <v>0</v>
      </c>
      <c r="N15" s="14">
        <v>0</v>
      </c>
      <c r="O15" s="14">
        <v>83200</v>
      </c>
    </row>
    <row r="16" spans="1:15" ht="18" customHeight="1">
      <c r="A16" s="11">
        <v>2</v>
      </c>
      <c r="B16" s="12" t="s">
        <v>19</v>
      </c>
      <c r="C16" s="11">
        <v>17</v>
      </c>
      <c r="D16" s="12" t="s">
        <v>56</v>
      </c>
      <c r="E16" s="13">
        <v>9</v>
      </c>
      <c r="F16" s="13">
        <v>246</v>
      </c>
      <c r="G16" s="13">
        <v>357</v>
      </c>
      <c r="H16" s="13">
        <v>603</v>
      </c>
      <c r="I16" s="13">
        <v>234</v>
      </c>
      <c r="J16" s="14">
        <v>129920</v>
      </c>
      <c r="K16" s="14">
        <v>150816.22802734375</v>
      </c>
      <c r="L16" s="14">
        <v>0</v>
      </c>
      <c r="M16" s="14">
        <v>0</v>
      </c>
      <c r="N16" s="14">
        <v>0</v>
      </c>
      <c r="O16" s="14">
        <v>280736.2265625</v>
      </c>
    </row>
    <row r="17" spans="1:15" ht="18" customHeight="1">
      <c r="A17" s="11">
        <v>2</v>
      </c>
      <c r="B17" s="12" t="s">
        <v>19</v>
      </c>
      <c r="C17" s="11">
        <v>154</v>
      </c>
      <c r="D17" s="12" t="s">
        <v>57</v>
      </c>
      <c r="E17" s="13">
        <v>31</v>
      </c>
      <c r="F17" s="13">
        <v>377</v>
      </c>
      <c r="G17" s="13">
        <v>247</v>
      </c>
      <c r="H17" s="13">
        <v>624</v>
      </c>
      <c r="I17" s="13">
        <v>210</v>
      </c>
      <c r="J17" s="14">
        <v>54336</v>
      </c>
      <c r="K17" s="14">
        <v>49122.240234375</v>
      </c>
      <c r="L17" s="14">
        <v>0</v>
      </c>
      <c r="M17" s="14">
        <v>0</v>
      </c>
      <c r="N17" s="14">
        <v>12864.001953125</v>
      </c>
      <c r="O17" s="14">
        <v>116322.240234375</v>
      </c>
    </row>
    <row r="18" spans="1:15" ht="18" customHeight="1">
      <c r="A18" s="11">
        <v>2</v>
      </c>
      <c r="B18" s="12" t="s">
        <v>19</v>
      </c>
      <c r="C18" s="11">
        <v>18</v>
      </c>
      <c r="D18" s="12" t="s">
        <v>58</v>
      </c>
      <c r="E18" s="13">
        <v>22</v>
      </c>
      <c r="F18" s="13">
        <v>376</v>
      </c>
      <c r="G18" s="13">
        <v>430</v>
      </c>
      <c r="H18" s="13">
        <v>806</v>
      </c>
      <c r="I18" s="13">
        <v>442</v>
      </c>
      <c r="J18" s="14">
        <v>220320</v>
      </c>
      <c r="K18" s="14">
        <v>13471.5400390625</v>
      </c>
      <c r="L18" s="14">
        <v>0</v>
      </c>
      <c r="M18" s="14">
        <v>0</v>
      </c>
      <c r="N18" s="14">
        <v>79180</v>
      </c>
      <c r="O18" s="14">
        <v>312971.5390625</v>
      </c>
    </row>
    <row r="19" spans="1:15" ht="18" customHeight="1">
      <c r="A19" s="11">
        <v>2</v>
      </c>
      <c r="B19" s="12" t="s">
        <v>19</v>
      </c>
      <c r="C19" s="11">
        <v>143</v>
      </c>
      <c r="D19" s="12" t="s">
        <v>59</v>
      </c>
      <c r="E19" s="13">
        <v>28</v>
      </c>
      <c r="F19" s="13">
        <v>188</v>
      </c>
      <c r="G19" s="13">
        <v>266</v>
      </c>
      <c r="H19" s="13">
        <v>454</v>
      </c>
      <c r="I19" s="13">
        <v>317</v>
      </c>
      <c r="J19" s="14">
        <v>131840</v>
      </c>
      <c r="K19" s="14">
        <v>42894.15966796875</v>
      </c>
      <c r="L19" s="14">
        <v>0</v>
      </c>
      <c r="M19" s="14">
        <v>0</v>
      </c>
      <c r="N19" s="14">
        <v>10162.459716796875</v>
      </c>
      <c r="O19" s="14">
        <v>184896.619140625</v>
      </c>
    </row>
    <row r="20" spans="1:15" ht="18" customHeight="1">
      <c r="A20" s="11">
        <v>3</v>
      </c>
      <c r="B20" s="12" t="s">
        <v>60</v>
      </c>
      <c r="C20" s="11">
        <v>19</v>
      </c>
      <c r="D20" s="12" t="s">
        <v>61</v>
      </c>
      <c r="E20" s="13">
        <v>18</v>
      </c>
      <c r="F20" s="13">
        <v>131</v>
      </c>
      <c r="G20" s="13">
        <v>97</v>
      </c>
      <c r="H20" s="13">
        <v>228</v>
      </c>
      <c r="I20" s="13">
        <v>648</v>
      </c>
      <c r="J20" s="14">
        <v>75086.08984375</v>
      </c>
      <c r="K20" s="14">
        <v>4150</v>
      </c>
      <c r="L20" s="14">
        <v>0</v>
      </c>
      <c r="M20" s="14">
        <v>0</v>
      </c>
      <c r="N20" s="14">
        <v>70843.91015625</v>
      </c>
      <c r="O20" s="14">
        <v>150080</v>
      </c>
    </row>
    <row r="21" spans="1:15" ht="18" customHeight="1">
      <c r="A21" s="11">
        <v>3</v>
      </c>
      <c r="B21" s="12" t="s">
        <v>60</v>
      </c>
      <c r="C21" s="11">
        <v>282</v>
      </c>
      <c r="D21" s="12" t="s">
        <v>62</v>
      </c>
      <c r="E21" s="13">
        <v>1</v>
      </c>
      <c r="F21" s="13">
        <v>24</v>
      </c>
      <c r="G21" s="13">
        <v>24</v>
      </c>
      <c r="H21" s="13">
        <v>48</v>
      </c>
      <c r="I21" s="13">
        <v>10</v>
      </c>
      <c r="J21" s="14">
        <v>11500</v>
      </c>
      <c r="K21" s="14">
        <v>0</v>
      </c>
      <c r="L21" s="14">
        <v>0</v>
      </c>
      <c r="M21" s="14">
        <v>0</v>
      </c>
      <c r="N21" s="14">
        <v>5000</v>
      </c>
      <c r="O21" s="14">
        <v>16500</v>
      </c>
    </row>
    <row r="22" spans="1:15" ht="18" customHeight="1">
      <c r="A22" s="11">
        <v>4</v>
      </c>
      <c r="B22" s="12" t="s">
        <v>63</v>
      </c>
      <c r="C22" s="11">
        <v>21</v>
      </c>
      <c r="D22" s="12" t="s">
        <v>64</v>
      </c>
      <c r="E22" s="13">
        <v>9</v>
      </c>
      <c r="F22" s="13">
        <v>59</v>
      </c>
      <c r="G22" s="13">
        <v>368</v>
      </c>
      <c r="H22" s="13">
        <v>427</v>
      </c>
      <c r="I22" s="13">
        <v>84</v>
      </c>
      <c r="J22" s="14">
        <v>135055.8193359375</v>
      </c>
      <c r="K22" s="14">
        <v>10320</v>
      </c>
      <c r="L22" s="14">
        <v>0</v>
      </c>
      <c r="M22" s="14">
        <v>0</v>
      </c>
      <c r="N22" s="14">
        <v>120474.1806640625</v>
      </c>
      <c r="O22" s="14">
        <v>265850</v>
      </c>
    </row>
    <row r="23" spans="1:15" ht="18" customHeight="1">
      <c r="A23" s="11">
        <v>4</v>
      </c>
      <c r="B23" s="12" t="s">
        <v>63</v>
      </c>
      <c r="C23" s="11">
        <v>272</v>
      </c>
      <c r="D23" s="12" t="s">
        <v>65</v>
      </c>
      <c r="E23" s="13">
        <v>5</v>
      </c>
      <c r="F23" s="13">
        <v>11</v>
      </c>
      <c r="G23" s="13">
        <v>15</v>
      </c>
      <c r="H23" s="13">
        <v>26</v>
      </c>
      <c r="I23" s="13">
        <v>80</v>
      </c>
      <c r="J23" s="14">
        <v>0</v>
      </c>
      <c r="K23" s="14">
        <v>40</v>
      </c>
      <c r="L23" s="14">
        <v>0</v>
      </c>
      <c r="M23" s="14">
        <v>0</v>
      </c>
      <c r="N23" s="14">
        <v>2860</v>
      </c>
      <c r="O23" s="14">
        <v>2900</v>
      </c>
    </row>
    <row r="24" spans="1:15" ht="18" customHeight="1">
      <c r="A24" s="11">
        <v>4</v>
      </c>
      <c r="B24" s="12" t="s">
        <v>63</v>
      </c>
      <c r="C24" s="11">
        <v>20</v>
      </c>
      <c r="D24" s="12" t="s">
        <v>66</v>
      </c>
      <c r="E24" s="13">
        <v>0</v>
      </c>
      <c r="F24" s="13">
        <v>0</v>
      </c>
      <c r="G24" s="13">
        <v>0</v>
      </c>
      <c r="H24" s="13">
        <v>0</v>
      </c>
      <c r="I24" s="13">
        <v>0</v>
      </c>
      <c r="J24" s="14">
        <v>0</v>
      </c>
      <c r="K24" s="14">
        <v>0</v>
      </c>
      <c r="L24" s="14">
        <v>0</v>
      </c>
      <c r="M24" s="14">
        <v>0</v>
      </c>
      <c r="N24" s="14">
        <v>0</v>
      </c>
      <c r="O24" s="14">
        <v>0</v>
      </c>
    </row>
    <row r="25" spans="1:15" ht="18" customHeight="1">
      <c r="A25" s="11">
        <v>7</v>
      </c>
      <c r="B25" s="12" t="s">
        <v>67</v>
      </c>
      <c r="C25" s="11">
        <v>331</v>
      </c>
      <c r="D25" s="12" t="s">
        <v>68</v>
      </c>
      <c r="E25" s="13">
        <v>6</v>
      </c>
      <c r="F25" s="13">
        <v>133</v>
      </c>
      <c r="G25" s="13">
        <v>68</v>
      </c>
      <c r="H25" s="13">
        <v>201</v>
      </c>
      <c r="I25" s="13">
        <v>160</v>
      </c>
      <c r="J25" s="14">
        <v>0</v>
      </c>
      <c r="K25" s="14">
        <v>0</v>
      </c>
      <c r="L25" s="14">
        <v>0</v>
      </c>
      <c r="M25" s="14">
        <v>0</v>
      </c>
      <c r="N25" s="14">
        <v>16200</v>
      </c>
      <c r="O25" s="14">
        <v>16200</v>
      </c>
    </row>
    <row r="26" spans="1:15" ht="18" customHeight="1">
      <c r="A26" s="11">
        <v>7</v>
      </c>
      <c r="B26" s="12" t="s">
        <v>67</v>
      </c>
      <c r="C26" s="11">
        <v>22</v>
      </c>
      <c r="D26" s="12" t="s">
        <v>69</v>
      </c>
      <c r="E26" s="13">
        <v>28</v>
      </c>
      <c r="F26" s="13">
        <v>247</v>
      </c>
      <c r="G26" s="13">
        <v>326</v>
      </c>
      <c r="H26" s="13">
        <v>573</v>
      </c>
      <c r="I26" s="13">
        <v>474</v>
      </c>
      <c r="J26" s="14">
        <v>26125</v>
      </c>
      <c r="K26" s="14">
        <v>73854.531982421875</v>
      </c>
      <c r="L26" s="14">
        <v>0</v>
      </c>
      <c r="M26" s="14">
        <v>0</v>
      </c>
      <c r="N26" s="14">
        <v>132680.46850585938</v>
      </c>
      <c r="O26" s="14">
        <v>232660</v>
      </c>
    </row>
    <row r="27" spans="1:15" ht="18" customHeight="1">
      <c r="A27" s="11">
        <v>7</v>
      </c>
      <c r="B27" s="12" t="s">
        <v>67</v>
      </c>
      <c r="C27" s="11">
        <v>70</v>
      </c>
      <c r="D27" s="12" t="s">
        <v>70</v>
      </c>
      <c r="E27" s="13">
        <v>13</v>
      </c>
      <c r="F27" s="13">
        <v>283</v>
      </c>
      <c r="G27" s="13">
        <v>157</v>
      </c>
      <c r="H27" s="13">
        <v>440</v>
      </c>
      <c r="I27" s="13">
        <v>279</v>
      </c>
      <c r="J27" s="14">
        <v>78001.990234375</v>
      </c>
      <c r="K27" s="14">
        <v>21438.740234375</v>
      </c>
      <c r="L27" s="14">
        <v>0</v>
      </c>
      <c r="M27" s="14">
        <v>0</v>
      </c>
      <c r="N27" s="14">
        <v>83759.26953125</v>
      </c>
      <c r="O27" s="14">
        <v>183200</v>
      </c>
    </row>
    <row r="28" spans="1:15" ht="18" customHeight="1">
      <c r="A28" s="11">
        <v>7</v>
      </c>
      <c r="B28" s="12" t="s">
        <v>67</v>
      </c>
      <c r="C28" s="11">
        <v>67</v>
      </c>
      <c r="D28" s="12" t="s">
        <v>71</v>
      </c>
      <c r="E28" s="13">
        <v>20</v>
      </c>
      <c r="F28" s="13">
        <v>359</v>
      </c>
      <c r="G28" s="13">
        <v>140</v>
      </c>
      <c r="H28" s="13">
        <v>499</v>
      </c>
      <c r="I28" s="13">
        <v>134</v>
      </c>
      <c r="J28" s="14">
        <v>2100</v>
      </c>
      <c r="K28" s="14">
        <v>545</v>
      </c>
      <c r="L28" s="14">
        <v>0</v>
      </c>
      <c r="M28" s="14">
        <v>0</v>
      </c>
      <c r="N28" s="14">
        <v>60005</v>
      </c>
      <c r="O28" s="14">
        <v>62650</v>
      </c>
    </row>
    <row r="29" spans="1:15" ht="18" customHeight="1">
      <c r="A29" s="11">
        <v>7</v>
      </c>
      <c r="B29" s="12" t="s">
        <v>67</v>
      </c>
      <c r="C29" s="11">
        <v>262</v>
      </c>
      <c r="D29" s="12" t="s">
        <v>72</v>
      </c>
      <c r="E29" s="13">
        <v>7</v>
      </c>
      <c r="F29" s="13">
        <v>93</v>
      </c>
      <c r="G29" s="13">
        <v>59</v>
      </c>
      <c r="H29" s="13">
        <v>152</v>
      </c>
      <c r="I29" s="13">
        <v>155</v>
      </c>
      <c r="J29" s="14">
        <v>6500</v>
      </c>
      <c r="K29" s="14">
        <v>1275</v>
      </c>
      <c r="L29" s="14">
        <v>0</v>
      </c>
      <c r="M29" s="14">
        <v>0</v>
      </c>
      <c r="N29" s="14">
        <v>10325</v>
      </c>
      <c r="O29" s="14">
        <v>18100</v>
      </c>
    </row>
    <row r="30" spans="1:15" ht="18" customHeight="1">
      <c r="A30" s="11">
        <v>7</v>
      </c>
      <c r="B30" s="12" t="s">
        <v>67</v>
      </c>
      <c r="C30" s="11">
        <v>69</v>
      </c>
      <c r="D30" s="12" t="s">
        <v>73</v>
      </c>
      <c r="E30" s="13">
        <v>8</v>
      </c>
      <c r="F30" s="13">
        <v>82</v>
      </c>
      <c r="G30" s="13">
        <v>79</v>
      </c>
      <c r="H30" s="13">
        <v>161</v>
      </c>
      <c r="I30" s="13">
        <v>234</v>
      </c>
      <c r="J30" s="14">
        <v>16800</v>
      </c>
      <c r="K30" s="14">
        <v>4190</v>
      </c>
      <c r="L30" s="14">
        <v>0</v>
      </c>
      <c r="M30" s="14">
        <v>0</v>
      </c>
      <c r="N30" s="14">
        <v>25080</v>
      </c>
      <c r="O30" s="14">
        <v>46070</v>
      </c>
    </row>
    <row r="31" spans="1:15" ht="18" customHeight="1">
      <c r="A31" s="11">
        <v>7</v>
      </c>
      <c r="B31" s="12" t="s">
        <v>67</v>
      </c>
      <c r="C31" s="11">
        <v>340</v>
      </c>
      <c r="D31" s="12" t="s">
        <v>74</v>
      </c>
      <c r="E31" s="13">
        <v>5</v>
      </c>
      <c r="F31" s="13">
        <v>76</v>
      </c>
      <c r="G31" s="13">
        <v>56</v>
      </c>
      <c r="H31" s="13">
        <v>132</v>
      </c>
      <c r="I31" s="13">
        <v>106</v>
      </c>
      <c r="J31" s="14">
        <v>0</v>
      </c>
      <c r="K31" s="14">
        <v>5100</v>
      </c>
      <c r="L31" s="14">
        <v>0</v>
      </c>
      <c r="M31" s="14">
        <v>0</v>
      </c>
      <c r="N31" s="14">
        <v>16200</v>
      </c>
      <c r="O31" s="14">
        <v>21300</v>
      </c>
    </row>
    <row r="32" spans="1:15" ht="18" customHeight="1">
      <c r="A32" s="11">
        <v>7</v>
      </c>
      <c r="B32" s="12" t="s">
        <v>67</v>
      </c>
      <c r="C32" s="11">
        <v>171</v>
      </c>
      <c r="D32" s="12" t="s">
        <v>75</v>
      </c>
      <c r="E32" s="13">
        <v>8</v>
      </c>
      <c r="F32" s="13">
        <v>108</v>
      </c>
      <c r="G32" s="13">
        <v>70</v>
      </c>
      <c r="H32" s="13">
        <v>178</v>
      </c>
      <c r="I32" s="13">
        <v>190</v>
      </c>
      <c r="J32" s="14">
        <v>7000</v>
      </c>
      <c r="K32" s="14">
        <v>3145</v>
      </c>
      <c r="L32" s="14">
        <v>0</v>
      </c>
      <c r="M32" s="14">
        <v>0</v>
      </c>
      <c r="N32" s="14">
        <v>13315</v>
      </c>
      <c r="O32" s="14">
        <v>23460</v>
      </c>
    </row>
    <row r="33" spans="1:15" ht="18" customHeight="1">
      <c r="A33" s="11">
        <v>7</v>
      </c>
      <c r="B33" s="12" t="s">
        <v>67</v>
      </c>
      <c r="C33" s="11">
        <v>325</v>
      </c>
      <c r="D33" s="12" t="s">
        <v>76</v>
      </c>
      <c r="E33" s="13">
        <v>8</v>
      </c>
      <c r="F33" s="13">
        <v>92</v>
      </c>
      <c r="G33" s="13">
        <v>119</v>
      </c>
      <c r="H33" s="13">
        <v>211</v>
      </c>
      <c r="I33" s="13">
        <v>144</v>
      </c>
      <c r="J33" s="14">
        <v>16317.239990234375</v>
      </c>
      <c r="K33" s="14">
        <v>960</v>
      </c>
      <c r="L33" s="14">
        <v>0</v>
      </c>
      <c r="M33" s="14">
        <v>0</v>
      </c>
      <c r="N33" s="14">
        <v>43472.760009765625</v>
      </c>
      <c r="O33" s="14">
        <v>60750</v>
      </c>
    </row>
    <row r="34" spans="1:15" ht="18" customHeight="1">
      <c r="A34" s="11">
        <v>7</v>
      </c>
      <c r="B34" s="12" t="s">
        <v>67</v>
      </c>
      <c r="C34" s="11">
        <v>170</v>
      </c>
      <c r="D34" s="12" t="s">
        <v>77</v>
      </c>
      <c r="E34" s="13">
        <v>8</v>
      </c>
      <c r="F34" s="13">
        <v>79</v>
      </c>
      <c r="G34" s="13">
        <v>79</v>
      </c>
      <c r="H34" s="13">
        <v>158</v>
      </c>
      <c r="I34" s="13">
        <v>190</v>
      </c>
      <c r="J34" s="14">
        <v>268800</v>
      </c>
      <c r="K34" s="14">
        <v>13460.7900390625</v>
      </c>
      <c r="L34" s="14">
        <v>0</v>
      </c>
      <c r="M34" s="14">
        <v>0</v>
      </c>
      <c r="N34" s="14">
        <v>67339.2109375</v>
      </c>
      <c r="O34" s="14">
        <v>349600</v>
      </c>
    </row>
    <row r="35" spans="1:15" ht="18" customHeight="1">
      <c r="A35" s="11">
        <v>7</v>
      </c>
      <c r="B35" s="12" t="s">
        <v>67</v>
      </c>
      <c r="C35" s="11">
        <v>68</v>
      </c>
      <c r="D35" s="12" t="s">
        <v>78</v>
      </c>
      <c r="E35" s="13">
        <v>11</v>
      </c>
      <c r="F35" s="13">
        <v>207</v>
      </c>
      <c r="G35" s="13">
        <v>152</v>
      </c>
      <c r="H35" s="13">
        <v>359</v>
      </c>
      <c r="I35" s="13">
        <v>208</v>
      </c>
      <c r="J35" s="14">
        <v>16100</v>
      </c>
      <c r="K35" s="14">
        <v>680</v>
      </c>
      <c r="L35" s="14">
        <v>0</v>
      </c>
      <c r="M35" s="14">
        <v>0</v>
      </c>
      <c r="N35" s="14">
        <v>73000</v>
      </c>
      <c r="O35" s="14">
        <v>89780</v>
      </c>
    </row>
    <row r="36" spans="1:15" ht="18" customHeight="1">
      <c r="A36" s="11">
        <v>7</v>
      </c>
      <c r="B36" s="12" t="s">
        <v>67</v>
      </c>
      <c r="C36" s="11">
        <v>312</v>
      </c>
      <c r="D36" s="12" t="s">
        <v>79</v>
      </c>
      <c r="E36" s="13">
        <v>17</v>
      </c>
      <c r="F36" s="13">
        <v>119</v>
      </c>
      <c r="G36" s="13">
        <v>133</v>
      </c>
      <c r="H36" s="13">
        <v>252</v>
      </c>
      <c r="I36" s="13">
        <v>371</v>
      </c>
      <c r="J36" s="14">
        <v>23780</v>
      </c>
      <c r="K36" s="14">
        <v>49047.81005859375</v>
      </c>
      <c r="L36" s="14">
        <v>0</v>
      </c>
      <c r="M36" s="14">
        <v>0</v>
      </c>
      <c r="N36" s="14">
        <v>42722.189453125</v>
      </c>
      <c r="O36" s="14">
        <v>115550</v>
      </c>
    </row>
    <row r="37" spans="1:15" ht="18" customHeight="1">
      <c r="A37" s="11">
        <v>8</v>
      </c>
      <c r="B37" s="12" t="s">
        <v>20</v>
      </c>
      <c r="C37" s="11">
        <v>704</v>
      </c>
      <c r="D37" s="12" t="s">
        <v>80</v>
      </c>
      <c r="E37" s="13">
        <v>52</v>
      </c>
      <c r="F37" s="13">
        <v>131</v>
      </c>
      <c r="G37" s="13">
        <v>558</v>
      </c>
      <c r="H37" s="13">
        <v>689</v>
      </c>
      <c r="I37" s="13">
        <v>2051</v>
      </c>
      <c r="J37" s="14">
        <v>361146.759765625</v>
      </c>
      <c r="K37" s="14">
        <v>438226.20947265625</v>
      </c>
      <c r="L37" s="14">
        <v>0</v>
      </c>
      <c r="M37" s="14">
        <v>0</v>
      </c>
      <c r="N37" s="14">
        <v>719062.0224609375</v>
      </c>
      <c r="O37" s="14">
        <v>1518435</v>
      </c>
    </row>
    <row r="38" spans="1:15" ht="18" customHeight="1">
      <c r="A38" s="11">
        <v>8</v>
      </c>
      <c r="B38" s="12" t="s">
        <v>20</v>
      </c>
      <c r="C38" s="11">
        <v>25</v>
      </c>
      <c r="D38" s="12" t="s">
        <v>81</v>
      </c>
      <c r="E38" s="13">
        <v>10</v>
      </c>
      <c r="F38" s="13">
        <v>75</v>
      </c>
      <c r="G38" s="13">
        <v>123</v>
      </c>
      <c r="H38" s="13">
        <v>198</v>
      </c>
      <c r="I38" s="13">
        <v>260</v>
      </c>
      <c r="J38" s="14">
        <v>80000</v>
      </c>
      <c r="K38" s="14">
        <v>22479.960083007813</v>
      </c>
      <c r="L38" s="14">
        <v>0</v>
      </c>
      <c r="M38" s="14">
        <v>0</v>
      </c>
      <c r="N38" s="14">
        <v>101420.04052734375</v>
      </c>
      <c r="O38" s="14">
        <v>203900</v>
      </c>
    </row>
    <row r="39" spans="1:15" ht="18" customHeight="1">
      <c r="A39" s="11">
        <v>8</v>
      </c>
      <c r="B39" s="12" t="s">
        <v>20</v>
      </c>
      <c r="C39" s="11">
        <v>219</v>
      </c>
      <c r="D39" s="12" t="s">
        <v>82</v>
      </c>
      <c r="E39" s="13">
        <v>3</v>
      </c>
      <c r="F39" s="13">
        <v>19</v>
      </c>
      <c r="G39" s="13">
        <v>67</v>
      </c>
      <c r="H39" s="13">
        <v>86</v>
      </c>
      <c r="I39" s="13">
        <v>90</v>
      </c>
      <c r="J39" s="14">
        <v>18000</v>
      </c>
      <c r="K39" s="14">
        <v>984.760009765625</v>
      </c>
      <c r="L39" s="14">
        <v>0</v>
      </c>
      <c r="M39" s="14">
        <v>0</v>
      </c>
      <c r="N39" s="14">
        <v>32615.240234375</v>
      </c>
      <c r="O39" s="14">
        <v>51600</v>
      </c>
    </row>
    <row r="40" spans="1:15" ht="18" customHeight="1">
      <c r="A40" s="11">
        <v>8</v>
      </c>
      <c r="B40" s="12" t="s">
        <v>20</v>
      </c>
      <c r="C40" s="11">
        <v>218</v>
      </c>
      <c r="D40" s="12" t="s">
        <v>83</v>
      </c>
      <c r="E40" s="13">
        <v>0</v>
      </c>
      <c r="F40" s="13">
        <v>0</v>
      </c>
      <c r="G40" s="13">
        <v>0</v>
      </c>
      <c r="H40" s="13">
        <v>0</v>
      </c>
      <c r="I40" s="13">
        <v>0</v>
      </c>
      <c r="J40" s="14">
        <v>0</v>
      </c>
      <c r="K40" s="14">
        <v>0</v>
      </c>
      <c r="L40" s="14">
        <v>0</v>
      </c>
      <c r="M40" s="14">
        <v>0</v>
      </c>
      <c r="N40" s="14">
        <v>0</v>
      </c>
      <c r="O40" s="14">
        <v>0</v>
      </c>
    </row>
    <row r="41" spans="1:15" ht="18" customHeight="1">
      <c r="A41" s="11">
        <v>8</v>
      </c>
      <c r="B41" s="12" t="s">
        <v>20</v>
      </c>
      <c r="C41" s="11">
        <v>208</v>
      </c>
      <c r="D41" s="12" t="s">
        <v>84</v>
      </c>
      <c r="E41" s="13">
        <v>1</v>
      </c>
      <c r="F41" s="13">
        <v>11</v>
      </c>
      <c r="G41" s="13">
        <v>19</v>
      </c>
      <c r="H41" s="13">
        <v>30</v>
      </c>
      <c r="I41" s="13">
        <v>30</v>
      </c>
      <c r="J41" s="14">
        <v>6600</v>
      </c>
      <c r="K41" s="14">
        <v>0</v>
      </c>
      <c r="L41" s="14">
        <v>0</v>
      </c>
      <c r="M41" s="14">
        <v>0</v>
      </c>
      <c r="N41" s="14">
        <v>5800</v>
      </c>
      <c r="O41" s="14">
        <v>12400</v>
      </c>
    </row>
    <row r="42" spans="1:15" ht="18" customHeight="1">
      <c r="A42" s="11">
        <v>8</v>
      </c>
      <c r="B42" s="12" t="s">
        <v>20</v>
      </c>
      <c r="C42" s="11">
        <v>26</v>
      </c>
      <c r="D42" s="12" t="s">
        <v>85</v>
      </c>
      <c r="E42" s="13">
        <v>8</v>
      </c>
      <c r="F42" s="13">
        <v>142</v>
      </c>
      <c r="G42" s="13">
        <v>156</v>
      </c>
      <c r="H42" s="13">
        <v>298</v>
      </c>
      <c r="I42" s="13">
        <v>250</v>
      </c>
      <c r="J42" s="14">
        <v>45850</v>
      </c>
      <c r="K42" s="14">
        <v>8610</v>
      </c>
      <c r="L42" s="14">
        <v>0</v>
      </c>
      <c r="M42" s="14">
        <v>0</v>
      </c>
      <c r="N42" s="14">
        <v>65840</v>
      </c>
      <c r="O42" s="14">
        <v>120300</v>
      </c>
    </row>
    <row r="43" spans="1:15" ht="18" customHeight="1">
      <c r="A43" s="11">
        <v>8</v>
      </c>
      <c r="B43" s="12" t="s">
        <v>20</v>
      </c>
      <c r="C43" s="11">
        <v>207</v>
      </c>
      <c r="D43" s="12" t="s">
        <v>86</v>
      </c>
      <c r="E43" s="13">
        <v>7</v>
      </c>
      <c r="F43" s="13">
        <v>109</v>
      </c>
      <c r="G43" s="13">
        <v>234</v>
      </c>
      <c r="H43" s="13">
        <v>343</v>
      </c>
      <c r="I43" s="13">
        <v>210</v>
      </c>
      <c r="J43" s="14">
        <v>51250</v>
      </c>
      <c r="K43" s="14">
        <v>0</v>
      </c>
      <c r="L43" s="14">
        <v>0</v>
      </c>
      <c r="M43" s="14">
        <v>0</v>
      </c>
      <c r="N43" s="14">
        <v>103100</v>
      </c>
      <c r="O43" s="14">
        <v>154350</v>
      </c>
    </row>
    <row r="44" spans="1:15" ht="18" customHeight="1">
      <c r="A44" s="11">
        <v>8</v>
      </c>
      <c r="B44" s="12" t="s">
        <v>20</v>
      </c>
      <c r="C44" s="11">
        <v>323</v>
      </c>
      <c r="D44" s="12" t="s">
        <v>87</v>
      </c>
      <c r="E44" s="13">
        <v>8</v>
      </c>
      <c r="F44" s="13">
        <v>135</v>
      </c>
      <c r="G44" s="13">
        <v>199</v>
      </c>
      <c r="H44" s="13">
        <v>334</v>
      </c>
      <c r="I44" s="13">
        <v>240</v>
      </c>
      <c r="J44" s="14">
        <v>48000</v>
      </c>
      <c r="K44" s="14">
        <v>0</v>
      </c>
      <c r="L44" s="14">
        <v>0</v>
      </c>
      <c r="M44" s="14">
        <v>0</v>
      </c>
      <c r="N44" s="14">
        <v>101850</v>
      </c>
      <c r="O44" s="14">
        <v>149850</v>
      </c>
    </row>
    <row r="45" spans="1:15" ht="18" customHeight="1">
      <c r="A45" s="11">
        <v>8</v>
      </c>
      <c r="B45" s="12" t="s">
        <v>20</v>
      </c>
      <c r="C45" s="11">
        <v>156</v>
      </c>
      <c r="D45" s="12" t="s">
        <v>88</v>
      </c>
      <c r="E45" s="13">
        <v>13</v>
      </c>
      <c r="F45" s="13">
        <v>148</v>
      </c>
      <c r="G45" s="13">
        <v>184</v>
      </c>
      <c r="H45" s="13">
        <v>332</v>
      </c>
      <c r="I45" s="13">
        <v>144</v>
      </c>
      <c r="J45" s="14">
        <v>20221.5</v>
      </c>
      <c r="K45" s="14">
        <v>0</v>
      </c>
      <c r="L45" s="14">
        <v>0</v>
      </c>
      <c r="M45" s="14">
        <v>0</v>
      </c>
      <c r="N45" s="14">
        <v>79378.5</v>
      </c>
      <c r="O45" s="14">
        <v>99600</v>
      </c>
    </row>
    <row r="46" spans="1:15" ht="18" customHeight="1">
      <c r="A46" s="11">
        <v>9</v>
      </c>
      <c r="B46" s="12" t="s">
        <v>89</v>
      </c>
      <c r="C46" s="11">
        <v>132</v>
      </c>
      <c r="D46" s="12" t="s">
        <v>90</v>
      </c>
      <c r="E46" s="13">
        <v>0</v>
      </c>
      <c r="F46" s="13">
        <v>0</v>
      </c>
      <c r="G46" s="13">
        <v>0</v>
      </c>
      <c r="H46" s="13">
        <v>0</v>
      </c>
      <c r="I46" s="13">
        <v>0</v>
      </c>
      <c r="J46" s="14">
        <v>0</v>
      </c>
      <c r="K46" s="14">
        <v>0</v>
      </c>
      <c r="L46" s="14">
        <v>0</v>
      </c>
      <c r="M46" s="14">
        <v>0</v>
      </c>
      <c r="N46" s="14">
        <v>0</v>
      </c>
      <c r="O46" s="14">
        <v>0</v>
      </c>
    </row>
    <row r="47" spans="1:15" ht="18" customHeight="1">
      <c r="A47" s="11">
        <v>9</v>
      </c>
      <c r="B47" s="12" t="s">
        <v>89</v>
      </c>
      <c r="C47" s="11">
        <v>220</v>
      </c>
      <c r="D47" s="12" t="s">
        <v>91</v>
      </c>
      <c r="E47" s="13">
        <v>1</v>
      </c>
      <c r="F47" s="13">
        <v>6</v>
      </c>
      <c r="G47" s="13">
        <v>9</v>
      </c>
      <c r="H47" s="13">
        <v>15</v>
      </c>
      <c r="I47" s="13">
        <v>20</v>
      </c>
      <c r="J47" s="14">
        <v>6000</v>
      </c>
      <c r="K47" s="14">
        <v>4255.16015625</v>
      </c>
      <c r="L47" s="14">
        <v>240</v>
      </c>
      <c r="M47" s="14">
        <v>0</v>
      </c>
      <c r="N47" s="14">
        <v>4504.83984375</v>
      </c>
      <c r="O47" s="14">
        <v>15000</v>
      </c>
    </row>
    <row r="48" spans="1:15" ht="18" customHeight="1">
      <c r="A48" s="11">
        <v>9</v>
      </c>
      <c r="B48" s="12" t="s">
        <v>89</v>
      </c>
      <c r="C48" s="11">
        <v>221</v>
      </c>
      <c r="D48" s="12" t="s">
        <v>92</v>
      </c>
      <c r="E48" s="13">
        <v>0</v>
      </c>
      <c r="F48" s="13">
        <v>0</v>
      </c>
      <c r="G48" s="13">
        <v>0</v>
      </c>
      <c r="H48" s="13">
        <v>0</v>
      </c>
      <c r="I48" s="13">
        <v>0</v>
      </c>
      <c r="J48" s="14">
        <v>0</v>
      </c>
      <c r="K48" s="14">
        <v>0</v>
      </c>
      <c r="L48" s="14">
        <v>0</v>
      </c>
      <c r="M48" s="14">
        <v>0</v>
      </c>
      <c r="N48" s="14">
        <v>0</v>
      </c>
      <c r="O48" s="14">
        <v>0</v>
      </c>
    </row>
    <row r="49" spans="1:15" ht="18" customHeight="1">
      <c r="A49" s="11">
        <v>9</v>
      </c>
      <c r="B49" s="12" t="s">
        <v>89</v>
      </c>
      <c r="C49" s="11">
        <v>4</v>
      </c>
      <c r="D49" s="12" t="s">
        <v>93</v>
      </c>
      <c r="E49" s="13">
        <v>0</v>
      </c>
      <c r="F49" s="13">
        <v>0</v>
      </c>
      <c r="G49" s="13">
        <v>0</v>
      </c>
      <c r="H49" s="13">
        <v>0</v>
      </c>
      <c r="I49" s="13">
        <v>0</v>
      </c>
      <c r="J49" s="14">
        <v>0</v>
      </c>
      <c r="K49" s="14">
        <v>0</v>
      </c>
      <c r="L49" s="14">
        <v>0</v>
      </c>
      <c r="M49" s="14">
        <v>0</v>
      </c>
      <c r="N49" s="14">
        <v>0</v>
      </c>
      <c r="O49" s="14">
        <v>0</v>
      </c>
    </row>
    <row r="50" spans="1:15" ht="18" customHeight="1">
      <c r="A50" s="11">
        <v>9</v>
      </c>
      <c r="B50" s="12" t="s">
        <v>89</v>
      </c>
      <c r="C50" s="11">
        <v>106</v>
      </c>
      <c r="D50" s="12" t="s">
        <v>94</v>
      </c>
      <c r="E50" s="13">
        <v>2</v>
      </c>
      <c r="F50" s="13">
        <v>10</v>
      </c>
      <c r="G50" s="13">
        <v>11</v>
      </c>
      <c r="H50" s="13">
        <v>21</v>
      </c>
      <c r="I50" s="13">
        <v>74</v>
      </c>
      <c r="J50" s="14">
        <v>57299.990234375</v>
      </c>
      <c r="K50" s="14">
        <v>29621.640625</v>
      </c>
      <c r="L50" s="14">
        <v>400</v>
      </c>
      <c r="M50" s="14">
        <v>0</v>
      </c>
      <c r="N50" s="14">
        <v>38078.37109375</v>
      </c>
      <c r="O50" s="14">
        <v>125400</v>
      </c>
    </row>
    <row r="51" spans="1:15" ht="18" customHeight="1">
      <c r="A51" s="11">
        <v>9</v>
      </c>
      <c r="B51" s="12" t="s">
        <v>89</v>
      </c>
      <c r="C51" s="11">
        <v>11</v>
      </c>
      <c r="D51" s="12" t="s">
        <v>95</v>
      </c>
      <c r="E51" s="13">
        <v>0</v>
      </c>
      <c r="F51" s="13">
        <v>0</v>
      </c>
      <c r="G51" s="13">
        <v>0</v>
      </c>
      <c r="H51" s="13">
        <v>0</v>
      </c>
      <c r="I51" s="13">
        <v>0</v>
      </c>
      <c r="J51" s="14">
        <v>0</v>
      </c>
      <c r="K51" s="14">
        <v>0</v>
      </c>
      <c r="L51" s="14">
        <v>0</v>
      </c>
      <c r="M51" s="14">
        <v>0</v>
      </c>
      <c r="N51" s="14">
        <v>0</v>
      </c>
      <c r="O51" s="14">
        <v>0</v>
      </c>
    </row>
    <row r="52" spans="1:15" ht="18" customHeight="1">
      <c r="A52" s="11">
        <v>9</v>
      </c>
      <c r="B52" s="12" t="s">
        <v>89</v>
      </c>
      <c r="C52" s="11">
        <v>161</v>
      </c>
      <c r="D52" s="12" t="s">
        <v>96</v>
      </c>
      <c r="E52" s="13">
        <v>0</v>
      </c>
      <c r="F52" s="13">
        <v>0</v>
      </c>
      <c r="G52" s="13">
        <v>0</v>
      </c>
      <c r="H52" s="13">
        <v>0</v>
      </c>
      <c r="I52" s="13">
        <v>0</v>
      </c>
      <c r="J52" s="14">
        <v>0</v>
      </c>
      <c r="K52" s="14">
        <v>0</v>
      </c>
      <c r="L52" s="14">
        <v>0</v>
      </c>
      <c r="M52" s="14">
        <v>0</v>
      </c>
      <c r="N52" s="14">
        <v>0</v>
      </c>
      <c r="O52" s="14">
        <v>0</v>
      </c>
    </row>
    <row r="53" spans="1:15" ht="18" customHeight="1">
      <c r="A53" s="11">
        <v>9</v>
      </c>
      <c r="B53" s="12" t="s">
        <v>89</v>
      </c>
      <c r="C53" s="11">
        <v>166</v>
      </c>
      <c r="D53" s="12" t="s">
        <v>97</v>
      </c>
      <c r="E53" s="13">
        <v>0</v>
      </c>
      <c r="F53" s="13">
        <v>0</v>
      </c>
      <c r="G53" s="13">
        <v>0</v>
      </c>
      <c r="H53" s="13">
        <v>0</v>
      </c>
      <c r="I53" s="13">
        <v>0</v>
      </c>
      <c r="J53" s="14">
        <v>0</v>
      </c>
      <c r="K53" s="14">
        <v>0</v>
      </c>
      <c r="L53" s="14">
        <v>0</v>
      </c>
      <c r="M53" s="14">
        <v>0</v>
      </c>
      <c r="N53" s="14">
        <v>0</v>
      </c>
      <c r="O53" s="14">
        <v>0</v>
      </c>
    </row>
    <row r="54" spans="1:15" ht="18" customHeight="1">
      <c r="A54" s="11">
        <v>9</v>
      </c>
      <c r="B54" s="12" t="s">
        <v>89</v>
      </c>
      <c r="C54" s="11">
        <v>189</v>
      </c>
      <c r="D54" s="12" t="s">
        <v>98</v>
      </c>
      <c r="E54" s="13">
        <v>3</v>
      </c>
      <c r="F54" s="13">
        <v>37</v>
      </c>
      <c r="G54" s="13">
        <v>28</v>
      </c>
      <c r="H54" s="13">
        <v>65</v>
      </c>
      <c r="I54" s="13">
        <v>60</v>
      </c>
      <c r="J54" s="14">
        <v>24725</v>
      </c>
      <c r="K54" s="14">
        <v>11663.340087890625</v>
      </c>
      <c r="L54" s="14">
        <v>0</v>
      </c>
      <c r="M54" s="14">
        <v>0</v>
      </c>
      <c r="N54" s="14">
        <v>15611.6591796875</v>
      </c>
      <c r="O54" s="14">
        <v>52000</v>
      </c>
    </row>
    <row r="55" spans="1:15" ht="18" customHeight="1">
      <c r="A55" s="11">
        <v>9</v>
      </c>
      <c r="B55" s="12" t="s">
        <v>89</v>
      </c>
      <c r="C55" s="11">
        <v>195</v>
      </c>
      <c r="D55" s="12" t="s">
        <v>99</v>
      </c>
      <c r="E55" s="13">
        <v>0</v>
      </c>
      <c r="F55" s="13">
        <v>0</v>
      </c>
      <c r="G55" s="13">
        <v>0</v>
      </c>
      <c r="H55" s="13">
        <v>0</v>
      </c>
      <c r="I55" s="13">
        <v>0</v>
      </c>
      <c r="J55" s="14">
        <v>0</v>
      </c>
      <c r="K55" s="14">
        <v>0</v>
      </c>
      <c r="L55" s="14">
        <v>0</v>
      </c>
      <c r="M55" s="14">
        <v>0</v>
      </c>
      <c r="N55" s="14">
        <v>0</v>
      </c>
      <c r="O55" s="14">
        <v>0</v>
      </c>
    </row>
    <row r="56" spans="1:15" ht="18" customHeight="1">
      <c r="A56" s="11">
        <v>9</v>
      </c>
      <c r="B56" s="12" t="s">
        <v>89</v>
      </c>
      <c r="C56" s="11">
        <v>224</v>
      </c>
      <c r="D56" s="12" t="s">
        <v>100</v>
      </c>
      <c r="E56" s="13">
        <v>5</v>
      </c>
      <c r="F56" s="13">
        <v>73</v>
      </c>
      <c r="G56" s="13">
        <v>106</v>
      </c>
      <c r="H56" s="13">
        <v>179</v>
      </c>
      <c r="I56" s="13">
        <v>200</v>
      </c>
      <c r="J56" s="14">
        <v>100240.009765625</v>
      </c>
      <c r="K56" s="14">
        <v>0</v>
      </c>
      <c r="L56" s="14">
        <v>0</v>
      </c>
      <c r="M56" s="14">
        <v>0</v>
      </c>
      <c r="N56" s="14">
        <v>42959.990234375</v>
      </c>
      <c r="O56" s="14">
        <v>143200</v>
      </c>
    </row>
    <row r="57" spans="1:15" ht="18" customHeight="1">
      <c r="A57" s="11">
        <v>9</v>
      </c>
      <c r="B57" s="12" t="s">
        <v>89</v>
      </c>
      <c r="C57" s="11">
        <v>2</v>
      </c>
      <c r="D57" s="12" t="s">
        <v>101</v>
      </c>
      <c r="E57" s="13">
        <v>1</v>
      </c>
      <c r="F57" s="13">
        <v>8</v>
      </c>
      <c r="G57" s="13">
        <v>2</v>
      </c>
      <c r="H57" s="13">
        <v>10</v>
      </c>
      <c r="I57" s="13">
        <v>20</v>
      </c>
      <c r="J57" s="14">
        <v>9569.0400390625</v>
      </c>
      <c r="K57" s="14">
        <v>910.96002197265625</v>
      </c>
      <c r="L57" s="14">
        <v>300</v>
      </c>
      <c r="M57" s="14">
        <v>0</v>
      </c>
      <c r="N57" s="14">
        <v>11220</v>
      </c>
      <c r="O57" s="14">
        <v>22000</v>
      </c>
    </row>
    <row r="58" spans="1:15" ht="18" customHeight="1">
      <c r="A58" s="11">
        <v>9</v>
      </c>
      <c r="B58" s="12" t="s">
        <v>89</v>
      </c>
      <c r="C58" s="11">
        <v>210</v>
      </c>
      <c r="D58" s="12" t="s">
        <v>102</v>
      </c>
      <c r="E58" s="13">
        <v>0</v>
      </c>
      <c r="F58" s="13">
        <v>0</v>
      </c>
      <c r="G58" s="13">
        <v>0</v>
      </c>
      <c r="H58" s="13">
        <v>0</v>
      </c>
      <c r="I58" s="13">
        <v>0</v>
      </c>
      <c r="J58" s="14">
        <v>0</v>
      </c>
      <c r="K58" s="14">
        <v>0</v>
      </c>
      <c r="L58" s="14">
        <v>0</v>
      </c>
      <c r="M58" s="14">
        <v>0</v>
      </c>
      <c r="N58" s="14">
        <v>0</v>
      </c>
      <c r="O58" s="14">
        <v>0</v>
      </c>
    </row>
    <row r="59" spans="1:15" ht="18" customHeight="1">
      <c r="A59" s="11">
        <v>9</v>
      </c>
      <c r="B59" s="12" t="s">
        <v>89</v>
      </c>
      <c r="C59" s="11">
        <v>3</v>
      </c>
      <c r="D59" s="12" t="s">
        <v>103</v>
      </c>
      <c r="E59" s="13">
        <v>2</v>
      </c>
      <c r="F59" s="13">
        <v>21</v>
      </c>
      <c r="G59" s="13">
        <v>34</v>
      </c>
      <c r="H59" s="13">
        <v>55</v>
      </c>
      <c r="I59" s="13">
        <v>20</v>
      </c>
      <c r="J59" s="14">
        <v>10472</v>
      </c>
      <c r="K59" s="14">
        <v>0</v>
      </c>
      <c r="L59" s="14">
        <v>0</v>
      </c>
      <c r="M59" s="14">
        <v>0</v>
      </c>
      <c r="N59" s="14">
        <v>4488</v>
      </c>
      <c r="O59" s="14">
        <v>14960</v>
      </c>
    </row>
    <row r="60" spans="1:15" ht="18" customHeight="1">
      <c r="A60" s="11">
        <v>9</v>
      </c>
      <c r="B60" s="12" t="s">
        <v>89</v>
      </c>
      <c r="C60" s="11">
        <v>196</v>
      </c>
      <c r="D60" s="12" t="s">
        <v>104</v>
      </c>
      <c r="E60" s="13">
        <v>2</v>
      </c>
      <c r="F60" s="13">
        <v>16</v>
      </c>
      <c r="G60" s="13">
        <v>16</v>
      </c>
      <c r="H60" s="13">
        <v>32</v>
      </c>
      <c r="I60" s="13">
        <v>40</v>
      </c>
      <c r="J60" s="14">
        <v>17900</v>
      </c>
      <c r="K60" s="14">
        <v>0</v>
      </c>
      <c r="L60" s="14">
        <v>0</v>
      </c>
      <c r="M60" s="14">
        <v>0</v>
      </c>
      <c r="N60" s="14">
        <v>7700</v>
      </c>
      <c r="O60" s="14">
        <v>25600</v>
      </c>
    </row>
    <row r="61" spans="1:15" ht="18" customHeight="1">
      <c r="A61" s="11">
        <v>9</v>
      </c>
      <c r="B61" s="12" t="s">
        <v>89</v>
      </c>
      <c r="C61" s="11">
        <v>226</v>
      </c>
      <c r="D61" s="12" t="s">
        <v>105</v>
      </c>
      <c r="E61" s="13">
        <v>8</v>
      </c>
      <c r="F61" s="13">
        <v>135</v>
      </c>
      <c r="G61" s="13">
        <v>45</v>
      </c>
      <c r="H61" s="13">
        <v>180</v>
      </c>
      <c r="I61" s="13">
        <v>160</v>
      </c>
      <c r="J61" s="14">
        <v>103499.9296875</v>
      </c>
      <c r="K61" s="14">
        <v>71552.32080078125</v>
      </c>
      <c r="L61" s="14">
        <v>3000</v>
      </c>
      <c r="M61" s="14">
        <v>0</v>
      </c>
      <c r="N61" s="14">
        <v>89347.75</v>
      </c>
      <c r="O61" s="14">
        <v>267400</v>
      </c>
    </row>
    <row r="62" spans="1:15" ht="18" customHeight="1">
      <c r="A62" s="11">
        <v>9</v>
      </c>
      <c r="B62" s="12" t="s">
        <v>89</v>
      </c>
      <c r="C62" s="11">
        <v>225</v>
      </c>
      <c r="D62" s="12" t="s">
        <v>106</v>
      </c>
      <c r="E62" s="13">
        <v>3</v>
      </c>
      <c r="F62" s="13">
        <v>6</v>
      </c>
      <c r="G62" s="13">
        <v>105</v>
      </c>
      <c r="H62" s="13">
        <v>111</v>
      </c>
      <c r="I62" s="13">
        <v>48</v>
      </c>
      <c r="J62" s="14">
        <v>41600</v>
      </c>
      <c r="K62" s="14">
        <v>0</v>
      </c>
      <c r="L62" s="14">
        <v>720</v>
      </c>
      <c r="M62" s="14">
        <v>0</v>
      </c>
      <c r="N62" s="14">
        <v>29680</v>
      </c>
      <c r="O62" s="14">
        <v>72000</v>
      </c>
    </row>
    <row r="63" spans="1:15" ht="18" customHeight="1">
      <c r="A63" s="11">
        <v>9</v>
      </c>
      <c r="B63" s="12" t="s">
        <v>89</v>
      </c>
      <c r="C63" s="11">
        <v>211</v>
      </c>
      <c r="D63" s="12" t="s">
        <v>107</v>
      </c>
      <c r="E63" s="13">
        <v>7</v>
      </c>
      <c r="F63" s="13">
        <v>55</v>
      </c>
      <c r="G63" s="13">
        <v>128</v>
      </c>
      <c r="H63" s="13">
        <v>183</v>
      </c>
      <c r="I63" s="13">
        <v>140</v>
      </c>
      <c r="J63" s="14">
        <v>90183.359375</v>
      </c>
      <c r="K63" s="14">
        <v>37916.64111328125</v>
      </c>
      <c r="L63" s="14">
        <v>0</v>
      </c>
      <c r="M63" s="14">
        <v>0</v>
      </c>
      <c r="N63" s="14">
        <v>54900</v>
      </c>
      <c r="O63" s="14">
        <v>183000</v>
      </c>
    </row>
    <row r="64" spans="1:15" ht="18" customHeight="1">
      <c r="A64" s="11">
        <v>9</v>
      </c>
      <c r="B64" s="12" t="s">
        <v>89</v>
      </c>
      <c r="C64" s="11">
        <v>209</v>
      </c>
      <c r="D64" s="12" t="s">
        <v>108</v>
      </c>
      <c r="E64" s="13">
        <v>2</v>
      </c>
      <c r="F64" s="13">
        <v>14</v>
      </c>
      <c r="G64" s="13">
        <v>19</v>
      </c>
      <c r="H64" s="13">
        <v>33</v>
      </c>
      <c r="I64" s="13">
        <v>21</v>
      </c>
      <c r="J64" s="14">
        <v>8610</v>
      </c>
      <c r="K64" s="14">
        <v>3010.739990234375</v>
      </c>
      <c r="L64" s="14">
        <v>60</v>
      </c>
      <c r="M64" s="14">
        <v>0</v>
      </c>
      <c r="N64" s="14">
        <v>5359.259765625</v>
      </c>
      <c r="O64" s="14">
        <v>17040</v>
      </c>
    </row>
    <row r="65" spans="1:15" ht="18" customHeight="1">
      <c r="A65" s="11">
        <v>9</v>
      </c>
      <c r="B65" s="12" t="s">
        <v>89</v>
      </c>
      <c r="C65" s="11">
        <v>227</v>
      </c>
      <c r="D65" s="12" t="s">
        <v>109</v>
      </c>
      <c r="E65" s="13">
        <v>32</v>
      </c>
      <c r="F65" s="13">
        <v>388</v>
      </c>
      <c r="G65" s="13">
        <v>153</v>
      </c>
      <c r="H65" s="13">
        <v>541</v>
      </c>
      <c r="I65" s="13">
        <v>444</v>
      </c>
      <c r="J65" s="14">
        <v>210340.06860351563</v>
      </c>
      <c r="K65" s="14">
        <v>466</v>
      </c>
      <c r="L65" s="14">
        <v>0</v>
      </c>
      <c r="M65" s="14">
        <v>0</v>
      </c>
      <c r="N65" s="14">
        <v>98443.931396484375</v>
      </c>
      <c r="O65" s="14">
        <v>309250</v>
      </c>
    </row>
    <row r="66" spans="1:15" ht="18" customHeight="1">
      <c r="A66" s="11">
        <v>9</v>
      </c>
      <c r="B66" s="12" t="s">
        <v>89</v>
      </c>
      <c r="C66" s="11">
        <v>267</v>
      </c>
      <c r="D66" s="12" t="s">
        <v>110</v>
      </c>
      <c r="E66" s="13">
        <v>0</v>
      </c>
      <c r="F66" s="13">
        <v>0</v>
      </c>
      <c r="G66" s="13">
        <v>0</v>
      </c>
      <c r="H66" s="13">
        <v>0</v>
      </c>
      <c r="I66" s="13">
        <v>0</v>
      </c>
      <c r="J66" s="14">
        <v>0</v>
      </c>
      <c r="K66" s="14">
        <v>0</v>
      </c>
      <c r="L66" s="14">
        <v>0</v>
      </c>
      <c r="M66" s="14">
        <v>0</v>
      </c>
      <c r="N66" s="14">
        <v>0</v>
      </c>
      <c r="O66" s="14">
        <v>0</v>
      </c>
    </row>
    <row r="67" spans="1:15" ht="18" customHeight="1">
      <c r="A67" s="11">
        <v>9</v>
      </c>
      <c r="B67" s="12" t="s">
        <v>89</v>
      </c>
      <c r="C67" s="11">
        <v>230</v>
      </c>
      <c r="D67" s="12" t="s">
        <v>111</v>
      </c>
      <c r="E67" s="13">
        <v>0</v>
      </c>
      <c r="F67" s="13">
        <v>0</v>
      </c>
      <c r="G67" s="13">
        <v>0</v>
      </c>
      <c r="H67" s="13">
        <v>0</v>
      </c>
      <c r="I67" s="13">
        <v>0</v>
      </c>
      <c r="J67" s="14">
        <v>0</v>
      </c>
      <c r="K67" s="14">
        <v>0</v>
      </c>
      <c r="L67" s="14">
        <v>0</v>
      </c>
      <c r="M67" s="14">
        <v>0</v>
      </c>
      <c r="N67" s="14">
        <v>0</v>
      </c>
      <c r="O67" s="14">
        <v>0</v>
      </c>
    </row>
    <row r="68" spans="1:15" ht="18" customHeight="1">
      <c r="A68" s="11">
        <v>9</v>
      </c>
      <c r="B68" s="12" t="s">
        <v>89</v>
      </c>
      <c r="C68" s="11">
        <v>186</v>
      </c>
      <c r="D68" s="12" t="s">
        <v>112</v>
      </c>
      <c r="E68" s="13">
        <v>2</v>
      </c>
      <c r="F68" s="13">
        <v>24</v>
      </c>
      <c r="G68" s="13">
        <v>13</v>
      </c>
      <c r="H68" s="13">
        <v>37</v>
      </c>
      <c r="I68" s="13">
        <v>40</v>
      </c>
      <c r="J68" s="14">
        <v>20080</v>
      </c>
      <c r="K68" s="14">
        <v>15574.439453125</v>
      </c>
      <c r="L68" s="14">
        <v>0</v>
      </c>
      <c r="M68" s="14">
        <v>0</v>
      </c>
      <c r="N68" s="14">
        <v>20445.560546875</v>
      </c>
      <c r="O68" s="14">
        <v>56100</v>
      </c>
    </row>
    <row r="69" spans="1:15" ht="18" customHeight="1">
      <c r="A69" s="11">
        <v>9</v>
      </c>
      <c r="B69" s="12" t="s">
        <v>89</v>
      </c>
      <c r="C69" s="11">
        <v>212</v>
      </c>
      <c r="D69" s="12" t="s">
        <v>113</v>
      </c>
      <c r="E69" s="13">
        <v>2</v>
      </c>
      <c r="F69" s="13">
        <v>2</v>
      </c>
      <c r="G69" s="13">
        <v>37</v>
      </c>
      <c r="H69" s="13">
        <v>39</v>
      </c>
      <c r="I69" s="13">
        <v>40</v>
      </c>
      <c r="J69" s="14">
        <v>30400</v>
      </c>
      <c r="K69" s="14">
        <v>13604.4794921875</v>
      </c>
      <c r="L69" s="14">
        <v>1120</v>
      </c>
      <c r="M69" s="14">
        <v>0</v>
      </c>
      <c r="N69" s="14">
        <v>30875.51953125</v>
      </c>
      <c r="O69" s="14">
        <v>76000</v>
      </c>
    </row>
    <row r="70" spans="1:15" ht="18" customHeight="1">
      <c r="A70" s="11">
        <v>9</v>
      </c>
      <c r="B70" s="12" t="s">
        <v>89</v>
      </c>
      <c r="C70" s="11">
        <v>709</v>
      </c>
      <c r="D70" s="12" t="s">
        <v>114</v>
      </c>
      <c r="E70" s="13">
        <v>4</v>
      </c>
      <c r="F70" s="13">
        <v>39</v>
      </c>
      <c r="G70" s="13">
        <v>30</v>
      </c>
      <c r="H70" s="13">
        <v>69</v>
      </c>
      <c r="I70" s="13">
        <v>80</v>
      </c>
      <c r="J70" s="14">
        <v>56000.01953125</v>
      </c>
      <c r="K70" s="14">
        <v>16816.09033203125</v>
      </c>
      <c r="L70" s="14">
        <v>2100</v>
      </c>
      <c r="M70" s="14">
        <v>0</v>
      </c>
      <c r="N70" s="14">
        <v>51512.490234375</v>
      </c>
      <c r="O70" s="14">
        <v>126428.6015625</v>
      </c>
    </row>
    <row r="71" spans="1:15" ht="18" customHeight="1">
      <c r="A71" s="11">
        <v>9</v>
      </c>
      <c r="B71" s="12" t="s">
        <v>89</v>
      </c>
      <c r="C71" s="11">
        <v>15</v>
      </c>
      <c r="D71" s="12" t="s">
        <v>115</v>
      </c>
      <c r="E71" s="13">
        <v>0</v>
      </c>
      <c r="F71" s="13">
        <v>0</v>
      </c>
      <c r="G71" s="13">
        <v>0</v>
      </c>
      <c r="H71" s="13">
        <v>0</v>
      </c>
      <c r="I71" s="13">
        <v>0</v>
      </c>
      <c r="J71" s="14">
        <v>0</v>
      </c>
      <c r="K71" s="14">
        <v>0</v>
      </c>
      <c r="L71" s="14">
        <v>0</v>
      </c>
      <c r="M71" s="14">
        <v>0</v>
      </c>
      <c r="N71" s="14">
        <v>0</v>
      </c>
      <c r="O71" s="14">
        <v>0</v>
      </c>
    </row>
    <row r="72" spans="1:15" ht="18" customHeight="1">
      <c r="A72" s="11">
        <v>9</v>
      </c>
      <c r="B72" s="12" t="s">
        <v>89</v>
      </c>
      <c r="C72" s="11">
        <v>245</v>
      </c>
      <c r="D72" s="12" t="s">
        <v>116</v>
      </c>
      <c r="E72" s="13">
        <v>3</v>
      </c>
      <c r="F72" s="13">
        <v>33</v>
      </c>
      <c r="G72" s="13">
        <v>13</v>
      </c>
      <c r="H72" s="13">
        <v>46</v>
      </c>
      <c r="I72" s="13">
        <v>80</v>
      </c>
      <c r="J72" s="14">
        <v>47300</v>
      </c>
      <c r="K72" s="14">
        <v>6789.550048828125</v>
      </c>
      <c r="L72" s="14">
        <v>0</v>
      </c>
      <c r="M72" s="14">
        <v>0</v>
      </c>
      <c r="N72" s="14">
        <v>38510.44921875</v>
      </c>
      <c r="O72" s="14">
        <v>92600</v>
      </c>
    </row>
    <row r="73" spans="1:15" ht="18" customHeight="1">
      <c r="A73" s="11">
        <v>9</v>
      </c>
      <c r="B73" s="12" t="s">
        <v>89</v>
      </c>
      <c r="C73" s="11">
        <v>12</v>
      </c>
      <c r="D73" s="12" t="s">
        <v>117</v>
      </c>
      <c r="E73" s="13">
        <v>1</v>
      </c>
      <c r="F73" s="13">
        <v>15</v>
      </c>
      <c r="G73" s="13">
        <v>15</v>
      </c>
      <c r="H73" s="13">
        <v>30</v>
      </c>
      <c r="I73" s="13">
        <v>20</v>
      </c>
      <c r="J73" s="14">
        <v>10500</v>
      </c>
      <c r="K73" s="14">
        <v>10453.16015625</v>
      </c>
      <c r="L73" s="14">
        <v>0</v>
      </c>
      <c r="M73" s="14">
        <v>0</v>
      </c>
      <c r="N73" s="14">
        <v>9046.83984375</v>
      </c>
      <c r="O73" s="14">
        <v>30000</v>
      </c>
    </row>
    <row r="74" spans="1:15" ht="18" customHeight="1">
      <c r="A74" s="11">
        <v>5</v>
      </c>
      <c r="B74" s="12" t="s">
        <v>118</v>
      </c>
      <c r="C74" s="11">
        <v>159</v>
      </c>
      <c r="D74" s="12" t="s">
        <v>119</v>
      </c>
      <c r="E74" s="13">
        <v>5</v>
      </c>
      <c r="F74" s="13">
        <v>13</v>
      </c>
      <c r="G74" s="13">
        <v>38</v>
      </c>
      <c r="H74" s="13">
        <v>51</v>
      </c>
      <c r="I74" s="13">
        <v>175</v>
      </c>
      <c r="J74" s="14">
        <v>84000</v>
      </c>
      <c r="K74" s="14">
        <v>78511.8701171875</v>
      </c>
      <c r="L74" s="14">
        <v>0</v>
      </c>
      <c r="M74" s="14">
        <v>0</v>
      </c>
      <c r="N74" s="14">
        <v>152488.12890625</v>
      </c>
      <c r="O74" s="14">
        <v>315000</v>
      </c>
    </row>
    <row r="75" spans="1:15" ht="18" customHeight="1">
      <c r="A75" s="11">
        <v>5</v>
      </c>
      <c r="B75" s="12" t="s">
        <v>118</v>
      </c>
      <c r="C75" s="11">
        <v>292</v>
      </c>
      <c r="D75" s="12" t="s">
        <v>120</v>
      </c>
      <c r="E75" s="13">
        <v>19</v>
      </c>
      <c r="F75" s="13">
        <v>23</v>
      </c>
      <c r="G75" s="13">
        <v>116</v>
      </c>
      <c r="H75" s="13">
        <v>139</v>
      </c>
      <c r="I75" s="13">
        <v>212</v>
      </c>
      <c r="J75" s="14">
        <v>68400</v>
      </c>
      <c r="K75" s="14">
        <v>36360.2001953125</v>
      </c>
      <c r="L75" s="14">
        <v>0</v>
      </c>
      <c r="M75" s="14">
        <v>0</v>
      </c>
      <c r="N75" s="14">
        <v>42839.798828125</v>
      </c>
      <c r="O75" s="14">
        <v>147600</v>
      </c>
    </row>
    <row r="76" spans="1:15" ht="18" customHeight="1">
      <c r="A76" s="11">
        <v>5</v>
      </c>
      <c r="B76" s="12" t="s">
        <v>118</v>
      </c>
      <c r="C76" s="11">
        <v>66</v>
      </c>
      <c r="D76" s="12" t="s">
        <v>121</v>
      </c>
      <c r="E76" s="13">
        <v>6</v>
      </c>
      <c r="F76" s="13">
        <v>2</v>
      </c>
      <c r="G76" s="13">
        <v>24</v>
      </c>
      <c r="H76" s="13">
        <v>26</v>
      </c>
      <c r="I76" s="13">
        <v>146</v>
      </c>
      <c r="J76" s="14">
        <v>29400</v>
      </c>
      <c r="K76" s="14">
        <v>4272.1000366210938</v>
      </c>
      <c r="L76" s="14">
        <v>0</v>
      </c>
      <c r="M76" s="14">
        <v>0</v>
      </c>
      <c r="N76" s="14">
        <v>14630.2998046875</v>
      </c>
      <c r="O76" s="14">
        <v>48302.39990234375</v>
      </c>
    </row>
    <row r="77" spans="1:15" ht="18" customHeight="1">
      <c r="A77" s="11">
        <v>5</v>
      </c>
      <c r="B77" s="12" t="s">
        <v>118</v>
      </c>
      <c r="C77" s="11">
        <v>24</v>
      </c>
      <c r="D77" s="12" t="s">
        <v>122</v>
      </c>
      <c r="E77" s="13">
        <v>34</v>
      </c>
      <c r="F77" s="13">
        <v>18</v>
      </c>
      <c r="G77" s="13">
        <v>16</v>
      </c>
      <c r="H77" s="13">
        <v>34</v>
      </c>
      <c r="I77" s="13">
        <v>140</v>
      </c>
      <c r="J77" s="14">
        <v>17500</v>
      </c>
      <c r="K77" s="14">
        <v>0</v>
      </c>
      <c r="L77" s="14">
        <v>0</v>
      </c>
      <c r="M77" s="14">
        <v>0</v>
      </c>
      <c r="N77" s="14">
        <v>0</v>
      </c>
      <c r="O77" s="14">
        <v>17500</v>
      </c>
    </row>
    <row r="78" spans="1:15" ht="18" customHeight="1">
      <c r="A78" s="11">
        <v>5</v>
      </c>
      <c r="B78" s="12" t="s">
        <v>118</v>
      </c>
      <c r="C78" s="11">
        <v>10</v>
      </c>
      <c r="D78" s="12" t="s">
        <v>123</v>
      </c>
      <c r="E78" s="13">
        <v>57</v>
      </c>
      <c r="F78" s="13">
        <v>2</v>
      </c>
      <c r="G78" s="13">
        <v>799</v>
      </c>
      <c r="H78" s="13">
        <v>801</v>
      </c>
      <c r="I78" s="13">
        <v>1294</v>
      </c>
      <c r="J78" s="14">
        <v>389400</v>
      </c>
      <c r="K78" s="14">
        <v>38120.239990234375</v>
      </c>
      <c r="L78" s="14">
        <v>0</v>
      </c>
      <c r="M78" s="14">
        <v>0</v>
      </c>
      <c r="N78" s="14">
        <v>1065179.7587890625</v>
      </c>
      <c r="O78" s="14">
        <v>1492700</v>
      </c>
    </row>
    <row r="79" spans="1:15" ht="18" customHeight="1">
      <c r="A79" s="11">
        <v>5</v>
      </c>
      <c r="B79" s="12" t="s">
        <v>118</v>
      </c>
      <c r="C79" s="11">
        <v>23</v>
      </c>
      <c r="D79" s="12" t="s">
        <v>124</v>
      </c>
      <c r="E79" s="13">
        <v>0</v>
      </c>
      <c r="F79" s="13">
        <v>0</v>
      </c>
      <c r="G79" s="13">
        <v>0</v>
      </c>
      <c r="H79" s="13">
        <v>0</v>
      </c>
      <c r="I79" s="13">
        <v>0</v>
      </c>
      <c r="J79" s="14">
        <v>0</v>
      </c>
      <c r="K79" s="14">
        <v>0</v>
      </c>
      <c r="L79" s="14">
        <v>0</v>
      </c>
      <c r="M79" s="14">
        <v>0</v>
      </c>
      <c r="N79" s="14">
        <v>0</v>
      </c>
      <c r="O79" s="14">
        <v>0</v>
      </c>
    </row>
    <row r="80" spans="1:15" ht="18" customHeight="1">
      <c r="A80" s="11">
        <v>5</v>
      </c>
      <c r="B80" s="12" t="s">
        <v>118</v>
      </c>
      <c r="C80" s="11">
        <v>217</v>
      </c>
      <c r="D80" s="12" t="s">
        <v>125</v>
      </c>
      <c r="E80" s="13">
        <v>0</v>
      </c>
      <c r="F80" s="13">
        <v>0</v>
      </c>
      <c r="G80" s="13">
        <v>0</v>
      </c>
      <c r="H80" s="13">
        <v>0</v>
      </c>
      <c r="I80" s="13">
        <v>0</v>
      </c>
      <c r="J80" s="14">
        <v>0</v>
      </c>
      <c r="K80" s="14">
        <v>0</v>
      </c>
      <c r="L80" s="14">
        <v>0</v>
      </c>
      <c r="M80" s="14">
        <v>0</v>
      </c>
      <c r="N80" s="14">
        <v>0</v>
      </c>
      <c r="O80" s="14">
        <v>0</v>
      </c>
    </row>
    <row r="81" spans="1:15" ht="18" customHeight="1">
      <c r="A81" s="11">
        <v>5</v>
      </c>
      <c r="B81" s="12" t="s">
        <v>118</v>
      </c>
      <c r="C81" s="11">
        <v>255</v>
      </c>
      <c r="D81" s="12" t="s">
        <v>126</v>
      </c>
      <c r="E81" s="13">
        <v>0</v>
      </c>
      <c r="F81" s="13">
        <v>0</v>
      </c>
      <c r="G81" s="13">
        <v>0</v>
      </c>
      <c r="H81" s="13">
        <v>0</v>
      </c>
      <c r="I81" s="13">
        <v>0</v>
      </c>
      <c r="J81" s="14">
        <v>0</v>
      </c>
      <c r="K81" s="14">
        <v>0</v>
      </c>
      <c r="L81" s="14">
        <v>0</v>
      </c>
      <c r="M81" s="14">
        <v>0</v>
      </c>
      <c r="N81" s="14">
        <v>0</v>
      </c>
      <c r="O81" s="14">
        <v>0</v>
      </c>
    </row>
    <row r="82" spans="1:15" ht="18" customHeight="1">
      <c r="A82" s="11">
        <v>5</v>
      </c>
      <c r="B82" s="12" t="s">
        <v>118</v>
      </c>
      <c r="C82" s="11">
        <v>216</v>
      </c>
      <c r="D82" s="12" t="s">
        <v>127</v>
      </c>
      <c r="E82" s="13">
        <v>0</v>
      </c>
      <c r="F82" s="13">
        <v>0</v>
      </c>
      <c r="G82" s="13">
        <v>0</v>
      </c>
      <c r="H82" s="13">
        <v>0</v>
      </c>
      <c r="I82" s="13">
        <v>0</v>
      </c>
      <c r="J82" s="14">
        <v>0</v>
      </c>
      <c r="K82" s="14">
        <v>0</v>
      </c>
      <c r="L82" s="14">
        <v>0</v>
      </c>
      <c r="M82" s="14">
        <v>0</v>
      </c>
      <c r="N82" s="14">
        <v>0</v>
      </c>
      <c r="O82" s="14">
        <v>0</v>
      </c>
    </row>
    <row r="83" spans="1:15" ht="18" customHeight="1">
      <c r="A83" s="11">
        <v>6</v>
      </c>
      <c r="B83" s="12" t="s">
        <v>128</v>
      </c>
      <c r="C83" s="11">
        <v>181</v>
      </c>
      <c r="D83" s="12" t="s">
        <v>128</v>
      </c>
      <c r="E83" s="13">
        <v>41</v>
      </c>
      <c r="F83" s="13">
        <v>7</v>
      </c>
      <c r="G83" s="13">
        <v>394</v>
      </c>
      <c r="H83" s="13">
        <v>401</v>
      </c>
      <c r="I83" s="13">
        <v>1176</v>
      </c>
      <c r="J83" s="14">
        <v>209257</v>
      </c>
      <c r="K83" s="14">
        <v>26907</v>
      </c>
      <c r="L83" s="14">
        <v>0</v>
      </c>
      <c r="M83" s="14">
        <v>0</v>
      </c>
      <c r="N83" s="14">
        <v>424411</v>
      </c>
      <c r="O83" s="14">
        <v>660575</v>
      </c>
    </row>
    <row r="84" spans="1:15" ht="18" customHeight="1">
      <c r="A84" s="11">
        <v>6</v>
      </c>
      <c r="B84" s="12" t="s">
        <v>128</v>
      </c>
      <c r="C84" s="11">
        <v>61</v>
      </c>
      <c r="D84" s="12" t="s">
        <v>129</v>
      </c>
      <c r="E84" s="13">
        <v>5</v>
      </c>
      <c r="F84" s="13">
        <v>28</v>
      </c>
      <c r="G84" s="13">
        <v>26</v>
      </c>
      <c r="H84" s="13">
        <v>54</v>
      </c>
      <c r="I84" s="13">
        <v>60</v>
      </c>
      <c r="J84" s="14">
        <v>48370</v>
      </c>
      <c r="K84" s="14">
        <v>0</v>
      </c>
      <c r="L84" s="14">
        <v>0</v>
      </c>
      <c r="M84" s="14">
        <v>0</v>
      </c>
      <c r="N84" s="14">
        <v>97130</v>
      </c>
      <c r="O84" s="14">
        <v>145500</v>
      </c>
    </row>
    <row r="85" spans="1:15" ht="18" customHeight="1">
      <c r="A85" s="11">
        <v>6</v>
      </c>
      <c r="B85" s="12" t="s">
        <v>128</v>
      </c>
      <c r="C85" s="11">
        <v>313</v>
      </c>
      <c r="D85" s="12" t="s">
        <v>130</v>
      </c>
      <c r="E85" s="13">
        <v>0</v>
      </c>
      <c r="F85" s="13">
        <v>0</v>
      </c>
      <c r="G85" s="13">
        <v>0</v>
      </c>
      <c r="H85" s="13">
        <v>0</v>
      </c>
      <c r="I85" s="13">
        <v>0</v>
      </c>
      <c r="J85" s="14">
        <v>0</v>
      </c>
      <c r="K85" s="14">
        <v>0</v>
      </c>
      <c r="L85" s="14">
        <v>0</v>
      </c>
      <c r="M85" s="14">
        <v>0</v>
      </c>
      <c r="N85" s="14">
        <v>0</v>
      </c>
      <c r="O85" s="14">
        <v>0</v>
      </c>
    </row>
    <row r="86" spans="1:15" ht="18" customHeight="1">
      <c r="A86" s="11">
        <v>10</v>
      </c>
      <c r="B86" s="12" t="s">
        <v>131</v>
      </c>
      <c r="C86" s="11">
        <v>146</v>
      </c>
      <c r="D86" s="12" t="s">
        <v>132</v>
      </c>
      <c r="E86" s="13">
        <v>2</v>
      </c>
      <c r="F86" s="13">
        <v>82</v>
      </c>
      <c r="G86" s="13">
        <v>185</v>
      </c>
      <c r="H86" s="13">
        <v>267</v>
      </c>
      <c r="I86" s="13">
        <v>80</v>
      </c>
      <c r="J86" s="14">
        <v>28685.9501953125</v>
      </c>
      <c r="K86" s="14">
        <v>18800</v>
      </c>
      <c r="L86" s="14">
        <v>0</v>
      </c>
      <c r="M86" s="14">
        <v>0</v>
      </c>
      <c r="N86" s="14">
        <v>53331.0498046875</v>
      </c>
      <c r="O86" s="14">
        <v>100817</v>
      </c>
    </row>
    <row r="87" spans="1:15" ht="18" customHeight="1">
      <c r="A87" s="11">
        <v>10</v>
      </c>
      <c r="B87" s="12" t="s">
        <v>131</v>
      </c>
      <c r="C87" s="11">
        <v>130</v>
      </c>
      <c r="D87" s="12" t="s">
        <v>131</v>
      </c>
      <c r="E87" s="13">
        <v>47</v>
      </c>
      <c r="F87" s="13">
        <v>368</v>
      </c>
      <c r="G87" s="13">
        <v>413</v>
      </c>
      <c r="H87" s="13">
        <v>781</v>
      </c>
      <c r="I87" s="13">
        <v>561</v>
      </c>
      <c r="J87" s="14">
        <v>123468.5</v>
      </c>
      <c r="K87" s="14">
        <v>103620.89990234375</v>
      </c>
      <c r="L87" s="14">
        <v>0</v>
      </c>
      <c r="M87" s="14">
        <v>0</v>
      </c>
      <c r="N87" s="14">
        <v>122760.599609375</v>
      </c>
      <c r="O87" s="14">
        <v>349850</v>
      </c>
    </row>
    <row r="88" spans="1:15" ht="18" customHeight="1">
      <c r="A88" s="11">
        <v>10</v>
      </c>
      <c r="B88" s="12" t="s">
        <v>131</v>
      </c>
      <c r="C88" s="11">
        <v>299</v>
      </c>
      <c r="D88" s="12" t="s">
        <v>133</v>
      </c>
      <c r="E88" s="13">
        <v>0</v>
      </c>
      <c r="F88" s="13">
        <v>0</v>
      </c>
      <c r="G88" s="13">
        <v>0</v>
      </c>
      <c r="H88" s="13">
        <v>0</v>
      </c>
      <c r="I88" s="13">
        <v>0</v>
      </c>
      <c r="J88" s="14">
        <v>0</v>
      </c>
      <c r="K88" s="14">
        <v>0</v>
      </c>
      <c r="L88" s="14">
        <v>0</v>
      </c>
      <c r="M88" s="14">
        <v>0</v>
      </c>
      <c r="N88" s="14">
        <v>0</v>
      </c>
      <c r="O88" s="14">
        <v>0</v>
      </c>
    </row>
    <row r="89" spans="1:15" ht="18" customHeight="1">
      <c r="A89" s="11">
        <v>11</v>
      </c>
      <c r="B89" s="12" t="s">
        <v>21</v>
      </c>
      <c r="C89" s="11">
        <v>163</v>
      </c>
      <c r="D89" s="12" t="s">
        <v>134</v>
      </c>
      <c r="E89" s="13">
        <v>1</v>
      </c>
      <c r="F89" s="13">
        <v>6</v>
      </c>
      <c r="G89" s="13">
        <v>5</v>
      </c>
      <c r="H89" s="13">
        <v>11</v>
      </c>
      <c r="I89" s="13">
        <v>10</v>
      </c>
      <c r="J89" s="14">
        <v>2500</v>
      </c>
      <c r="K89" s="14">
        <v>50</v>
      </c>
      <c r="L89" s="14">
        <v>0</v>
      </c>
      <c r="M89" s="14">
        <v>0</v>
      </c>
      <c r="N89" s="14">
        <v>4600</v>
      </c>
      <c r="O89" s="14">
        <v>7150</v>
      </c>
    </row>
    <row r="90" spans="1:15" ht="18" customHeight="1">
      <c r="A90" s="11">
        <v>11</v>
      </c>
      <c r="B90" s="12" t="s">
        <v>21</v>
      </c>
      <c r="C90" s="11">
        <v>705</v>
      </c>
      <c r="D90" s="12" t="s">
        <v>135</v>
      </c>
      <c r="E90" s="13">
        <v>122</v>
      </c>
      <c r="F90" s="13">
        <v>669</v>
      </c>
      <c r="G90" s="13">
        <v>1034</v>
      </c>
      <c r="H90" s="13">
        <v>1703</v>
      </c>
      <c r="I90" s="13">
        <v>822</v>
      </c>
      <c r="J90" s="14">
        <v>830900</v>
      </c>
      <c r="K90" s="14">
        <v>43360</v>
      </c>
      <c r="L90" s="14">
        <v>0</v>
      </c>
      <c r="M90" s="14">
        <v>0</v>
      </c>
      <c r="N90" s="14">
        <v>562240</v>
      </c>
      <c r="O90" s="14">
        <v>1436500</v>
      </c>
    </row>
    <row r="91" spans="1:15" ht="18" customHeight="1">
      <c r="A91" s="11">
        <v>11</v>
      </c>
      <c r="B91" s="12" t="s">
        <v>21</v>
      </c>
      <c r="C91" s="11">
        <v>28</v>
      </c>
      <c r="D91" s="12" t="s">
        <v>136</v>
      </c>
      <c r="E91" s="13">
        <v>0</v>
      </c>
      <c r="F91" s="13">
        <v>0</v>
      </c>
      <c r="G91" s="13">
        <v>0</v>
      </c>
      <c r="H91" s="13">
        <v>0</v>
      </c>
      <c r="I91" s="13">
        <v>0</v>
      </c>
      <c r="J91" s="14">
        <v>0</v>
      </c>
      <c r="K91" s="14">
        <v>0</v>
      </c>
      <c r="L91" s="14">
        <v>0</v>
      </c>
      <c r="M91" s="14">
        <v>0</v>
      </c>
      <c r="N91" s="14">
        <v>0</v>
      </c>
      <c r="O91" s="14">
        <v>0</v>
      </c>
    </row>
    <row r="92" spans="1:15" ht="18" customHeight="1">
      <c r="A92" s="11">
        <v>11</v>
      </c>
      <c r="B92" s="12" t="s">
        <v>21</v>
      </c>
      <c r="C92" s="11">
        <v>233</v>
      </c>
      <c r="D92" s="12" t="s">
        <v>137</v>
      </c>
      <c r="E92" s="13">
        <v>0</v>
      </c>
      <c r="F92" s="13">
        <v>0</v>
      </c>
      <c r="G92" s="13">
        <v>0</v>
      </c>
      <c r="H92" s="13">
        <v>0</v>
      </c>
      <c r="I92" s="13">
        <v>0</v>
      </c>
      <c r="J92" s="14">
        <v>0</v>
      </c>
      <c r="K92" s="14">
        <v>0</v>
      </c>
      <c r="L92" s="14">
        <v>0</v>
      </c>
      <c r="M92" s="14">
        <v>0</v>
      </c>
      <c r="N92" s="14">
        <v>0</v>
      </c>
      <c r="O92" s="14">
        <v>0</v>
      </c>
    </row>
    <row r="93" spans="1:15" ht="18" customHeight="1">
      <c r="A93" s="11">
        <v>11</v>
      </c>
      <c r="B93" s="12" t="s">
        <v>21</v>
      </c>
      <c r="C93" s="11">
        <v>30</v>
      </c>
      <c r="D93" s="12" t="s">
        <v>138</v>
      </c>
      <c r="E93" s="13">
        <v>0</v>
      </c>
      <c r="F93" s="13">
        <v>0</v>
      </c>
      <c r="G93" s="13">
        <v>0</v>
      </c>
      <c r="H93" s="13">
        <v>0</v>
      </c>
      <c r="I93" s="13">
        <v>0</v>
      </c>
      <c r="J93" s="14">
        <v>0</v>
      </c>
      <c r="K93" s="14">
        <v>0</v>
      </c>
      <c r="L93" s="14">
        <v>0</v>
      </c>
      <c r="M93" s="14">
        <v>0</v>
      </c>
      <c r="N93" s="14">
        <v>0</v>
      </c>
      <c r="O93" s="14">
        <v>0</v>
      </c>
    </row>
    <row r="94" spans="1:15" ht="18" customHeight="1">
      <c r="A94" s="11">
        <v>11</v>
      </c>
      <c r="B94" s="12" t="s">
        <v>21</v>
      </c>
      <c r="C94" s="11">
        <v>29</v>
      </c>
      <c r="D94" s="12" t="s">
        <v>139</v>
      </c>
      <c r="E94" s="13">
        <v>0</v>
      </c>
      <c r="F94" s="13">
        <v>0</v>
      </c>
      <c r="G94" s="13">
        <v>0</v>
      </c>
      <c r="H94" s="13">
        <v>0</v>
      </c>
      <c r="I94" s="13">
        <v>0</v>
      </c>
      <c r="J94" s="14">
        <v>0</v>
      </c>
      <c r="K94" s="14">
        <v>0</v>
      </c>
      <c r="L94" s="14">
        <v>0</v>
      </c>
      <c r="M94" s="14">
        <v>0</v>
      </c>
      <c r="N94" s="14">
        <v>0</v>
      </c>
      <c r="O94" s="14">
        <v>0</v>
      </c>
    </row>
    <row r="95" spans="1:15" ht="18" customHeight="1">
      <c r="A95" s="11">
        <v>11</v>
      </c>
      <c r="B95" s="12" t="s">
        <v>21</v>
      </c>
      <c r="C95" s="11">
        <v>327</v>
      </c>
      <c r="D95" s="12" t="s">
        <v>140</v>
      </c>
      <c r="E95" s="13">
        <v>0</v>
      </c>
      <c r="F95" s="13">
        <v>0</v>
      </c>
      <c r="G95" s="13">
        <v>0</v>
      </c>
      <c r="H95" s="13">
        <v>0</v>
      </c>
      <c r="I95" s="13">
        <v>0</v>
      </c>
      <c r="J95" s="14">
        <v>0</v>
      </c>
      <c r="K95" s="14">
        <v>0</v>
      </c>
      <c r="L95" s="14">
        <v>0</v>
      </c>
      <c r="M95" s="14">
        <v>0</v>
      </c>
      <c r="N95" s="14">
        <v>0</v>
      </c>
      <c r="O95" s="14">
        <v>0</v>
      </c>
    </row>
    <row r="96" spans="1:15" ht="18" customHeight="1">
      <c r="A96" s="11">
        <v>11</v>
      </c>
      <c r="B96" s="12" t="s">
        <v>21</v>
      </c>
      <c r="C96" s="11">
        <v>203</v>
      </c>
      <c r="D96" s="12" t="s">
        <v>141</v>
      </c>
      <c r="E96" s="13">
        <v>0</v>
      </c>
      <c r="F96" s="13">
        <v>0</v>
      </c>
      <c r="G96" s="13">
        <v>0</v>
      </c>
      <c r="H96" s="13">
        <v>0</v>
      </c>
      <c r="I96" s="13">
        <v>0</v>
      </c>
      <c r="J96" s="14">
        <v>0</v>
      </c>
      <c r="K96" s="14">
        <v>0</v>
      </c>
      <c r="L96" s="14">
        <v>0</v>
      </c>
      <c r="M96" s="14">
        <v>0</v>
      </c>
      <c r="N96" s="14">
        <v>0</v>
      </c>
      <c r="O96" s="14">
        <v>0</v>
      </c>
    </row>
    <row r="97" spans="1:15" ht="18" customHeight="1">
      <c r="A97" s="11">
        <v>11</v>
      </c>
      <c r="B97" s="12" t="s">
        <v>21</v>
      </c>
      <c r="C97" s="11">
        <v>302</v>
      </c>
      <c r="D97" s="12" t="s">
        <v>142</v>
      </c>
      <c r="E97" s="13">
        <v>0</v>
      </c>
      <c r="F97" s="13">
        <v>0</v>
      </c>
      <c r="G97" s="13">
        <v>0</v>
      </c>
      <c r="H97" s="13">
        <v>0</v>
      </c>
      <c r="I97" s="13">
        <v>0</v>
      </c>
      <c r="J97" s="14">
        <v>0</v>
      </c>
      <c r="K97" s="14">
        <v>0</v>
      </c>
      <c r="L97" s="14">
        <v>0</v>
      </c>
      <c r="M97" s="14">
        <v>0</v>
      </c>
      <c r="N97" s="14">
        <v>0</v>
      </c>
      <c r="O97" s="14">
        <v>0</v>
      </c>
    </row>
    <row r="98" spans="1:15" ht="18" customHeight="1">
      <c r="A98" s="11">
        <v>11</v>
      </c>
      <c r="B98" s="12" t="s">
        <v>21</v>
      </c>
      <c r="C98" s="11">
        <v>128</v>
      </c>
      <c r="D98" s="12" t="s">
        <v>143</v>
      </c>
      <c r="E98" s="13">
        <v>0</v>
      </c>
      <c r="F98" s="13">
        <v>0</v>
      </c>
      <c r="G98" s="13">
        <v>0</v>
      </c>
      <c r="H98" s="13">
        <v>0</v>
      </c>
      <c r="I98" s="13">
        <v>0</v>
      </c>
      <c r="J98" s="14">
        <v>0</v>
      </c>
      <c r="K98" s="14">
        <v>0</v>
      </c>
      <c r="L98" s="14">
        <v>0</v>
      </c>
      <c r="M98" s="14">
        <v>0</v>
      </c>
      <c r="N98" s="14">
        <v>0</v>
      </c>
      <c r="O98" s="14">
        <v>0</v>
      </c>
    </row>
    <row r="99" spans="1:15" ht="18" customHeight="1">
      <c r="A99" s="11">
        <v>11</v>
      </c>
      <c r="B99" s="12" t="s">
        <v>21</v>
      </c>
      <c r="C99" s="11">
        <v>174</v>
      </c>
      <c r="D99" s="12" t="s">
        <v>144</v>
      </c>
      <c r="E99" s="13">
        <v>0</v>
      </c>
      <c r="F99" s="13">
        <v>0</v>
      </c>
      <c r="G99" s="13">
        <v>0</v>
      </c>
      <c r="H99" s="13">
        <v>0</v>
      </c>
      <c r="I99" s="13">
        <v>0</v>
      </c>
      <c r="J99" s="14">
        <v>0</v>
      </c>
      <c r="K99" s="14">
        <v>0</v>
      </c>
      <c r="L99" s="14">
        <v>0</v>
      </c>
      <c r="M99" s="14">
        <v>0</v>
      </c>
      <c r="N99" s="14">
        <v>0</v>
      </c>
      <c r="O99" s="14">
        <v>0</v>
      </c>
    </row>
    <row r="100" spans="1:15" ht="18" customHeight="1">
      <c r="A100" s="11">
        <v>11</v>
      </c>
      <c r="B100" s="12" t="s">
        <v>21</v>
      </c>
      <c r="C100" s="11">
        <v>321</v>
      </c>
      <c r="D100" s="12" t="s">
        <v>145</v>
      </c>
      <c r="E100" s="13">
        <v>0</v>
      </c>
      <c r="F100" s="13">
        <v>0</v>
      </c>
      <c r="G100" s="13">
        <v>0</v>
      </c>
      <c r="H100" s="13">
        <v>0</v>
      </c>
      <c r="I100" s="13">
        <v>0</v>
      </c>
      <c r="J100" s="14">
        <v>0</v>
      </c>
      <c r="K100" s="14">
        <v>0</v>
      </c>
      <c r="L100" s="14">
        <v>0</v>
      </c>
      <c r="M100" s="14">
        <v>0</v>
      </c>
      <c r="N100" s="14">
        <v>0</v>
      </c>
      <c r="O100" s="14">
        <v>0</v>
      </c>
    </row>
    <row r="101" spans="1:15" ht="18" customHeight="1">
      <c r="A101" s="11">
        <v>11</v>
      </c>
      <c r="B101" s="12" t="s">
        <v>21</v>
      </c>
      <c r="C101" s="11">
        <v>249</v>
      </c>
      <c r="D101" s="12" t="s">
        <v>146</v>
      </c>
      <c r="E101" s="13">
        <v>0</v>
      </c>
      <c r="F101" s="13">
        <v>0</v>
      </c>
      <c r="G101" s="13">
        <v>0</v>
      </c>
      <c r="H101" s="13">
        <v>0</v>
      </c>
      <c r="I101" s="13">
        <v>0</v>
      </c>
      <c r="J101" s="14">
        <v>0</v>
      </c>
      <c r="K101" s="14">
        <v>0</v>
      </c>
      <c r="L101" s="14">
        <v>0</v>
      </c>
      <c r="M101" s="14">
        <v>0</v>
      </c>
      <c r="N101" s="14">
        <v>0</v>
      </c>
      <c r="O101" s="14">
        <v>0</v>
      </c>
    </row>
    <row r="102" spans="1:15" ht="18" customHeight="1">
      <c r="A102" s="11">
        <v>11</v>
      </c>
      <c r="B102" s="12" t="s">
        <v>21</v>
      </c>
      <c r="C102" s="11">
        <v>303</v>
      </c>
      <c r="D102" s="12" t="s">
        <v>147</v>
      </c>
      <c r="E102" s="13">
        <v>0</v>
      </c>
      <c r="F102" s="13">
        <v>0</v>
      </c>
      <c r="G102" s="13">
        <v>0</v>
      </c>
      <c r="H102" s="13">
        <v>0</v>
      </c>
      <c r="I102" s="13">
        <v>0</v>
      </c>
      <c r="J102" s="14">
        <v>0</v>
      </c>
      <c r="K102" s="14">
        <v>0</v>
      </c>
      <c r="L102" s="14">
        <v>0</v>
      </c>
      <c r="M102" s="14">
        <v>0</v>
      </c>
      <c r="N102" s="14">
        <v>0</v>
      </c>
      <c r="O102" s="14">
        <v>0</v>
      </c>
    </row>
    <row r="103" spans="1:15" ht="18" customHeight="1">
      <c r="A103" s="11">
        <v>11</v>
      </c>
      <c r="B103" s="12" t="s">
        <v>21</v>
      </c>
      <c r="C103" s="11">
        <v>270</v>
      </c>
      <c r="D103" s="12" t="s">
        <v>148</v>
      </c>
      <c r="E103" s="13">
        <v>0</v>
      </c>
      <c r="F103" s="13">
        <v>0</v>
      </c>
      <c r="G103" s="13">
        <v>0</v>
      </c>
      <c r="H103" s="13">
        <v>0</v>
      </c>
      <c r="I103" s="13">
        <v>0</v>
      </c>
      <c r="J103" s="14">
        <v>0</v>
      </c>
      <c r="K103" s="14">
        <v>0</v>
      </c>
      <c r="L103" s="14">
        <v>0</v>
      </c>
      <c r="M103" s="14">
        <v>0</v>
      </c>
      <c r="N103" s="14">
        <v>0</v>
      </c>
      <c r="O103" s="14">
        <v>0</v>
      </c>
    </row>
    <row r="104" spans="1:15" ht="18" customHeight="1">
      <c r="A104" s="11">
        <v>11</v>
      </c>
      <c r="B104" s="12" t="s">
        <v>21</v>
      </c>
      <c r="C104" s="11">
        <v>204</v>
      </c>
      <c r="D104" s="12" t="s">
        <v>149</v>
      </c>
      <c r="E104" s="13">
        <v>0</v>
      </c>
      <c r="F104" s="13">
        <v>0</v>
      </c>
      <c r="G104" s="13">
        <v>0</v>
      </c>
      <c r="H104" s="13">
        <v>0</v>
      </c>
      <c r="I104" s="13">
        <v>0</v>
      </c>
      <c r="J104" s="14">
        <v>0</v>
      </c>
      <c r="K104" s="14">
        <v>0</v>
      </c>
      <c r="L104" s="14">
        <v>0</v>
      </c>
      <c r="M104" s="14">
        <v>0</v>
      </c>
      <c r="N104" s="14">
        <v>0</v>
      </c>
      <c r="O104" s="14">
        <v>0</v>
      </c>
    </row>
    <row r="105" spans="1:15" ht="18" customHeight="1">
      <c r="A105" s="11">
        <v>11</v>
      </c>
      <c r="B105" s="12" t="s">
        <v>21</v>
      </c>
      <c r="C105" s="11">
        <v>72</v>
      </c>
      <c r="D105" s="12" t="s">
        <v>150</v>
      </c>
      <c r="E105" s="13">
        <v>7</v>
      </c>
      <c r="F105" s="13">
        <v>123</v>
      </c>
      <c r="G105" s="13">
        <v>37</v>
      </c>
      <c r="H105" s="13">
        <v>160</v>
      </c>
      <c r="I105" s="13">
        <v>92</v>
      </c>
      <c r="J105" s="14">
        <v>22900</v>
      </c>
      <c r="K105" s="14">
        <v>6055</v>
      </c>
      <c r="L105" s="14">
        <v>0</v>
      </c>
      <c r="M105" s="14">
        <v>0</v>
      </c>
      <c r="N105" s="14">
        <v>77845</v>
      </c>
      <c r="O105" s="14">
        <v>106800</v>
      </c>
    </row>
    <row r="106" spans="1:15" ht="18" customHeight="1">
      <c r="A106" s="11">
        <v>12</v>
      </c>
      <c r="B106" s="12" t="s">
        <v>151</v>
      </c>
      <c r="C106" s="11">
        <v>111</v>
      </c>
      <c r="D106" s="12" t="s">
        <v>152</v>
      </c>
      <c r="E106" s="13">
        <v>13</v>
      </c>
      <c r="F106" s="13">
        <v>219</v>
      </c>
      <c r="G106" s="13">
        <v>200</v>
      </c>
      <c r="H106" s="13">
        <v>419</v>
      </c>
      <c r="I106" s="13">
        <v>205</v>
      </c>
      <c r="J106" s="14">
        <v>68000</v>
      </c>
      <c r="K106" s="14">
        <v>31972.19921875</v>
      </c>
      <c r="L106" s="14">
        <v>3000</v>
      </c>
      <c r="M106" s="14">
        <v>0</v>
      </c>
      <c r="N106" s="14">
        <v>102027.80078125</v>
      </c>
      <c r="O106" s="14">
        <v>205000</v>
      </c>
    </row>
    <row r="107" spans="1:15" ht="18" customHeight="1">
      <c r="A107" s="11">
        <v>12</v>
      </c>
      <c r="B107" s="12" t="s">
        <v>151</v>
      </c>
      <c r="C107" s="11">
        <v>206</v>
      </c>
      <c r="D107" s="12" t="s">
        <v>153</v>
      </c>
      <c r="E107" s="13">
        <v>48</v>
      </c>
      <c r="F107" s="13">
        <v>1154</v>
      </c>
      <c r="G107" s="13">
        <v>934</v>
      </c>
      <c r="H107" s="13">
        <v>2088</v>
      </c>
      <c r="I107" s="13">
        <v>1530</v>
      </c>
      <c r="J107" s="14">
        <v>197000</v>
      </c>
      <c r="K107" s="14">
        <v>47181.4599609375</v>
      </c>
      <c r="L107" s="14">
        <v>7717.8199462890625</v>
      </c>
      <c r="M107" s="14">
        <v>0</v>
      </c>
      <c r="N107" s="14">
        <v>432100.734375</v>
      </c>
      <c r="O107" s="14">
        <v>684000</v>
      </c>
    </row>
    <row r="108" spans="1:15" ht="18" customHeight="1">
      <c r="A108" s="11">
        <v>12</v>
      </c>
      <c r="B108" s="12" t="s">
        <v>151</v>
      </c>
      <c r="C108" s="11">
        <v>334</v>
      </c>
      <c r="D108" s="12" t="s">
        <v>154</v>
      </c>
      <c r="E108" s="13">
        <v>44</v>
      </c>
      <c r="F108" s="13">
        <v>345</v>
      </c>
      <c r="G108" s="13">
        <v>254</v>
      </c>
      <c r="H108" s="13">
        <v>599</v>
      </c>
      <c r="I108" s="13">
        <v>508</v>
      </c>
      <c r="J108" s="14">
        <v>0</v>
      </c>
      <c r="K108" s="14">
        <v>0</v>
      </c>
      <c r="L108" s="14">
        <v>0</v>
      </c>
      <c r="M108" s="14">
        <v>0</v>
      </c>
      <c r="N108" s="14">
        <v>0</v>
      </c>
      <c r="O108" s="14">
        <v>0</v>
      </c>
    </row>
    <row r="109" spans="1:15" ht="18" customHeight="1">
      <c r="A109" s="11">
        <v>12</v>
      </c>
      <c r="B109" s="12" t="s">
        <v>151</v>
      </c>
      <c r="C109" s="11">
        <v>133</v>
      </c>
      <c r="D109" s="12" t="s">
        <v>155</v>
      </c>
      <c r="E109" s="13">
        <v>16</v>
      </c>
      <c r="F109" s="13">
        <v>286</v>
      </c>
      <c r="G109" s="13">
        <v>187</v>
      </c>
      <c r="H109" s="13">
        <v>473</v>
      </c>
      <c r="I109" s="13">
        <v>224</v>
      </c>
      <c r="J109" s="14">
        <v>19600</v>
      </c>
      <c r="K109" s="14">
        <v>690</v>
      </c>
      <c r="L109" s="14">
        <v>0</v>
      </c>
      <c r="M109" s="14">
        <v>0</v>
      </c>
      <c r="N109" s="14">
        <v>22590</v>
      </c>
      <c r="O109" s="14">
        <v>42880</v>
      </c>
    </row>
    <row r="110" spans="1:15" ht="18" customHeight="1">
      <c r="A110" s="11">
        <v>12</v>
      </c>
      <c r="B110" s="12" t="s">
        <v>151</v>
      </c>
      <c r="C110" s="11">
        <v>113</v>
      </c>
      <c r="D110" s="12" t="s">
        <v>156</v>
      </c>
      <c r="E110" s="13">
        <v>110</v>
      </c>
      <c r="F110" s="13">
        <v>1844</v>
      </c>
      <c r="G110" s="13">
        <v>1821</v>
      </c>
      <c r="H110" s="13">
        <v>3665</v>
      </c>
      <c r="I110" s="13">
        <v>975</v>
      </c>
      <c r="J110" s="14">
        <v>107885.52978515625</v>
      </c>
      <c r="K110" s="14">
        <v>18240.3603515625</v>
      </c>
      <c r="L110" s="14">
        <v>2000</v>
      </c>
      <c r="M110" s="14">
        <v>0</v>
      </c>
      <c r="N110" s="14">
        <v>223574.11083984375</v>
      </c>
      <c r="O110" s="14">
        <v>351700</v>
      </c>
    </row>
    <row r="111" spans="1:15" ht="18" customHeight="1">
      <c r="A111" s="11">
        <v>12</v>
      </c>
      <c r="B111" s="12" t="s">
        <v>151</v>
      </c>
      <c r="C111" s="11">
        <v>112</v>
      </c>
      <c r="D111" s="12" t="s">
        <v>157</v>
      </c>
      <c r="E111" s="13">
        <v>69</v>
      </c>
      <c r="F111" s="13">
        <v>1299</v>
      </c>
      <c r="G111" s="13">
        <v>1313</v>
      </c>
      <c r="H111" s="13">
        <v>2612</v>
      </c>
      <c r="I111" s="13">
        <v>418</v>
      </c>
      <c r="J111" s="14">
        <v>61769.23046875</v>
      </c>
      <c r="K111" s="14">
        <v>0</v>
      </c>
      <c r="L111" s="14">
        <v>27821.359375</v>
      </c>
      <c r="M111" s="14">
        <v>0</v>
      </c>
      <c r="N111" s="14">
        <v>54409.41015625</v>
      </c>
      <c r="O111" s="14">
        <v>144000</v>
      </c>
    </row>
    <row r="112" spans="1:15" ht="18" customHeight="1">
      <c r="A112" s="11">
        <v>12</v>
      </c>
      <c r="B112" s="12" t="s">
        <v>151</v>
      </c>
      <c r="C112" s="11">
        <v>139</v>
      </c>
      <c r="D112" s="12" t="s">
        <v>158</v>
      </c>
      <c r="E112" s="13">
        <v>18</v>
      </c>
      <c r="F112" s="13">
        <v>626</v>
      </c>
      <c r="G112" s="13">
        <v>424</v>
      </c>
      <c r="H112" s="13">
        <v>1050</v>
      </c>
      <c r="I112" s="13">
        <v>176</v>
      </c>
      <c r="J112" s="14">
        <v>0</v>
      </c>
      <c r="K112" s="14">
        <v>0</v>
      </c>
      <c r="L112" s="14">
        <v>0</v>
      </c>
      <c r="M112" s="14">
        <v>0</v>
      </c>
      <c r="N112" s="14">
        <v>0</v>
      </c>
      <c r="O112" s="14">
        <v>0</v>
      </c>
    </row>
    <row r="113" spans="1:15" ht="18" customHeight="1">
      <c r="A113" s="11">
        <v>12</v>
      </c>
      <c r="B113" s="12" t="s">
        <v>151</v>
      </c>
      <c r="C113" s="11">
        <v>134</v>
      </c>
      <c r="D113" s="12" t="s">
        <v>159</v>
      </c>
      <c r="E113" s="13">
        <v>32</v>
      </c>
      <c r="F113" s="13">
        <v>429</v>
      </c>
      <c r="G113" s="13">
        <v>632</v>
      </c>
      <c r="H113" s="13">
        <v>1061</v>
      </c>
      <c r="I113" s="13">
        <v>538</v>
      </c>
      <c r="J113" s="14">
        <v>0</v>
      </c>
      <c r="K113" s="14">
        <v>0</v>
      </c>
      <c r="L113" s="14">
        <v>0</v>
      </c>
      <c r="M113" s="14">
        <v>0</v>
      </c>
      <c r="N113" s="14">
        <v>0</v>
      </c>
      <c r="O113" s="14">
        <v>0</v>
      </c>
    </row>
    <row r="114" spans="1:15" ht="18" customHeight="1">
      <c r="A114" s="11">
        <v>12</v>
      </c>
      <c r="B114" s="12" t="s">
        <v>151</v>
      </c>
      <c r="C114" s="11">
        <v>335</v>
      </c>
      <c r="D114" s="12" t="s">
        <v>160</v>
      </c>
      <c r="E114" s="13">
        <v>30</v>
      </c>
      <c r="F114" s="13">
        <v>776</v>
      </c>
      <c r="G114" s="13">
        <v>316</v>
      </c>
      <c r="H114" s="13">
        <v>1092</v>
      </c>
      <c r="I114" s="13">
        <v>654</v>
      </c>
      <c r="J114" s="14">
        <v>137000</v>
      </c>
      <c r="K114" s="14">
        <v>46041.12060546875</v>
      </c>
      <c r="L114" s="14">
        <v>15492.5</v>
      </c>
      <c r="M114" s="14">
        <v>0</v>
      </c>
      <c r="N114" s="14">
        <v>384716.380859375</v>
      </c>
      <c r="O114" s="14">
        <v>583250</v>
      </c>
    </row>
    <row r="115" spans="1:15" ht="18" customHeight="1">
      <c r="A115" s="11">
        <v>12</v>
      </c>
      <c r="B115" s="12" t="s">
        <v>151</v>
      </c>
      <c r="C115" s="11">
        <v>27</v>
      </c>
      <c r="D115" s="12" t="s">
        <v>161</v>
      </c>
      <c r="E115" s="13">
        <v>57</v>
      </c>
      <c r="F115" s="13">
        <v>811</v>
      </c>
      <c r="G115" s="13">
        <v>873</v>
      </c>
      <c r="H115" s="13">
        <v>1684</v>
      </c>
      <c r="I115" s="13">
        <v>520</v>
      </c>
      <c r="J115" s="14">
        <v>6000</v>
      </c>
      <c r="K115" s="14">
        <v>2400</v>
      </c>
      <c r="L115" s="14">
        <v>0</v>
      </c>
      <c r="M115" s="14">
        <v>0</v>
      </c>
      <c r="N115" s="14">
        <v>9600</v>
      </c>
      <c r="O115" s="14">
        <v>18000</v>
      </c>
    </row>
    <row r="116" spans="1:15" ht="18" customHeight="1">
      <c r="A116" s="11">
        <v>13</v>
      </c>
      <c r="B116" s="12" t="s">
        <v>162</v>
      </c>
      <c r="C116" s="11">
        <v>31</v>
      </c>
      <c r="D116" s="12" t="s">
        <v>163</v>
      </c>
      <c r="E116" s="13">
        <v>0</v>
      </c>
      <c r="F116" s="13">
        <v>0</v>
      </c>
      <c r="G116" s="13">
        <v>0</v>
      </c>
      <c r="H116" s="13">
        <v>0</v>
      </c>
      <c r="I116" s="13">
        <v>0</v>
      </c>
      <c r="J116" s="14">
        <v>0</v>
      </c>
      <c r="K116" s="14">
        <v>0</v>
      </c>
      <c r="L116" s="14">
        <v>0</v>
      </c>
      <c r="M116" s="14">
        <v>0</v>
      </c>
      <c r="N116" s="14">
        <v>0</v>
      </c>
      <c r="O116" s="14">
        <v>0</v>
      </c>
    </row>
    <row r="117" spans="1:15" ht="18" customHeight="1">
      <c r="A117" s="11">
        <v>13</v>
      </c>
      <c r="B117" s="12" t="s">
        <v>162</v>
      </c>
      <c r="C117" s="11">
        <v>288</v>
      </c>
      <c r="D117" s="12" t="s">
        <v>164</v>
      </c>
      <c r="E117" s="13">
        <v>0</v>
      </c>
      <c r="F117" s="13">
        <v>0</v>
      </c>
      <c r="G117" s="13">
        <v>0</v>
      </c>
      <c r="H117" s="13">
        <v>0</v>
      </c>
      <c r="I117" s="13">
        <v>0</v>
      </c>
      <c r="J117" s="14">
        <v>0</v>
      </c>
      <c r="K117" s="14">
        <v>0</v>
      </c>
      <c r="L117" s="14">
        <v>0</v>
      </c>
      <c r="M117" s="14">
        <v>0</v>
      </c>
      <c r="N117" s="14">
        <v>0</v>
      </c>
      <c r="O117" s="14">
        <v>0</v>
      </c>
    </row>
    <row r="118" spans="1:15" ht="18" customHeight="1">
      <c r="A118" s="11">
        <v>13</v>
      </c>
      <c r="B118" s="12" t="s">
        <v>162</v>
      </c>
      <c r="C118" s="11">
        <v>214</v>
      </c>
      <c r="D118" s="12" t="s">
        <v>165</v>
      </c>
      <c r="E118" s="13">
        <v>0</v>
      </c>
      <c r="F118" s="13">
        <v>0</v>
      </c>
      <c r="G118" s="13">
        <v>0</v>
      </c>
      <c r="H118" s="13">
        <v>0</v>
      </c>
      <c r="I118" s="13">
        <v>0</v>
      </c>
      <c r="J118" s="14">
        <v>0</v>
      </c>
      <c r="K118" s="14">
        <v>0</v>
      </c>
      <c r="L118" s="14">
        <v>0</v>
      </c>
      <c r="M118" s="14">
        <v>0</v>
      </c>
      <c r="N118" s="14">
        <v>0</v>
      </c>
      <c r="O118" s="14">
        <v>0</v>
      </c>
    </row>
    <row r="119" spans="1:15" ht="18" customHeight="1">
      <c r="A119" s="11">
        <v>13</v>
      </c>
      <c r="B119" s="12" t="s">
        <v>162</v>
      </c>
      <c r="C119" s="11">
        <v>178</v>
      </c>
      <c r="D119" s="12" t="s">
        <v>166</v>
      </c>
      <c r="E119" s="13">
        <v>0</v>
      </c>
      <c r="F119" s="13">
        <v>0</v>
      </c>
      <c r="G119" s="13">
        <v>0</v>
      </c>
      <c r="H119" s="13">
        <v>0</v>
      </c>
      <c r="I119" s="13">
        <v>0</v>
      </c>
      <c r="J119" s="14">
        <v>0</v>
      </c>
      <c r="K119" s="14">
        <v>0</v>
      </c>
      <c r="L119" s="14">
        <v>0</v>
      </c>
      <c r="M119" s="14">
        <v>0</v>
      </c>
      <c r="N119" s="14">
        <v>0</v>
      </c>
      <c r="O119" s="14">
        <v>0</v>
      </c>
    </row>
    <row r="120" spans="1:15" ht="18" customHeight="1">
      <c r="A120" s="11">
        <v>13</v>
      </c>
      <c r="B120" s="12" t="s">
        <v>162</v>
      </c>
      <c r="C120" s="11">
        <v>250</v>
      </c>
      <c r="D120" s="12" t="s">
        <v>167</v>
      </c>
      <c r="E120" s="13">
        <v>0</v>
      </c>
      <c r="F120" s="13">
        <v>0</v>
      </c>
      <c r="G120" s="13">
        <v>0</v>
      </c>
      <c r="H120" s="13">
        <v>0</v>
      </c>
      <c r="I120" s="13">
        <v>0</v>
      </c>
      <c r="J120" s="14">
        <v>0</v>
      </c>
      <c r="K120" s="14">
        <v>0</v>
      </c>
      <c r="L120" s="14">
        <v>0</v>
      </c>
      <c r="M120" s="14">
        <v>0</v>
      </c>
      <c r="N120" s="14">
        <v>0</v>
      </c>
      <c r="O120" s="14">
        <v>0</v>
      </c>
    </row>
    <row r="121" spans="1:15" ht="18" customHeight="1">
      <c r="A121" s="11">
        <v>13</v>
      </c>
      <c r="B121" s="12" t="s">
        <v>162</v>
      </c>
      <c r="C121" s="11">
        <v>287</v>
      </c>
      <c r="D121" s="12" t="s">
        <v>168</v>
      </c>
      <c r="E121" s="13">
        <v>0</v>
      </c>
      <c r="F121" s="13">
        <v>0</v>
      </c>
      <c r="G121" s="13">
        <v>0</v>
      </c>
      <c r="H121" s="13">
        <v>0</v>
      </c>
      <c r="I121" s="13">
        <v>0</v>
      </c>
      <c r="J121" s="14">
        <v>0</v>
      </c>
      <c r="K121" s="14">
        <v>0</v>
      </c>
      <c r="L121" s="14">
        <v>0</v>
      </c>
      <c r="M121" s="14">
        <v>0</v>
      </c>
      <c r="N121" s="14">
        <v>0</v>
      </c>
      <c r="O121" s="14">
        <v>0</v>
      </c>
    </row>
    <row r="122" spans="1:15" ht="18" customHeight="1">
      <c r="A122" s="11">
        <v>14</v>
      </c>
      <c r="B122" s="12" t="s">
        <v>22</v>
      </c>
      <c r="C122" s="11">
        <v>182</v>
      </c>
      <c r="D122" s="12" t="s">
        <v>169</v>
      </c>
      <c r="E122" s="13">
        <v>2</v>
      </c>
      <c r="F122" s="13">
        <v>62</v>
      </c>
      <c r="G122" s="13">
        <v>18</v>
      </c>
      <c r="H122" s="13">
        <v>80</v>
      </c>
      <c r="I122" s="13">
        <v>40</v>
      </c>
      <c r="J122" s="14">
        <v>18000</v>
      </c>
      <c r="K122" s="14">
        <v>250</v>
      </c>
      <c r="L122" s="14">
        <v>0</v>
      </c>
      <c r="M122" s="14">
        <v>0</v>
      </c>
      <c r="N122" s="14">
        <v>19750</v>
      </c>
      <c r="O122" s="14">
        <v>38000</v>
      </c>
    </row>
    <row r="123" spans="1:15" ht="18" customHeight="1">
      <c r="A123" s="11">
        <v>14</v>
      </c>
      <c r="B123" s="12" t="s">
        <v>22</v>
      </c>
      <c r="C123" s="11">
        <v>281</v>
      </c>
      <c r="D123" s="12" t="s">
        <v>170</v>
      </c>
      <c r="E123" s="13">
        <v>6</v>
      </c>
      <c r="F123" s="13">
        <v>10</v>
      </c>
      <c r="G123" s="13">
        <v>43</v>
      </c>
      <c r="H123" s="13">
        <v>53</v>
      </c>
      <c r="I123" s="13">
        <v>240</v>
      </c>
      <c r="J123" s="14">
        <v>3776.4700012207031</v>
      </c>
      <c r="K123" s="14">
        <v>0</v>
      </c>
      <c r="L123" s="14">
        <v>0</v>
      </c>
      <c r="M123" s="14">
        <v>0</v>
      </c>
      <c r="N123" s="14">
        <v>24423.529998779297</v>
      </c>
      <c r="O123" s="14">
        <v>28200</v>
      </c>
    </row>
    <row r="124" spans="1:15" ht="18" customHeight="1">
      <c r="A124" s="11">
        <v>14</v>
      </c>
      <c r="B124" s="12" t="s">
        <v>22</v>
      </c>
      <c r="C124" s="11">
        <v>74</v>
      </c>
      <c r="D124" s="12" t="s">
        <v>171</v>
      </c>
      <c r="E124" s="13">
        <v>0</v>
      </c>
      <c r="F124" s="13">
        <v>0</v>
      </c>
      <c r="G124" s="13">
        <v>0</v>
      </c>
      <c r="H124" s="13">
        <v>0</v>
      </c>
      <c r="I124" s="13">
        <v>0</v>
      </c>
      <c r="J124" s="14">
        <v>0</v>
      </c>
      <c r="K124" s="14">
        <v>0</v>
      </c>
      <c r="L124" s="14">
        <v>0</v>
      </c>
      <c r="M124" s="14">
        <v>0</v>
      </c>
      <c r="N124" s="14">
        <v>0</v>
      </c>
      <c r="O124" s="14">
        <v>0</v>
      </c>
    </row>
    <row r="125" spans="1:15" ht="18" customHeight="1">
      <c r="A125" s="11">
        <v>14</v>
      </c>
      <c r="B125" s="12" t="s">
        <v>22</v>
      </c>
      <c r="C125" s="11">
        <v>702</v>
      </c>
      <c r="D125" s="12" t="s">
        <v>172</v>
      </c>
      <c r="E125" s="13">
        <v>30</v>
      </c>
      <c r="F125" s="13">
        <v>39</v>
      </c>
      <c r="G125" s="13">
        <v>132</v>
      </c>
      <c r="H125" s="13">
        <v>171</v>
      </c>
      <c r="I125" s="13">
        <v>1060</v>
      </c>
      <c r="J125" s="14">
        <v>44345.100120544434</v>
      </c>
      <c r="K125" s="14">
        <v>18912</v>
      </c>
      <c r="L125" s="14">
        <v>0</v>
      </c>
      <c r="M125" s="14">
        <v>0</v>
      </c>
      <c r="N125" s="14">
        <v>88042.899810791016</v>
      </c>
      <c r="O125" s="14">
        <v>151300</v>
      </c>
    </row>
    <row r="126" spans="1:15" ht="18" customHeight="1">
      <c r="A126" s="11">
        <v>14</v>
      </c>
      <c r="B126" s="12" t="s">
        <v>22</v>
      </c>
      <c r="C126" s="11">
        <v>76</v>
      </c>
      <c r="D126" s="12" t="s">
        <v>173</v>
      </c>
      <c r="E126" s="13">
        <v>0</v>
      </c>
      <c r="F126" s="13">
        <v>0</v>
      </c>
      <c r="G126" s="13">
        <v>0</v>
      </c>
      <c r="H126" s="13">
        <v>0</v>
      </c>
      <c r="I126" s="13">
        <v>0</v>
      </c>
      <c r="J126" s="14">
        <v>0</v>
      </c>
      <c r="K126" s="14">
        <v>0</v>
      </c>
      <c r="L126" s="14">
        <v>0</v>
      </c>
      <c r="M126" s="14">
        <v>0</v>
      </c>
      <c r="N126" s="14">
        <v>0</v>
      </c>
      <c r="O126" s="14">
        <v>0</v>
      </c>
    </row>
    <row r="127" spans="1:15" ht="18" customHeight="1">
      <c r="A127" s="11">
        <v>14</v>
      </c>
      <c r="B127" s="12" t="s">
        <v>22</v>
      </c>
      <c r="C127" s="11">
        <v>71</v>
      </c>
      <c r="D127" s="12" t="s">
        <v>174</v>
      </c>
      <c r="E127" s="13">
        <v>19</v>
      </c>
      <c r="F127" s="13">
        <v>66</v>
      </c>
      <c r="G127" s="13">
        <v>115</v>
      </c>
      <c r="H127" s="13">
        <v>181</v>
      </c>
      <c r="I127" s="13">
        <v>670</v>
      </c>
      <c r="J127" s="14">
        <v>68339.890045166016</v>
      </c>
      <c r="K127" s="14">
        <v>8196</v>
      </c>
      <c r="L127" s="14">
        <v>0</v>
      </c>
      <c r="M127" s="14">
        <v>0</v>
      </c>
      <c r="N127" s="14">
        <v>110714.10998535156</v>
      </c>
      <c r="O127" s="14">
        <v>187250</v>
      </c>
    </row>
    <row r="128" spans="1:15" ht="18" customHeight="1">
      <c r="A128" s="11">
        <v>14</v>
      </c>
      <c r="B128" s="12" t="s">
        <v>22</v>
      </c>
      <c r="C128" s="11">
        <v>234</v>
      </c>
      <c r="D128" s="12" t="s">
        <v>175</v>
      </c>
      <c r="E128" s="13">
        <v>7</v>
      </c>
      <c r="F128" s="13">
        <v>2</v>
      </c>
      <c r="G128" s="13">
        <v>54</v>
      </c>
      <c r="H128" s="13">
        <v>56</v>
      </c>
      <c r="I128" s="13">
        <v>260</v>
      </c>
      <c r="J128" s="14">
        <v>15087</v>
      </c>
      <c r="K128" s="14">
        <v>0</v>
      </c>
      <c r="L128" s="14">
        <v>0</v>
      </c>
      <c r="M128" s="14">
        <v>0</v>
      </c>
      <c r="N128" s="14">
        <v>28363</v>
      </c>
      <c r="O128" s="14">
        <v>43450</v>
      </c>
    </row>
    <row r="129" spans="1:15" ht="18" customHeight="1">
      <c r="A129" s="11">
        <v>14</v>
      </c>
      <c r="B129" s="12" t="s">
        <v>22</v>
      </c>
      <c r="C129" s="11">
        <v>110</v>
      </c>
      <c r="D129" s="12" t="s">
        <v>176</v>
      </c>
      <c r="E129" s="13">
        <v>12</v>
      </c>
      <c r="F129" s="13">
        <v>602</v>
      </c>
      <c r="G129" s="13">
        <v>285</v>
      </c>
      <c r="H129" s="13">
        <v>887</v>
      </c>
      <c r="I129" s="13">
        <v>402</v>
      </c>
      <c r="J129" s="14">
        <v>6225.31982421875</v>
      </c>
      <c r="K129" s="14">
        <v>0</v>
      </c>
      <c r="L129" s="14">
        <v>0</v>
      </c>
      <c r="M129" s="14">
        <v>0</v>
      </c>
      <c r="N129" s="14">
        <v>19164.6796875</v>
      </c>
      <c r="O129" s="14">
        <v>25390</v>
      </c>
    </row>
    <row r="130" spans="1:15" ht="18" customHeight="1">
      <c r="A130" s="11">
        <v>14</v>
      </c>
      <c r="B130" s="12" t="s">
        <v>22</v>
      </c>
      <c r="C130" s="11">
        <v>78</v>
      </c>
      <c r="D130" s="12" t="s">
        <v>177</v>
      </c>
      <c r="E130" s="13">
        <v>8</v>
      </c>
      <c r="F130" s="13">
        <v>154</v>
      </c>
      <c r="G130" s="13">
        <v>114</v>
      </c>
      <c r="H130" s="13">
        <v>268</v>
      </c>
      <c r="I130" s="13">
        <v>260</v>
      </c>
      <c r="J130" s="14">
        <v>25000</v>
      </c>
      <c r="K130" s="14">
        <v>0</v>
      </c>
      <c r="L130" s="14">
        <v>0</v>
      </c>
      <c r="M130" s="14">
        <v>0</v>
      </c>
      <c r="N130" s="14">
        <v>88500</v>
      </c>
      <c r="O130" s="14">
        <v>113500</v>
      </c>
    </row>
    <row r="131" spans="1:15" ht="18" customHeight="1">
      <c r="A131" s="11">
        <v>14</v>
      </c>
      <c r="B131" s="12" t="s">
        <v>22</v>
      </c>
      <c r="C131" s="11">
        <v>131</v>
      </c>
      <c r="D131" s="12" t="s">
        <v>178</v>
      </c>
      <c r="E131" s="13">
        <v>9</v>
      </c>
      <c r="F131" s="13">
        <v>74</v>
      </c>
      <c r="G131" s="13">
        <v>153</v>
      </c>
      <c r="H131" s="13">
        <v>227</v>
      </c>
      <c r="I131" s="13">
        <v>310</v>
      </c>
      <c r="J131" s="14">
        <v>64200</v>
      </c>
      <c r="K131" s="14">
        <v>626.4000244140625</v>
      </c>
      <c r="L131" s="14">
        <v>0</v>
      </c>
      <c r="M131" s="14">
        <v>0</v>
      </c>
      <c r="N131" s="14">
        <v>100923.60009765625</v>
      </c>
      <c r="O131" s="14">
        <v>165750</v>
      </c>
    </row>
    <row r="132" spans="1:15" ht="18" customHeight="1">
      <c r="A132" s="11">
        <v>14</v>
      </c>
      <c r="B132" s="12" t="s">
        <v>22</v>
      </c>
      <c r="C132" s="11">
        <v>260</v>
      </c>
      <c r="D132" s="12" t="s">
        <v>179</v>
      </c>
      <c r="E132" s="13">
        <v>11</v>
      </c>
      <c r="F132" s="13">
        <v>102</v>
      </c>
      <c r="G132" s="13">
        <v>47</v>
      </c>
      <c r="H132" s="13">
        <v>149</v>
      </c>
      <c r="I132" s="13">
        <v>470</v>
      </c>
      <c r="J132" s="14">
        <v>47399.529998779297</v>
      </c>
      <c r="K132" s="14">
        <v>4167.9999694824219</v>
      </c>
      <c r="L132" s="14">
        <v>0</v>
      </c>
      <c r="M132" s="14">
        <v>0</v>
      </c>
      <c r="N132" s="14">
        <v>68052.069854736328</v>
      </c>
      <c r="O132" s="14">
        <v>119619.59997558594</v>
      </c>
    </row>
    <row r="133" spans="1:15" ht="18" customHeight="1">
      <c r="A133" s="11">
        <v>14</v>
      </c>
      <c r="B133" s="12" t="s">
        <v>22</v>
      </c>
      <c r="C133" s="11">
        <v>168</v>
      </c>
      <c r="D133" s="12" t="s">
        <v>180</v>
      </c>
      <c r="E133" s="13">
        <v>21</v>
      </c>
      <c r="F133" s="13">
        <v>108</v>
      </c>
      <c r="G133" s="13">
        <v>85</v>
      </c>
      <c r="H133" s="13">
        <v>193</v>
      </c>
      <c r="I133" s="13">
        <v>1000</v>
      </c>
      <c r="J133" s="14">
        <v>16000</v>
      </c>
      <c r="K133" s="14">
        <v>500</v>
      </c>
      <c r="L133" s="14">
        <v>0</v>
      </c>
      <c r="M133" s="14">
        <v>0</v>
      </c>
      <c r="N133" s="14">
        <v>47063.999923706055</v>
      </c>
      <c r="O133" s="14">
        <v>63563.999923706055</v>
      </c>
    </row>
    <row r="134" spans="1:15" ht="18" customHeight="1">
      <c r="A134" s="11">
        <v>14</v>
      </c>
      <c r="B134" s="12" t="s">
        <v>22</v>
      </c>
      <c r="C134" s="11">
        <v>32</v>
      </c>
      <c r="D134" s="12" t="s">
        <v>181</v>
      </c>
      <c r="E134" s="13">
        <v>13</v>
      </c>
      <c r="F134" s="13">
        <v>77</v>
      </c>
      <c r="G134" s="13">
        <v>185</v>
      </c>
      <c r="H134" s="13">
        <v>262</v>
      </c>
      <c r="I134" s="13">
        <v>380</v>
      </c>
      <c r="J134" s="14">
        <v>51546.199996948242</v>
      </c>
      <c r="K134" s="14">
        <v>3675</v>
      </c>
      <c r="L134" s="14">
        <v>0</v>
      </c>
      <c r="M134" s="14">
        <v>0</v>
      </c>
      <c r="N134" s="14">
        <v>35178.799987792969</v>
      </c>
      <c r="O134" s="14">
        <v>90400</v>
      </c>
    </row>
    <row r="135" spans="1:15" ht="18" customHeight="1">
      <c r="A135" s="11">
        <v>14</v>
      </c>
      <c r="B135" s="12" t="s">
        <v>22</v>
      </c>
      <c r="C135" s="11">
        <v>235</v>
      </c>
      <c r="D135" s="12" t="s">
        <v>182</v>
      </c>
      <c r="E135" s="13">
        <v>5</v>
      </c>
      <c r="F135" s="13">
        <v>90</v>
      </c>
      <c r="G135" s="13">
        <v>71</v>
      </c>
      <c r="H135" s="13">
        <v>161</v>
      </c>
      <c r="I135" s="13">
        <v>172</v>
      </c>
      <c r="J135" s="14">
        <v>51600</v>
      </c>
      <c r="K135" s="14">
        <v>0</v>
      </c>
      <c r="L135" s="14">
        <v>0</v>
      </c>
      <c r="M135" s="14">
        <v>0</v>
      </c>
      <c r="N135" s="14">
        <v>95400</v>
      </c>
      <c r="O135" s="14">
        <v>147000</v>
      </c>
    </row>
    <row r="136" spans="1:15" ht="18" customHeight="1">
      <c r="A136" s="11">
        <v>14</v>
      </c>
      <c r="B136" s="12" t="s">
        <v>22</v>
      </c>
      <c r="C136" s="11">
        <v>75</v>
      </c>
      <c r="D136" s="12" t="s">
        <v>183</v>
      </c>
      <c r="E136" s="13">
        <v>6</v>
      </c>
      <c r="F136" s="13">
        <v>49</v>
      </c>
      <c r="G136" s="13">
        <v>80</v>
      </c>
      <c r="H136" s="13">
        <v>129</v>
      </c>
      <c r="I136" s="13">
        <v>200</v>
      </c>
      <c r="J136" s="14">
        <v>13218.270004272461</v>
      </c>
      <c r="K136" s="14">
        <v>0</v>
      </c>
      <c r="L136" s="14">
        <v>0</v>
      </c>
      <c r="M136" s="14">
        <v>0</v>
      </c>
      <c r="N136" s="14">
        <v>51731.72998046875</v>
      </c>
      <c r="O136" s="14">
        <v>64950</v>
      </c>
    </row>
    <row r="137" spans="1:15" ht="18" customHeight="1">
      <c r="A137" s="11">
        <v>14</v>
      </c>
      <c r="B137" s="12" t="s">
        <v>22</v>
      </c>
      <c r="C137" s="11">
        <v>293</v>
      </c>
      <c r="D137" s="12" t="s">
        <v>184</v>
      </c>
      <c r="E137" s="13">
        <v>10</v>
      </c>
      <c r="F137" s="13">
        <v>71</v>
      </c>
      <c r="G137" s="13">
        <v>122</v>
      </c>
      <c r="H137" s="13">
        <v>193</v>
      </c>
      <c r="I137" s="13">
        <v>270</v>
      </c>
      <c r="J137" s="14">
        <v>26889.079559326172</v>
      </c>
      <c r="K137" s="14">
        <v>5464</v>
      </c>
      <c r="L137" s="14">
        <v>0</v>
      </c>
      <c r="M137" s="14">
        <v>0</v>
      </c>
      <c r="N137" s="14">
        <v>76646.919464111328</v>
      </c>
      <c r="O137" s="14">
        <v>109000</v>
      </c>
    </row>
    <row r="138" spans="1:15" ht="18" customHeight="1">
      <c r="A138" s="11">
        <v>14</v>
      </c>
      <c r="B138" s="12" t="s">
        <v>22</v>
      </c>
      <c r="C138" s="11">
        <v>322</v>
      </c>
      <c r="D138" s="12" t="s">
        <v>185</v>
      </c>
      <c r="E138" s="13">
        <v>0</v>
      </c>
      <c r="F138" s="13">
        <v>0</v>
      </c>
      <c r="G138" s="13">
        <v>0</v>
      </c>
      <c r="H138" s="13">
        <v>0</v>
      </c>
      <c r="I138" s="13">
        <v>0</v>
      </c>
      <c r="J138" s="14">
        <v>0</v>
      </c>
      <c r="K138" s="14">
        <v>0</v>
      </c>
      <c r="L138" s="14">
        <v>0</v>
      </c>
      <c r="M138" s="14">
        <v>0</v>
      </c>
      <c r="N138" s="14">
        <v>0</v>
      </c>
      <c r="O138" s="14">
        <v>0</v>
      </c>
    </row>
    <row r="139" spans="1:15" ht="18" customHeight="1">
      <c r="A139" s="11">
        <v>14</v>
      </c>
      <c r="B139" s="12" t="s">
        <v>22</v>
      </c>
      <c r="C139" s="11">
        <v>77</v>
      </c>
      <c r="D139" s="12" t="s">
        <v>186</v>
      </c>
      <c r="E139" s="13">
        <v>34</v>
      </c>
      <c r="F139" s="13">
        <v>44</v>
      </c>
      <c r="G139" s="13">
        <v>437</v>
      </c>
      <c r="H139" s="13">
        <v>481</v>
      </c>
      <c r="I139" s="13">
        <v>1340</v>
      </c>
      <c r="J139" s="14">
        <v>73891.400024414063</v>
      </c>
      <c r="K139" s="14">
        <v>90498.359985351563</v>
      </c>
      <c r="L139" s="14">
        <v>0</v>
      </c>
      <c r="M139" s="14">
        <v>0</v>
      </c>
      <c r="N139" s="14">
        <v>175110.2412109375</v>
      </c>
      <c r="O139" s="14">
        <v>339500</v>
      </c>
    </row>
    <row r="140" spans="1:15" ht="18" customHeight="1">
      <c r="A140" s="11">
        <v>14</v>
      </c>
      <c r="B140" s="12" t="s">
        <v>22</v>
      </c>
      <c r="C140" s="11">
        <v>258</v>
      </c>
      <c r="D140" s="12" t="s">
        <v>187</v>
      </c>
      <c r="E140" s="13">
        <v>5</v>
      </c>
      <c r="F140" s="13">
        <v>52</v>
      </c>
      <c r="G140" s="13">
        <v>50</v>
      </c>
      <c r="H140" s="13">
        <v>102</v>
      </c>
      <c r="I140" s="13">
        <v>170</v>
      </c>
      <c r="J140" s="14">
        <v>12000</v>
      </c>
      <c r="K140" s="14">
        <v>765.489990234375</v>
      </c>
      <c r="L140" s="14">
        <v>0</v>
      </c>
      <c r="M140" s="14">
        <v>0</v>
      </c>
      <c r="N140" s="14">
        <v>36584.510009765625</v>
      </c>
      <c r="O140" s="14">
        <v>49350</v>
      </c>
    </row>
    <row r="141" spans="1:15" ht="18" customHeight="1">
      <c r="A141" s="11">
        <v>15</v>
      </c>
      <c r="B141" s="12" t="s">
        <v>23</v>
      </c>
      <c r="C141" s="11">
        <v>81</v>
      </c>
      <c r="D141" s="12" t="s">
        <v>188</v>
      </c>
      <c r="E141" s="13">
        <v>9</v>
      </c>
      <c r="F141" s="13">
        <v>194</v>
      </c>
      <c r="G141" s="13">
        <v>142</v>
      </c>
      <c r="H141" s="13">
        <v>336</v>
      </c>
      <c r="I141" s="13">
        <v>360</v>
      </c>
      <c r="J141" s="14">
        <v>50400</v>
      </c>
      <c r="K141" s="14">
        <v>50400</v>
      </c>
      <c r="L141" s="14">
        <v>0</v>
      </c>
      <c r="M141" s="14">
        <v>0</v>
      </c>
      <c r="N141" s="14">
        <v>67200</v>
      </c>
      <c r="O141" s="14">
        <v>168000</v>
      </c>
    </row>
    <row r="142" spans="1:15" ht="18" customHeight="1">
      <c r="A142" s="11">
        <v>15</v>
      </c>
      <c r="B142" s="12" t="s">
        <v>23</v>
      </c>
      <c r="C142" s="11">
        <v>183</v>
      </c>
      <c r="D142" s="12" t="s">
        <v>189</v>
      </c>
      <c r="E142" s="13">
        <v>2</v>
      </c>
      <c r="F142" s="13">
        <v>25</v>
      </c>
      <c r="G142" s="13">
        <v>21</v>
      </c>
      <c r="H142" s="13">
        <v>46</v>
      </c>
      <c r="I142" s="13">
        <v>80</v>
      </c>
      <c r="J142" s="14">
        <v>33000</v>
      </c>
      <c r="K142" s="14">
        <v>44000</v>
      </c>
      <c r="L142" s="14">
        <v>0</v>
      </c>
      <c r="M142" s="14">
        <v>0</v>
      </c>
      <c r="N142" s="14">
        <v>33000</v>
      </c>
      <c r="O142" s="14">
        <v>110000</v>
      </c>
    </row>
    <row r="143" spans="1:15" ht="18" customHeight="1">
      <c r="A143" s="11">
        <v>15</v>
      </c>
      <c r="B143" s="12" t="s">
        <v>23</v>
      </c>
      <c r="C143" s="11">
        <v>248</v>
      </c>
      <c r="D143" s="12" t="s">
        <v>190</v>
      </c>
      <c r="E143" s="13">
        <v>2</v>
      </c>
      <c r="F143" s="13">
        <v>11</v>
      </c>
      <c r="G143" s="13">
        <v>25</v>
      </c>
      <c r="H143" s="13">
        <v>36</v>
      </c>
      <c r="I143" s="13">
        <v>41</v>
      </c>
      <c r="J143" s="14">
        <v>3240</v>
      </c>
      <c r="K143" s="14">
        <v>4320</v>
      </c>
      <c r="L143" s="14">
        <v>0</v>
      </c>
      <c r="M143" s="14">
        <v>0</v>
      </c>
      <c r="N143" s="14">
        <v>3240</v>
      </c>
      <c r="O143" s="14">
        <v>10800</v>
      </c>
    </row>
    <row r="144" spans="1:15" ht="18" customHeight="1">
      <c r="A144" s="11">
        <v>15</v>
      </c>
      <c r="B144" s="12" t="s">
        <v>23</v>
      </c>
      <c r="C144" s="11">
        <v>33</v>
      </c>
      <c r="D144" s="12" t="s">
        <v>191</v>
      </c>
      <c r="E144" s="13">
        <v>22</v>
      </c>
      <c r="F144" s="13">
        <v>235</v>
      </c>
      <c r="G144" s="13">
        <v>365</v>
      </c>
      <c r="H144" s="13">
        <v>600</v>
      </c>
      <c r="I144" s="13">
        <v>1862</v>
      </c>
      <c r="J144" s="14">
        <v>209775</v>
      </c>
      <c r="K144" s="14">
        <v>280952.341796875</v>
      </c>
      <c r="L144" s="14">
        <v>0</v>
      </c>
      <c r="M144" s="14">
        <v>0</v>
      </c>
      <c r="N144" s="14">
        <v>210422.66015625</v>
      </c>
      <c r="O144" s="14">
        <v>701150</v>
      </c>
    </row>
    <row r="145" spans="1:15" ht="18" customHeight="1">
      <c r="A145" s="11">
        <v>15</v>
      </c>
      <c r="B145" s="12" t="s">
        <v>23</v>
      </c>
      <c r="C145" s="11">
        <v>701</v>
      </c>
      <c r="D145" s="12" t="s">
        <v>192</v>
      </c>
      <c r="E145" s="13">
        <v>68</v>
      </c>
      <c r="F145" s="13">
        <v>0</v>
      </c>
      <c r="G145" s="13">
        <v>1025</v>
      </c>
      <c r="H145" s="13">
        <v>1025</v>
      </c>
      <c r="I145" s="13">
        <v>1053</v>
      </c>
      <c r="J145" s="14">
        <v>350962.2001953125</v>
      </c>
      <c r="K145" s="14">
        <v>424935</v>
      </c>
      <c r="L145" s="14">
        <v>45124.798828125</v>
      </c>
      <c r="M145" s="14">
        <v>0</v>
      </c>
      <c r="N145" s="14">
        <v>370268</v>
      </c>
      <c r="O145" s="14">
        <v>1191290</v>
      </c>
    </row>
    <row r="146" spans="1:15" ht="18" customHeight="1">
      <c r="A146" s="11">
        <v>15</v>
      </c>
      <c r="B146" s="12" t="s">
        <v>23</v>
      </c>
      <c r="C146" s="11">
        <v>710</v>
      </c>
      <c r="D146" s="12" t="s">
        <v>193</v>
      </c>
      <c r="E146" s="13">
        <v>0</v>
      </c>
      <c r="F146" s="13">
        <v>0</v>
      </c>
      <c r="G146" s="13">
        <v>0</v>
      </c>
      <c r="H146" s="13">
        <v>0</v>
      </c>
      <c r="I146" s="13">
        <v>0</v>
      </c>
      <c r="J146" s="14">
        <v>0</v>
      </c>
      <c r="K146" s="14">
        <v>0</v>
      </c>
      <c r="L146" s="14">
        <v>0</v>
      </c>
      <c r="M146" s="14">
        <v>0</v>
      </c>
      <c r="N146" s="14">
        <v>0</v>
      </c>
      <c r="O146" s="14">
        <v>0</v>
      </c>
    </row>
    <row r="147" spans="1:15" ht="18" customHeight="1">
      <c r="A147" s="11">
        <v>15</v>
      </c>
      <c r="B147" s="12" t="s">
        <v>23</v>
      </c>
      <c r="C147" s="11">
        <v>263</v>
      </c>
      <c r="D147" s="12" t="s">
        <v>194</v>
      </c>
      <c r="E147" s="13">
        <v>2</v>
      </c>
      <c r="F147" s="13">
        <v>9</v>
      </c>
      <c r="G147" s="13">
        <v>5</v>
      </c>
      <c r="H147" s="13">
        <v>14</v>
      </c>
      <c r="I147" s="13">
        <v>79</v>
      </c>
      <c r="J147" s="14">
        <v>3864</v>
      </c>
      <c r="K147" s="14">
        <v>5152</v>
      </c>
      <c r="L147" s="14">
        <v>0</v>
      </c>
      <c r="M147" s="14">
        <v>0</v>
      </c>
      <c r="N147" s="14">
        <v>3864</v>
      </c>
      <c r="O147" s="14">
        <v>12880</v>
      </c>
    </row>
    <row r="148" spans="1:15" ht="18" customHeight="1">
      <c r="A148" s="11">
        <v>15</v>
      </c>
      <c r="B148" s="12" t="s">
        <v>23</v>
      </c>
      <c r="C148" s="11">
        <v>107</v>
      </c>
      <c r="D148" s="12" t="s">
        <v>195</v>
      </c>
      <c r="E148" s="13">
        <v>2</v>
      </c>
      <c r="F148" s="13">
        <v>14</v>
      </c>
      <c r="G148" s="13">
        <v>10</v>
      </c>
      <c r="H148" s="13">
        <v>24</v>
      </c>
      <c r="I148" s="13">
        <v>43</v>
      </c>
      <c r="J148" s="14">
        <v>18330</v>
      </c>
      <c r="K148" s="14">
        <v>24440</v>
      </c>
      <c r="L148" s="14">
        <v>0</v>
      </c>
      <c r="M148" s="14">
        <v>0</v>
      </c>
      <c r="N148" s="14">
        <v>18330</v>
      </c>
      <c r="O148" s="14">
        <v>61100</v>
      </c>
    </row>
    <row r="149" spans="1:15" ht="18" customHeight="1">
      <c r="A149" s="11">
        <v>15</v>
      </c>
      <c r="B149" s="12" t="s">
        <v>23</v>
      </c>
      <c r="C149" s="11">
        <v>1</v>
      </c>
      <c r="D149" s="12" t="s">
        <v>196</v>
      </c>
      <c r="E149" s="13">
        <v>0</v>
      </c>
      <c r="F149" s="13">
        <v>0</v>
      </c>
      <c r="G149" s="13">
        <v>0</v>
      </c>
      <c r="H149" s="13">
        <v>0</v>
      </c>
      <c r="I149" s="13">
        <v>0</v>
      </c>
      <c r="J149" s="14">
        <v>0</v>
      </c>
      <c r="K149" s="14">
        <v>0</v>
      </c>
      <c r="L149" s="14">
        <v>0</v>
      </c>
      <c r="M149" s="14">
        <v>0</v>
      </c>
      <c r="N149" s="14">
        <v>0</v>
      </c>
      <c r="O149" s="14">
        <v>0</v>
      </c>
    </row>
    <row r="150" spans="1:15" ht="18" customHeight="1">
      <c r="A150" s="11">
        <v>15</v>
      </c>
      <c r="B150" s="12" t="s">
        <v>23</v>
      </c>
      <c r="C150" s="11">
        <v>184</v>
      </c>
      <c r="D150" s="12" t="s">
        <v>197</v>
      </c>
      <c r="E150" s="13">
        <v>4</v>
      </c>
      <c r="F150" s="13">
        <v>54</v>
      </c>
      <c r="G150" s="13">
        <v>37</v>
      </c>
      <c r="H150" s="13">
        <v>91</v>
      </c>
      <c r="I150" s="13">
        <v>242</v>
      </c>
      <c r="J150" s="14">
        <v>49392</v>
      </c>
      <c r="K150" s="14">
        <v>65856</v>
      </c>
      <c r="L150" s="14">
        <v>0</v>
      </c>
      <c r="M150" s="14">
        <v>0</v>
      </c>
      <c r="N150" s="14">
        <v>49392</v>
      </c>
      <c r="O150" s="14">
        <v>164640</v>
      </c>
    </row>
    <row r="151" spans="1:15" ht="18" customHeight="1">
      <c r="A151" s="11">
        <v>15</v>
      </c>
      <c r="B151" s="12" t="s">
        <v>23</v>
      </c>
      <c r="C151" s="11">
        <v>108</v>
      </c>
      <c r="D151" s="12" t="s">
        <v>198</v>
      </c>
      <c r="E151" s="13">
        <v>16</v>
      </c>
      <c r="F151" s="13">
        <v>313</v>
      </c>
      <c r="G151" s="13">
        <v>121</v>
      </c>
      <c r="H151" s="13">
        <v>434</v>
      </c>
      <c r="I151" s="13">
        <v>348</v>
      </c>
      <c r="J151" s="14">
        <v>143640</v>
      </c>
      <c r="K151" s="14">
        <v>213822</v>
      </c>
      <c r="L151" s="14">
        <v>0</v>
      </c>
      <c r="M151" s="14">
        <v>0</v>
      </c>
      <c r="N151" s="14">
        <v>153198</v>
      </c>
      <c r="O151" s="14">
        <v>510660</v>
      </c>
    </row>
    <row r="152" spans="1:15" ht="18" customHeight="1">
      <c r="A152" s="11">
        <v>15</v>
      </c>
      <c r="B152" s="12" t="s">
        <v>23</v>
      </c>
      <c r="C152" s="11">
        <v>14</v>
      </c>
      <c r="D152" s="12" t="s">
        <v>199</v>
      </c>
      <c r="E152" s="13">
        <v>4</v>
      </c>
      <c r="F152" s="13">
        <v>4</v>
      </c>
      <c r="G152" s="13">
        <v>1</v>
      </c>
      <c r="H152" s="13">
        <v>5</v>
      </c>
      <c r="I152" s="13">
        <v>24</v>
      </c>
      <c r="J152" s="14">
        <v>0</v>
      </c>
      <c r="K152" s="14">
        <v>2450</v>
      </c>
      <c r="L152" s="14">
        <v>0</v>
      </c>
      <c r="M152" s="14">
        <v>0</v>
      </c>
      <c r="N152" s="14">
        <v>1050</v>
      </c>
      <c r="O152" s="14">
        <v>3500</v>
      </c>
    </row>
    <row r="153" spans="1:15" ht="18" customHeight="1">
      <c r="A153" s="11">
        <v>15</v>
      </c>
      <c r="B153" s="12" t="s">
        <v>23</v>
      </c>
      <c r="C153" s="11">
        <v>192</v>
      </c>
      <c r="D153" s="12" t="s">
        <v>200</v>
      </c>
      <c r="E153" s="13">
        <v>7</v>
      </c>
      <c r="F153" s="13">
        <v>7</v>
      </c>
      <c r="G153" s="13">
        <v>0</v>
      </c>
      <c r="H153" s="13">
        <v>7</v>
      </c>
      <c r="I153" s="13">
        <v>51</v>
      </c>
      <c r="J153" s="14">
        <v>2940</v>
      </c>
      <c r="K153" s="14">
        <v>3920</v>
      </c>
      <c r="L153" s="14">
        <v>0</v>
      </c>
      <c r="M153" s="14">
        <v>0</v>
      </c>
      <c r="N153" s="14">
        <v>2940</v>
      </c>
      <c r="O153" s="14">
        <v>9800</v>
      </c>
    </row>
    <row r="154" spans="1:15" ht="18" customHeight="1">
      <c r="A154" s="11">
        <v>15</v>
      </c>
      <c r="B154" s="12" t="s">
        <v>23</v>
      </c>
      <c r="C154" s="11">
        <v>222</v>
      </c>
      <c r="D154" s="12" t="s">
        <v>201</v>
      </c>
      <c r="E154" s="13">
        <v>8</v>
      </c>
      <c r="F154" s="13">
        <v>38</v>
      </c>
      <c r="G154" s="13">
        <v>29</v>
      </c>
      <c r="H154" s="13">
        <v>67</v>
      </c>
      <c r="I154" s="13">
        <v>184</v>
      </c>
      <c r="J154" s="14">
        <v>26300</v>
      </c>
      <c r="K154" s="14">
        <v>37225</v>
      </c>
      <c r="L154" s="14">
        <v>0</v>
      </c>
      <c r="M154" s="14">
        <v>0</v>
      </c>
      <c r="N154" s="14">
        <v>27225</v>
      </c>
      <c r="O154" s="14">
        <v>90750</v>
      </c>
    </row>
    <row r="155" spans="1:15" ht="18" customHeight="1">
      <c r="A155" s="11">
        <v>15</v>
      </c>
      <c r="B155" s="12" t="s">
        <v>23</v>
      </c>
      <c r="C155" s="11">
        <v>223</v>
      </c>
      <c r="D155" s="12" t="s">
        <v>202</v>
      </c>
      <c r="E155" s="13">
        <v>5</v>
      </c>
      <c r="F155" s="13">
        <v>24</v>
      </c>
      <c r="G155" s="13">
        <v>49</v>
      </c>
      <c r="H155" s="13">
        <v>73</v>
      </c>
      <c r="I155" s="13">
        <v>297</v>
      </c>
      <c r="J155" s="14">
        <v>22665</v>
      </c>
      <c r="K155" s="14">
        <v>30220</v>
      </c>
      <c r="L155" s="14">
        <v>0</v>
      </c>
      <c r="M155" s="14">
        <v>0</v>
      </c>
      <c r="N155" s="14">
        <v>22665</v>
      </c>
      <c r="O155" s="14">
        <v>75550</v>
      </c>
    </row>
    <row r="156" spans="1:15" ht="18" customHeight="1">
      <c r="A156" s="11">
        <v>15</v>
      </c>
      <c r="B156" s="12" t="s">
        <v>23</v>
      </c>
      <c r="C156" s="11">
        <v>8</v>
      </c>
      <c r="D156" s="12" t="s">
        <v>203</v>
      </c>
      <c r="E156" s="13">
        <v>7</v>
      </c>
      <c r="F156" s="13">
        <v>96</v>
      </c>
      <c r="G156" s="13">
        <v>137</v>
      </c>
      <c r="H156" s="13">
        <v>233</v>
      </c>
      <c r="I156" s="13">
        <v>332</v>
      </c>
      <c r="J156" s="14">
        <v>56010</v>
      </c>
      <c r="K156" s="14">
        <v>95288</v>
      </c>
      <c r="L156" s="14">
        <v>0</v>
      </c>
      <c r="M156" s="14">
        <v>0</v>
      </c>
      <c r="N156" s="14">
        <v>64842</v>
      </c>
      <c r="O156" s="14">
        <v>216140</v>
      </c>
    </row>
    <row r="157" spans="1:15" ht="18" customHeight="1">
      <c r="A157" s="11">
        <v>15</v>
      </c>
      <c r="B157" s="12" t="s">
        <v>23</v>
      </c>
      <c r="C157" s="11">
        <v>125</v>
      </c>
      <c r="D157" s="12" t="s">
        <v>204</v>
      </c>
      <c r="E157" s="13">
        <v>11</v>
      </c>
      <c r="F157" s="13">
        <v>76</v>
      </c>
      <c r="G157" s="13">
        <v>60</v>
      </c>
      <c r="H157" s="13">
        <v>136</v>
      </c>
      <c r="I157" s="13">
        <v>265</v>
      </c>
      <c r="J157" s="14">
        <v>32700</v>
      </c>
      <c r="K157" s="14">
        <v>59534.699951171875</v>
      </c>
      <c r="L157" s="14">
        <v>0</v>
      </c>
      <c r="M157" s="14">
        <v>0</v>
      </c>
      <c r="N157" s="14">
        <v>39529.300048828125</v>
      </c>
      <c r="O157" s="14">
        <v>131764</v>
      </c>
    </row>
    <row r="158" spans="1:15" ht="18" customHeight="1">
      <c r="A158" s="11">
        <v>15</v>
      </c>
      <c r="B158" s="12" t="s">
        <v>23</v>
      </c>
      <c r="C158" s="11">
        <v>712</v>
      </c>
      <c r="D158" s="12" t="s">
        <v>205</v>
      </c>
      <c r="E158" s="13">
        <v>24</v>
      </c>
      <c r="F158" s="13">
        <v>24</v>
      </c>
      <c r="G158" s="13">
        <v>576</v>
      </c>
      <c r="H158" s="13">
        <v>600</v>
      </c>
      <c r="I158" s="13">
        <v>480</v>
      </c>
      <c r="J158" s="14">
        <v>0</v>
      </c>
      <c r="K158" s="14">
        <v>1008000</v>
      </c>
      <c r="L158" s="14">
        <v>0</v>
      </c>
      <c r="M158" s="14">
        <v>0</v>
      </c>
      <c r="N158" s="14">
        <v>432000</v>
      </c>
      <c r="O158" s="14">
        <v>1440000</v>
      </c>
    </row>
    <row r="159" spans="1:15" ht="18" customHeight="1">
      <c r="A159" s="11">
        <v>15</v>
      </c>
      <c r="B159" s="12" t="s">
        <v>23</v>
      </c>
      <c r="C159" s="11">
        <v>6</v>
      </c>
      <c r="D159" s="12" t="s">
        <v>206</v>
      </c>
      <c r="E159" s="13">
        <v>7</v>
      </c>
      <c r="F159" s="13">
        <v>58</v>
      </c>
      <c r="G159" s="13">
        <v>30</v>
      </c>
      <c r="H159" s="13">
        <v>88</v>
      </c>
      <c r="I159" s="13">
        <v>204</v>
      </c>
      <c r="J159" s="14">
        <v>54552</v>
      </c>
      <c r="K159" s="14">
        <v>78210</v>
      </c>
      <c r="L159" s="14">
        <v>0</v>
      </c>
      <c r="M159" s="14">
        <v>0</v>
      </c>
      <c r="N159" s="14">
        <v>56898</v>
      </c>
      <c r="O159" s="14">
        <v>189660</v>
      </c>
    </row>
    <row r="160" spans="1:15" ht="18" customHeight="1">
      <c r="A160" s="11">
        <v>15</v>
      </c>
      <c r="B160" s="12" t="s">
        <v>23</v>
      </c>
      <c r="C160" s="11">
        <v>198</v>
      </c>
      <c r="D160" s="12" t="s">
        <v>207</v>
      </c>
      <c r="E160" s="13">
        <v>3</v>
      </c>
      <c r="F160" s="13">
        <v>13</v>
      </c>
      <c r="G160" s="13">
        <v>21</v>
      </c>
      <c r="H160" s="13">
        <v>34</v>
      </c>
      <c r="I160" s="13">
        <v>136</v>
      </c>
      <c r="J160" s="14">
        <v>9613.2000122070313</v>
      </c>
      <c r="K160" s="14">
        <v>12817.599975585938</v>
      </c>
      <c r="L160" s="14">
        <v>0</v>
      </c>
      <c r="M160" s="14">
        <v>0</v>
      </c>
      <c r="N160" s="14">
        <v>9613.199951171875</v>
      </c>
      <c r="O160" s="14">
        <v>32044</v>
      </c>
    </row>
    <row r="161" spans="1:15" ht="18" customHeight="1">
      <c r="A161" s="11">
        <v>15</v>
      </c>
      <c r="B161" s="12" t="s">
        <v>23</v>
      </c>
      <c r="C161" s="11">
        <v>109</v>
      </c>
      <c r="D161" s="12" t="s">
        <v>208</v>
      </c>
      <c r="E161" s="13">
        <v>15</v>
      </c>
      <c r="F161" s="13">
        <v>77</v>
      </c>
      <c r="G161" s="13">
        <v>117</v>
      </c>
      <c r="H161" s="13">
        <v>194</v>
      </c>
      <c r="I161" s="13">
        <v>674</v>
      </c>
      <c r="J161" s="14">
        <v>42372</v>
      </c>
      <c r="K161" s="14">
        <v>84951</v>
      </c>
      <c r="L161" s="14">
        <v>0</v>
      </c>
      <c r="M161" s="14">
        <v>0</v>
      </c>
      <c r="N161" s="14">
        <v>54567</v>
      </c>
      <c r="O161" s="14">
        <v>181890</v>
      </c>
    </row>
    <row r="162" spans="1:15" ht="18" customHeight="1">
      <c r="A162" s="11">
        <v>15</v>
      </c>
      <c r="B162" s="12" t="s">
        <v>23</v>
      </c>
      <c r="C162" s="11">
        <v>236</v>
      </c>
      <c r="D162" s="12" t="s">
        <v>209</v>
      </c>
      <c r="E162" s="13">
        <v>2</v>
      </c>
      <c r="F162" s="13">
        <v>22</v>
      </c>
      <c r="G162" s="13">
        <v>24</v>
      </c>
      <c r="H162" s="13">
        <v>46</v>
      </c>
      <c r="I162" s="13">
        <v>80</v>
      </c>
      <c r="J162" s="14">
        <v>36000</v>
      </c>
      <c r="K162" s="14">
        <v>48000</v>
      </c>
      <c r="L162" s="14">
        <v>0</v>
      </c>
      <c r="M162" s="14">
        <v>0</v>
      </c>
      <c r="N162" s="14">
        <v>36000</v>
      </c>
      <c r="O162" s="14">
        <v>120000</v>
      </c>
    </row>
    <row r="163" spans="1:15" ht="18" customHeight="1">
      <c r="A163" s="11">
        <v>15</v>
      </c>
      <c r="B163" s="12" t="s">
        <v>23</v>
      </c>
      <c r="C163" s="11">
        <v>199</v>
      </c>
      <c r="D163" s="12" t="s">
        <v>210</v>
      </c>
      <c r="E163" s="13">
        <v>2</v>
      </c>
      <c r="F163" s="13">
        <v>20</v>
      </c>
      <c r="G163" s="13">
        <v>24</v>
      </c>
      <c r="H163" s="13">
        <v>44</v>
      </c>
      <c r="I163" s="13">
        <v>80</v>
      </c>
      <c r="J163" s="14">
        <v>21240</v>
      </c>
      <c r="K163" s="14">
        <v>28320</v>
      </c>
      <c r="L163" s="14">
        <v>0</v>
      </c>
      <c r="M163" s="14">
        <v>0</v>
      </c>
      <c r="N163" s="14">
        <v>21240</v>
      </c>
      <c r="O163" s="14">
        <v>70800</v>
      </c>
    </row>
    <row r="164" spans="1:15" ht="18" customHeight="1">
      <c r="A164" s="11">
        <v>15</v>
      </c>
      <c r="B164" s="12" t="s">
        <v>23</v>
      </c>
      <c r="C164" s="11">
        <v>197</v>
      </c>
      <c r="D164" s="12" t="s">
        <v>211</v>
      </c>
      <c r="E164" s="13">
        <v>7</v>
      </c>
      <c r="F164" s="13">
        <v>67</v>
      </c>
      <c r="G164" s="13">
        <v>111</v>
      </c>
      <c r="H164" s="13">
        <v>178</v>
      </c>
      <c r="I164" s="13">
        <v>616</v>
      </c>
      <c r="J164" s="14">
        <v>67260</v>
      </c>
      <c r="K164" s="14">
        <v>92648</v>
      </c>
      <c r="L164" s="14">
        <v>0</v>
      </c>
      <c r="M164" s="14">
        <v>0</v>
      </c>
      <c r="N164" s="14">
        <v>68532</v>
      </c>
      <c r="O164" s="14">
        <v>228440</v>
      </c>
    </row>
    <row r="165" spans="1:15" ht="18" customHeight="1">
      <c r="A165" s="11">
        <v>15</v>
      </c>
      <c r="B165" s="12" t="s">
        <v>23</v>
      </c>
      <c r="C165" s="11">
        <v>187</v>
      </c>
      <c r="D165" s="12" t="s">
        <v>212</v>
      </c>
      <c r="E165" s="13">
        <v>0</v>
      </c>
      <c r="F165" s="13">
        <v>0</v>
      </c>
      <c r="G165" s="13">
        <v>0</v>
      </c>
      <c r="H165" s="13">
        <v>0</v>
      </c>
      <c r="I165" s="13">
        <v>0</v>
      </c>
      <c r="J165" s="14">
        <v>0</v>
      </c>
      <c r="K165" s="14">
        <v>0</v>
      </c>
      <c r="L165" s="14">
        <v>0</v>
      </c>
      <c r="M165" s="14">
        <v>0</v>
      </c>
      <c r="N165" s="14">
        <v>0</v>
      </c>
      <c r="O165" s="14">
        <v>0</v>
      </c>
    </row>
    <row r="166" spans="1:15" ht="18" customHeight="1">
      <c r="A166" s="11">
        <v>15</v>
      </c>
      <c r="B166" s="12" t="s">
        <v>23</v>
      </c>
      <c r="C166" s="11">
        <v>188</v>
      </c>
      <c r="D166" s="12" t="s">
        <v>213</v>
      </c>
      <c r="E166" s="13">
        <v>9</v>
      </c>
      <c r="F166" s="13">
        <v>31</v>
      </c>
      <c r="G166" s="13">
        <v>49</v>
      </c>
      <c r="H166" s="13">
        <v>80</v>
      </c>
      <c r="I166" s="13">
        <v>180</v>
      </c>
      <c r="J166" s="14">
        <v>20437.800048828125</v>
      </c>
      <c r="K166" s="14">
        <v>35516</v>
      </c>
      <c r="L166" s="14">
        <v>0</v>
      </c>
      <c r="M166" s="14">
        <v>0</v>
      </c>
      <c r="N166" s="14">
        <v>23980.2001953125</v>
      </c>
      <c r="O166" s="14">
        <v>79934</v>
      </c>
    </row>
    <row r="167" spans="1:15" ht="18" customHeight="1">
      <c r="A167" s="11">
        <v>15</v>
      </c>
      <c r="B167" s="12" t="s">
        <v>23</v>
      </c>
      <c r="C167" s="11">
        <v>190</v>
      </c>
      <c r="D167" s="12" t="s">
        <v>214</v>
      </c>
      <c r="E167" s="13">
        <v>0</v>
      </c>
      <c r="F167" s="13">
        <v>0</v>
      </c>
      <c r="G167" s="13">
        <v>0</v>
      </c>
      <c r="H167" s="13">
        <v>0</v>
      </c>
      <c r="I167" s="13">
        <v>0</v>
      </c>
      <c r="J167" s="14">
        <v>0</v>
      </c>
      <c r="K167" s="14">
        <v>0</v>
      </c>
      <c r="L167" s="14">
        <v>0</v>
      </c>
      <c r="M167" s="14">
        <v>0</v>
      </c>
      <c r="N167" s="14">
        <v>0</v>
      </c>
      <c r="O167" s="14">
        <v>0</v>
      </c>
    </row>
    <row r="168" spans="1:15" ht="18" customHeight="1">
      <c r="A168" s="11">
        <v>15</v>
      </c>
      <c r="B168" s="12" t="s">
        <v>23</v>
      </c>
      <c r="C168" s="11">
        <v>191</v>
      </c>
      <c r="D168" s="12" t="s">
        <v>215</v>
      </c>
      <c r="E168" s="13">
        <v>8</v>
      </c>
      <c r="F168" s="13">
        <v>41</v>
      </c>
      <c r="G168" s="13">
        <v>60</v>
      </c>
      <c r="H168" s="13">
        <v>101</v>
      </c>
      <c r="I168" s="13">
        <v>357</v>
      </c>
      <c r="J168" s="14">
        <v>41325</v>
      </c>
      <c r="K168" s="14">
        <v>55100</v>
      </c>
      <c r="L168" s="14">
        <v>0</v>
      </c>
      <c r="M168" s="14">
        <v>0</v>
      </c>
      <c r="N168" s="14">
        <v>41325</v>
      </c>
      <c r="O168" s="14">
        <v>137750</v>
      </c>
    </row>
    <row r="169" spans="1:15" ht="18" customHeight="1">
      <c r="A169" s="11">
        <v>15</v>
      </c>
      <c r="B169" s="12" t="s">
        <v>23</v>
      </c>
      <c r="C169" s="11">
        <v>229</v>
      </c>
      <c r="D169" s="12" t="s">
        <v>216</v>
      </c>
      <c r="E169" s="13">
        <v>6</v>
      </c>
      <c r="F169" s="13">
        <v>43</v>
      </c>
      <c r="G169" s="13">
        <v>25</v>
      </c>
      <c r="H169" s="13">
        <v>68</v>
      </c>
      <c r="I169" s="13">
        <v>156</v>
      </c>
      <c r="J169" s="14">
        <v>33675</v>
      </c>
      <c r="K169" s="14">
        <v>44900</v>
      </c>
      <c r="L169" s="14">
        <v>0</v>
      </c>
      <c r="M169" s="14">
        <v>0</v>
      </c>
      <c r="N169" s="14">
        <v>33675</v>
      </c>
      <c r="O169" s="14">
        <v>112250</v>
      </c>
    </row>
    <row r="170" spans="1:15" ht="18" customHeight="1">
      <c r="A170" s="11">
        <v>15</v>
      </c>
      <c r="B170" s="12" t="s">
        <v>23</v>
      </c>
      <c r="C170" s="11">
        <v>237</v>
      </c>
      <c r="D170" s="12" t="s">
        <v>217</v>
      </c>
      <c r="E170" s="13">
        <v>0</v>
      </c>
      <c r="F170" s="13">
        <v>0</v>
      </c>
      <c r="G170" s="13">
        <v>0</v>
      </c>
      <c r="H170" s="13">
        <v>0</v>
      </c>
      <c r="I170" s="13">
        <v>0</v>
      </c>
      <c r="J170" s="14">
        <v>0</v>
      </c>
      <c r="K170" s="14">
        <v>0</v>
      </c>
      <c r="L170" s="14">
        <v>0</v>
      </c>
      <c r="M170" s="14">
        <v>0</v>
      </c>
      <c r="N170" s="14">
        <v>0</v>
      </c>
      <c r="O170" s="14">
        <v>0</v>
      </c>
    </row>
    <row r="171" spans="1:15" ht="18" customHeight="1">
      <c r="A171" s="11">
        <v>15</v>
      </c>
      <c r="B171" s="12" t="s">
        <v>23</v>
      </c>
      <c r="C171" s="11">
        <v>79</v>
      </c>
      <c r="D171" s="12" t="s">
        <v>218</v>
      </c>
      <c r="E171" s="13">
        <v>8</v>
      </c>
      <c r="F171" s="13">
        <v>38</v>
      </c>
      <c r="G171" s="13">
        <v>207</v>
      </c>
      <c r="H171" s="13">
        <v>245</v>
      </c>
      <c r="I171" s="13">
        <v>256</v>
      </c>
      <c r="J171" s="14">
        <v>59100</v>
      </c>
      <c r="K171" s="14">
        <v>80795</v>
      </c>
      <c r="L171" s="14">
        <v>0</v>
      </c>
      <c r="M171" s="14">
        <v>0</v>
      </c>
      <c r="N171" s="14">
        <v>59955</v>
      </c>
      <c r="O171" s="14">
        <v>199850</v>
      </c>
    </row>
    <row r="172" spans="1:15" ht="18" customHeight="1">
      <c r="A172" s="11">
        <v>15</v>
      </c>
      <c r="B172" s="12" t="s">
        <v>23</v>
      </c>
      <c r="C172" s="11">
        <v>126</v>
      </c>
      <c r="D172" s="12" t="s">
        <v>219</v>
      </c>
      <c r="E172" s="13">
        <v>20</v>
      </c>
      <c r="F172" s="13">
        <v>157</v>
      </c>
      <c r="G172" s="13">
        <v>161</v>
      </c>
      <c r="H172" s="13">
        <v>318</v>
      </c>
      <c r="I172" s="13">
        <v>1191</v>
      </c>
      <c r="J172" s="14">
        <v>85815</v>
      </c>
      <c r="K172" s="14">
        <v>114645</v>
      </c>
      <c r="L172" s="14">
        <v>0</v>
      </c>
      <c r="M172" s="14">
        <v>0</v>
      </c>
      <c r="N172" s="14">
        <v>86340</v>
      </c>
      <c r="O172" s="14">
        <v>286800</v>
      </c>
    </row>
    <row r="173" spans="1:15" ht="18" customHeight="1">
      <c r="A173" s="11">
        <v>15</v>
      </c>
      <c r="B173" s="12" t="s">
        <v>23</v>
      </c>
      <c r="C173" s="11">
        <v>238</v>
      </c>
      <c r="D173" s="12" t="s">
        <v>220</v>
      </c>
      <c r="E173" s="13">
        <v>21</v>
      </c>
      <c r="F173" s="13">
        <v>161</v>
      </c>
      <c r="G173" s="13">
        <v>231</v>
      </c>
      <c r="H173" s="13">
        <v>392</v>
      </c>
      <c r="I173" s="13">
        <v>1006</v>
      </c>
      <c r="J173" s="14">
        <v>141525</v>
      </c>
      <c r="K173" s="14">
        <v>188700</v>
      </c>
      <c r="L173" s="14">
        <v>0</v>
      </c>
      <c r="M173" s="14">
        <v>0</v>
      </c>
      <c r="N173" s="14">
        <v>141525</v>
      </c>
      <c r="O173" s="14">
        <v>471750</v>
      </c>
    </row>
    <row r="174" spans="1:15" ht="18" customHeight="1">
      <c r="A174" s="11">
        <v>15</v>
      </c>
      <c r="B174" s="12" t="s">
        <v>23</v>
      </c>
      <c r="C174" s="11">
        <v>80</v>
      </c>
      <c r="D174" s="12" t="s">
        <v>221</v>
      </c>
      <c r="E174" s="13">
        <v>4</v>
      </c>
      <c r="F174" s="13">
        <v>101</v>
      </c>
      <c r="G174" s="13">
        <v>56</v>
      </c>
      <c r="H174" s="13">
        <v>157</v>
      </c>
      <c r="I174" s="13">
        <v>240</v>
      </c>
      <c r="J174" s="14">
        <v>47100</v>
      </c>
      <c r="K174" s="14">
        <v>62800</v>
      </c>
      <c r="L174" s="14">
        <v>0</v>
      </c>
      <c r="M174" s="14">
        <v>0</v>
      </c>
      <c r="N174" s="14">
        <v>47100</v>
      </c>
      <c r="O174" s="14">
        <v>157000</v>
      </c>
    </row>
    <row r="175" spans="1:15" ht="18" customHeight="1">
      <c r="A175" s="11">
        <v>15</v>
      </c>
      <c r="B175" s="12" t="s">
        <v>23</v>
      </c>
      <c r="C175" s="11">
        <v>185</v>
      </c>
      <c r="D175" s="12" t="s">
        <v>222</v>
      </c>
      <c r="E175" s="13">
        <v>1</v>
      </c>
      <c r="F175" s="13">
        <v>22</v>
      </c>
      <c r="G175" s="13">
        <v>10</v>
      </c>
      <c r="H175" s="13">
        <v>32</v>
      </c>
      <c r="I175" s="13">
        <v>40</v>
      </c>
      <c r="J175" s="14">
        <v>9600</v>
      </c>
      <c r="K175" s="14">
        <v>12800</v>
      </c>
      <c r="L175" s="14">
        <v>0</v>
      </c>
      <c r="M175" s="14">
        <v>0</v>
      </c>
      <c r="N175" s="14">
        <v>9600</v>
      </c>
      <c r="O175" s="14">
        <v>32000</v>
      </c>
    </row>
    <row r="176" spans="1:15" ht="18" customHeight="1">
      <c r="A176" s="11">
        <v>15</v>
      </c>
      <c r="B176" s="12" t="s">
        <v>23</v>
      </c>
      <c r="C176" s="11">
        <v>193</v>
      </c>
      <c r="D176" s="12" t="s">
        <v>223</v>
      </c>
      <c r="E176" s="13">
        <v>0</v>
      </c>
      <c r="F176" s="13">
        <v>0</v>
      </c>
      <c r="G176" s="13">
        <v>0</v>
      </c>
      <c r="H176" s="13">
        <v>0</v>
      </c>
      <c r="I176" s="13">
        <v>0</v>
      </c>
      <c r="J176" s="14">
        <v>0</v>
      </c>
      <c r="K176" s="14">
        <v>0</v>
      </c>
      <c r="L176" s="14">
        <v>0</v>
      </c>
      <c r="M176" s="14">
        <v>0</v>
      </c>
      <c r="N176" s="14">
        <v>0</v>
      </c>
      <c r="O176" s="14">
        <v>0</v>
      </c>
    </row>
    <row r="177" spans="1:15" ht="18" customHeight="1">
      <c r="A177" s="11">
        <v>15</v>
      </c>
      <c r="B177" s="12" t="s">
        <v>23</v>
      </c>
      <c r="C177" s="11">
        <v>228</v>
      </c>
      <c r="D177" s="12" t="s">
        <v>224</v>
      </c>
      <c r="E177" s="13">
        <v>4</v>
      </c>
      <c r="F177" s="13">
        <v>15</v>
      </c>
      <c r="G177" s="13">
        <v>18</v>
      </c>
      <c r="H177" s="13">
        <v>33</v>
      </c>
      <c r="I177" s="13">
        <v>149</v>
      </c>
      <c r="J177" s="14">
        <v>9975</v>
      </c>
      <c r="K177" s="14">
        <v>14658</v>
      </c>
      <c r="L177" s="14">
        <v>0</v>
      </c>
      <c r="M177" s="14">
        <v>0</v>
      </c>
      <c r="N177" s="14">
        <v>10557</v>
      </c>
      <c r="O177" s="14">
        <v>35190</v>
      </c>
    </row>
    <row r="178" spans="1:15" ht="18" customHeight="1">
      <c r="A178" s="11">
        <v>15</v>
      </c>
      <c r="B178" s="12" t="s">
        <v>23</v>
      </c>
      <c r="C178" s="11">
        <v>231</v>
      </c>
      <c r="D178" s="12" t="s">
        <v>225</v>
      </c>
      <c r="E178" s="13">
        <v>13</v>
      </c>
      <c r="F178" s="13">
        <v>176</v>
      </c>
      <c r="G178" s="13">
        <v>50</v>
      </c>
      <c r="H178" s="13">
        <v>226</v>
      </c>
      <c r="I178" s="13">
        <v>997</v>
      </c>
      <c r="J178" s="14">
        <v>67845</v>
      </c>
      <c r="K178" s="14">
        <v>90460</v>
      </c>
      <c r="L178" s="14">
        <v>0</v>
      </c>
      <c r="M178" s="14">
        <v>0</v>
      </c>
      <c r="N178" s="14">
        <v>67845</v>
      </c>
      <c r="O178" s="14">
        <v>226150</v>
      </c>
    </row>
    <row r="179" spans="1:15" ht="18" customHeight="1">
      <c r="A179" s="11">
        <v>15</v>
      </c>
      <c r="B179" s="12" t="s">
        <v>23</v>
      </c>
      <c r="C179" s="11">
        <v>34</v>
      </c>
      <c r="D179" s="12" t="s">
        <v>226</v>
      </c>
      <c r="E179" s="13">
        <v>15</v>
      </c>
      <c r="F179" s="13">
        <v>82</v>
      </c>
      <c r="G179" s="13">
        <v>78</v>
      </c>
      <c r="H179" s="13">
        <v>160</v>
      </c>
      <c r="I179" s="13">
        <v>192</v>
      </c>
      <c r="J179" s="14">
        <v>36540</v>
      </c>
      <c r="K179" s="14">
        <v>106094</v>
      </c>
      <c r="L179" s="14">
        <v>0</v>
      </c>
      <c r="M179" s="14">
        <v>0</v>
      </c>
      <c r="N179" s="14">
        <v>62706</v>
      </c>
      <c r="O179" s="14">
        <v>205340</v>
      </c>
    </row>
    <row r="180" spans="1:15" ht="18" customHeight="1">
      <c r="A180" s="11">
        <v>15</v>
      </c>
      <c r="B180" s="12" t="s">
        <v>23</v>
      </c>
      <c r="C180" s="11">
        <v>194</v>
      </c>
      <c r="D180" s="12" t="s">
        <v>227</v>
      </c>
      <c r="E180" s="13">
        <v>9</v>
      </c>
      <c r="F180" s="13">
        <v>56</v>
      </c>
      <c r="G180" s="13">
        <v>143</v>
      </c>
      <c r="H180" s="13">
        <v>199</v>
      </c>
      <c r="I180" s="13">
        <v>796</v>
      </c>
      <c r="J180" s="14">
        <v>60120</v>
      </c>
      <c r="K180" s="14">
        <v>80160</v>
      </c>
      <c r="L180" s="14">
        <v>0</v>
      </c>
      <c r="M180" s="14">
        <v>0</v>
      </c>
      <c r="N180" s="14">
        <v>60120</v>
      </c>
      <c r="O180" s="14">
        <v>200400</v>
      </c>
    </row>
    <row r="181" spans="1:15" ht="18" customHeight="1">
      <c r="A181" s="11">
        <v>15</v>
      </c>
      <c r="B181" s="12" t="s">
        <v>23</v>
      </c>
      <c r="C181" s="11">
        <v>13</v>
      </c>
      <c r="D181" s="12" t="s">
        <v>228</v>
      </c>
      <c r="E181" s="13">
        <v>0</v>
      </c>
      <c r="F181" s="13">
        <v>0</v>
      </c>
      <c r="G181" s="13">
        <v>0</v>
      </c>
      <c r="H181" s="13">
        <v>0</v>
      </c>
      <c r="I181" s="13">
        <v>0</v>
      </c>
      <c r="J181" s="14">
        <v>0</v>
      </c>
      <c r="K181" s="14">
        <v>0</v>
      </c>
      <c r="L181" s="14">
        <v>0</v>
      </c>
      <c r="M181" s="14">
        <v>0</v>
      </c>
      <c r="N181" s="14">
        <v>0</v>
      </c>
      <c r="O181" s="14">
        <v>0</v>
      </c>
    </row>
    <row r="182" spans="1:15" ht="18" customHeight="1">
      <c r="A182" s="11">
        <v>15</v>
      </c>
      <c r="B182" s="12" t="s">
        <v>23</v>
      </c>
      <c r="C182" s="11">
        <v>82</v>
      </c>
      <c r="D182" s="12" t="s">
        <v>229</v>
      </c>
      <c r="E182" s="13">
        <v>7</v>
      </c>
      <c r="F182" s="13">
        <v>141</v>
      </c>
      <c r="G182" s="13">
        <v>142</v>
      </c>
      <c r="H182" s="13">
        <v>283</v>
      </c>
      <c r="I182" s="13">
        <v>245</v>
      </c>
      <c r="J182" s="14">
        <v>76410</v>
      </c>
      <c r="K182" s="14">
        <v>101880</v>
      </c>
      <c r="L182" s="14">
        <v>0</v>
      </c>
      <c r="M182" s="14">
        <v>0</v>
      </c>
      <c r="N182" s="14">
        <v>76410</v>
      </c>
      <c r="O182" s="14">
        <v>254700</v>
      </c>
    </row>
    <row r="183" spans="1:15" ht="18" customHeight="1">
      <c r="A183" s="11">
        <v>16</v>
      </c>
      <c r="B183" s="12" t="s">
        <v>230</v>
      </c>
      <c r="C183" s="11">
        <v>85</v>
      </c>
      <c r="D183" s="12" t="s">
        <v>231</v>
      </c>
      <c r="E183" s="13">
        <v>9</v>
      </c>
      <c r="F183" s="13">
        <v>147</v>
      </c>
      <c r="G183" s="13">
        <v>151</v>
      </c>
      <c r="H183" s="13">
        <v>298</v>
      </c>
      <c r="I183" s="13">
        <v>180</v>
      </c>
      <c r="J183" s="14">
        <v>21000</v>
      </c>
      <c r="K183" s="14">
        <v>3630.6900024414063</v>
      </c>
      <c r="L183" s="14">
        <v>0</v>
      </c>
      <c r="M183" s="14">
        <v>0</v>
      </c>
      <c r="N183" s="14">
        <v>96369.307373046875</v>
      </c>
      <c r="O183" s="14">
        <v>121000</v>
      </c>
    </row>
    <row r="184" spans="1:15" ht="18" customHeight="1">
      <c r="A184" s="11">
        <v>16</v>
      </c>
      <c r="B184" s="12" t="s">
        <v>230</v>
      </c>
      <c r="C184" s="11">
        <v>256</v>
      </c>
      <c r="D184" s="12" t="s">
        <v>232</v>
      </c>
      <c r="E184" s="13">
        <v>0</v>
      </c>
      <c r="F184" s="13">
        <v>0</v>
      </c>
      <c r="G184" s="13">
        <v>0</v>
      </c>
      <c r="H184" s="13">
        <v>0</v>
      </c>
      <c r="I184" s="13">
        <v>0</v>
      </c>
      <c r="J184" s="14">
        <v>0</v>
      </c>
      <c r="K184" s="14">
        <v>0</v>
      </c>
      <c r="L184" s="14">
        <v>0</v>
      </c>
      <c r="M184" s="14">
        <v>0</v>
      </c>
      <c r="N184" s="14">
        <v>0</v>
      </c>
      <c r="O184" s="14">
        <v>0</v>
      </c>
    </row>
    <row r="185" spans="1:15" ht="18" customHeight="1">
      <c r="A185" s="11">
        <v>16</v>
      </c>
      <c r="B185" s="12" t="s">
        <v>230</v>
      </c>
      <c r="C185" s="11">
        <v>87</v>
      </c>
      <c r="D185" s="12" t="s">
        <v>233</v>
      </c>
      <c r="E185" s="13">
        <v>6</v>
      </c>
      <c r="F185" s="13">
        <v>71</v>
      </c>
      <c r="G185" s="13">
        <v>49</v>
      </c>
      <c r="H185" s="13">
        <v>120</v>
      </c>
      <c r="I185" s="13">
        <v>360</v>
      </c>
      <c r="J185" s="14">
        <v>44190</v>
      </c>
      <c r="K185" s="14">
        <v>23362.480224609375</v>
      </c>
      <c r="L185" s="14">
        <v>0</v>
      </c>
      <c r="M185" s="14">
        <v>0</v>
      </c>
      <c r="N185" s="14">
        <v>34447.5205078125</v>
      </c>
      <c r="O185" s="14">
        <v>102000</v>
      </c>
    </row>
    <row r="186" spans="1:15" ht="18" customHeight="1">
      <c r="A186" s="11">
        <v>16</v>
      </c>
      <c r="B186" s="12" t="s">
        <v>230</v>
      </c>
      <c r="C186" s="11">
        <v>35</v>
      </c>
      <c r="D186" s="12" t="s">
        <v>234</v>
      </c>
      <c r="E186" s="13">
        <v>19</v>
      </c>
      <c r="F186" s="13">
        <v>11</v>
      </c>
      <c r="G186" s="13">
        <v>46</v>
      </c>
      <c r="H186" s="13">
        <v>57</v>
      </c>
      <c r="I186" s="13">
        <v>636</v>
      </c>
      <c r="J186" s="14">
        <v>120608</v>
      </c>
      <c r="K186" s="14">
        <v>15787.629974365234</v>
      </c>
      <c r="L186" s="14">
        <v>0</v>
      </c>
      <c r="M186" s="14">
        <v>0</v>
      </c>
      <c r="N186" s="14">
        <v>136324.37060546875</v>
      </c>
      <c r="O186" s="14">
        <v>272720</v>
      </c>
    </row>
    <row r="187" spans="1:15" ht="18" customHeight="1">
      <c r="A187" s="11">
        <v>16</v>
      </c>
      <c r="B187" s="12" t="s">
        <v>230</v>
      </c>
      <c r="C187" s="11">
        <v>180</v>
      </c>
      <c r="D187" s="12" t="s">
        <v>235</v>
      </c>
      <c r="E187" s="13">
        <v>2</v>
      </c>
      <c r="F187" s="13">
        <v>7</v>
      </c>
      <c r="G187" s="13">
        <v>21</v>
      </c>
      <c r="H187" s="13">
        <v>28</v>
      </c>
      <c r="I187" s="13">
        <v>26</v>
      </c>
      <c r="J187" s="14">
        <v>4240</v>
      </c>
      <c r="K187" s="14">
        <v>0</v>
      </c>
      <c r="L187" s="14">
        <v>0</v>
      </c>
      <c r="M187" s="14">
        <v>0</v>
      </c>
      <c r="N187" s="14">
        <v>5040</v>
      </c>
      <c r="O187" s="14">
        <v>9280</v>
      </c>
    </row>
    <row r="188" spans="1:15" ht="18" customHeight="1">
      <c r="A188" s="11">
        <v>16</v>
      </c>
      <c r="B188" s="12" t="s">
        <v>230</v>
      </c>
      <c r="C188" s="11">
        <v>83</v>
      </c>
      <c r="D188" s="12" t="s">
        <v>236</v>
      </c>
      <c r="E188" s="13">
        <v>0</v>
      </c>
      <c r="F188" s="13">
        <v>0</v>
      </c>
      <c r="G188" s="13">
        <v>0</v>
      </c>
      <c r="H188" s="13">
        <v>0</v>
      </c>
      <c r="I188" s="13">
        <v>0</v>
      </c>
      <c r="J188" s="14">
        <v>0</v>
      </c>
      <c r="K188" s="14">
        <v>0</v>
      </c>
      <c r="L188" s="14">
        <v>0</v>
      </c>
      <c r="M188" s="14">
        <v>0</v>
      </c>
      <c r="N188" s="14">
        <v>0</v>
      </c>
      <c r="O188" s="14">
        <v>0</v>
      </c>
    </row>
    <row r="189" spans="1:15" ht="18" customHeight="1">
      <c r="A189" s="11">
        <v>16</v>
      </c>
      <c r="B189" s="12" t="s">
        <v>230</v>
      </c>
      <c r="C189" s="11">
        <v>239</v>
      </c>
      <c r="D189" s="12" t="s">
        <v>237</v>
      </c>
      <c r="E189" s="13">
        <v>3</v>
      </c>
      <c r="F189" s="13">
        <v>41</v>
      </c>
      <c r="G189" s="13">
        <v>19</v>
      </c>
      <c r="H189" s="13">
        <v>60</v>
      </c>
      <c r="I189" s="13">
        <v>60</v>
      </c>
      <c r="J189" s="14">
        <v>16000</v>
      </c>
      <c r="K189" s="14">
        <v>4000</v>
      </c>
      <c r="L189" s="14">
        <v>0</v>
      </c>
      <c r="M189" s="14">
        <v>0</v>
      </c>
      <c r="N189" s="14">
        <v>26000</v>
      </c>
      <c r="O189" s="14">
        <v>46000</v>
      </c>
    </row>
    <row r="190" spans="1:15" ht="18" customHeight="1">
      <c r="A190" s="11">
        <v>16</v>
      </c>
      <c r="B190" s="12" t="s">
        <v>230</v>
      </c>
      <c r="C190" s="11">
        <v>84</v>
      </c>
      <c r="D190" s="12" t="s">
        <v>238</v>
      </c>
      <c r="E190" s="13">
        <v>0</v>
      </c>
      <c r="F190" s="13">
        <v>0</v>
      </c>
      <c r="G190" s="13">
        <v>0</v>
      </c>
      <c r="H190" s="13">
        <v>0</v>
      </c>
      <c r="I190" s="13">
        <v>0</v>
      </c>
      <c r="J190" s="14">
        <v>0</v>
      </c>
      <c r="K190" s="14">
        <v>0</v>
      </c>
      <c r="L190" s="14">
        <v>0</v>
      </c>
      <c r="M190" s="14">
        <v>0</v>
      </c>
      <c r="N190" s="14">
        <v>0</v>
      </c>
      <c r="O190" s="14">
        <v>0</v>
      </c>
    </row>
    <row r="191" spans="1:15" ht="18" customHeight="1">
      <c r="A191" s="11">
        <v>16</v>
      </c>
      <c r="B191" s="12" t="s">
        <v>230</v>
      </c>
      <c r="C191" s="11">
        <v>167</v>
      </c>
      <c r="D191" s="12" t="s">
        <v>239</v>
      </c>
      <c r="E191" s="13">
        <v>0</v>
      </c>
      <c r="F191" s="13">
        <v>0</v>
      </c>
      <c r="G191" s="13">
        <v>0</v>
      </c>
      <c r="H191" s="13">
        <v>0</v>
      </c>
      <c r="I191" s="13">
        <v>0</v>
      </c>
      <c r="J191" s="14">
        <v>0</v>
      </c>
      <c r="K191" s="14">
        <v>0</v>
      </c>
      <c r="L191" s="14">
        <v>0</v>
      </c>
      <c r="M191" s="14">
        <v>0</v>
      </c>
      <c r="N191" s="14">
        <v>0</v>
      </c>
      <c r="O191" s="14">
        <v>0</v>
      </c>
    </row>
    <row r="192" spans="1:15" ht="18" customHeight="1">
      <c r="A192" s="11">
        <v>16</v>
      </c>
      <c r="B192" s="12" t="s">
        <v>230</v>
      </c>
      <c r="C192" s="11">
        <v>89</v>
      </c>
      <c r="D192" s="12" t="s">
        <v>240</v>
      </c>
      <c r="E192" s="13">
        <v>0</v>
      </c>
      <c r="F192" s="13">
        <v>0</v>
      </c>
      <c r="G192" s="13">
        <v>0</v>
      </c>
      <c r="H192" s="13">
        <v>0</v>
      </c>
      <c r="I192" s="13">
        <v>0</v>
      </c>
      <c r="J192" s="14">
        <v>0</v>
      </c>
      <c r="K192" s="14">
        <v>0</v>
      </c>
      <c r="L192" s="14">
        <v>0</v>
      </c>
      <c r="M192" s="14">
        <v>0</v>
      </c>
      <c r="N192" s="14">
        <v>0</v>
      </c>
      <c r="O192" s="14">
        <v>0</v>
      </c>
    </row>
    <row r="193" spans="1:15" ht="18" customHeight="1">
      <c r="A193" s="11">
        <v>16</v>
      </c>
      <c r="B193" s="12" t="s">
        <v>230</v>
      </c>
      <c r="C193" s="11">
        <v>86</v>
      </c>
      <c r="D193" s="12" t="s">
        <v>241</v>
      </c>
      <c r="E193" s="13">
        <v>4</v>
      </c>
      <c r="F193" s="13">
        <v>46</v>
      </c>
      <c r="G193" s="13">
        <v>38</v>
      </c>
      <c r="H193" s="13">
        <v>84</v>
      </c>
      <c r="I193" s="13">
        <v>80</v>
      </c>
      <c r="J193" s="14">
        <v>14500</v>
      </c>
      <c r="K193" s="14">
        <v>0</v>
      </c>
      <c r="L193" s="14">
        <v>0</v>
      </c>
      <c r="M193" s="14">
        <v>0</v>
      </c>
      <c r="N193" s="14">
        <v>16000</v>
      </c>
      <c r="O193" s="14">
        <v>30500</v>
      </c>
    </row>
    <row r="194" spans="1:15" ht="18" customHeight="1">
      <c r="A194" s="11">
        <v>16</v>
      </c>
      <c r="B194" s="12" t="s">
        <v>230</v>
      </c>
      <c r="C194" s="11">
        <v>88</v>
      </c>
      <c r="D194" s="12" t="s">
        <v>242</v>
      </c>
      <c r="E194" s="13">
        <v>9</v>
      </c>
      <c r="F194" s="13">
        <v>140</v>
      </c>
      <c r="G194" s="13">
        <v>122</v>
      </c>
      <c r="H194" s="13">
        <v>262</v>
      </c>
      <c r="I194" s="13">
        <v>180</v>
      </c>
      <c r="J194" s="14">
        <v>9600</v>
      </c>
      <c r="K194" s="14">
        <v>17160</v>
      </c>
      <c r="L194" s="14">
        <v>0</v>
      </c>
      <c r="M194" s="14">
        <v>0</v>
      </c>
      <c r="N194" s="14">
        <v>126040</v>
      </c>
      <c r="O194" s="14">
        <v>152800</v>
      </c>
    </row>
    <row r="195" spans="1:15" ht="18" customHeight="1">
      <c r="A195" s="11">
        <v>16</v>
      </c>
      <c r="B195" s="12" t="s">
        <v>230</v>
      </c>
      <c r="C195" s="11">
        <v>240</v>
      </c>
      <c r="D195" s="12" t="s">
        <v>243</v>
      </c>
      <c r="E195" s="13">
        <v>0</v>
      </c>
      <c r="F195" s="13">
        <v>0</v>
      </c>
      <c r="G195" s="13">
        <v>0</v>
      </c>
      <c r="H195" s="13">
        <v>0</v>
      </c>
      <c r="I195" s="13">
        <v>0</v>
      </c>
      <c r="J195" s="14">
        <v>0</v>
      </c>
      <c r="K195" s="14">
        <v>0</v>
      </c>
      <c r="L195" s="14">
        <v>0</v>
      </c>
      <c r="M195" s="14">
        <v>0</v>
      </c>
      <c r="N195" s="14">
        <v>0</v>
      </c>
      <c r="O195" s="14">
        <v>0</v>
      </c>
    </row>
    <row r="196" spans="1:15" ht="18" customHeight="1">
      <c r="A196" s="11">
        <v>17</v>
      </c>
      <c r="B196" s="12" t="s">
        <v>244</v>
      </c>
      <c r="C196" s="11">
        <v>173</v>
      </c>
      <c r="D196" s="12" t="s">
        <v>245</v>
      </c>
      <c r="E196" s="13">
        <v>5</v>
      </c>
      <c r="F196" s="13">
        <v>58</v>
      </c>
      <c r="G196" s="13">
        <v>187</v>
      </c>
      <c r="H196" s="13">
        <v>245</v>
      </c>
      <c r="I196" s="13">
        <v>100</v>
      </c>
      <c r="J196" s="14">
        <v>36656</v>
      </c>
      <c r="K196" s="14">
        <v>0</v>
      </c>
      <c r="L196" s="14">
        <v>0</v>
      </c>
      <c r="M196" s="14">
        <v>0</v>
      </c>
      <c r="N196" s="14">
        <v>60839.25</v>
      </c>
      <c r="O196" s="14">
        <v>97495.25</v>
      </c>
    </row>
    <row r="197" spans="1:15" ht="18" customHeight="1">
      <c r="A197" s="11">
        <v>17</v>
      </c>
      <c r="B197" s="12" t="s">
        <v>244</v>
      </c>
      <c r="C197" s="11">
        <v>241</v>
      </c>
      <c r="D197" s="12" t="s">
        <v>246</v>
      </c>
      <c r="E197" s="13">
        <v>5</v>
      </c>
      <c r="F197" s="13">
        <v>99</v>
      </c>
      <c r="G197" s="13">
        <v>164</v>
      </c>
      <c r="H197" s="13">
        <v>263</v>
      </c>
      <c r="I197" s="13">
        <v>80</v>
      </c>
      <c r="J197" s="14">
        <v>20166.3994140625</v>
      </c>
      <c r="K197" s="14">
        <v>245</v>
      </c>
      <c r="L197" s="14">
        <v>0</v>
      </c>
      <c r="M197" s="14">
        <v>0</v>
      </c>
      <c r="N197" s="14">
        <v>98148.59765625</v>
      </c>
      <c r="O197" s="14">
        <v>118560</v>
      </c>
    </row>
    <row r="198" spans="1:15" ht="18" customHeight="1">
      <c r="A198" s="11">
        <v>17</v>
      </c>
      <c r="B198" s="12" t="s">
        <v>244</v>
      </c>
      <c r="C198" s="11">
        <v>294</v>
      </c>
      <c r="D198" s="12" t="s">
        <v>247</v>
      </c>
      <c r="E198" s="13">
        <v>4</v>
      </c>
      <c r="F198" s="13">
        <v>111</v>
      </c>
      <c r="G198" s="13">
        <v>65</v>
      </c>
      <c r="H198" s="13">
        <v>176</v>
      </c>
      <c r="I198" s="13">
        <v>64</v>
      </c>
      <c r="J198" s="14">
        <v>16332.7998046875</v>
      </c>
      <c r="K198" s="14">
        <v>0</v>
      </c>
      <c r="L198" s="14">
        <v>0</v>
      </c>
      <c r="M198" s="14">
        <v>0</v>
      </c>
      <c r="N198" s="14">
        <v>55827.19921875</v>
      </c>
      <c r="O198" s="14">
        <v>72160</v>
      </c>
    </row>
    <row r="199" spans="1:15" ht="18" customHeight="1">
      <c r="A199" s="11">
        <v>17</v>
      </c>
      <c r="B199" s="12" t="s">
        <v>244</v>
      </c>
      <c r="C199" s="11">
        <v>36</v>
      </c>
      <c r="D199" s="12" t="s">
        <v>248</v>
      </c>
      <c r="E199" s="13">
        <v>15</v>
      </c>
      <c r="F199" s="13">
        <v>178</v>
      </c>
      <c r="G199" s="13">
        <v>280</v>
      </c>
      <c r="H199" s="13">
        <v>458</v>
      </c>
      <c r="I199" s="13">
        <v>186</v>
      </c>
      <c r="J199" s="14">
        <v>83044.399658203125</v>
      </c>
      <c r="K199" s="14">
        <v>0</v>
      </c>
      <c r="L199" s="14">
        <v>0</v>
      </c>
      <c r="M199" s="14">
        <v>0</v>
      </c>
      <c r="N199" s="14">
        <v>138315.60473632813</v>
      </c>
      <c r="O199" s="14">
        <v>221360</v>
      </c>
    </row>
    <row r="200" spans="1:15" ht="18" customHeight="1">
      <c r="A200" s="11">
        <v>17</v>
      </c>
      <c r="B200" s="12" t="s">
        <v>244</v>
      </c>
      <c r="C200" s="11">
        <v>283</v>
      </c>
      <c r="D200" s="12" t="s">
        <v>249</v>
      </c>
      <c r="E200" s="13">
        <v>3</v>
      </c>
      <c r="F200" s="13">
        <v>34</v>
      </c>
      <c r="G200" s="13">
        <v>36</v>
      </c>
      <c r="H200" s="13">
        <v>70</v>
      </c>
      <c r="I200" s="13">
        <v>26</v>
      </c>
      <c r="J200" s="14">
        <v>7602.75</v>
      </c>
      <c r="K200" s="14">
        <v>0</v>
      </c>
      <c r="L200" s="14">
        <v>0</v>
      </c>
      <c r="M200" s="14">
        <v>0</v>
      </c>
      <c r="N200" s="14">
        <v>14377.25</v>
      </c>
      <c r="O200" s="14">
        <v>21980</v>
      </c>
    </row>
    <row r="201" spans="1:15" ht="18" customHeight="1">
      <c r="A201" s="11">
        <v>18</v>
      </c>
      <c r="B201" s="12" t="s">
        <v>250</v>
      </c>
      <c r="C201" s="11">
        <v>311</v>
      </c>
      <c r="D201" s="12" t="s">
        <v>251</v>
      </c>
      <c r="E201" s="13">
        <v>0</v>
      </c>
      <c r="F201" s="13">
        <v>0</v>
      </c>
      <c r="G201" s="13">
        <v>0</v>
      </c>
      <c r="H201" s="13">
        <v>0</v>
      </c>
      <c r="I201" s="13">
        <v>0</v>
      </c>
      <c r="J201" s="14">
        <v>0</v>
      </c>
      <c r="K201" s="14">
        <v>0</v>
      </c>
      <c r="L201" s="14">
        <v>0</v>
      </c>
      <c r="M201" s="14">
        <v>0</v>
      </c>
      <c r="N201" s="14">
        <v>0</v>
      </c>
      <c r="O201" s="14">
        <v>0</v>
      </c>
    </row>
    <row r="202" spans="1:15" ht="18" customHeight="1">
      <c r="A202" s="11">
        <v>18</v>
      </c>
      <c r="B202" s="12" t="s">
        <v>250</v>
      </c>
      <c r="C202" s="11">
        <v>257</v>
      </c>
      <c r="D202" s="12" t="s">
        <v>252</v>
      </c>
      <c r="E202" s="13">
        <v>0</v>
      </c>
      <c r="F202" s="13">
        <v>0</v>
      </c>
      <c r="G202" s="13">
        <v>0</v>
      </c>
      <c r="H202" s="13">
        <v>0</v>
      </c>
      <c r="I202" s="13">
        <v>0</v>
      </c>
      <c r="J202" s="14">
        <v>0</v>
      </c>
      <c r="K202" s="14">
        <v>0</v>
      </c>
      <c r="L202" s="14">
        <v>0</v>
      </c>
      <c r="M202" s="14">
        <v>0</v>
      </c>
      <c r="N202" s="14">
        <v>0</v>
      </c>
      <c r="O202" s="14">
        <v>0</v>
      </c>
    </row>
    <row r="203" spans="1:15" ht="18" customHeight="1">
      <c r="A203" s="11">
        <v>18</v>
      </c>
      <c r="B203" s="12" t="s">
        <v>250</v>
      </c>
      <c r="C203" s="11">
        <v>169</v>
      </c>
      <c r="D203" s="12" t="s">
        <v>253</v>
      </c>
      <c r="E203" s="13">
        <v>7</v>
      </c>
      <c r="F203" s="13">
        <v>130</v>
      </c>
      <c r="G203" s="13">
        <v>53</v>
      </c>
      <c r="H203" s="13">
        <v>183</v>
      </c>
      <c r="I203" s="13">
        <v>102</v>
      </c>
      <c r="J203" s="14">
        <v>22200</v>
      </c>
      <c r="K203" s="14">
        <v>3600</v>
      </c>
      <c r="L203" s="14">
        <v>0</v>
      </c>
      <c r="M203" s="14">
        <v>0</v>
      </c>
      <c r="N203" s="14">
        <v>53334</v>
      </c>
      <c r="O203" s="14">
        <v>79134</v>
      </c>
    </row>
    <row r="204" spans="1:15" ht="18" customHeight="1">
      <c r="A204" s="11">
        <v>18</v>
      </c>
      <c r="B204" s="12" t="s">
        <v>250</v>
      </c>
      <c r="C204" s="11">
        <v>310</v>
      </c>
      <c r="D204" s="12" t="s">
        <v>254</v>
      </c>
      <c r="E204" s="13">
        <v>7</v>
      </c>
      <c r="F204" s="13">
        <v>60</v>
      </c>
      <c r="G204" s="13">
        <v>29</v>
      </c>
      <c r="H204" s="13">
        <v>89</v>
      </c>
      <c r="I204" s="13">
        <v>98</v>
      </c>
      <c r="J204" s="14">
        <v>0</v>
      </c>
      <c r="K204" s="14">
        <v>0</v>
      </c>
      <c r="L204" s="14">
        <v>0</v>
      </c>
      <c r="M204" s="14">
        <v>0</v>
      </c>
      <c r="N204" s="14">
        <v>28700</v>
      </c>
      <c r="O204" s="14">
        <v>28700</v>
      </c>
    </row>
    <row r="205" spans="1:15" ht="18" customHeight="1">
      <c r="A205" s="11">
        <v>19</v>
      </c>
      <c r="B205" s="12" t="s">
        <v>24</v>
      </c>
      <c r="C205" s="11">
        <v>332</v>
      </c>
      <c r="D205" s="12" t="s">
        <v>255</v>
      </c>
      <c r="E205" s="13">
        <v>3</v>
      </c>
      <c r="F205" s="13">
        <v>37</v>
      </c>
      <c r="G205" s="13">
        <v>56</v>
      </c>
      <c r="H205" s="13">
        <v>93</v>
      </c>
      <c r="I205" s="13">
        <v>120</v>
      </c>
      <c r="J205" s="14">
        <v>32016</v>
      </c>
      <c r="K205" s="14">
        <v>0</v>
      </c>
      <c r="L205" s="14">
        <v>0</v>
      </c>
      <c r="M205" s="14">
        <v>0</v>
      </c>
      <c r="N205" s="14">
        <v>81984</v>
      </c>
      <c r="O205" s="14">
        <v>114000</v>
      </c>
    </row>
    <row r="206" spans="1:15" ht="18" customHeight="1">
      <c r="A206" s="11">
        <v>19</v>
      </c>
      <c r="B206" s="12" t="s">
        <v>24</v>
      </c>
      <c r="C206" s="11">
        <v>706</v>
      </c>
      <c r="D206" s="12" t="s">
        <v>256</v>
      </c>
      <c r="E206" s="13">
        <v>137</v>
      </c>
      <c r="F206" s="13">
        <v>225</v>
      </c>
      <c r="G206" s="13">
        <v>1704</v>
      </c>
      <c r="H206" s="13">
        <v>1929</v>
      </c>
      <c r="I206" s="13">
        <v>1710</v>
      </c>
      <c r="J206" s="14">
        <v>753713.51391601563</v>
      </c>
      <c r="K206" s="14">
        <v>18404</v>
      </c>
      <c r="L206" s="14">
        <v>0</v>
      </c>
      <c r="M206" s="14">
        <v>0</v>
      </c>
      <c r="N206" s="14">
        <v>1279090.4976806641</v>
      </c>
      <c r="O206" s="14">
        <v>2051208</v>
      </c>
    </row>
    <row r="207" spans="1:15" ht="18" customHeight="1">
      <c r="A207" s="11">
        <v>19</v>
      </c>
      <c r="B207" s="12" t="s">
        <v>24</v>
      </c>
      <c r="C207" s="11">
        <v>296</v>
      </c>
      <c r="D207" s="12" t="s">
        <v>257</v>
      </c>
      <c r="E207" s="13">
        <v>13</v>
      </c>
      <c r="F207" s="13">
        <v>226</v>
      </c>
      <c r="G207" s="13">
        <v>258</v>
      </c>
      <c r="H207" s="13">
        <v>484</v>
      </c>
      <c r="I207" s="13">
        <v>488</v>
      </c>
      <c r="J207" s="14">
        <v>130198.39990234375</v>
      </c>
      <c r="K207" s="14">
        <v>0</v>
      </c>
      <c r="L207" s="14">
        <v>0</v>
      </c>
      <c r="M207" s="14">
        <v>0</v>
      </c>
      <c r="N207" s="14">
        <v>329601.6015625</v>
      </c>
      <c r="O207" s="14">
        <v>459800</v>
      </c>
    </row>
    <row r="208" spans="1:15" ht="18" customHeight="1">
      <c r="A208" s="11">
        <v>19</v>
      </c>
      <c r="B208" s="12" t="s">
        <v>24</v>
      </c>
      <c r="C208" s="11">
        <v>290</v>
      </c>
      <c r="D208" s="12" t="s">
        <v>258</v>
      </c>
      <c r="E208" s="13">
        <v>0</v>
      </c>
      <c r="F208" s="13">
        <v>0</v>
      </c>
      <c r="G208" s="13">
        <v>0</v>
      </c>
      <c r="H208" s="13">
        <v>0</v>
      </c>
      <c r="I208" s="13">
        <v>0</v>
      </c>
      <c r="J208" s="14">
        <v>0</v>
      </c>
      <c r="K208" s="14">
        <v>0</v>
      </c>
      <c r="L208" s="14">
        <v>0</v>
      </c>
      <c r="M208" s="14">
        <v>0</v>
      </c>
      <c r="N208" s="14">
        <v>0</v>
      </c>
      <c r="O208" s="14">
        <v>0</v>
      </c>
    </row>
    <row r="209" spans="1:15" ht="18" customHeight="1">
      <c r="A209" s="11">
        <v>19</v>
      </c>
      <c r="B209" s="12" t="s">
        <v>24</v>
      </c>
      <c r="C209" s="11">
        <v>242</v>
      </c>
      <c r="D209" s="12" t="s">
        <v>259</v>
      </c>
      <c r="E209" s="13">
        <v>0</v>
      </c>
      <c r="F209" s="13">
        <v>0</v>
      </c>
      <c r="G209" s="13">
        <v>0</v>
      </c>
      <c r="H209" s="13">
        <v>0</v>
      </c>
      <c r="I209" s="13">
        <v>0</v>
      </c>
      <c r="J209" s="14">
        <v>0</v>
      </c>
      <c r="K209" s="14">
        <v>0</v>
      </c>
      <c r="L209" s="14">
        <v>0</v>
      </c>
      <c r="M209" s="14">
        <v>0</v>
      </c>
      <c r="N209" s="14">
        <v>0</v>
      </c>
      <c r="O209" s="14">
        <v>0</v>
      </c>
    </row>
    <row r="210" spans="1:15" ht="18" customHeight="1">
      <c r="A210" s="11">
        <v>19</v>
      </c>
      <c r="B210" s="12" t="s">
        <v>24</v>
      </c>
      <c r="C210" s="11">
        <v>213</v>
      </c>
      <c r="D210" s="12" t="s">
        <v>260</v>
      </c>
      <c r="E210" s="13">
        <v>18</v>
      </c>
      <c r="F210" s="13">
        <v>129</v>
      </c>
      <c r="G210" s="13">
        <v>201</v>
      </c>
      <c r="H210" s="13">
        <v>330</v>
      </c>
      <c r="I210" s="13">
        <v>305</v>
      </c>
      <c r="J210" s="14">
        <v>87112.540283203125</v>
      </c>
      <c r="K210" s="14">
        <v>4762.93994140625</v>
      </c>
      <c r="L210" s="14">
        <v>0</v>
      </c>
      <c r="M210" s="14">
        <v>0</v>
      </c>
      <c r="N210" s="14">
        <v>172174.52099609375</v>
      </c>
      <c r="O210" s="14">
        <v>264050</v>
      </c>
    </row>
    <row r="211" spans="1:15" ht="18" customHeight="1">
      <c r="A211" s="11">
        <v>19</v>
      </c>
      <c r="B211" s="12" t="s">
        <v>24</v>
      </c>
      <c r="C211" s="11">
        <v>90</v>
      </c>
      <c r="D211" s="12" t="s">
        <v>261</v>
      </c>
      <c r="E211" s="13">
        <v>8</v>
      </c>
      <c r="F211" s="13">
        <v>48</v>
      </c>
      <c r="G211" s="13">
        <v>113</v>
      </c>
      <c r="H211" s="13">
        <v>161</v>
      </c>
      <c r="I211" s="13">
        <v>266</v>
      </c>
      <c r="J211" s="14">
        <v>59580</v>
      </c>
      <c r="K211" s="14">
        <v>1786.4000244140625</v>
      </c>
      <c r="L211" s="14">
        <v>0</v>
      </c>
      <c r="M211" s="14">
        <v>0</v>
      </c>
      <c r="N211" s="14">
        <v>83353.60009765625</v>
      </c>
      <c r="O211" s="14">
        <v>144720</v>
      </c>
    </row>
    <row r="212" spans="1:15" ht="18" customHeight="1">
      <c r="A212" s="11">
        <v>19</v>
      </c>
      <c r="B212" s="12" t="s">
        <v>24</v>
      </c>
      <c r="C212" s="11">
        <v>295</v>
      </c>
      <c r="D212" s="12" t="s">
        <v>262</v>
      </c>
      <c r="E212" s="13">
        <v>5</v>
      </c>
      <c r="F212" s="13">
        <v>9</v>
      </c>
      <c r="G212" s="13">
        <v>103</v>
      </c>
      <c r="H212" s="13">
        <v>112</v>
      </c>
      <c r="I212" s="13">
        <v>160</v>
      </c>
      <c r="J212" s="14">
        <v>50177.050048828125</v>
      </c>
      <c r="K212" s="14">
        <v>0</v>
      </c>
      <c r="L212" s="14">
        <v>0</v>
      </c>
      <c r="M212" s="14">
        <v>0</v>
      </c>
      <c r="N212" s="14">
        <v>113682.9501953125</v>
      </c>
      <c r="O212" s="14">
        <v>163860</v>
      </c>
    </row>
    <row r="213" spans="1:15" ht="18" customHeight="1">
      <c r="A213" s="11">
        <v>19</v>
      </c>
      <c r="B213" s="12" t="s">
        <v>24</v>
      </c>
      <c r="C213" s="11">
        <v>135</v>
      </c>
      <c r="D213" s="12" t="s">
        <v>263</v>
      </c>
      <c r="E213" s="13">
        <v>4</v>
      </c>
      <c r="F213" s="13">
        <v>66</v>
      </c>
      <c r="G213" s="13">
        <v>50</v>
      </c>
      <c r="H213" s="13">
        <v>116</v>
      </c>
      <c r="I213" s="13">
        <v>160</v>
      </c>
      <c r="J213" s="14">
        <v>38272</v>
      </c>
      <c r="K213" s="14">
        <v>0</v>
      </c>
      <c r="L213" s="14">
        <v>0</v>
      </c>
      <c r="M213" s="14">
        <v>0</v>
      </c>
      <c r="N213" s="14">
        <v>70978</v>
      </c>
      <c r="O213" s="14">
        <v>109250</v>
      </c>
    </row>
    <row r="214" spans="1:15" ht="18" customHeight="1">
      <c r="A214" s="11">
        <v>19</v>
      </c>
      <c r="B214" s="12" t="s">
        <v>24</v>
      </c>
      <c r="C214" s="11">
        <v>289</v>
      </c>
      <c r="D214" s="12" t="s">
        <v>264</v>
      </c>
      <c r="E214" s="13">
        <v>7</v>
      </c>
      <c r="F214" s="13">
        <v>45</v>
      </c>
      <c r="G214" s="13">
        <v>140</v>
      </c>
      <c r="H214" s="13">
        <v>185</v>
      </c>
      <c r="I214" s="13">
        <v>202</v>
      </c>
      <c r="J214" s="14">
        <v>49304</v>
      </c>
      <c r="K214" s="14">
        <v>24035.2001953125</v>
      </c>
      <c r="L214" s="14">
        <v>0</v>
      </c>
      <c r="M214" s="14">
        <v>0</v>
      </c>
      <c r="N214" s="14">
        <v>103422.80078125</v>
      </c>
      <c r="O214" s="14">
        <v>176762</v>
      </c>
    </row>
    <row r="215" spans="1:15" ht="18" customHeight="1">
      <c r="A215" s="11">
        <v>19</v>
      </c>
      <c r="B215" s="12" t="s">
        <v>24</v>
      </c>
      <c r="C215" s="11">
        <v>123</v>
      </c>
      <c r="D215" s="12" t="s">
        <v>265</v>
      </c>
      <c r="E215" s="13">
        <v>41</v>
      </c>
      <c r="F215" s="13">
        <v>690</v>
      </c>
      <c r="G215" s="13">
        <v>272</v>
      </c>
      <c r="H215" s="13">
        <v>962</v>
      </c>
      <c r="I215" s="13">
        <v>1085</v>
      </c>
      <c r="J215" s="14">
        <v>338122.2705078125</v>
      </c>
      <c r="K215" s="14">
        <v>0</v>
      </c>
      <c r="L215" s="14">
        <v>0</v>
      </c>
      <c r="M215" s="14">
        <v>0</v>
      </c>
      <c r="N215" s="14">
        <v>945957.73193359375</v>
      </c>
      <c r="O215" s="14">
        <v>1284080</v>
      </c>
    </row>
    <row r="216" spans="1:15" ht="18" customHeight="1">
      <c r="A216" s="11">
        <v>19</v>
      </c>
      <c r="B216" s="12" t="s">
        <v>24</v>
      </c>
      <c r="C216" s="11">
        <v>254</v>
      </c>
      <c r="D216" s="12" t="s">
        <v>266</v>
      </c>
      <c r="E216" s="13">
        <v>23</v>
      </c>
      <c r="F216" s="13">
        <v>40</v>
      </c>
      <c r="G216" s="13">
        <v>388</v>
      </c>
      <c r="H216" s="13">
        <v>428</v>
      </c>
      <c r="I216" s="13">
        <v>356</v>
      </c>
      <c r="J216" s="14">
        <v>124892.609375</v>
      </c>
      <c r="K216" s="14">
        <v>0</v>
      </c>
      <c r="L216" s="14">
        <v>0</v>
      </c>
      <c r="M216" s="14">
        <v>0</v>
      </c>
      <c r="N216" s="14">
        <v>272407.39208984375</v>
      </c>
      <c r="O216" s="14">
        <v>397300</v>
      </c>
    </row>
    <row r="217" spans="1:15" ht="18" customHeight="1">
      <c r="A217" s="11">
        <v>19</v>
      </c>
      <c r="B217" s="12" t="s">
        <v>24</v>
      </c>
      <c r="C217" s="11">
        <v>91</v>
      </c>
      <c r="D217" s="12" t="s">
        <v>267</v>
      </c>
      <c r="E217" s="13">
        <v>22</v>
      </c>
      <c r="F217" s="13">
        <v>33</v>
      </c>
      <c r="G217" s="13">
        <v>224</v>
      </c>
      <c r="H217" s="13">
        <v>257</v>
      </c>
      <c r="I217" s="13">
        <v>284</v>
      </c>
      <c r="J217" s="14">
        <v>135491.49291992188</v>
      </c>
      <c r="K217" s="14">
        <v>56950</v>
      </c>
      <c r="L217" s="14">
        <v>0</v>
      </c>
      <c r="M217" s="14">
        <v>0</v>
      </c>
      <c r="N217" s="14">
        <v>197846.5087890625</v>
      </c>
      <c r="O217" s="14">
        <v>390288</v>
      </c>
    </row>
    <row r="218" spans="1:15" ht="18" customHeight="1">
      <c r="A218" s="11">
        <v>19</v>
      </c>
      <c r="B218" s="12" t="s">
        <v>24</v>
      </c>
      <c r="C218" s="11">
        <v>37</v>
      </c>
      <c r="D218" s="12" t="s">
        <v>268</v>
      </c>
      <c r="E218" s="13">
        <v>24</v>
      </c>
      <c r="F218" s="13">
        <v>11</v>
      </c>
      <c r="G218" s="13">
        <v>384</v>
      </c>
      <c r="H218" s="13">
        <v>395</v>
      </c>
      <c r="I218" s="13">
        <v>493</v>
      </c>
      <c r="J218" s="14">
        <v>218649.830078125</v>
      </c>
      <c r="K218" s="14">
        <v>0</v>
      </c>
      <c r="L218" s="14">
        <v>0</v>
      </c>
      <c r="M218" s="14">
        <v>0</v>
      </c>
      <c r="N218" s="14">
        <v>360950.17138671875</v>
      </c>
      <c r="O218" s="14">
        <v>579600</v>
      </c>
    </row>
    <row r="219" spans="1:15" ht="18" customHeight="1">
      <c r="A219" s="11">
        <v>19</v>
      </c>
      <c r="B219" s="12" t="s">
        <v>24</v>
      </c>
      <c r="C219" s="11">
        <v>300</v>
      </c>
      <c r="D219" s="12" t="s">
        <v>269</v>
      </c>
      <c r="E219" s="13">
        <v>76</v>
      </c>
      <c r="F219" s="13">
        <v>39</v>
      </c>
      <c r="G219" s="13">
        <v>565</v>
      </c>
      <c r="H219" s="13">
        <v>604</v>
      </c>
      <c r="I219" s="13">
        <v>796</v>
      </c>
      <c r="J219" s="14">
        <v>324331.9033203125</v>
      </c>
      <c r="K219" s="14">
        <v>5640</v>
      </c>
      <c r="L219" s="14">
        <v>0</v>
      </c>
      <c r="M219" s="14">
        <v>0</v>
      </c>
      <c r="N219" s="14">
        <v>443708.1103515625</v>
      </c>
      <c r="O219" s="14">
        <v>773680</v>
      </c>
    </row>
    <row r="220" spans="1:15" ht="18" customHeight="1">
      <c r="A220" s="11">
        <v>19</v>
      </c>
      <c r="B220" s="12" t="s">
        <v>24</v>
      </c>
      <c r="C220" s="11">
        <v>314</v>
      </c>
      <c r="D220" s="12" t="s">
        <v>270</v>
      </c>
      <c r="E220" s="13">
        <v>0</v>
      </c>
      <c r="F220" s="13">
        <v>0</v>
      </c>
      <c r="G220" s="13">
        <v>0</v>
      </c>
      <c r="H220" s="13">
        <v>0</v>
      </c>
      <c r="I220" s="13">
        <v>0</v>
      </c>
      <c r="J220" s="14">
        <v>0</v>
      </c>
      <c r="K220" s="14">
        <v>0</v>
      </c>
      <c r="L220" s="14">
        <v>0</v>
      </c>
      <c r="M220" s="14">
        <v>0</v>
      </c>
      <c r="N220" s="14">
        <v>0</v>
      </c>
      <c r="O220" s="14">
        <v>0</v>
      </c>
    </row>
    <row r="221" spans="1:15" ht="18" customHeight="1">
      <c r="A221" s="11">
        <v>19</v>
      </c>
      <c r="B221" s="12" t="s">
        <v>24</v>
      </c>
      <c r="C221" s="11">
        <v>333</v>
      </c>
      <c r="D221" s="12" t="s">
        <v>271</v>
      </c>
      <c r="E221" s="13">
        <v>44</v>
      </c>
      <c r="F221" s="13">
        <v>218</v>
      </c>
      <c r="G221" s="13">
        <v>373</v>
      </c>
      <c r="H221" s="13">
        <v>591</v>
      </c>
      <c r="I221" s="13">
        <v>780</v>
      </c>
      <c r="J221" s="14">
        <v>264246.39184570313</v>
      </c>
      <c r="K221" s="14">
        <v>36394.26953125</v>
      </c>
      <c r="L221" s="14">
        <v>0</v>
      </c>
      <c r="M221" s="14">
        <v>0</v>
      </c>
      <c r="N221" s="14">
        <v>623333.61279296875</v>
      </c>
      <c r="O221" s="14">
        <v>923974.2734375</v>
      </c>
    </row>
    <row r="222" spans="1:15" ht="18" customHeight="1">
      <c r="A222" s="11">
        <v>19</v>
      </c>
      <c r="B222" s="12" t="s">
        <v>24</v>
      </c>
      <c r="C222" s="11">
        <v>38</v>
      </c>
      <c r="D222" s="12" t="s">
        <v>272</v>
      </c>
      <c r="E222" s="13">
        <v>14</v>
      </c>
      <c r="F222" s="13">
        <v>68</v>
      </c>
      <c r="G222" s="13">
        <v>318</v>
      </c>
      <c r="H222" s="13">
        <v>386</v>
      </c>
      <c r="I222" s="13">
        <v>418</v>
      </c>
      <c r="J222" s="14">
        <v>127623.6591796875</v>
      </c>
      <c r="K222" s="14">
        <v>0</v>
      </c>
      <c r="L222" s="14">
        <v>0</v>
      </c>
      <c r="M222" s="14">
        <v>0</v>
      </c>
      <c r="N222" s="14">
        <v>297076.3408203125</v>
      </c>
      <c r="O222" s="14">
        <v>424700</v>
      </c>
    </row>
    <row r="223" spans="1:15" ht="18" customHeight="1">
      <c r="A223" s="11">
        <v>20</v>
      </c>
      <c r="B223" s="12" t="s">
        <v>273</v>
      </c>
      <c r="C223" s="11">
        <v>157</v>
      </c>
      <c r="D223" s="12" t="s">
        <v>274</v>
      </c>
      <c r="E223" s="13">
        <v>0</v>
      </c>
      <c r="F223" s="13">
        <v>0</v>
      </c>
      <c r="G223" s="13">
        <v>0</v>
      </c>
      <c r="H223" s="13">
        <v>0</v>
      </c>
      <c r="I223" s="13">
        <v>0</v>
      </c>
      <c r="J223" s="14">
        <v>0</v>
      </c>
      <c r="K223" s="14">
        <v>0</v>
      </c>
      <c r="L223" s="14">
        <v>0</v>
      </c>
      <c r="M223" s="14">
        <v>0</v>
      </c>
      <c r="N223" s="14">
        <v>0</v>
      </c>
      <c r="O223" s="14">
        <v>0</v>
      </c>
    </row>
    <row r="224" spans="1:15" ht="18" customHeight="1">
      <c r="A224" s="11">
        <v>20</v>
      </c>
      <c r="B224" s="12" t="s">
        <v>273</v>
      </c>
      <c r="C224" s="11">
        <v>145</v>
      </c>
      <c r="D224" s="12" t="s">
        <v>275</v>
      </c>
      <c r="E224" s="13">
        <v>0</v>
      </c>
      <c r="F224" s="13">
        <v>0</v>
      </c>
      <c r="G224" s="13">
        <v>0</v>
      </c>
      <c r="H224" s="13">
        <v>0</v>
      </c>
      <c r="I224" s="13">
        <v>0</v>
      </c>
      <c r="J224" s="14">
        <v>0</v>
      </c>
      <c r="K224" s="14">
        <v>0</v>
      </c>
      <c r="L224" s="14">
        <v>0</v>
      </c>
      <c r="M224" s="14">
        <v>0</v>
      </c>
      <c r="N224" s="14">
        <v>0</v>
      </c>
      <c r="O224" s="14">
        <v>0</v>
      </c>
    </row>
    <row r="225" spans="1:15" ht="18" customHeight="1">
      <c r="A225" s="11">
        <v>20</v>
      </c>
      <c r="B225" s="12" t="s">
        <v>273</v>
      </c>
      <c r="C225" s="11">
        <v>243</v>
      </c>
      <c r="D225" s="12" t="s">
        <v>276</v>
      </c>
      <c r="E225" s="13">
        <v>1</v>
      </c>
      <c r="F225" s="13">
        <v>7</v>
      </c>
      <c r="G225" s="13">
        <v>5</v>
      </c>
      <c r="H225" s="13">
        <v>12</v>
      </c>
      <c r="I225" s="13">
        <v>20</v>
      </c>
      <c r="J225" s="14">
        <v>0</v>
      </c>
      <c r="K225" s="14">
        <v>0</v>
      </c>
      <c r="L225" s="14">
        <v>0</v>
      </c>
      <c r="M225" s="14">
        <v>0</v>
      </c>
      <c r="N225" s="14">
        <v>1800</v>
      </c>
      <c r="O225" s="14">
        <v>1800</v>
      </c>
    </row>
    <row r="226" spans="1:15" ht="18" customHeight="1">
      <c r="A226" s="11">
        <v>20</v>
      </c>
      <c r="B226" s="12" t="s">
        <v>273</v>
      </c>
      <c r="C226" s="11">
        <v>39</v>
      </c>
      <c r="D226" s="12" t="s">
        <v>273</v>
      </c>
      <c r="E226" s="13">
        <v>5</v>
      </c>
      <c r="F226" s="13">
        <v>111</v>
      </c>
      <c r="G226" s="13">
        <v>141</v>
      </c>
      <c r="H226" s="13">
        <v>252</v>
      </c>
      <c r="I226" s="13">
        <v>150</v>
      </c>
      <c r="J226" s="14">
        <v>12000</v>
      </c>
      <c r="K226" s="14">
        <v>1896.300048828125</v>
      </c>
      <c r="L226" s="14">
        <v>0</v>
      </c>
      <c r="M226" s="14">
        <v>0</v>
      </c>
      <c r="N226" s="14">
        <v>16103.7001953125</v>
      </c>
      <c r="O226" s="14">
        <v>30000</v>
      </c>
    </row>
    <row r="227" spans="1:15" ht="18" customHeight="1">
      <c r="A227" s="11">
        <v>20</v>
      </c>
      <c r="B227" s="12" t="s">
        <v>273</v>
      </c>
      <c r="C227" s="11">
        <v>158</v>
      </c>
      <c r="D227" s="12" t="s">
        <v>277</v>
      </c>
      <c r="E227" s="13">
        <v>0</v>
      </c>
      <c r="F227" s="13">
        <v>0</v>
      </c>
      <c r="G227" s="13">
        <v>0</v>
      </c>
      <c r="H227" s="13">
        <v>0</v>
      </c>
      <c r="I227" s="13">
        <v>0</v>
      </c>
      <c r="J227" s="14">
        <v>0</v>
      </c>
      <c r="K227" s="14">
        <v>0</v>
      </c>
      <c r="L227" s="14">
        <v>0</v>
      </c>
      <c r="M227" s="14">
        <v>0</v>
      </c>
      <c r="N227" s="14">
        <v>0</v>
      </c>
      <c r="O227" s="14">
        <v>0</v>
      </c>
    </row>
    <row r="228" spans="1:15" ht="18" customHeight="1">
      <c r="A228" s="11">
        <v>20</v>
      </c>
      <c r="B228" s="12" t="s">
        <v>273</v>
      </c>
      <c r="C228" s="11">
        <v>155</v>
      </c>
      <c r="D228" s="12" t="s">
        <v>278</v>
      </c>
      <c r="E228" s="13">
        <v>0</v>
      </c>
      <c r="F228" s="13">
        <v>0</v>
      </c>
      <c r="G228" s="13">
        <v>0</v>
      </c>
      <c r="H228" s="13">
        <v>0</v>
      </c>
      <c r="I228" s="13">
        <v>0</v>
      </c>
      <c r="J228" s="14">
        <v>0</v>
      </c>
      <c r="K228" s="14">
        <v>0</v>
      </c>
      <c r="L228" s="14">
        <v>0</v>
      </c>
      <c r="M228" s="14">
        <v>0</v>
      </c>
      <c r="N228" s="14">
        <v>0</v>
      </c>
      <c r="O228" s="14">
        <v>0</v>
      </c>
    </row>
    <row r="229" spans="1:15" ht="18" customHeight="1">
      <c r="A229" s="11">
        <v>21</v>
      </c>
      <c r="B229" s="12" t="s">
        <v>279</v>
      </c>
      <c r="C229" s="11">
        <v>93</v>
      </c>
      <c r="D229" s="12" t="s">
        <v>280</v>
      </c>
      <c r="E229" s="13">
        <v>7</v>
      </c>
      <c r="F229" s="13">
        <v>100</v>
      </c>
      <c r="G229" s="13">
        <v>68</v>
      </c>
      <c r="H229" s="13">
        <v>168</v>
      </c>
      <c r="I229" s="13">
        <v>140</v>
      </c>
      <c r="J229" s="14">
        <v>22691.2001953125</v>
      </c>
      <c r="K229" s="14">
        <v>0</v>
      </c>
      <c r="L229" s="14">
        <v>0</v>
      </c>
      <c r="M229" s="14">
        <v>0</v>
      </c>
      <c r="N229" s="14">
        <v>53958.80078125</v>
      </c>
      <c r="O229" s="14">
        <v>76650</v>
      </c>
    </row>
    <row r="230" spans="1:15" ht="18" customHeight="1">
      <c r="A230" s="11">
        <v>21</v>
      </c>
      <c r="B230" s="12" t="s">
        <v>279</v>
      </c>
      <c r="C230" s="11">
        <v>151</v>
      </c>
      <c r="D230" s="12" t="s">
        <v>281</v>
      </c>
      <c r="E230" s="13">
        <v>5</v>
      </c>
      <c r="F230" s="13">
        <v>83</v>
      </c>
      <c r="G230" s="13">
        <v>63</v>
      </c>
      <c r="H230" s="13">
        <v>146</v>
      </c>
      <c r="I230" s="13">
        <v>100</v>
      </c>
      <c r="J230" s="14">
        <v>16820</v>
      </c>
      <c r="K230" s="14">
        <v>0</v>
      </c>
      <c r="L230" s="14">
        <v>0</v>
      </c>
      <c r="M230" s="14">
        <v>0</v>
      </c>
      <c r="N230" s="14">
        <v>19680</v>
      </c>
      <c r="O230" s="14">
        <v>36500</v>
      </c>
    </row>
    <row r="231" spans="1:15" ht="18" customHeight="1">
      <c r="A231" s="11">
        <v>21</v>
      </c>
      <c r="B231" s="12" t="s">
        <v>279</v>
      </c>
      <c r="C231" s="11">
        <v>265</v>
      </c>
      <c r="D231" s="12" t="s">
        <v>282</v>
      </c>
      <c r="E231" s="13">
        <v>1</v>
      </c>
      <c r="F231" s="13">
        <v>2</v>
      </c>
      <c r="G231" s="13">
        <v>1</v>
      </c>
      <c r="H231" s="13">
        <v>3</v>
      </c>
      <c r="I231" s="13">
        <v>10</v>
      </c>
      <c r="J231" s="14">
        <v>2320</v>
      </c>
      <c r="K231" s="14">
        <v>0</v>
      </c>
      <c r="L231" s="14">
        <v>0</v>
      </c>
      <c r="M231" s="14">
        <v>0</v>
      </c>
      <c r="N231" s="14">
        <v>7680</v>
      </c>
      <c r="O231" s="14">
        <v>10000</v>
      </c>
    </row>
    <row r="232" spans="1:15" ht="18" customHeight="1">
      <c r="A232" s="11">
        <v>21</v>
      </c>
      <c r="B232" s="12" t="s">
        <v>279</v>
      </c>
      <c r="C232" s="11">
        <v>152</v>
      </c>
      <c r="D232" s="12" t="s">
        <v>283</v>
      </c>
      <c r="E232" s="13">
        <v>5</v>
      </c>
      <c r="F232" s="13">
        <v>99</v>
      </c>
      <c r="G232" s="13">
        <v>171</v>
      </c>
      <c r="H232" s="13">
        <v>270</v>
      </c>
      <c r="I232" s="13">
        <v>252</v>
      </c>
      <c r="J232" s="14">
        <v>35280</v>
      </c>
      <c r="K232" s="14">
        <v>35987.84912109375</v>
      </c>
      <c r="L232" s="14">
        <v>0</v>
      </c>
      <c r="M232" s="14">
        <v>0</v>
      </c>
      <c r="N232" s="14">
        <v>23232.1484375</v>
      </c>
      <c r="O232" s="14">
        <v>94500</v>
      </c>
    </row>
    <row r="233" spans="1:15" ht="18" customHeight="1">
      <c r="A233" s="11">
        <v>21</v>
      </c>
      <c r="B233" s="12" t="s">
        <v>279</v>
      </c>
      <c r="C233" s="11">
        <v>40</v>
      </c>
      <c r="D233" s="12" t="s">
        <v>284</v>
      </c>
      <c r="E233" s="13">
        <v>13</v>
      </c>
      <c r="F233" s="13">
        <v>161</v>
      </c>
      <c r="G233" s="13">
        <v>205</v>
      </c>
      <c r="H233" s="13">
        <v>366</v>
      </c>
      <c r="I233" s="13">
        <v>412</v>
      </c>
      <c r="J233" s="14">
        <v>105949.94921875</v>
      </c>
      <c r="K233" s="14">
        <v>97150.0009765625</v>
      </c>
      <c r="L233" s="14">
        <v>0</v>
      </c>
      <c r="M233" s="14">
        <v>0</v>
      </c>
      <c r="N233" s="14">
        <v>174615.0458984375</v>
      </c>
      <c r="O233" s="14">
        <v>377715</v>
      </c>
    </row>
    <row r="234" spans="1:15" ht="18" customHeight="1">
      <c r="A234" s="11">
        <v>21</v>
      </c>
      <c r="B234" s="12" t="s">
        <v>279</v>
      </c>
      <c r="C234" s="11">
        <v>175</v>
      </c>
      <c r="D234" s="12" t="s">
        <v>285</v>
      </c>
      <c r="E234" s="13">
        <v>7</v>
      </c>
      <c r="F234" s="13">
        <v>125</v>
      </c>
      <c r="G234" s="13">
        <v>182</v>
      </c>
      <c r="H234" s="13">
        <v>307</v>
      </c>
      <c r="I234" s="13">
        <v>88</v>
      </c>
      <c r="J234" s="14">
        <v>9000</v>
      </c>
      <c r="K234" s="14">
        <v>22736</v>
      </c>
      <c r="L234" s="14">
        <v>0</v>
      </c>
      <c r="M234" s="14">
        <v>0</v>
      </c>
      <c r="N234" s="14">
        <v>30264</v>
      </c>
      <c r="O234" s="14">
        <v>62000</v>
      </c>
    </row>
    <row r="235" spans="1:15" ht="18" customHeight="1">
      <c r="A235" s="11">
        <v>21</v>
      </c>
      <c r="B235" s="12" t="s">
        <v>279</v>
      </c>
      <c r="C235" s="11">
        <v>261</v>
      </c>
      <c r="D235" s="12" t="s">
        <v>286</v>
      </c>
      <c r="E235" s="13">
        <v>6</v>
      </c>
      <c r="F235" s="13">
        <v>105</v>
      </c>
      <c r="G235" s="13">
        <v>130</v>
      </c>
      <c r="H235" s="13">
        <v>235</v>
      </c>
      <c r="I235" s="13">
        <v>192</v>
      </c>
      <c r="J235" s="14">
        <v>31680</v>
      </c>
      <c r="K235" s="14">
        <v>32480.00048828125</v>
      </c>
      <c r="L235" s="14">
        <v>0</v>
      </c>
      <c r="M235" s="14">
        <v>0</v>
      </c>
      <c r="N235" s="14">
        <v>53340</v>
      </c>
      <c r="O235" s="14">
        <v>117500</v>
      </c>
    </row>
    <row r="236" spans="1:15" ht="18" customHeight="1">
      <c r="A236" s="11">
        <v>21</v>
      </c>
      <c r="B236" s="12" t="s">
        <v>279</v>
      </c>
      <c r="C236" s="11">
        <v>149</v>
      </c>
      <c r="D236" s="12" t="s">
        <v>287</v>
      </c>
      <c r="E236" s="13">
        <v>3</v>
      </c>
      <c r="F236" s="13">
        <v>0</v>
      </c>
      <c r="G236" s="13">
        <v>39</v>
      </c>
      <c r="H236" s="13">
        <v>39</v>
      </c>
      <c r="I236" s="13">
        <v>63</v>
      </c>
      <c r="J236" s="14">
        <v>15500</v>
      </c>
      <c r="K236" s="14">
        <v>17983.329833984375</v>
      </c>
      <c r="L236" s="14">
        <v>0</v>
      </c>
      <c r="M236" s="14">
        <v>0</v>
      </c>
      <c r="N236" s="14">
        <v>42116.669921875</v>
      </c>
      <c r="O236" s="14">
        <v>75600</v>
      </c>
    </row>
    <row r="237" spans="1:15" ht="18" customHeight="1">
      <c r="A237" s="11">
        <v>21</v>
      </c>
      <c r="B237" s="12" t="s">
        <v>279</v>
      </c>
      <c r="C237" s="11">
        <v>150</v>
      </c>
      <c r="D237" s="12" t="s">
        <v>288</v>
      </c>
      <c r="E237" s="13">
        <v>6</v>
      </c>
      <c r="F237" s="13">
        <v>237</v>
      </c>
      <c r="G237" s="13">
        <v>229</v>
      </c>
      <c r="H237" s="13">
        <v>466</v>
      </c>
      <c r="I237" s="13">
        <v>240</v>
      </c>
      <c r="J237" s="14">
        <v>45360</v>
      </c>
      <c r="K237" s="14">
        <v>52617.6015625</v>
      </c>
      <c r="L237" s="14">
        <v>0</v>
      </c>
      <c r="M237" s="14">
        <v>0</v>
      </c>
      <c r="N237" s="14">
        <v>71772.3984375</v>
      </c>
      <c r="O237" s="14">
        <v>169750</v>
      </c>
    </row>
    <row r="238" spans="1:15" ht="18" customHeight="1">
      <c r="A238" s="11">
        <v>21</v>
      </c>
      <c r="B238" s="12" t="s">
        <v>279</v>
      </c>
      <c r="C238" s="11">
        <v>153</v>
      </c>
      <c r="D238" s="12" t="s">
        <v>289</v>
      </c>
      <c r="E238" s="13">
        <v>13</v>
      </c>
      <c r="F238" s="13">
        <v>464</v>
      </c>
      <c r="G238" s="13">
        <v>294</v>
      </c>
      <c r="H238" s="13">
        <v>758</v>
      </c>
      <c r="I238" s="13">
        <v>390</v>
      </c>
      <c r="J238" s="14">
        <v>55680</v>
      </c>
      <c r="K238" s="14">
        <v>43812.201171875</v>
      </c>
      <c r="L238" s="14">
        <v>0</v>
      </c>
      <c r="M238" s="14">
        <v>0</v>
      </c>
      <c r="N238" s="14">
        <v>56107.798828125</v>
      </c>
      <c r="O238" s="14">
        <v>155600</v>
      </c>
    </row>
    <row r="239" spans="1:15" ht="18" customHeight="1">
      <c r="A239" s="11">
        <v>22</v>
      </c>
      <c r="B239" s="12" t="s">
        <v>290</v>
      </c>
      <c r="C239" s="11">
        <v>328</v>
      </c>
      <c r="D239" s="12" t="s">
        <v>291</v>
      </c>
      <c r="E239" s="13">
        <v>13</v>
      </c>
      <c r="F239" s="13">
        <v>129</v>
      </c>
      <c r="G239" s="13">
        <v>183</v>
      </c>
      <c r="H239" s="13">
        <v>312</v>
      </c>
      <c r="I239" s="13">
        <v>315</v>
      </c>
      <c r="J239" s="14">
        <v>94250</v>
      </c>
      <c r="K239" s="14">
        <v>0</v>
      </c>
      <c r="L239" s="14">
        <v>0</v>
      </c>
      <c r="M239" s="14">
        <v>0</v>
      </c>
      <c r="N239" s="14">
        <v>130900</v>
      </c>
      <c r="O239" s="14">
        <v>225150</v>
      </c>
    </row>
    <row r="240" spans="1:15" ht="18" customHeight="1">
      <c r="A240" s="11">
        <v>22</v>
      </c>
      <c r="B240" s="12" t="s">
        <v>290</v>
      </c>
      <c r="C240" s="11">
        <v>280</v>
      </c>
      <c r="D240" s="12" t="s">
        <v>292</v>
      </c>
      <c r="E240" s="13">
        <v>0</v>
      </c>
      <c r="F240" s="13">
        <v>0</v>
      </c>
      <c r="G240" s="13">
        <v>0</v>
      </c>
      <c r="H240" s="13">
        <v>0</v>
      </c>
      <c r="I240" s="13">
        <v>0</v>
      </c>
      <c r="J240" s="14">
        <v>0</v>
      </c>
      <c r="K240" s="14">
        <v>0</v>
      </c>
      <c r="L240" s="14">
        <v>0</v>
      </c>
      <c r="M240" s="14">
        <v>0</v>
      </c>
      <c r="N240" s="14">
        <v>0</v>
      </c>
      <c r="O240" s="14">
        <v>0</v>
      </c>
    </row>
    <row r="241" spans="1:15" ht="18" customHeight="1">
      <c r="A241" s="11">
        <v>22</v>
      </c>
      <c r="B241" s="12" t="s">
        <v>290</v>
      </c>
      <c r="C241" s="11">
        <v>41</v>
      </c>
      <c r="D241" s="12" t="s">
        <v>293</v>
      </c>
      <c r="E241" s="13">
        <v>7</v>
      </c>
      <c r="F241" s="13">
        <v>41</v>
      </c>
      <c r="G241" s="13">
        <v>55</v>
      </c>
      <c r="H241" s="13">
        <v>96</v>
      </c>
      <c r="I241" s="13">
        <v>124</v>
      </c>
      <c r="J241" s="14">
        <v>77182.56005859375</v>
      </c>
      <c r="K241" s="14">
        <v>13500</v>
      </c>
      <c r="L241" s="14">
        <v>0</v>
      </c>
      <c r="M241" s="14">
        <v>0</v>
      </c>
      <c r="N241" s="14">
        <v>107717.4404296875</v>
      </c>
      <c r="O241" s="14">
        <v>198400</v>
      </c>
    </row>
    <row r="242" spans="1:15" ht="18" customHeight="1">
      <c r="A242" s="11">
        <v>22</v>
      </c>
      <c r="B242" s="12" t="s">
        <v>290</v>
      </c>
      <c r="C242" s="11">
        <v>336</v>
      </c>
      <c r="D242" s="12" t="s">
        <v>294</v>
      </c>
      <c r="E242" s="13">
        <v>0</v>
      </c>
      <c r="F242" s="13">
        <v>0</v>
      </c>
      <c r="G242" s="13">
        <v>0</v>
      </c>
      <c r="H242" s="13">
        <v>0</v>
      </c>
      <c r="I242" s="13">
        <v>0</v>
      </c>
      <c r="J242" s="14">
        <v>0</v>
      </c>
      <c r="K242" s="14">
        <v>0</v>
      </c>
      <c r="L242" s="14">
        <v>0</v>
      </c>
      <c r="M242" s="14">
        <v>0</v>
      </c>
      <c r="N242" s="14">
        <v>0</v>
      </c>
      <c r="O242" s="14">
        <v>0</v>
      </c>
    </row>
    <row r="243" spans="1:15" ht="18" customHeight="1">
      <c r="A243" s="11">
        <v>22</v>
      </c>
      <c r="B243" s="12" t="s">
        <v>290</v>
      </c>
      <c r="C243" s="11">
        <v>42</v>
      </c>
      <c r="D243" s="12" t="s">
        <v>295</v>
      </c>
      <c r="E243" s="13">
        <v>9</v>
      </c>
      <c r="F243" s="13">
        <v>192</v>
      </c>
      <c r="G243" s="13">
        <v>224</v>
      </c>
      <c r="H243" s="13">
        <v>416</v>
      </c>
      <c r="I243" s="13">
        <v>180</v>
      </c>
      <c r="J243" s="14">
        <v>23696</v>
      </c>
      <c r="K243" s="14">
        <v>800</v>
      </c>
      <c r="L243" s="14">
        <v>0</v>
      </c>
      <c r="M243" s="14">
        <v>0</v>
      </c>
      <c r="N243" s="14">
        <v>14624</v>
      </c>
      <c r="O243" s="14">
        <v>39120</v>
      </c>
    </row>
    <row r="244" spans="1:15" ht="18" customHeight="1">
      <c r="A244" s="11">
        <v>23</v>
      </c>
      <c r="B244" s="12" t="s">
        <v>296</v>
      </c>
      <c r="C244" s="11">
        <v>9</v>
      </c>
      <c r="D244" s="12" t="s">
        <v>297</v>
      </c>
      <c r="E244" s="13">
        <v>19</v>
      </c>
      <c r="F244" s="13">
        <v>716</v>
      </c>
      <c r="G244" s="13">
        <v>376</v>
      </c>
      <c r="H244" s="13">
        <v>1092</v>
      </c>
      <c r="I244" s="13">
        <v>460</v>
      </c>
      <c r="J244" s="14">
        <v>120687.03125</v>
      </c>
      <c r="K244" s="14">
        <v>0</v>
      </c>
      <c r="L244" s="14">
        <v>0</v>
      </c>
      <c r="M244" s="14">
        <v>0</v>
      </c>
      <c r="N244" s="14">
        <v>124222.96875</v>
      </c>
      <c r="O244" s="14">
        <v>244910</v>
      </c>
    </row>
    <row r="245" spans="1:15" ht="18" customHeight="1">
      <c r="A245" s="11">
        <v>23</v>
      </c>
      <c r="B245" s="12" t="s">
        <v>296</v>
      </c>
      <c r="C245" s="11">
        <v>286</v>
      </c>
      <c r="D245" s="12" t="s">
        <v>298</v>
      </c>
      <c r="E245" s="13">
        <v>30</v>
      </c>
      <c r="F245" s="13">
        <v>917</v>
      </c>
      <c r="G245" s="13">
        <v>914</v>
      </c>
      <c r="H245" s="13">
        <v>1831</v>
      </c>
      <c r="I245" s="13">
        <v>255</v>
      </c>
      <c r="J245" s="14">
        <v>100068.37109375</v>
      </c>
      <c r="K245" s="14">
        <v>0</v>
      </c>
      <c r="L245" s="14">
        <v>0</v>
      </c>
      <c r="M245" s="14">
        <v>0</v>
      </c>
      <c r="N245" s="14">
        <v>73481.62890625</v>
      </c>
      <c r="O245" s="14">
        <v>173550</v>
      </c>
    </row>
    <row r="246" spans="1:15" ht="18" customHeight="1">
      <c r="A246" s="11">
        <v>23</v>
      </c>
      <c r="B246" s="12" t="s">
        <v>296</v>
      </c>
      <c r="C246" s="11">
        <v>298</v>
      </c>
      <c r="D246" s="12" t="s">
        <v>299</v>
      </c>
      <c r="E246" s="13">
        <v>14</v>
      </c>
      <c r="F246" s="13">
        <v>192</v>
      </c>
      <c r="G246" s="13">
        <v>229</v>
      </c>
      <c r="H246" s="13">
        <v>421</v>
      </c>
      <c r="I246" s="13">
        <v>379</v>
      </c>
      <c r="J246" s="14">
        <v>134156.419921875</v>
      </c>
      <c r="K246" s="14">
        <v>0</v>
      </c>
      <c r="L246" s="14">
        <v>0</v>
      </c>
      <c r="M246" s="14">
        <v>0</v>
      </c>
      <c r="N246" s="14">
        <v>64643.580078125</v>
      </c>
      <c r="O246" s="14">
        <v>198800</v>
      </c>
    </row>
    <row r="247" spans="1:15" ht="18" customHeight="1">
      <c r="A247" s="11">
        <v>23</v>
      </c>
      <c r="B247" s="12" t="s">
        <v>296</v>
      </c>
      <c r="C247" s="11">
        <v>339</v>
      </c>
      <c r="D247" s="12" t="s">
        <v>300</v>
      </c>
      <c r="E247" s="13">
        <v>10</v>
      </c>
      <c r="F247" s="13">
        <v>182</v>
      </c>
      <c r="G247" s="13">
        <v>161</v>
      </c>
      <c r="H247" s="13">
        <v>343</v>
      </c>
      <c r="I247" s="13">
        <v>163</v>
      </c>
      <c r="J247" s="14">
        <v>44310.5</v>
      </c>
      <c r="K247" s="14">
        <v>0</v>
      </c>
      <c r="L247" s="14">
        <v>0</v>
      </c>
      <c r="M247" s="14">
        <v>0</v>
      </c>
      <c r="N247" s="14">
        <v>76189.5</v>
      </c>
      <c r="O247" s="14">
        <v>120500</v>
      </c>
    </row>
    <row r="248" spans="1:15" ht="18" customHeight="1">
      <c r="A248" s="11">
        <v>23</v>
      </c>
      <c r="B248" s="12" t="s">
        <v>296</v>
      </c>
      <c r="C248" s="11">
        <v>65</v>
      </c>
      <c r="D248" s="12" t="s">
        <v>301</v>
      </c>
      <c r="E248" s="13">
        <v>15</v>
      </c>
      <c r="F248" s="13">
        <v>365</v>
      </c>
      <c r="G248" s="13">
        <v>360</v>
      </c>
      <c r="H248" s="13">
        <v>725</v>
      </c>
      <c r="I248" s="13">
        <v>331</v>
      </c>
      <c r="J248" s="14">
        <v>27450</v>
      </c>
      <c r="K248" s="14">
        <v>0</v>
      </c>
      <c r="L248" s="14">
        <v>0</v>
      </c>
      <c r="M248" s="14">
        <v>0</v>
      </c>
      <c r="N248" s="14">
        <v>47550</v>
      </c>
      <c r="O248" s="14">
        <v>75000</v>
      </c>
    </row>
    <row r="249" spans="1:15" ht="18" customHeight="1">
      <c r="A249" s="11">
        <v>23</v>
      </c>
      <c r="B249" s="12" t="s">
        <v>296</v>
      </c>
      <c r="C249" s="11">
        <v>102</v>
      </c>
      <c r="D249" s="12" t="s">
        <v>302</v>
      </c>
      <c r="E249" s="13">
        <v>10</v>
      </c>
      <c r="F249" s="13">
        <v>115</v>
      </c>
      <c r="G249" s="13">
        <v>125</v>
      </c>
      <c r="H249" s="13">
        <v>240</v>
      </c>
      <c r="I249" s="13">
        <v>129</v>
      </c>
      <c r="J249" s="14">
        <v>17470.7099609375</v>
      </c>
      <c r="K249" s="14">
        <v>0</v>
      </c>
      <c r="L249" s="14">
        <v>0</v>
      </c>
      <c r="M249" s="14">
        <v>0</v>
      </c>
      <c r="N249" s="14">
        <v>19349.2900390625</v>
      </c>
      <c r="O249" s="14">
        <v>36820</v>
      </c>
    </row>
    <row r="250" spans="1:15" ht="18" customHeight="1">
      <c r="A250" s="11">
        <v>23</v>
      </c>
      <c r="B250" s="12" t="s">
        <v>296</v>
      </c>
      <c r="C250" s="11">
        <v>7</v>
      </c>
      <c r="D250" s="12" t="s">
        <v>303</v>
      </c>
      <c r="E250" s="13">
        <v>29</v>
      </c>
      <c r="F250" s="13">
        <v>1088</v>
      </c>
      <c r="G250" s="13">
        <v>689</v>
      </c>
      <c r="H250" s="13">
        <v>1777</v>
      </c>
      <c r="I250" s="13">
        <v>530</v>
      </c>
      <c r="J250" s="14">
        <v>58688.24853515625</v>
      </c>
      <c r="K250" s="14">
        <v>170</v>
      </c>
      <c r="L250" s="14">
        <v>0</v>
      </c>
      <c r="M250" s="14">
        <v>0</v>
      </c>
      <c r="N250" s="14">
        <v>116902.75048828125</v>
      </c>
      <c r="O250" s="14">
        <v>175761</v>
      </c>
    </row>
    <row r="251" spans="1:15" ht="18" customHeight="1">
      <c r="A251" s="11">
        <v>23</v>
      </c>
      <c r="B251" s="12" t="s">
        <v>296</v>
      </c>
      <c r="C251" s="11">
        <v>297</v>
      </c>
      <c r="D251" s="12" t="s">
        <v>304</v>
      </c>
      <c r="E251" s="13">
        <v>12</v>
      </c>
      <c r="F251" s="13">
        <v>322</v>
      </c>
      <c r="G251" s="13">
        <v>369</v>
      </c>
      <c r="H251" s="13">
        <v>691</v>
      </c>
      <c r="I251" s="13">
        <v>181</v>
      </c>
      <c r="J251" s="14">
        <v>36120</v>
      </c>
      <c r="K251" s="14">
        <v>0</v>
      </c>
      <c r="L251" s="14">
        <v>0</v>
      </c>
      <c r="M251" s="14">
        <v>0</v>
      </c>
      <c r="N251" s="14">
        <v>61980</v>
      </c>
      <c r="O251" s="14">
        <v>98100</v>
      </c>
    </row>
    <row r="252" spans="1:15" ht="18" customHeight="1">
      <c r="A252" s="11">
        <v>24</v>
      </c>
      <c r="B252" s="12" t="s">
        <v>305</v>
      </c>
      <c r="C252" s="11">
        <v>44</v>
      </c>
      <c r="D252" s="12" t="s">
        <v>306</v>
      </c>
      <c r="E252" s="13">
        <v>2</v>
      </c>
      <c r="F252" s="13">
        <v>26</v>
      </c>
      <c r="G252" s="13">
        <v>10</v>
      </c>
      <c r="H252" s="13">
        <v>36</v>
      </c>
      <c r="I252" s="13">
        <v>27</v>
      </c>
      <c r="J252" s="14">
        <v>0</v>
      </c>
      <c r="K252" s="14">
        <v>1008.02001953125</v>
      </c>
      <c r="L252" s="14">
        <v>0</v>
      </c>
      <c r="M252" s="14">
        <v>0</v>
      </c>
      <c r="N252" s="14">
        <v>11541.98046875</v>
      </c>
      <c r="O252" s="14">
        <v>12550</v>
      </c>
    </row>
    <row r="253" spans="1:15" ht="18" customHeight="1">
      <c r="A253" s="11">
        <v>24</v>
      </c>
      <c r="B253" s="12" t="s">
        <v>305</v>
      </c>
      <c r="C253" s="11">
        <v>43</v>
      </c>
      <c r="D253" s="12" t="s">
        <v>307</v>
      </c>
      <c r="E253" s="13">
        <v>14</v>
      </c>
      <c r="F253" s="13">
        <v>37</v>
      </c>
      <c r="G253" s="13">
        <v>251</v>
      </c>
      <c r="H253" s="13">
        <v>288</v>
      </c>
      <c r="I253" s="13">
        <v>260</v>
      </c>
      <c r="J253" s="14">
        <v>138200</v>
      </c>
      <c r="K253" s="14">
        <v>73851.129638671875</v>
      </c>
      <c r="L253" s="14">
        <v>21272.319946289063</v>
      </c>
      <c r="M253" s="14">
        <v>0</v>
      </c>
      <c r="N253" s="14">
        <v>215281.064453125</v>
      </c>
      <c r="O253" s="14">
        <v>448604.51171875</v>
      </c>
    </row>
    <row r="254" spans="1:15" ht="18" customHeight="1">
      <c r="A254" s="11">
        <v>24</v>
      </c>
      <c r="B254" s="12" t="s">
        <v>305</v>
      </c>
      <c r="C254" s="11">
        <v>94</v>
      </c>
      <c r="D254" s="12" t="s">
        <v>308</v>
      </c>
      <c r="E254" s="13">
        <v>0</v>
      </c>
      <c r="F254" s="13">
        <v>0</v>
      </c>
      <c r="G254" s="13">
        <v>0</v>
      </c>
      <c r="H254" s="13">
        <v>0</v>
      </c>
      <c r="I254" s="13">
        <v>0</v>
      </c>
      <c r="J254" s="14">
        <v>0</v>
      </c>
      <c r="K254" s="14">
        <v>0</v>
      </c>
      <c r="L254" s="14">
        <v>0</v>
      </c>
      <c r="M254" s="14">
        <v>0</v>
      </c>
      <c r="N254" s="14">
        <v>0</v>
      </c>
      <c r="O254" s="14">
        <v>0</v>
      </c>
    </row>
    <row r="255" spans="1:15" ht="18" customHeight="1">
      <c r="A255" s="11">
        <v>24</v>
      </c>
      <c r="B255" s="12" t="s">
        <v>305</v>
      </c>
      <c r="C255" s="11">
        <v>205</v>
      </c>
      <c r="D255" s="12" t="s">
        <v>305</v>
      </c>
      <c r="E255" s="13">
        <v>4</v>
      </c>
      <c r="F255" s="13">
        <v>20</v>
      </c>
      <c r="G255" s="13">
        <v>19</v>
      </c>
      <c r="H255" s="13">
        <v>39</v>
      </c>
      <c r="I255" s="13">
        <v>109</v>
      </c>
      <c r="J255" s="14">
        <v>15577.5</v>
      </c>
      <c r="K255" s="14">
        <v>6950.52001953125</v>
      </c>
      <c r="L255" s="14">
        <v>0</v>
      </c>
      <c r="M255" s="14">
        <v>0</v>
      </c>
      <c r="N255" s="14">
        <v>20541.97998046875</v>
      </c>
      <c r="O255" s="14">
        <v>43070</v>
      </c>
    </row>
    <row r="256" spans="1:15" ht="18" customHeight="1">
      <c r="A256" s="11">
        <v>24</v>
      </c>
      <c r="B256" s="12" t="s">
        <v>305</v>
      </c>
      <c r="C256" s="11">
        <v>176</v>
      </c>
      <c r="D256" s="12" t="s">
        <v>309</v>
      </c>
      <c r="E256" s="13">
        <v>13</v>
      </c>
      <c r="F256" s="13">
        <v>133</v>
      </c>
      <c r="G256" s="13">
        <v>173</v>
      </c>
      <c r="H256" s="13">
        <v>306</v>
      </c>
      <c r="I256" s="13">
        <v>351</v>
      </c>
      <c r="J256" s="14">
        <v>132820</v>
      </c>
      <c r="K256" s="14">
        <v>87342.798828125</v>
      </c>
      <c r="L256" s="14">
        <v>0</v>
      </c>
      <c r="M256" s="14">
        <v>0</v>
      </c>
      <c r="N256" s="14">
        <v>396437.201171875</v>
      </c>
      <c r="O256" s="14">
        <v>616600</v>
      </c>
    </row>
    <row r="257" spans="1:15" ht="18" customHeight="1">
      <c r="A257" s="11">
        <v>25</v>
      </c>
      <c r="B257" s="12" t="s">
        <v>310</v>
      </c>
      <c r="C257" s="11">
        <v>316</v>
      </c>
      <c r="D257" s="12" t="s">
        <v>311</v>
      </c>
      <c r="E257" s="13">
        <v>0</v>
      </c>
      <c r="F257" s="13">
        <v>0</v>
      </c>
      <c r="G257" s="13">
        <v>0</v>
      </c>
      <c r="H257" s="13">
        <v>0</v>
      </c>
      <c r="I257" s="13">
        <v>0</v>
      </c>
      <c r="J257" s="14">
        <v>0</v>
      </c>
      <c r="K257" s="14">
        <v>0</v>
      </c>
      <c r="L257" s="14">
        <v>0</v>
      </c>
      <c r="M257" s="14">
        <v>0</v>
      </c>
      <c r="N257" s="14">
        <v>0</v>
      </c>
      <c r="O257" s="14">
        <v>0</v>
      </c>
    </row>
    <row r="258" spans="1:15" ht="18" customHeight="1">
      <c r="A258" s="11">
        <v>25</v>
      </c>
      <c r="B258" s="12" t="s">
        <v>310</v>
      </c>
      <c r="C258" s="11">
        <v>329</v>
      </c>
      <c r="D258" s="12" t="s">
        <v>312</v>
      </c>
      <c r="E258" s="13">
        <v>0</v>
      </c>
      <c r="F258" s="13">
        <v>0</v>
      </c>
      <c r="G258" s="13">
        <v>0</v>
      </c>
      <c r="H258" s="13">
        <v>0</v>
      </c>
      <c r="I258" s="13">
        <v>0</v>
      </c>
      <c r="J258" s="14">
        <v>0</v>
      </c>
      <c r="K258" s="14">
        <v>0</v>
      </c>
      <c r="L258" s="14">
        <v>0</v>
      </c>
      <c r="M258" s="14">
        <v>0</v>
      </c>
      <c r="N258" s="14">
        <v>0</v>
      </c>
      <c r="O258" s="14">
        <v>0</v>
      </c>
    </row>
    <row r="259" spans="1:15" ht="18" customHeight="1">
      <c r="A259" s="11">
        <v>25</v>
      </c>
      <c r="B259" s="12" t="s">
        <v>310</v>
      </c>
      <c r="C259" s="11">
        <v>116</v>
      </c>
      <c r="D259" s="12" t="s">
        <v>313</v>
      </c>
      <c r="E259" s="13">
        <v>0</v>
      </c>
      <c r="F259" s="13">
        <v>0</v>
      </c>
      <c r="G259" s="13">
        <v>0</v>
      </c>
      <c r="H259" s="13">
        <v>0</v>
      </c>
      <c r="I259" s="13">
        <v>0</v>
      </c>
      <c r="J259" s="14">
        <v>0</v>
      </c>
      <c r="K259" s="14">
        <v>0</v>
      </c>
      <c r="L259" s="14">
        <v>0</v>
      </c>
      <c r="M259" s="14">
        <v>0</v>
      </c>
      <c r="N259" s="14">
        <v>0</v>
      </c>
      <c r="O259" s="14">
        <v>0</v>
      </c>
    </row>
    <row r="260" spans="1:15" ht="18" customHeight="1">
      <c r="A260" s="11">
        <v>25</v>
      </c>
      <c r="B260" s="12" t="s">
        <v>310</v>
      </c>
      <c r="C260" s="11">
        <v>121</v>
      </c>
      <c r="D260" s="12" t="s">
        <v>314</v>
      </c>
      <c r="E260" s="13">
        <v>0</v>
      </c>
      <c r="F260" s="13">
        <v>0</v>
      </c>
      <c r="G260" s="13">
        <v>0</v>
      </c>
      <c r="H260" s="13">
        <v>0</v>
      </c>
      <c r="I260" s="13">
        <v>0</v>
      </c>
      <c r="J260" s="14">
        <v>0</v>
      </c>
      <c r="K260" s="14">
        <v>0</v>
      </c>
      <c r="L260" s="14">
        <v>0</v>
      </c>
      <c r="M260" s="14">
        <v>0</v>
      </c>
      <c r="N260" s="14">
        <v>0</v>
      </c>
      <c r="O260" s="14">
        <v>0</v>
      </c>
    </row>
    <row r="261" spans="1:15" ht="18" customHeight="1">
      <c r="A261" s="11">
        <v>25</v>
      </c>
      <c r="B261" s="12" t="s">
        <v>310</v>
      </c>
      <c r="C261" s="11">
        <v>317</v>
      </c>
      <c r="D261" s="12" t="s">
        <v>315</v>
      </c>
      <c r="E261" s="13">
        <v>0</v>
      </c>
      <c r="F261" s="13">
        <v>0</v>
      </c>
      <c r="G261" s="13">
        <v>0</v>
      </c>
      <c r="H261" s="13">
        <v>0</v>
      </c>
      <c r="I261" s="13">
        <v>0</v>
      </c>
      <c r="J261" s="14">
        <v>0</v>
      </c>
      <c r="K261" s="14">
        <v>0</v>
      </c>
      <c r="L261" s="14">
        <v>0</v>
      </c>
      <c r="M261" s="14">
        <v>0</v>
      </c>
      <c r="N261" s="14">
        <v>0</v>
      </c>
      <c r="O261" s="14">
        <v>0</v>
      </c>
    </row>
    <row r="262" spans="1:15" ht="18" customHeight="1">
      <c r="A262" s="11">
        <v>25</v>
      </c>
      <c r="B262" s="12" t="s">
        <v>310</v>
      </c>
      <c r="C262" s="11">
        <v>118</v>
      </c>
      <c r="D262" s="12" t="s">
        <v>316</v>
      </c>
      <c r="E262" s="13">
        <v>0</v>
      </c>
      <c r="F262" s="13">
        <v>0</v>
      </c>
      <c r="G262" s="13">
        <v>0</v>
      </c>
      <c r="H262" s="13">
        <v>0</v>
      </c>
      <c r="I262" s="13">
        <v>0</v>
      </c>
      <c r="J262" s="14">
        <v>0</v>
      </c>
      <c r="K262" s="14">
        <v>0</v>
      </c>
      <c r="L262" s="14">
        <v>0</v>
      </c>
      <c r="M262" s="14">
        <v>0</v>
      </c>
      <c r="N262" s="14">
        <v>0</v>
      </c>
      <c r="O262" s="14">
        <v>0</v>
      </c>
    </row>
    <row r="263" spans="1:15" ht="18" customHeight="1">
      <c r="A263" s="11">
        <v>25</v>
      </c>
      <c r="B263" s="12" t="s">
        <v>310</v>
      </c>
      <c r="C263" s="11">
        <v>114</v>
      </c>
      <c r="D263" s="12" t="s">
        <v>317</v>
      </c>
      <c r="E263" s="13">
        <v>2</v>
      </c>
      <c r="F263" s="13">
        <v>29</v>
      </c>
      <c r="G263" s="13">
        <v>26</v>
      </c>
      <c r="H263" s="13">
        <v>55</v>
      </c>
      <c r="I263" s="13">
        <v>12</v>
      </c>
      <c r="J263" s="14">
        <v>0</v>
      </c>
      <c r="K263" s="14">
        <v>355.5</v>
      </c>
      <c r="L263" s="14">
        <v>0</v>
      </c>
      <c r="M263" s="14">
        <v>0</v>
      </c>
      <c r="N263" s="14">
        <v>16044.5</v>
      </c>
      <c r="O263" s="14">
        <v>16400</v>
      </c>
    </row>
    <row r="264" spans="1:15" ht="18" customHeight="1">
      <c r="A264" s="11">
        <v>25</v>
      </c>
      <c r="B264" s="12" t="s">
        <v>310</v>
      </c>
      <c r="C264" s="11">
        <v>95</v>
      </c>
      <c r="D264" s="12" t="s">
        <v>318</v>
      </c>
      <c r="E264" s="13">
        <v>0</v>
      </c>
      <c r="F264" s="13">
        <v>0</v>
      </c>
      <c r="G264" s="13">
        <v>0</v>
      </c>
      <c r="H264" s="13">
        <v>0</v>
      </c>
      <c r="I264" s="13">
        <v>0</v>
      </c>
      <c r="J264" s="14">
        <v>0</v>
      </c>
      <c r="K264" s="14">
        <v>0</v>
      </c>
      <c r="L264" s="14">
        <v>0</v>
      </c>
      <c r="M264" s="14">
        <v>0</v>
      </c>
      <c r="N264" s="14">
        <v>0</v>
      </c>
      <c r="O264" s="14">
        <v>0</v>
      </c>
    </row>
    <row r="265" spans="1:15" ht="18" customHeight="1">
      <c r="A265" s="11">
        <v>25</v>
      </c>
      <c r="B265" s="12" t="s">
        <v>310</v>
      </c>
      <c r="C265" s="11">
        <v>117</v>
      </c>
      <c r="D265" s="12" t="s">
        <v>319</v>
      </c>
      <c r="E265" s="13">
        <v>0</v>
      </c>
      <c r="F265" s="13">
        <v>0</v>
      </c>
      <c r="G265" s="13">
        <v>0</v>
      </c>
      <c r="H265" s="13">
        <v>0</v>
      </c>
      <c r="I265" s="13">
        <v>0</v>
      </c>
      <c r="J265" s="14">
        <v>0</v>
      </c>
      <c r="K265" s="14">
        <v>0</v>
      </c>
      <c r="L265" s="14">
        <v>0</v>
      </c>
      <c r="M265" s="14">
        <v>0</v>
      </c>
      <c r="N265" s="14">
        <v>0</v>
      </c>
      <c r="O265" s="14">
        <v>0</v>
      </c>
    </row>
    <row r="266" spans="1:15" ht="18" customHeight="1">
      <c r="A266" s="11">
        <v>25</v>
      </c>
      <c r="B266" s="12" t="s">
        <v>310</v>
      </c>
      <c r="C266" s="11">
        <v>120</v>
      </c>
      <c r="D266" s="12" t="s">
        <v>320</v>
      </c>
      <c r="E266" s="13">
        <v>0</v>
      </c>
      <c r="F266" s="13">
        <v>0</v>
      </c>
      <c r="G266" s="13">
        <v>0</v>
      </c>
      <c r="H266" s="13">
        <v>0</v>
      </c>
      <c r="I266" s="13">
        <v>0</v>
      </c>
      <c r="J266" s="14">
        <v>0</v>
      </c>
      <c r="K266" s="14">
        <v>0</v>
      </c>
      <c r="L266" s="14">
        <v>0</v>
      </c>
      <c r="M266" s="14">
        <v>0</v>
      </c>
      <c r="N266" s="14">
        <v>0</v>
      </c>
      <c r="O266" s="14">
        <v>0</v>
      </c>
    </row>
    <row r="267" spans="1:15" ht="18" customHeight="1">
      <c r="A267" s="11">
        <v>25</v>
      </c>
      <c r="B267" s="12" t="s">
        <v>310</v>
      </c>
      <c r="C267" s="11">
        <v>45</v>
      </c>
      <c r="D267" s="12" t="s">
        <v>321</v>
      </c>
      <c r="E267" s="13">
        <v>0</v>
      </c>
      <c r="F267" s="13">
        <v>0</v>
      </c>
      <c r="G267" s="13">
        <v>0</v>
      </c>
      <c r="H267" s="13">
        <v>0</v>
      </c>
      <c r="I267" s="13">
        <v>0</v>
      </c>
      <c r="J267" s="14">
        <v>0</v>
      </c>
      <c r="K267" s="14">
        <v>0</v>
      </c>
      <c r="L267" s="14">
        <v>0</v>
      </c>
      <c r="M267" s="14">
        <v>0</v>
      </c>
      <c r="N267" s="14">
        <v>0</v>
      </c>
      <c r="O267" s="14">
        <v>0</v>
      </c>
    </row>
    <row r="268" spans="1:15" ht="18" customHeight="1">
      <c r="A268" s="11">
        <v>25</v>
      </c>
      <c r="B268" s="12" t="s">
        <v>310</v>
      </c>
      <c r="C268" s="11">
        <v>315</v>
      </c>
      <c r="D268" s="12" t="s">
        <v>322</v>
      </c>
      <c r="E268" s="13">
        <v>0</v>
      </c>
      <c r="F268" s="13">
        <v>0</v>
      </c>
      <c r="G268" s="13">
        <v>0</v>
      </c>
      <c r="H268" s="13">
        <v>0</v>
      </c>
      <c r="I268" s="13">
        <v>0</v>
      </c>
      <c r="J268" s="14">
        <v>0</v>
      </c>
      <c r="K268" s="14">
        <v>0</v>
      </c>
      <c r="L268" s="14">
        <v>0</v>
      </c>
      <c r="M268" s="14">
        <v>0</v>
      </c>
      <c r="N268" s="14">
        <v>0</v>
      </c>
      <c r="O268" s="14">
        <v>0</v>
      </c>
    </row>
    <row r="269" spans="1:15" ht="18" customHeight="1">
      <c r="A269" s="11">
        <v>25</v>
      </c>
      <c r="B269" s="12" t="s">
        <v>310</v>
      </c>
      <c r="C269" s="11">
        <v>46</v>
      </c>
      <c r="D269" s="12" t="s">
        <v>323</v>
      </c>
      <c r="E269" s="13">
        <v>0</v>
      </c>
      <c r="F269" s="13">
        <v>0</v>
      </c>
      <c r="G269" s="13">
        <v>0</v>
      </c>
      <c r="H269" s="13">
        <v>0</v>
      </c>
      <c r="I269" s="13">
        <v>0</v>
      </c>
      <c r="J269" s="14">
        <v>0</v>
      </c>
      <c r="K269" s="14">
        <v>0</v>
      </c>
      <c r="L269" s="14">
        <v>0</v>
      </c>
      <c r="M269" s="14">
        <v>0</v>
      </c>
      <c r="N269" s="14">
        <v>0</v>
      </c>
      <c r="O269" s="14">
        <v>0</v>
      </c>
    </row>
    <row r="270" spans="1:15" ht="18" customHeight="1">
      <c r="A270" s="11">
        <v>25</v>
      </c>
      <c r="B270" s="12" t="s">
        <v>310</v>
      </c>
      <c r="C270" s="11">
        <v>62</v>
      </c>
      <c r="D270" s="12" t="s">
        <v>324</v>
      </c>
      <c r="E270" s="13">
        <v>0</v>
      </c>
      <c r="F270" s="13">
        <v>0</v>
      </c>
      <c r="G270" s="13">
        <v>0</v>
      </c>
      <c r="H270" s="13">
        <v>0</v>
      </c>
      <c r="I270" s="13">
        <v>0</v>
      </c>
      <c r="J270" s="14">
        <v>0</v>
      </c>
      <c r="K270" s="14">
        <v>0</v>
      </c>
      <c r="L270" s="14">
        <v>0</v>
      </c>
      <c r="M270" s="14">
        <v>0</v>
      </c>
      <c r="N270" s="14">
        <v>0</v>
      </c>
      <c r="O270" s="14">
        <v>0</v>
      </c>
    </row>
    <row r="271" spans="1:15" ht="18" customHeight="1">
      <c r="A271" s="11">
        <v>25</v>
      </c>
      <c r="B271" s="12" t="s">
        <v>310</v>
      </c>
      <c r="C271" s="11">
        <v>119</v>
      </c>
      <c r="D271" s="12" t="s">
        <v>325</v>
      </c>
      <c r="E271" s="13">
        <v>0</v>
      </c>
      <c r="F271" s="13">
        <v>0</v>
      </c>
      <c r="G271" s="13">
        <v>0</v>
      </c>
      <c r="H271" s="13">
        <v>0</v>
      </c>
      <c r="I271" s="13">
        <v>0</v>
      </c>
      <c r="J271" s="14">
        <v>0</v>
      </c>
      <c r="K271" s="14">
        <v>0</v>
      </c>
      <c r="L271" s="14">
        <v>0</v>
      </c>
      <c r="M271" s="14">
        <v>0</v>
      </c>
      <c r="N271" s="14">
        <v>0</v>
      </c>
      <c r="O271" s="14">
        <v>0</v>
      </c>
    </row>
    <row r="272" spans="1:15" ht="18" customHeight="1">
      <c r="A272" s="11">
        <v>25</v>
      </c>
      <c r="B272" s="12" t="s">
        <v>310</v>
      </c>
      <c r="C272" s="11">
        <v>115</v>
      </c>
      <c r="D272" s="12" t="s">
        <v>326</v>
      </c>
      <c r="E272" s="13">
        <v>0</v>
      </c>
      <c r="F272" s="13">
        <v>0</v>
      </c>
      <c r="G272" s="13">
        <v>0</v>
      </c>
      <c r="H272" s="13">
        <v>0</v>
      </c>
      <c r="I272" s="13">
        <v>0</v>
      </c>
      <c r="J272" s="14">
        <v>0</v>
      </c>
      <c r="K272" s="14">
        <v>0</v>
      </c>
      <c r="L272" s="14">
        <v>0</v>
      </c>
      <c r="M272" s="14">
        <v>0</v>
      </c>
      <c r="N272" s="14">
        <v>0</v>
      </c>
      <c r="O272" s="14">
        <v>0</v>
      </c>
    </row>
    <row r="273" spans="1:15" ht="18" customHeight="1">
      <c r="A273" s="11">
        <v>26</v>
      </c>
      <c r="B273" s="12" t="s">
        <v>327</v>
      </c>
      <c r="C273" s="11">
        <v>253</v>
      </c>
      <c r="D273" s="12" t="s">
        <v>328</v>
      </c>
      <c r="E273" s="13">
        <v>0</v>
      </c>
      <c r="F273" s="13">
        <v>0</v>
      </c>
      <c r="G273" s="13">
        <v>0</v>
      </c>
      <c r="H273" s="13">
        <v>0</v>
      </c>
      <c r="I273" s="13">
        <v>0</v>
      </c>
      <c r="J273" s="14">
        <v>0</v>
      </c>
      <c r="K273" s="14">
        <v>0</v>
      </c>
      <c r="L273" s="14">
        <v>0</v>
      </c>
      <c r="M273" s="14">
        <v>0</v>
      </c>
      <c r="N273" s="14">
        <v>0</v>
      </c>
      <c r="O273" s="14">
        <v>0</v>
      </c>
    </row>
    <row r="274" spans="1:15" ht="18" customHeight="1">
      <c r="A274" s="11">
        <v>26</v>
      </c>
      <c r="B274" s="12" t="s">
        <v>327</v>
      </c>
      <c r="C274" s="11">
        <v>141</v>
      </c>
      <c r="D274" s="12" t="s">
        <v>329</v>
      </c>
      <c r="E274" s="13">
        <v>0</v>
      </c>
      <c r="F274" s="13">
        <v>0</v>
      </c>
      <c r="G274" s="13">
        <v>0</v>
      </c>
      <c r="H274" s="13">
        <v>0</v>
      </c>
      <c r="I274" s="13">
        <v>0</v>
      </c>
      <c r="J274" s="14">
        <v>0</v>
      </c>
      <c r="K274" s="14">
        <v>0</v>
      </c>
      <c r="L274" s="14">
        <v>0</v>
      </c>
      <c r="M274" s="14">
        <v>0</v>
      </c>
      <c r="N274" s="14">
        <v>0</v>
      </c>
      <c r="O274" s="14">
        <v>0</v>
      </c>
    </row>
    <row r="275" spans="1:15" ht="18" customHeight="1">
      <c r="A275" s="11">
        <v>26</v>
      </c>
      <c r="B275" s="12" t="s">
        <v>327</v>
      </c>
      <c r="C275" s="11">
        <v>148</v>
      </c>
      <c r="D275" s="12" t="s">
        <v>330</v>
      </c>
      <c r="E275" s="13">
        <v>0</v>
      </c>
      <c r="F275" s="13">
        <v>0</v>
      </c>
      <c r="G275" s="13">
        <v>0</v>
      </c>
      <c r="H275" s="13">
        <v>0</v>
      </c>
      <c r="I275" s="13">
        <v>0</v>
      </c>
      <c r="J275" s="14">
        <v>0</v>
      </c>
      <c r="K275" s="14">
        <v>0</v>
      </c>
      <c r="L275" s="14">
        <v>0</v>
      </c>
      <c r="M275" s="14">
        <v>0</v>
      </c>
      <c r="N275" s="14">
        <v>0</v>
      </c>
      <c r="O275" s="14">
        <v>0</v>
      </c>
    </row>
    <row r="276" spans="1:15" ht="18" customHeight="1">
      <c r="A276" s="11">
        <v>26</v>
      </c>
      <c r="B276" s="12" t="s">
        <v>327</v>
      </c>
      <c r="C276" s="11">
        <v>96</v>
      </c>
      <c r="D276" s="12" t="s">
        <v>331</v>
      </c>
      <c r="E276" s="13">
        <v>2</v>
      </c>
      <c r="F276" s="13">
        <v>10</v>
      </c>
      <c r="G276" s="13">
        <v>4</v>
      </c>
      <c r="H276" s="13">
        <v>14</v>
      </c>
      <c r="I276" s="13">
        <v>40</v>
      </c>
      <c r="J276" s="14">
        <v>0</v>
      </c>
      <c r="K276" s="14">
        <v>0</v>
      </c>
      <c r="L276" s="14">
        <v>0</v>
      </c>
      <c r="M276" s="14">
        <v>0</v>
      </c>
      <c r="N276" s="14">
        <v>13350</v>
      </c>
      <c r="O276" s="14">
        <v>13350</v>
      </c>
    </row>
    <row r="277" spans="1:15" ht="18" customHeight="1">
      <c r="A277" s="11">
        <v>26</v>
      </c>
      <c r="B277" s="12" t="s">
        <v>327</v>
      </c>
      <c r="C277" s="11">
        <v>97</v>
      </c>
      <c r="D277" s="12" t="s">
        <v>332</v>
      </c>
      <c r="E277" s="13">
        <v>0</v>
      </c>
      <c r="F277" s="13">
        <v>0</v>
      </c>
      <c r="G277" s="13">
        <v>0</v>
      </c>
      <c r="H277" s="13">
        <v>0</v>
      </c>
      <c r="I277" s="13">
        <v>0</v>
      </c>
      <c r="J277" s="14">
        <v>0</v>
      </c>
      <c r="K277" s="14">
        <v>0</v>
      </c>
      <c r="L277" s="14">
        <v>0</v>
      </c>
      <c r="M277" s="14">
        <v>0</v>
      </c>
      <c r="N277" s="14">
        <v>0</v>
      </c>
      <c r="O277" s="14">
        <v>0</v>
      </c>
    </row>
    <row r="278" spans="1:15" ht="18" customHeight="1">
      <c r="A278" s="11">
        <v>26</v>
      </c>
      <c r="B278" s="12" t="s">
        <v>327</v>
      </c>
      <c r="C278" s="11">
        <v>50</v>
      </c>
      <c r="D278" s="12" t="s">
        <v>333</v>
      </c>
      <c r="E278" s="13">
        <v>5</v>
      </c>
      <c r="F278" s="13">
        <v>6</v>
      </c>
      <c r="G278" s="13">
        <v>22</v>
      </c>
      <c r="H278" s="13">
        <v>28</v>
      </c>
      <c r="I278" s="13">
        <v>89</v>
      </c>
      <c r="J278" s="14">
        <v>14850</v>
      </c>
      <c r="K278" s="14">
        <v>1000</v>
      </c>
      <c r="L278" s="14">
        <v>0</v>
      </c>
      <c r="M278" s="14">
        <v>0</v>
      </c>
      <c r="N278" s="14">
        <v>35300</v>
      </c>
      <c r="O278" s="14">
        <v>51150</v>
      </c>
    </row>
    <row r="279" spans="1:15" ht="18" customHeight="1">
      <c r="A279" s="11">
        <v>26</v>
      </c>
      <c r="B279" s="12" t="s">
        <v>327</v>
      </c>
      <c r="C279" s="11">
        <v>47</v>
      </c>
      <c r="D279" s="12" t="s">
        <v>334</v>
      </c>
      <c r="E279" s="13">
        <v>0</v>
      </c>
      <c r="F279" s="13">
        <v>0</v>
      </c>
      <c r="G279" s="13">
        <v>0</v>
      </c>
      <c r="H279" s="13">
        <v>0</v>
      </c>
      <c r="I279" s="13">
        <v>0</v>
      </c>
      <c r="J279" s="14">
        <v>0</v>
      </c>
      <c r="K279" s="14">
        <v>0</v>
      </c>
      <c r="L279" s="14">
        <v>0</v>
      </c>
      <c r="M279" s="14">
        <v>0</v>
      </c>
      <c r="N279" s="14">
        <v>0</v>
      </c>
      <c r="O279" s="14">
        <v>0</v>
      </c>
    </row>
    <row r="280" spans="1:15" ht="18" customHeight="1">
      <c r="A280" s="11">
        <v>26</v>
      </c>
      <c r="B280" s="12" t="s">
        <v>327</v>
      </c>
      <c r="C280" s="11">
        <v>48</v>
      </c>
      <c r="D280" s="12" t="s">
        <v>335</v>
      </c>
      <c r="E280" s="13">
        <v>4</v>
      </c>
      <c r="F280" s="13">
        <v>48</v>
      </c>
      <c r="G280" s="13">
        <v>49</v>
      </c>
      <c r="H280" s="13">
        <v>97</v>
      </c>
      <c r="I280" s="13">
        <v>164</v>
      </c>
      <c r="J280" s="14">
        <v>61879.599609375</v>
      </c>
      <c r="K280" s="14">
        <v>0</v>
      </c>
      <c r="L280" s="14">
        <v>0</v>
      </c>
      <c r="M280" s="14">
        <v>0</v>
      </c>
      <c r="N280" s="14">
        <v>161120.3984375</v>
      </c>
      <c r="O280" s="14">
        <v>223000</v>
      </c>
    </row>
    <row r="281" spans="1:15" ht="18" customHeight="1">
      <c r="A281" s="11">
        <v>26</v>
      </c>
      <c r="B281" s="12" t="s">
        <v>327</v>
      </c>
      <c r="C281" s="11">
        <v>179</v>
      </c>
      <c r="D281" s="12" t="s">
        <v>336</v>
      </c>
      <c r="E281" s="13">
        <v>1</v>
      </c>
      <c r="F281" s="13">
        <v>6</v>
      </c>
      <c r="G281" s="13">
        <v>11</v>
      </c>
      <c r="H281" s="13">
        <v>17</v>
      </c>
      <c r="I281" s="13">
        <v>5</v>
      </c>
      <c r="J281" s="14">
        <v>2250</v>
      </c>
      <c r="K281" s="14">
        <v>1121.5</v>
      </c>
      <c r="L281" s="14">
        <v>0</v>
      </c>
      <c r="M281" s="14">
        <v>0</v>
      </c>
      <c r="N281" s="14">
        <v>4128.5</v>
      </c>
      <c r="O281" s="14">
        <v>7500</v>
      </c>
    </row>
    <row r="282" spans="1:15" ht="18" customHeight="1">
      <c r="A282" s="11">
        <v>26</v>
      </c>
      <c r="B282" s="12" t="s">
        <v>327</v>
      </c>
      <c r="C282" s="11">
        <v>264</v>
      </c>
      <c r="D282" s="12" t="s">
        <v>337</v>
      </c>
      <c r="E282" s="13">
        <v>0</v>
      </c>
      <c r="F282" s="13">
        <v>0</v>
      </c>
      <c r="G282" s="13">
        <v>0</v>
      </c>
      <c r="H282" s="13">
        <v>0</v>
      </c>
      <c r="I282" s="13">
        <v>0</v>
      </c>
      <c r="J282" s="14">
        <v>0</v>
      </c>
      <c r="K282" s="14">
        <v>0</v>
      </c>
      <c r="L282" s="14">
        <v>0</v>
      </c>
      <c r="M282" s="14">
        <v>0</v>
      </c>
      <c r="N282" s="14">
        <v>0</v>
      </c>
      <c r="O282" s="14">
        <v>0</v>
      </c>
    </row>
    <row r="283" spans="1:15" ht="18" customHeight="1">
      <c r="A283" s="11">
        <v>26</v>
      </c>
      <c r="B283" s="12" t="s">
        <v>327</v>
      </c>
      <c r="C283" s="11">
        <v>49</v>
      </c>
      <c r="D283" s="12" t="s">
        <v>338</v>
      </c>
      <c r="E283" s="13">
        <v>1</v>
      </c>
      <c r="F283" s="13">
        <v>8</v>
      </c>
      <c r="G283" s="13">
        <v>3</v>
      </c>
      <c r="H283" s="13">
        <v>11</v>
      </c>
      <c r="I283" s="13">
        <v>20</v>
      </c>
      <c r="J283" s="14">
        <v>0</v>
      </c>
      <c r="K283" s="14">
        <v>0</v>
      </c>
      <c r="L283" s="14">
        <v>0</v>
      </c>
      <c r="M283" s="14">
        <v>0</v>
      </c>
      <c r="N283" s="14">
        <v>6050</v>
      </c>
      <c r="O283" s="14">
        <v>6050</v>
      </c>
    </row>
    <row r="284" spans="1:15" ht="18" customHeight="1">
      <c r="A284" s="11">
        <v>26</v>
      </c>
      <c r="B284" s="12" t="s">
        <v>327</v>
      </c>
      <c r="C284" s="11">
        <v>140</v>
      </c>
      <c r="D284" s="12" t="s">
        <v>339</v>
      </c>
      <c r="E284" s="13">
        <v>0</v>
      </c>
      <c r="F284" s="13">
        <v>0</v>
      </c>
      <c r="G284" s="13">
        <v>0</v>
      </c>
      <c r="H284" s="13">
        <v>0</v>
      </c>
      <c r="I284" s="13">
        <v>0</v>
      </c>
      <c r="J284" s="14">
        <v>0</v>
      </c>
      <c r="K284" s="14">
        <v>0</v>
      </c>
      <c r="L284" s="14">
        <v>0</v>
      </c>
      <c r="M284" s="14">
        <v>0</v>
      </c>
      <c r="N284" s="14">
        <v>0</v>
      </c>
      <c r="O284" s="14">
        <v>0</v>
      </c>
    </row>
    <row r="285" spans="1:15" ht="18" customHeight="1">
      <c r="A285" s="11">
        <v>26</v>
      </c>
      <c r="B285" s="12" t="s">
        <v>327</v>
      </c>
      <c r="C285" s="11">
        <v>142</v>
      </c>
      <c r="D285" s="12" t="s">
        <v>340</v>
      </c>
      <c r="E285" s="13">
        <v>1</v>
      </c>
      <c r="F285" s="13">
        <v>4</v>
      </c>
      <c r="G285" s="13">
        <v>2</v>
      </c>
      <c r="H285" s="13">
        <v>6</v>
      </c>
      <c r="I285" s="13">
        <v>20</v>
      </c>
      <c r="J285" s="14">
        <v>0</v>
      </c>
      <c r="K285" s="14">
        <v>0</v>
      </c>
      <c r="L285" s="14">
        <v>0</v>
      </c>
      <c r="M285" s="14">
        <v>0</v>
      </c>
      <c r="N285" s="14">
        <v>3300</v>
      </c>
      <c r="O285" s="14">
        <v>3300</v>
      </c>
    </row>
    <row r="286" spans="1:15" ht="18" customHeight="1">
      <c r="A286" s="11">
        <v>26</v>
      </c>
      <c r="B286" s="12" t="s">
        <v>327</v>
      </c>
      <c r="C286" s="11">
        <v>202</v>
      </c>
      <c r="D286" s="12" t="s">
        <v>341</v>
      </c>
      <c r="E286" s="13">
        <v>4</v>
      </c>
      <c r="F286" s="13">
        <v>12</v>
      </c>
      <c r="G286" s="13">
        <v>25</v>
      </c>
      <c r="H286" s="13">
        <v>37</v>
      </c>
      <c r="I286" s="13">
        <v>56</v>
      </c>
      <c r="J286" s="14">
        <v>13545</v>
      </c>
      <c r="K286" s="14">
        <v>2997.280029296875</v>
      </c>
      <c r="L286" s="14">
        <v>0</v>
      </c>
      <c r="M286" s="14">
        <v>0</v>
      </c>
      <c r="N286" s="14">
        <v>29707.7197265625</v>
      </c>
      <c r="O286" s="14">
        <v>46250</v>
      </c>
    </row>
    <row r="287" spans="1:15" ht="18" customHeight="1">
      <c r="A287" s="11">
        <v>27</v>
      </c>
      <c r="B287" s="12" t="s">
        <v>342</v>
      </c>
      <c r="C287" s="11">
        <v>52</v>
      </c>
      <c r="D287" s="12" t="s">
        <v>343</v>
      </c>
      <c r="E287" s="13">
        <v>0</v>
      </c>
      <c r="F287" s="13">
        <v>0</v>
      </c>
      <c r="G287" s="13">
        <v>0</v>
      </c>
      <c r="H287" s="13">
        <v>0</v>
      </c>
      <c r="I287" s="13">
        <v>0</v>
      </c>
      <c r="J287" s="14">
        <v>0</v>
      </c>
      <c r="K287" s="14">
        <v>0</v>
      </c>
      <c r="L287" s="14">
        <v>0</v>
      </c>
      <c r="M287" s="14">
        <v>0</v>
      </c>
      <c r="N287" s="14">
        <v>0</v>
      </c>
      <c r="O287" s="14">
        <v>0</v>
      </c>
    </row>
    <row r="288" spans="1:15" ht="18" customHeight="1">
      <c r="A288" s="11">
        <v>27</v>
      </c>
      <c r="B288" s="12" t="s">
        <v>342</v>
      </c>
      <c r="C288" s="11">
        <v>291</v>
      </c>
      <c r="D288" s="12" t="s">
        <v>344</v>
      </c>
      <c r="E288" s="13">
        <v>0</v>
      </c>
      <c r="F288" s="13">
        <v>0</v>
      </c>
      <c r="G288" s="13">
        <v>0</v>
      </c>
      <c r="H288" s="13">
        <v>0</v>
      </c>
      <c r="I288" s="13">
        <v>0</v>
      </c>
      <c r="J288" s="14">
        <v>0</v>
      </c>
      <c r="K288" s="14">
        <v>0</v>
      </c>
      <c r="L288" s="14">
        <v>0</v>
      </c>
      <c r="M288" s="14">
        <v>0</v>
      </c>
      <c r="N288" s="14">
        <v>0</v>
      </c>
      <c r="O288" s="14">
        <v>0</v>
      </c>
    </row>
    <row r="289" spans="1:15" ht="18" customHeight="1">
      <c r="A289" s="11">
        <v>27</v>
      </c>
      <c r="B289" s="12" t="s">
        <v>342</v>
      </c>
      <c r="C289" s="11">
        <v>99</v>
      </c>
      <c r="D289" s="12" t="s">
        <v>345</v>
      </c>
      <c r="E289" s="13">
        <v>0</v>
      </c>
      <c r="F289" s="13">
        <v>0</v>
      </c>
      <c r="G289" s="13">
        <v>0</v>
      </c>
      <c r="H289" s="13">
        <v>0</v>
      </c>
      <c r="I289" s="13">
        <v>0</v>
      </c>
      <c r="J289" s="14">
        <v>0</v>
      </c>
      <c r="K289" s="14">
        <v>0</v>
      </c>
      <c r="L289" s="14">
        <v>0</v>
      </c>
      <c r="M289" s="14">
        <v>0</v>
      </c>
      <c r="N289" s="14">
        <v>0</v>
      </c>
      <c r="O289" s="14">
        <v>0</v>
      </c>
    </row>
    <row r="290" spans="1:15" ht="18" customHeight="1">
      <c r="A290" s="11">
        <v>27</v>
      </c>
      <c r="B290" s="12" t="s">
        <v>342</v>
      </c>
      <c r="C290" s="11">
        <v>53</v>
      </c>
      <c r="D290" s="12" t="s">
        <v>346</v>
      </c>
      <c r="E290" s="13">
        <v>0</v>
      </c>
      <c r="F290" s="13">
        <v>0</v>
      </c>
      <c r="G290" s="13">
        <v>0</v>
      </c>
      <c r="H290" s="13">
        <v>0</v>
      </c>
      <c r="I290" s="13">
        <v>0</v>
      </c>
      <c r="J290" s="14">
        <v>0</v>
      </c>
      <c r="K290" s="14">
        <v>0</v>
      </c>
      <c r="L290" s="14">
        <v>0</v>
      </c>
      <c r="M290" s="14">
        <v>0</v>
      </c>
      <c r="N290" s="14">
        <v>0</v>
      </c>
      <c r="O290" s="14">
        <v>0</v>
      </c>
    </row>
    <row r="291" spans="1:15" ht="18" customHeight="1">
      <c r="A291" s="11">
        <v>27</v>
      </c>
      <c r="B291" s="12" t="s">
        <v>342</v>
      </c>
      <c r="C291" s="11">
        <v>100</v>
      </c>
      <c r="D291" s="12" t="s">
        <v>347</v>
      </c>
      <c r="E291" s="13">
        <v>1</v>
      </c>
      <c r="F291" s="13">
        <v>2</v>
      </c>
      <c r="G291" s="13">
        <v>1</v>
      </c>
      <c r="H291" s="13">
        <v>3</v>
      </c>
      <c r="I291" s="13">
        <v>20</v>
      </c>
      <c r="J291" s="14">
        <v>9048</v>
      </c>
      <c r="K291" s="14">
        <v>3300</v>
      </c>
      <c r="L291" s="14">
        <v>0</v>
      </c>
      <c r="M291" s="14">
        <v>0</v>
      </c>
      <c r="N291" s="14">
        <v>7652</v>
      </c>
      <c r="O291" s="14">
        <v>20000</v>
      </c>
    </row>
    <row r="292" spans="1:15" ht="18" customHeight="1">
      <c r="A292" s="11">
        <v>27</v>
      </c>
      <c r="B292" s="12" t="s">
        <v>342</v>
      </c>
      <c r="C292" s="11">
        <v>51</v>
      </c>
      <c r="D292" s="12" t="s">
        <v>348</v>
      </c>
      <c r="E292" s="13">
        <v>1</v>
      </c>
      <c r="F292" s="13">
        <v>0</v>
      </c>
      <c r="G292" s="13">
        <v>10</v>
      </c>
      <c r="H292" s="13">
        <v>10</v>
      </c>
      <c r="I292" s="13">
        <v>40</v>
      </c>
      <c r="J292" s="14">
        <v>16000</v>
      </c>
      <c r="K292" s="14">
        <v>7800</v>
      </c>
      <c r="L292" s="14">
        <v>0</v>
      </c>
      <c r="M292" s="14">
        <v>0</v>
      </c>
      <c r="N292" s="14">
        <v>36200</v>
      </c>
      <c r="O292" s="14">
        <v>60000</v>
      </c>
    </row>
    <row r="293" spans="1:15" ht="18" customHeight="1">
      <c r="A293" s="11">
        <v>27</v>
      </c>
      <c r="B293" s="12" t="s">
        <v>342</v>
      </c>
      <c r="C293" s="11">
        <v>98</v>
      </c>
      <c r="D293" s="12" t="s">
        <v>349</v>
      </c>
      <c r="E293" s="13">
        <v>0</v>
      </c>
      <c r="F293" s="13">
        <v>0</v>
      </c>
      <c r="G293" s="13">
        <v>0</v>
      </c>
      <c r="H293" s="13">
        <v>0</v>
      </c>
      <c r="I293" s="13">
        <v>0</v>
      </c>
      <c r="J293" s="14">
        <v>0</v>
      </c>
      <c r="K293" s="14">
        <v>0</v>
      </c>
      <c r="L293" s="14">
        <v>0</v>
      </c>
      <c r="M293" s="14">
        <v>0</v>
      </c>
      <c r="N293" s="14">
        <v>0</v>
      </c>
      <c r="O293" s="14">
        <v>0</v>
      </c>
    </row>
    <row r="294" spans="1:15" ht="18" customHeight="1">
      <c r="A294" s="11">
        <v>28</v>
      </c>
      <c r="B294" s="12" t="s">
        <v>25</v>
      </c>
      <c r="C294" s="11">
        <v>703</v>
      </c>
      <c r="D294" s="12" t="s">
        <v>350</v>
      </c>
      <c r="E294" s="13">
        <v>33</v>
      </c>
      <c r="F294" s="13">
        <v>29</v>
      </c>
      <c r="G294" s="13">
        <v>331</v>
      </c>
      <c r="H294" s="13">
        <v>360</v>
      </c>
      <c r="I294" s="13">
        <v>356</v>
      </c>
      <c r="J294" s="14">
        <v>266773.44140625</v>
      </c>
      <c r="K294" s="14">
        <v>79170.760375976563</v>
      </c>
      <c r="L294" s="14">
        <v>0</v>
      </c>
      <c r="M294" s="14">
        <v>0</v>
      </c>
      <c r="N294" s="14">
        <v>218804.79907226563</v>
      </c>
      <c r="O294" s="14">
        <v>564749</v>
      </c>
    </row>
    <row r="295" spans="1:15" ht="18" customHeight="1">
      <c r="A295" s="11">
        <v>28</v>
      </c>
      <c r="B295" s="12" t="s">
        <v>25</v>
      </c>
      <c r="C295" s="11">
        <v>127</v>
      </c>
      <c r="D295" s="12" t="s">
        <v>351</v>
      </c>
      <c r="E295" s="13">
        <v>8</v>
      </c>
      <c r="F295" s="13">
        <v>84</v>
      </c>
      <c r="G295" s="13">
        <v>77</v>
      </c>
      <c r="H295" s="13">
        <v>161</v>
      </c>
      <c r="I295" s="13">
        <v>160</v>
      </c>
      <c r="J295" s="14">
        <v>25559.250244140625</v>
      </c>
      <c r="K295" s="14">
        <v>0</v>
      </c>
      <c r="L295" s="14">
        <v>0</v>
      </c>
      <c r="M295" s="14">
        <v>0</v>
      </c>
      <c r="N295" s="14">
        <v>50645.749755859375</v>
      </c>
      <c r="O295" s="14">
        <v>76205</v>
      </c>
    </row>
    <row r="296" spans="1:15" ht="18" customHeight="1">
      <c r="A296" s="11">
        <v>28</v>
      </c>
      <c r="B296" s="12" t="s">
        <v>25</v>
      </c>
      <c r="C296" s="11">
        <v>172</v>
      </c>
      <c r="D296" s="12" t="s">
        <v>352</v>
      </c>
      <c r="E296" s="13">
        <v>28</v>
      </c>
      <c r="F296" s="13">
        <v>528</v>
      </c>
      <c r="G296" s="13">
        <v>69</v>
      </c>
      <c r="H296" s="13">
        <v>597</v>
      </c>
      <c r="I296" s="13">
        <v>420</v>
      </c>
      <c r="J296" s="14">
        <v>89500</v>
      </c>
      <c r="K296" s="14">
        <v>0</v>
      </c>
      <c r="L296" s="14">
        <v>0</v>
      </c>
      <c r="M296" s="14">
        <v>0</v>
      </c>
      <c r="N296" s="14">
        <v>150500</v>
      </c>
      <c r="O296" s="14">
        <v>240000</v>
      </c>
    </row>
    <row r="297" spans="1:15" ht="18" customHeight="1">
      <c r="A297" s="11">
        <v>28</v>
      </c>
      <c r="B297" s="12" t="s">
        <v>25</v>
      </c>
      <c r="C297" s="11">
        <v>55</v>
      </c>
      <c r="D297" s="12" t="s">
        <v>353</v>
      </c>
      <c r="E297" s="13">
        <v>33</v>
      </c>
      <c r="F297" s="13">
        <v>233</v>
      </c>
      <c r="G297" s="13">
        <v>419</v>
      </c>
      <c r="H297" s="13">
        <v>652</v>
      </c>
      <c r="I297" s="13">
        <v>808</v>
      </c>
      <c r="J297" s="14">
        <v>170100</v>
      </c>
      <c r="K297" s="14">
        <v>0</v>
      </c>
      <c r="L297" s="14">
        <v>0</v>
      </c>
      <c r="M297" s="14">
        <v>0</v>
      </c>
      <c r="N297" s="14">
        <v>375976</v>
      </c>
      <c r="O297" s="14">
        <v>546076</v>
      </c>
    </row>
    <row r="298" spans="1:15" ht="18" customHeight="1">
      <c r="A298" s="11">
        <v>28</v>
      </c>
      <c r="B298" s="12" t="s">
        <v>25</v>
      </c>
      <c r="C298" s="11">
        <v>259</v>
      </c>
      <c r="D298" s="12" t="s">
        <v>354</v>
      </c>
      <c r="E298" s="13">
        <v>4</v>
      </c>
      <c r="F298" s="13">
        <v>35</v>
      </c>
      <c r="G298" s="13">
        <v>45</v>
      </c>
      <c r="H298" s="13">
        <v>80</v>
      </c>
      <c r="I298" s="13">
        <v>80</v>
      </c>
      <c r="J298" s="14">
        <v>12000</v>
      </c>
      <c r="K298" s="14">
        <v>0</v>
      </c>
      <c r="L298" s="14">
        <v>0</v>
      </c>
      <c r="M298" s="14">
        <v>0</v>
      </c>
      <c r="N298" s="14">
        <v>25600</v>
      </c>
      <c r="O298" s="14">
        <v>37600</v>
      </c>
    </row>
    <row r="299" spans="1:15" ht="18" customHeight="1">
      <c r="A299" s="11">
        <v>28</v>
      </c>
      <c r="B299" s="12" t="s">
        <v>25</v>
      </c>
      <c r="C299" s="11">
        <v>246</v>
      </c>
      <c r="D299" s="12" t="s">
        <v>355</v>
      </c>
      <c r="E299" s="13">
        <v>0</v>
      </c>
      <c r="F299" s="13">
        <v>0</v>
      </c>
      <c r="G299" s="13">
        <v>0</v>
      </c>
      <c r="H299" s="13">
        <v>0</v>
      </c>
      <c r="I299" s="13">
        <v>0</v>
      </c>
      <c r="J299" s="14">
        <v>0</v>
      </c>
      <c r="K299" s="14">
        <v>0</v>
      </c>
      <c r="L299" s="14">
        <v>0</v>
      </c>
      <c r="M299" s="14">
        <v>0</v>
      </c>
      <c r="N299" s="14">
        <v>0</v>
      </c>
      <c r="O299" s="14">
        <v>0</v>
      </c>
    </row>
    <row r="300" spans="1:15" ht="18" customHeight="1">
      <c r="A300" s="11">
        <v>28</v>
      </c>
      <c r="B300" s="12" t="s">
        <v>25</v>
      </c>
      <c r="C300" s="11">
        <v>129</v>
      </c>
      <c r="D300" s="12" t="s">
        <v>356</v>
      </c>
      <c r="E300" s="13">
        <v>0</v>
      </c>
      <c r="F300" s="13">
        <v>0</v>
      </c>
      <c r="G300" s="13">
        <v>0</v>
      </c>
      <c r="H300" s="13">
        <v>0</v>
      </c>
      <c r="I300" s="13">
        <v>0</v>
      </c>
      <c r="J300" s="14">
        <v>0</v>
      </c>
      <c r="K300" s="14">
        <v>0</v>
      </c>
      <c r="L300" s="14">
        <v>0</v>
      </c>
      <c r="M300" s="14">
        <v>0</v>
      </c>
      <c r="N300" s="14">
        <v>0</v>
      </c>
      <c r="O300" s="14">
        <v>0</v>
      </c>
    </row>
    <row r="301" spans="1:15" ht="18" customHeight="1">
      <c r="A301" s="11">
        <v>28</v>
      </c>
      <c r="B301" s="12" t="s">
        <v>25</v>
      </c>
      <c r="C301" s="11">
        <v>200</v>
      </c>
      <c r="D301" s="12" t="s">
        <v>357</v>
      </c>
      <c r="E301" s="13">
        <v>23</v>
      </c>
      <c r="F301" s="13">
        <v>382</v>
      </c>
      <c r="G301" s="13">
        <v>409</v>
      </c>
      <c r="H301" s="13">
        <v>791</v>
      </c>
      <c r="I301" s="13">
        <v>460</v>
      </c>
      <c r="J301" s="14">
        <v>158500</v>
      </c>
      <c r="K301" s="14">
        <v>0</v>
      </c>
      <c r="L301" s="14">
        <v>0</v>
      </c>
      <c r="M301" s="14">
        <v>0</v>
      </c>
      <c r="N301" s="14">
        <v>483861</v>
      </c>
      <c r="O301" s="14">
        <v>642361</v>
      </c>
    </row>
    <row r="302" spans="1:15" ht="18" customHeight="1">
      <c r="A302" s="11">
        <v>28</v>
      </c>
      <c r="B302" s="12" t="s">
        <v>25</v>
      </c>
      <c r="C302" s="11">
        <v>54</v>
      </c>
      <c r="D302" s="12" t="s">
        <v>358</v>
      </c>
      <c r="E302" s="13">
        <v>6</v>
      </c>
      <c r="F302" s="13">
        <v>16</v>
      </c>
      <c r="G302" s="13">
        <v>55</v>
      </c>
      <c r="H302" s="13">
        <v>71</v>
      </c>
      <c r="I302" s="13">
        <v>96</v>
      </c>
      <c r="J302" s="14">
        <v>27600</v>
      </c>
      <c r="K302" s="14">
        <v>0</v>
      </c>
      <c r="L302" s="14">
        <v>0</v>
      </c>
      <c r="M302" s="14">
        <v>0</v>
      </c>
      <c r="N302" s="14">
        <v>41576</v>
      </c>
      <c r="O302" s="14">
        <v>69176</v>
      </c>
    </row>
    <row r="303" spans="1:15" ht="18" customHeight="1">
      <c r="A303" s="11">
        <v>29</v>
      </c>
      <c r="B303" s="12" t="s">
        <v>359</v>
      </c>
      <c r="C303" s="11">
        <v>56</v>
      </c>
      <c r="D303" s="12" t="s">
        <v>360</v>
      </c>
      <c r="E303" s="13">
        <v>11</v>
      </c>
      <c r="F303" s="13">
        <v>159</v>
      </c>
      <c r="G303" s="13">
        <v>351</v>
      </c>
      <c r="H303" s="13">
        <v>510</v>
      </c>
      <c r="I303" s="13">
        <v>220</v>
      </c>
      <c r="J303" s="14">
        <v>0</v>
      </c>
      <c r="K303" s="14">
        <v>0</v>
      </c>
      <c r="L303" s="14">
        <v>0</v>
      </c>
      <c r="M303" s="14">
        <v>0</v>
      </c>
      <c r="N303" s="14">
        <v>15240</v>
      </c>
      <c r="O303" s="14">
        <v>15240</v>
      </c>
    </row>
    <row r="304" spans="1:15" ht="18" customHeight="1">
      <c r="A304" s="11">
        <v>29</v>
      </c>
      <c r="B304" s="12" t="s">
        <v>359</v>
      </c>
      <c r="C304" s="11">
        <v>251</v>
      </c>
      <c r="D304" s="12" t="s">
        <v>361</v>
      </c>
      <c r="E304" s="13">
        <v>7</v>
      </c>
      <c r="F304" s="13">
        <v>125</v>
      </c>
      <c r="G304" s="13">
        <v>210</v>
      </c>
      <c r="H304" s="13">
        <v>335</v>
      </c>
      <c r="I304" s="13">
        <v>140</v>
      </c>
      <c r="J304" s="14">
        <v>0</v>
      </c>
      <c r="K304" s="14">
        <v>0</v>
      </c>
      <c r="L304" s="14">
        <v>0</v>
      </c>
      <c r="M304" s="14">
        <v>0</v>
      </c>
      <c r="N304" s="14">
        <v>10050</v>
      </c>
      <c r="O304" s="14">
        <v>10050</v>
      </c>
    </row>
    <row r="305" spans="1:15" ht="18" customHeight="1">
      <c r="A305" s="11">
        <v>29</v>
      </c>
      <c r="B305" s="12" t="s">
        <v>359</v>
      </c>
      <c r="C305" s="11">
        <v>101</v>
      </c>
      <c r="D305" s="12" t="s">
        <v>362</v>
      </c>
      <c r="E305" s="13">
        <v>11</v>
      </c>
      <c r="F305" s="13">
        <v>236</v>
      </c>
      <c r="G305" s="13">
        <v>270</v>
      </c>
      <c r="H305" s="13">
        <v>506</v>
      </c>
      <c r="I305" s="13">
        <v>220</v>
      </c>
      <c r="J305" s="14">
        <v>0</v>
      </c>
      <c r="K305" s="14">
        <v>0</v>
      </c>
      <c r="L305" s="14">
        <v>0</v>
      </c>
      <c r="M305" s="14">
        <v>0</v>
      </c>
      <c r="N305" s="14">
        <v>15180</v>
      </c>
      <c r="O305" s="14">
        <v>15180</v>
      </c>
    </row>
    <row r="306" spans="1:15" ht="18" customHeight="1">
      <c r="A306" s="11">
        <v>30</v>
      </c>
      <c r="B306" s="12" t="s">
        <v>363</v>
      </c>
      <c r="C306" s="11">
        <v>337</v>
      </c>
      <c r="D306" s="12" t="s">
        <v>364</v>
      </c>
      <c r="E306" s="13">
        <v>3</v>
      </c>
      <c r="F306" s="13">
        <v>23</v>
      </c>
      <c r="G306" s="13">
        <v>28</v>
      </c>
      <c r="H306" s="13">
        <v>51</v>
      </c>
      <c r="I306" s="13">
        <v>100</v>
      </c>
      <c r="J306" s="14">
        <v>0</v>
      </c>
      <c r="K306" s="14">
        <v>20</v>
      </c>
      <c r="L306" s="14">
        <v>0</v>
      </c>
      <c r="M306" s="14">
        <v>0</v>
      </c>
      <c r="N306" s="14">
        <v>19100</v>
      </c>
      <c r="O306" s="14">
        <v>19120</v>
      </c>
    </row>
    <row r="307" spans="1:15" ht="18" customHeight="1">
      <c r="A307" s="11">
        <v>30</v>
      </c>
      <c r="B307" s="12" t="s">
        <v>363</v>
      </c>
      <c r="C307" s="11">
        <v>708</v>
      </c>
      <c r="D307" s="12" t="s">
        <v>365</v>
      </c>
      <c r="E307" s="13">
        <v>17</v>
      </c>
      <c r="F307" s="13">
        <v>49</v>
      </c>
      <c r="G307" s="13">
        <v>133</v>
      </c>
      <c r="H307" s="13">
        <v>182</v>
      </c>
      <c r="I307" s="13">
        <v>400</v>
      </c>
      <c r="J307" s="14">
        <v>91944</v>
      </c>
      <c r="K307" s="14">
        <v>65014.00048828125</v>
      </c>
      <c r="L307" s="14">
        <v>1100</v>
      </c>
      <c r="M307" s="14">
        <v>0</v>
      </c>
      <c r="N307" s="14">
        <v>239742.001953125</v>
      </c>
      <c r="O307" s="14">
        <v>397800</v>
      </c>
    </row>
    <row r="308" spans="1:15" ht="18" customHeight="1">
      <c r="A308" s="11">
        <v>30</v>
      </c>
      <c r="B308" s="12" t="s">
        <v>363</v>
      </c>
      <c r="C308" s="11">
        <v>338</v>
      </c>
      <c r="D308" s="12" t="s">
        <v>366</v>
      </c>
      <c r="E308" s="13">
        <v>3</v>
      </c>
      <c r="F308" s="13">
        <v>40</v>
      </c>
      <c r="G308" s="13">
        <v>55</v>
      </c>
      <c r="H308" s="13">
        <v>95</v>
      </c>
      <c r="I308" s="13">
        <v>100</v>
      </c>
      <c r="J308" s="14">
        <v>0</v>
      </c>
      <c r="K308" s="14">
        <v>20</v>
      </c>
      <c r="L308" s="14">
        <v>0</v>
      </c>
      <c r="M308" s="14">
        <v>0</v>
      </c>
      <c r="N308" s="14">
        <v>25360</v>
      </c>
      <c r="O308" s="14">
        <v>25380</v>
      </c>
    </row>
    <row r="309" spans="1:15" ht="18" customHeight="1">
      <c r="A309" s="11">
        <v>30</v>
      </c>
      <c r="B309" s="12" t="s">
        <v>363</v>
      </c>
      <c r="C309" s="11">
        <v>58</v>
      </c>
      <c r="D309" s="12" t="s">
        <v>367</v>
      </c>
      <c r="E309" s="13">
        <v>8</v>
      </c>
      <c r="F309" s="13">
        <v>93</v>
      </c>
      <c r="G309" s="13">
        <v>259</v>
      </c>
      <c r="H309" s="13">
        <v>352</v>
      </c>
      <c r="I309" s="13">
        <v>160</v>
      </c>
      <c r="J309" s="14">
        <v>37120</v>
      </c>
      <c r="K309" s="14">
        <v>1488</v>
      </c>
      <c r="L309" s="14">
        <v>0</v>
      </c>
      <c r="M309" s="14">
        <v>0</v>
      </c>
      <c r="N309" s="14">
        <v>102192</v>
      </c>
      <c r="O309" s="14">
        <v>140800</v>
      </c>
    </row>
    <row r="310" spans="1:15" ht="18" customHeight="1">
      <c r="A310" s="11">
        <v>30</v>
      </c>
      <c r="B310" s="12" t="s">
        <v>363</v>
      </c>
      <c r="C310" s="11">
        <v>122</v>
      </c>
      <c r="D310" s="12" t="s">
        <v>368</v>
      </c>
      <c r="E310" s="13">
        <v>76</v>
      </c>
      <c r="F310" s="13">
        <v>14</v>
      </c>
      <c r="G310" s="13">
        <v>1245</v>
      </c>
      <c r="H310" s="13">
        <v>1259</v>
      </c>
      <c r="I310" s="13">
        <v>950</v>
      </c>
      <c r="J310" s="14">
        <v>413400</v>
      </c>
      <c r="K310" s="14">
        <v>64545.642669677734</v>
      </c>
      <c r="L310" s="14">
        <v>6210.5699310302734</v>
      </c>
      <c r="M310" s="14">
        <v>0</v>
      </c>
      <c r="N310" s="14">
        <v>837943.794921875</v>
      </c>
      <c r="O310" s="14">
        <v>1322100</v>
      </c>
    </row>
    <row r="311" spans="1:15" ht="18" customHeight="1">
      <c r="A311" s="11">
        <v>30</v>
      </c>
      <c r="B311" s="12" t="s">
        <v>363</v>
      </c>
      <c r="C311" s="11">
        <v>201</v>
      </c>
      <c r="D311" s="12" t="s">
        <v>369</v>
      </c>
      <c r="E311" s="13">
        <v>11</v>
      </c>
      <c r="F311" s="13">
        <v>238</v>
      </c>
      <c r="G311" s="13">
        <v>165</v>
      </c>
      <c r="H311" s="13">
        <v>403</v>
      </c>
      <c r="I311" s="13">
        <v>190</v>
      </c>
      <c r="J311" s="14">
        <v>0</v>
      </c>
      <c r="K311" s="14">
        <v>100</v>
      </c>
      <c r="L311" s="14">
        <v>0</v>
      </c>
      <c r="M311" s="14">
        <v>0</v>
      </c>
      <c r="N311" s="14">
        <v>100400</v>
      </c>
      <c r="O311" s="14">
        <v>100500</v>
      </c>
    </row>
    <row r="312" spans="1:15" ht="18" customHeight="1">
      <c r="A312" s="11">
        <v>30</v>
      </c>
      <c r="B312" s="12" t="s">
        <v>363</v>
      </c>
      <c r="C312" s="11">
        <v>104</v>
      </c>
      <c r="D312" s="12" t="s">
        <v>370</v>
      </c>
      <c r="E312" s="13">
        <v>0</v>
      </c>
      <c r="F312" s="13">
        <v>0</v>
      </c>
      <c r="G312" s="13">
        <v>0</v>
      </c>
      <c r="H312" s="13">
        <v>0</v>
      </c>
      <c r="I312" s="13">
        <v>0</v>
      </c>
      <c r="J312" s="14">
        <v>0</v>
      </c>
      <c r="K312" s="14">
        <v>0</v>
      </c>
      <c r="L312" s="14">
        <v>0</v>
      </c>
      <c r="M312" s="14">
        <v>0</v>
      </c>
      <c r="N312" s="14">
        <v>0</v>
      </c>
      <c r="O312" s="14">
        <v>0</v>
      </c>
    </row>
    <row r="313" spans="1:15" ht="18" customHeight="1">
      <c r="A313" s="11">
        <v>30</v>
      </c>
      <c r="B313" s="12" t="s">
        <v>363</v>
      </c>
      <c r="C313" s="11">
        <v>165</v>
      </c>
      <c r="D313" s="12" t="s">
        <v>371</v>
      </c>
      <c r="E313" s="13">
        <v>14</v>
      </c>
      <c r="F313" s="13">
        <v>176</v>
      </c>
      <c r="G313" s="13">
        <v>159</v>
      </c>
      <c r="H313" s="13">
        <v>335</v>
      </c>
      <c r="I313" s="13">
        <v>288</v>
      </c>
      <c r="J313" s="14">
        <v>0</v>
      </c>
      <c r="K313" s="14">
        <v>500</v>
      </c>
      <c r="L313" s="14">
        <v>0</v>
      </c>
      <c r="M313" s="14">
        <v>0</v>
      </c>
      <c r="N313" s="14">
        <v>132370</v>
      </c>
      <c r="O313" s="14">
        <v>132870</v>
      </c>
    </row>
    <row r="314" spans="1:15" ht="18" customHeight="1">
      <c r="A314" s="11">
        <v>30</v>
      </c>
      <c r="B314" s="12" t="s">
        <v>363</v>
      </c>
      <c r="C314" s="11">
        <v>244</v>
      </c>
      <c r="D314" s="12" t="s">
        <v>372</v>
      </c>
      <c r="E314" s="13">
        <v>6</v>
      </c>
      <c r="F314" s="13">
        <v>104</v>
      </c>
      <c r="G314" s="13">
        <v>131</v>
      </c>
      <c r="H314" s="13">
        <v>235</v>
      </c>
      <c r="I314" s="13">
        <v>120</v>
      </c>
      <c r="J314" s="14">
        <v>16416</v>
      </c>
      <c r="K314" s="14">
        <v>60</v>
      </c>
      <c r="L314" s="14">
        <v>0</v>
      </c>
      <c r="M314" s="14">
        <v>0</v>
      </c>
      <c r="N314" s="14">
        <v>54024</v>
      </c>
      <c r="O314" s="14">
        <v>70500</v>
      </c>
    </row>
    <row r="315" spans="1:15" ht="18" customHeight="1">
      <c r="A315" s="11">
        <v>30</v>
      </c>
      <c r="B315" s="12" t="s">
        <v>363</v>
      </c>
      <c r="C315" s="11">
        <v>162</v>
      </c>
      <c r="D315" s="12" t="s">
        <v>373</v>
      </c>
      <c r="E315" s="13">
        <v>2</v>
      </c>
      <c r="F315" s="13">
        <v>8</v>
      </c>
      <c r="G315" s="13">
        <v>6</v>
      </c>
      <c r="H315" s="13">
        <v>14</v>
      </c>
      <c r="I315" s="13">
        <v>60</v>
      </c>
      <c r="J315" s="14">
        <v>6641.4501953125</v>
      </c>
      <c r="K315" s="14">
        <v>1822.4000244140625</v>
      </c>
      <c r="L315" s="14">
        <v>0</v>
      </c>
      <c r="M315" s="14">
        <v>0</v>
      </c>
      <c r="N315" s="14">
        <v>9836.1494140625</v>
      </c>
      <c r="O315" s="14">
        <v>18300</v>
      </c>
    </row>
    <row r="316" spans="1:15" ht="18" customHeight="1">
      <c r="A316" s="11">
        <v>30</v>
      </c>
      <c r="B316" s="12" t="s">
        <v>363</v>
      </c>
      <c r="C316" s="11">
        <v>252</v>
      </c>
      <c r="D316" s="12" t="s">
        <v>374</v>
      </c>
      <c r="E316" s="13">
        <v>14</v>
      </c>
      <c r="F316" s="13">
        <v>34</v>
      </c>
      <c r="G316" s="13">
        <v>177</v>
      </c>
      <c r="H316" s="13">
        <v>211</v>
      </c>
      <c r="I316" s="13">
        <v>248</v>
      </c>
      <c r="J316" s="14">
        <v>72763.9404296875</v>
      </c>
      <c r="K316" s="14">
        <v>10213.820007324219</v>
      </c>
      <c r="L316" s="14">
        <v>2988.35009765625</v>
      </c>
      <c r="M316" s="14">
        <v>0</v>
      </c>
      <c r="N316" s="14">
        <v>136783.8876953125</v>
      </c>
      <c r="O316" s="14">
        <v>222750</v>
      </c>
    </row>
    <row r="317" spans="1:15" ht="18" customHeight="1">
      <c r="A317" s="11">
        <v>30</v>
      </c>
      <c r="B317" s="12" t="s">
        <v>363</v>
      </c>
      <c r="C317" s="11">
        <v>103</v>
      </c>
      <c r="D317" s="12" t="s">
        <v>375</v>
      </c>
      <c r="E317" s="13">
        <v>0</v>
      </c>
      <c r="F317" s="13">
        <v>0</v>
      </c>
      <c r="G317" s="13">
        <v>0</v>
      </c>
      <c r="H317" s="13">
        <v>0</v>
      </c>
      <c r="I317" s="13">
        <v>0</v>
      </c>
      <c r="J317" s="14">
        <v>0</v>
      </c>
      <c r="K317" s="14">
        <v>0</v>
      </c>
      <c r="L317" s="14">
        <v>0</v>
      </c>
      <c r="M317" s="14">
        <v>0</v>
      </c>
      <c r="N317" s="14">
        <v>0</v>
      </c>
      <c r="O317" s="14">
        <v>0</v>
      </c>
    </row>
    <row r="318" spans="1:15" ht="18" customHeight="1">
      <c r="A318" s="11">
        <v>30</v>
      </c>
      <c r="B318" s="12" t="s">
        <v>363</v>
      </c>
      <c r="C318" s="11">
        <v>177</v>
      </c>
      <c r="D318" s="12" t="s">
        <v>376</v>
      </c>
      <c r="E318" s="13">
        <v>15</v>
      </c>
      <c r="F318" s="13">
        <v>203</v>
      </c>
      <c r="G318" s="13">
        <v>271</v>
      </c>
      <c r="H318" s="13">
        <v>474</v>
      </c>
      <c r="I318" s="13">
        <v>300</v>
      </c>
      <c r="J318" s="14">
        <v>0</v>
      </c>
      <c r="K318" s="14">
        <v>150</v>
      </c>
      <c r="L318" s="14">
        <v>0</v>
      </c>
      <c r="M318" s="14">
        <v>0</v>
      </c>
      <c r="N318" s="14">
        <v>132450</v>
      </c>
      <c r="O318" s="14">
        <v>132600</v>
      </c>
    </row>
    <row r="319" spans="1:15" ht="18" customHeight="1">
      <c r="A319" s="11">
        <v>30</v>
      </c>
      <c r="B319" s="12" t="s">
        <v>363</v>
      </c>
      <c r="C319" s="11">
        <v>320</v>
      </c>
      <c r="D319" s="12" t="s">
        <v>377</v>
      </c>
      <c r="E319" s="13">
        <v>2</v>
      </c>
      <c r="F319" s="13">
        <v>11</v>
      </c>
      <c r="G319" s="13">
        <v>13</v>
      </c>
      <c r="H319" s="13">
        <v>24</v>
      </c>
      <c r="I319" s="13">
        <v>60</v>
      </c>
      <c r="J319" s="14">
        <v>0</v>
      </c>
      <c r="K319" s="14">
        <v>20</v>
      </c>
      <c r="L319" s="14">
        <v>0</v>
      </c>
      <c r="M319" s="14">
        <v>0</v>
      </c>
      <c r="N319" s="14">
        <v>5620</v>
      </c>
      <c r="O319" s="14">
        <v>5640</v>
      </c>
    </row>
    <row r="320" spans="1:15" ht="18" customHeight="1">
      <c r="A320" s="11">
        <v>30</v>
      </c>
      <c r="B320" s="12" t="s">
        <v>363</v>
      </c>
      <c r="C320" s="11">
        <v>57</v>
      </c>
      <c r="D320" s="12" t="s">
        <v>378</v>
      </c>
      <c r="E320" s="13">
        <v>1</v>
      </c>
      <c r="F320" s="13">
        <v>1</v>
      </c>
      <c r="G320" s="13">
        <v>0</v>
      </c>
      <c r="H320" s="13">
        <v>1</v>
      </c>
      <c r="I320" s="13">
        <v>40</v>
      </c>
      <c r="J320" s="14">
        <v>0</v>
      </c>
      <c r="K320" s="14">
        <v>0</v>
      </c>
      <c r="L320" s="14">
        <v>0</v>
      </c>
      <c r="M320" s="14">
        <v>0</v>
      </c>
      <c r="N320" s="14">
        <v>0</v>
      </c>
      <c r="O320" s="14">
        <v>0</v>
      </c>
    </row>
    <row r="321" spans="1:15" ht="18" customHeight="1">
      <c r="A321" s="11">
        <v>30</v>
      </c>
      <c r="B321" s="12" t="s">
        <v>363</v>
      </c>
      <c r="C321" s="11">
        <v>144</v>
      </c>
      <c r="D321" s="12" t="s">
        <v>379</v>
      </c>
      <c r="E321" s="13">
        <v>19</v>
      </c>
      <c r="F321" s="13">
        <v>282</v>
      </c>
      <c r="G321" s="13">
        <v>585</v>
      </c>
      <c r="H321" s="13">
        <v>867</v>
      </c>
      <c r="I321" s="13">
        <v>252</v>
      </c>
      <c r="J321" s="14">
        <v>48000</v>
      </c>
      <c r="K321" s="14">
        <v>190</v>
      </c>
      <c r="L321" s="14">
        <v>0</v>
      </c>
      <c r="M321" s="14">
        <v>0</v>
      </c>
      <c r="N321" s="14">
        <v>146160</v>
      </c>
      <c r="O321" s="14">
        <v>194350</v>
      </c>
    </row>
    <row r="322" spans="1:15" ht="18" customHeight="1">
      <c r="A322" s="11">
        <v>31</v>
      </c>
      <c r="B322" s="12" t="s">
        <v>380</v>
      </c>
      <c r="C322" s="11">
        <v>59</v>
      </c>
      <c r="D322" s="12" t="s">
        <v>381</v>
      </c>
      <c r="E322" s="13">
        <v>16</v>
      </c>
      <c r="F322" s="13">
        <v>553</v>
      </c>
      <c r="G322" s="13">
        <v>561</v>
      </c>
      <c r="H322" s="13">
        <v>1114</v>
      </c>
      <c r="I322" s="13">
        <v>642</v>
      </c>
      <c r="J322" s="14">
        <v>179000</v>
      </c>
      <c r="K322" s="14">
        <v>49466.9990234375</v>
      </c>
      <c r="L322" s="14">
        <v>0</v>
      </c>
      <c r="M322" s="14">
        <v>0</v>
      </c>
      <c r="N322" s="14">
        <v>498782.99609375</v>
      </c>
      <c r="O322" s="14">
        <v>727250</v>
      </c>
    </row>
    <row r="323" spans="1:15" ht="18" customHeight="1">
      <c r="A323" s="11">
        <v>31</v>
      </c>
      <c r="B323" s="12" t="s">
        <v>380</v>
      </c>
      <c r="C323" s="11">
        <v>60</v>
      </c>
      <c r="D323" s="12" t="s">
        <v>382</v>
      </c>
      <c r="E323" s="13">
        <v>35</v>
      </c>
      <c r="F323" s="13">
        <v>368</v>
      </c>
      <c r="G323" s="13">
        <v>544</v>
      </c>
      <c r="H323" s="13">
        <v>912</v>
      </c>
      <c r="I323" s="13">
        <v>824</v>
      </c>
      <c r="J323" s="14">
        <v>221200</v>
      </c>
      <c r="K323" s="14">
        <v>23834.099853515625</v>
      </c>
      <c r="L323" s="14">
        <v>0</v>
      </c>
      <c r="M323" s="14">
        <v>0</v>
      </c>
      <c r="N323" s="14">
        <v>840040.9013671875</v>
      </c>
      <c r="O323" s="14">
        <v>1085075</v>
      </c>
    </row>
    <row r="324" spans="1:15" ht="18" customHeight="1">
      <c r="A324" s="11">
        <v>31</v>
      </c>
      <c r="B324" s="12" t="s">
        <v>380</v>
      </c>
      <c r="C324" s="11">
        <v>324</v>
      </c>
      <c r="D324" s="12" t="s">
        <v>383</v>
      </c>
      <c r="E324" s="13">
        <v>22</v>
      </c>
      <c r="F324" s="13">
        <v>301</v>
      </c>
      <c r="G324" s="13">
        <v>223</v>
      </c>
      <c r="H324" s="13">
        <v>524</v>
      </c>
      <c r="I324" s="13">
        <v>245</v>
      </c>
      <c r="J324" s="14">
        <v>42000</v>
      </c>
      <c r="K324" s="14">
        <v>0</v>
      </c>
      <c r="L324" s="14">
        <v>0</v>
      </c>
      <c r="M324" s="14">
        <v>0</v>
      </c>
      <c r="N324" s="14">
        <v>640695</v>
      </c>
      <c r="O324" s="14">
        <v>682695</v>
      </c>
    </row>
    <row r="325" spans="1:15" ht="18" customHeight="1">
      <c r="A325" s="11">
        <v>31</v>
      </c>
      <c r="B325" s="12" t="s">
        <v>380</v>
      </c>
      <c r="C325" s="11">
        <v>164</v>
      </c>
      <c r="D325" s="12" t="s">
        <v>384</v>
      </c>
      <c r="E325" s="13">
        <v>13</v>
      </c>
      <c r="F325" s="13">
        <v>196</v>
      </c>
      <c r="G325" s="13">
        <v>178</v>
      </c>
      <c r="H325" s="13">
        <v>374</v>
      </c>
      <c r="I325" s="13">
        <v>560</v>
      </c>
      <c r="J325" s="14">
        <v>64400</v>
      </c>
      <c r="K325" s="14">
        <v>31625</v>
      </c>
      <c r="L325" s="14">
        <v>0</v>
      </c>
      <c r="M325" s="14">
        <v>0</v>
      </c>
      <c r="N325" s="14">
        <v>140275</v>
      </c>
      <c r="O325" s="14">
        <v>236300</v>
      </c>
    </row>
    <row r="326" spans="1:15" ht="18" customHeight="1">
      <c r="A326" s="11">
        <v>31</v>
      </c>
      <c r="B326" s="12" t="s">
        <v>380</v>
      </c>
      <c r="C326" s="11">
        <v>105</v>
      </c>
      <c r="D326" s="12" t="s">
        <v>385</v>
      </c>
      <c r="E326" s="13">
        <v>12</v>
      </c>
      <c r="F326" s="13">
        <v>420</v>
      </c>
      <c r="G326" s="13">
        <v>421</v>
      </c>
      <c r="H326" s="13">
        <v>841</v>
      </c>
      <c r="I326" s="13">
        <v>296</v>
      </c>
      <c r="J326" s="14">
        <v>36400</v>
      </c>
      <c r="K326" s="14">
        <v>0</v>
      </c>
      <c r="L326" s="14">
        <v>0</v>
      </c>
      <c r="M326" s="14">
        <v>0</v>
      </c>
      <c r="N326" s="14">
        <v>257700</v>
      </c>
      <c r="O326" s="14">
        <v>294100</v>
      </c>
    </row>
    <row r="327" spans="1:15" ht="18" customHeight="1">
      <c r="A327" s="11">
        <v>32</v>
      </c>
      <c r="B327" s="12" t="s">
        <v>386</v>
      </c>
      <c r="C327" s="11">
        <v>137</v>
      </c>
      <c r="D327" s="12" t="s">
        <v>387</v>
      </c>
      <c r="E327" s="13">
        <v>10</v>
      </c>
      <c r="F327" s="13">
        <v>46</v>
      </c>
      <c r="G327" s="13">
        <v>274</v>
      </c>
      <c r="H327" s="13">
        <v>320</v>
      </c>
      <c r="I327" s="13">
        <v>317</v>
      </c>
      <c r="J327" s="14">
        <v>149025</v>
      </c>
      <c r="K327" s="14">
        <v>65110.350036621094</v>
      </c>
      <c r="L327" s="14">
        <v>0</v>
      </c>
      <c r="M327" s="14">
        <v>0</v>
      </c>
      <c r="N327" s="14">
        <v>231414.650390625</v>
      </c>
      <c r="O327" s="14">
        <v>445550</v>
      </c>
    </row>
    <row r="328" spans="1:15" ht="18" customHeight="1">
      <c r="A328" s="11">
        <v>32</v>
      </c>
      <c r="B328" s="12" t="s">
        <v>386</v>
      </c>
      <c r="C328" s="11">
        <v>136</v>
      </c>
      <c r="D328" s="12" t="s">
        <v>388</v>
      </c>
      <c r="E328" s="13">
        <v>8</v>
      </c>
      <c r="F328" s="13">
        <v>188</v>
      </c>
      <c r="G328" s="13">
        <v>322</v>
      </c>
      <c r="H328" s="13">
        <v>510</v>
      </c>
      <c r="I328" s="13">
        <v>88</v>
      </c>
      <c r="J328" s="14">
        <v>16660.7001953125</v>
      </c>
      <c r="K328" s="14">
        <v>3688</v>
      </c>
      <c r="L328" s="14">
        <v>0</v>
      </c>
      <c r="M328" s="14">
        <v>0</v>
      </c>
      <c r="N328" s="14">
        <v>9325.5</v>
      </c>
      <c r="O328" s="14">
        <v>29674.2001953125</v>
      </c>
    </row>
    <row r="329" spans="1:15" ht="18" customHeight="1">
      <c r="A329" s="11">
        <v>32</v>
      </c>
      <c r="B329" s="12" t="s">
        <v>386</v>
      </c>
      <c r="C329" s="11">
        <v>326</v>
      </c>
      <c r="D329" s="12" t="s">
        <v>389</v>
      </c>
      <c r="E329" s="13">
        <v>8</v>
      </c>
      <c r="F329" s="13">
        <v>58</v>
      </c>
      <c r="G329" s="13">
        <v>143</v>
      </c>
      <c r="H329" s="13">
        <v>201</v>
      </c>
      <c r="I329" s="13">
        <v>224</v>
      </c>
      <c r="J329" s="14">
        <v>0</v>
      </c>
      <c r="K329" s="14">
        <v>0</v>
      </c>
      <c r="L329" s="14">
        <v>0</v>
      </c>
      <c r="M329" s="14">
        <v>0</v>
      </c>
      <c r="N329" s="14">
        <v>0</v>
      </c>
      <c r="O329" s="14">
        <v>0</v>
      </c>
    </row>
    <row r="330" spans="1:15" ht="18" customHeight="1">
      <c r="A330" s="15"/>
      <c r="B330" s="15"/>
      <c r="C330" s="15"/>
      <c r="D330" s="15"/>
      <c r="E330" s="16">
        <v>0</v>
      </c>
      <c r="F330" s="16">
        <v>0</v>
      </c>
      <c r="G330" s="16">
        <v>0</v>
      </c>
      <c r="H330" s="16">
        <v>0</v>
      </c>
      <c r="I330" s="16">
        <v>0</v>
      </c>
      <c r="J330" s="15">
        <v>0</v>
      </c>
      <c r="K330" s="15">
        <v>0</v>
      </c>
      <c r="L330" s="15">
        <v>0</v>
      </c>
      <c r="M330" s="15">
        <v>0</v>
      </c>
      <c r="N330" s="15">
        <v>0</v>
      </c>
      <c r="O330" s="15">
        <v>0</v>
      </c>
    </row>
    <row r="331" spans="1:15" ht="18" customHeight="1">
      <c r="A331" s="11">
        <v>1</v>
      </c>
      <c r="B331" s="12" t="s">
        <v>390</v>
      </c>
      <c r="C331" s="11">
        <v>1</v>
      </c>
      <c r="D331" s="12" t="s">
        <v>391</v>
      </c>
      <c r="E331" s="13">
        <v>0</v>
      </c>
      <c r="F331" s="13">
        <v>0</v>
      </c>
      <c r="G331" s="13">
        <v>0</v>
      </c>
      <c r="H331" s="13">
        <v>0</v>
      </c>
      <c r="I331" s="13">
        <v>0</v>
      </c>
      <c r="J331" s="14">
        <v>0</v>
      </c>
      <c r="K331" s="14">
        <v>0</v>
      </c>
      <c r="L331" s="14">
        <v>0</v>
      </c>
      <c r="M331" s="14">
        <v>0</v>
      </c>
      <c r="N331" s="14">
        <v>0</v>
      </c>
      <c r="O331" s="14">
        <v>0</v>
      </c>
    </row>
    <row r="332" spans="1:15" ht="18" customHeight="1">
      <c r="A332" s="11">
        <v>2</v>
      </c>
      <c r="B332" s="12" t="s">
        <v>392</v>
      </c>
      <c r="C332" s="11">
        <v>2</v>
      </c>
      <c r="D332" s="12" t="s">
        <v>393</v>
      </c>
      <c r="E332" s="13">
        <v>0</v>
      </c>
      <c r="F332" s="13">
        <v>0</v>
      </c>
      <c r="G332" s="13">
        <v>0</v>
      </c>
      <c r="H332" s="13">
        <v>0</v>
      </c>
      <c r="I332" s="13">
        <v>0</v>
      </c>
      <c r="J332" s="14">
        <v>0</v>
      </c>
      <c r="K332" s="14">
        <v>0</v>
      </c>
      <c r="L332" s="14">
        <v>0</v>
      </c>
      <c r="M332" s="14">
        <v>0</v>
      </c>
      <c r="N332" s="14">
        <v>0</v>
      </c>
      <c r="O332" s="14">
        <v>0</v>
      </c>
    </row>
    <row r="333" spans="1:15" ht="18" customHeight="1">
      <c r="A333" s="11">
        <v>3</v>
      </c>
      <c r="B333" s="12" t="s">
        <v>394</v>
      </c>
      <c r="C333" s="11">
        <v>3</v>
      </c>
      <c r="D333" s="12" t="s">
        <v>395</v>
      </c>
      <c r="E333" s="13">
        <v>0</v>
      </c>
      <c r="F333" s="13">
        <v>0</v>
      </c>
      <c r="G333" s="13">
        <v>0</v>
      </c>
      <c r="H333" s="13">
        <v>0</v>
      </c>
      <c r="I333" s="13">
        <v>0</v>
      </c>
      <c r="J333" s="14">
        <v>0</v>
      </c>
      <c r="K333" s="14">
        <v>0</v>
      </c>
      <c r="L333" s="14">
        <v>0</v>
      </c>
      <c r="M333" s="14">
        <v>0</v>
      </c>
      <c r="N333" s="14">
        <v>0</v>
      </c>
      <c r="O333" s="14">
        <v>0</v>
      </c>
    </row>
    <row r="334" spans="1:15" ht="18" customHeight="1">
      <c r="A334" s="11">
        <v>4</v>
      </c>
      <c r="B334" s="12" t="s">
        <v>396</v>
      </c>
      <c r="C334" s="11">
        <v>4</v>
      </c>
      <c r="D334" s="12" t="s">
        <v>397</v>
      </c>
      <c r="E334" s="13">
        <v>3</v>
      </c>
      <c r="F334" s="13">
        <v>31</v>
      </c>
      <c r="G334" s="13">
        <v>30</v>
      </c>
      <c r="H334" s="13">
        <v>61</v>
      </c>
      <c r="I334" s="13">
        <v>32</v>
      </c>
      <c r="J334" s="14">
        <v>2700</v>
      </c>
      <c r="K334" s="14">
        <v>40</v>
      </c>
      <c r="L334" s="14">
        <v>0</v>
      </c>
      <c r="M334" s="14">
        <v>0</v>
      </c>
      <c r="N334" s="14">
        <v>2460</v>
      </c>
      <c r="O334" s="14">
        <v>5200</v>
      </c>
    </row>
    <row r="335" spans="1:15" ht="18" customHeight="1">
      <c r="A335" s="11">
        <v>5</v>
      </c>
      <c r="B335" s="12" t="s">
        <v>398</v>
      </c>
      <c r="C335" s="11">
        <v>5</v>
      </c>
      <c r="D335" s="12" t="s">
        <v>399</v>
      </c>
      <c r="E335" s="13">
        <v>0</v>
      </c>
      <c r="F335" s="13">
        <v>0</v>
      </c>
      <c r="G335" s="13">
        <v>0</v>
      </c>
      <c r="H335" s="13">
        <v>0</v>
      </c>
      <c r="I335" s="13">
        <v>0</v>
      </c>
      <c r="J335" s="14">
        <v>0</v>
      </c>
      <c r="K335" s="14">
        <v>0</v>
      </c>
      <c r="L335" s="14">
        <v>0</v>
      </c>
      <c r="M335" s="14">
        <v>0</v>
      </c>
      <c r="N335" s="14">
        <v>0</v>
      </c>
      <c r="O335" s="14">
        <v>0</v>
      </c>
    </row>
    <row r="336" spans="1:15" ht="18" customHeight="1">
      <c r="A336" s="11">
        <v>6</v>
      </c>
      <c r="B336" s="12" t="s">
        <v>400</v>
      </c>
      <c r="C336" s="11">
        <v>6</v>
      </c>
      <c r="D336" s="12" t="s">
        <v>401</v>
      </c>
      <c r="E336" s="13">
        <v>0</v>
      </c>
      <c r="F336" s="13">
        <v>0</v>
      </c>
      <c r="G336" s="13">
        <v>0</v>
      </c>
      <c r="H336" s="13">
        <v>0</v>
      </c>
      <c r="I336" s="13">
        <v>0</v>
      </c>
      <c r="J336" s="14">
        <v>0</v>
      </c>
      <c r="K336" s="14">
        <v>0</v>
      </c>
      <c r="L336" s="14">
        <v>0</v>
      </c>
      <c r="M336" s="14">
        <v>0</v>
      </c>
      <c r="N336" s="14">
        <v>0</v>
      </c>
      <c r="O336" s="14">
        <v>0</v>
      </c>
    </row>
    <row r="337" spans="1:15" ht="18" customHeight="1">
      <c r="A337" s="11">
        <v>7</v>
      </c>
      <c r="B337" s="12" t="s">
        <v>402</v>
      </c>
      <c r="C337" s="11">
        <v>7</v>
      </c>
      <c r="D337" s="12" t="s">
        <v>403</v>
      </c>
      <c r="E337" s="13">
        <v>0</v>
      </c>
      <c r="F337" s="13">
        <v>0</v>
      </c>
      <c r="G337" s="13">
        <v>0</v>
      </c>
      <c r="H337" s="13">
        <v>0</v>
      </c>
      <c r="I337" s="13">
        <v>0</v>
      </c>
      <c r="J337" s="14">
        <v>0</v>
      </c>
      <c r="K337" s="14">
        <v>0</v>
      </c>
      <c r="L337" s="14">
        <v>0</v>
      </c>
      <c r="M337" s="14">
        <v>0</v>
      </c>
      <c r="N337" s="14">
        <v>0</v>
      </c>
      <c r="O337" s="14">
        <v>0</v>
      </c>
    </row>
    <row r="338" spans="1:15" ht="18" customHeight="1">
      <c r="A338" s="11">
        <v>8</v>
      </c>
      <c r="B338" s="12" t="s">
        <v>404</v>
      </c>
      <c r="C338" s="11">
        <v>8</v>
      </c>
      <c r="D338" s="12" t="s">
        <v>405</v>
      </c>
      <c r="E338" s="13">
        <v>0</v>
      </c>
      <c r="F338" s="13">
        <v>0</v>
      </c>
      <c r="G338" s="13">
        <v>0</v>
      </c>
      <c r="H338" s="13">
        <v>0</v>
      </c>
      <c r="I338" s="13">
        <v>0</v>
      </c>
      <c r="J338" s="14">
        <v>0</v>
      </c>
      <c r="K338" s="14">
        <v>0</v>
      </c>
      <c r="L338" s="14">
        <v>0</v>
      </c>
      <c r="M338" s="14">
        <v>0</v>
      </c>
      <c r="N338" s="14">
        <v>0</v>
      </c>
      <c r="O338" s="14">
        <v>0</v>
      </c>
    </row>
    <row r="339" spans="1:15" ht="18" customHeight="1">
      <c r="A339" s="11">
        <v>9</v>
      </c>
      <c r="B339" s="12" t="s">
        <v>406</v>
      </c>
      <c r="C339" s="11">
        <v>9</v>
      </c>
      <c r="D339" s="12" t="s">
        <v>407</v>
      </c>
      <c r="E339" s="13">
        <v>0</v>
      </c>
      <c r="F339" s="13">
        <v>0</v>
      </c>
      <c r="G339" s="13">
        <v>0</v>
      </c>
      <c r="H339" s="13">
        <v>0</v>
      </c>
      <c r="I339" s="13">
        <v>0</v>
      </c>
      <c r="J339" s="14">
        <v>0</v>
      </c>
      <c r="K339" s="14">
        <v>0</v>
      </c>
      <c r="L339" s="14">
        <v>0</v>
      </c>
      <c r="M339" s="14">
        <v>0</v>
      </c>
      <c r="N339" s="14">
        <v>0</v>
      </c>
      <c r="O339" s="14">
        <v>0</v>
      </c>
    </row>
    <row r="340" spans="1:15" ht="18" customHeight="1">
      <c r="A340" s="11">
        <v>10</v>
      </c>
      <c r="B340" s="12" t="s">
        <v>408</v>
      </c>
      <c r="C340" s="11">
        <v>10</v>
      </c>
      <c r="D340" s="12" t="s">
        <v>409</v>
      </c>
      <c r="E340" s="13">
        <v>11</v>
      </c>
      <c r="F340" s="13">
        <v>62</v>
      </c>
      <c r="G340" s="13">
        <v>44</v>
      </c>
      <c r="H340" s="13">
        <v>106</v>
      </c>
      <c r="I340" s="13">
        <v>148</v>
      </c>
      <c r="J340" s="14">
        <v>47768.470947265625</v>
      </c>
      <c r="K340" s="14">
        <v>2900</v>
      </c>
      <c r="L340" s="14">
        <v>0</v>
      </c>
      <c r="M340" s="14">
        <v>0</v>
      </c>
      <c r="N340" s="14">
        <v>73131.529052734375</v>
      </c>
      <c r="O340" s="14">
        <v>123800</v>
      </c>
    </row>
    <row r="341" spans="1:15" ht="18" customHeight="1">
      <c r="A341" s="11">
        <v>11</v>
      </c>
      <c r="B341" s="12" t="s">
        <v>410</v>
      </c>
      <c r="C341" s="11">
        <v>11</v>
      </c>
      <c r="D341" s="12" t="s">
        <v>411</v>
      </c>
      <c r="E341" s="13">
        <v>0</v>
      </c>
      <c r="F341" s="13">
        <v>0</v>
      </c>
      <c r="G341" s="13">
        <v>0</v>
      </c>
      <c r="H341" s="13">
        <v>0</v>
      </c>
      <c r="I341" s="13">
        <v>0</v>
      </c>
      <c r="J341" s="14">
        <v>0</v>
      </c>
      <c r="K341" s="14">
        <v>0</v>
      </c>
      <c r="L341" s="14">
        <v>0</v>
      </c>
      <c r="M341" s="14">
        <v>0</v>
      </c>
      <c r="N341" s="14">
        <v>0</v>
      </c>
      <c r="O341" s="14">
        <v>0</v>
      </c>
    </row>
    <row r="342" spans="1:15" ht="18" customHeight="1">
      <c r="A342" s="11">
        <v>12</v>
      </c>
      <c r="B342" s="12" t="s">
        <v>412</v>
      </c>
      <c r="C342" s="11">
        <v>12</v>
      </c>
      <c r="D342" s="12" t="s">
        <v>413</v>
      </c>
      <c r="E342" s="13">
        <v>0</v>
      </c>
      <c r="F342" s="13">
        <v>0</v>
      </c>
      <c r="G342" s="13">
        <v>0</v>
      </c>
      <c r="H342" s="13">
        <v>0</v>
      </c>
      <c r="I342" s="13">
        <v>0</v>
      </c>
      <c r="J342" s="14">
        <v>0</v>
      </c>
      <c r="K342" s="14">
        <v>0</v>
      </c>
      <c r="L342" s="14">
        <v>0</v>
      </c>
      <c r="M342" s="14">
        <v>0</v>
      </c>
      <c r="N342" s="14">
        <v>0</v>
      </c>
      <c r="O342" s="14">
        <v>0</v>
      </c>
    </row>
    <row r="343" spans="1:15" ht="18" customHeight="1">
      <c r="A343" s="11">
        <v>13</v>
      </c>
      <c r="B343" s="12" t="s">
        <v>414</v>
      </c>
      <c r="C343" s="11">
        <v>13</v>
      </c>
      <c r="D343" s="12" t="s">
        <v>415</v>
      </c>
      <c r="E343" s="13">
        <v>5</v>
      </c>
      <c r="F343" s="13">
        <v>92</v>
      </c>
      <c r="G343" s="13">
        <v>65</v>
      </c>
      <c r="H343" s="13">
        <v>157</v>
      </c>
      <c r="I343" s="13">
        <v>63</v>
      </c>
      <c r="J343" s="14">
        <v>24000</v>
      </c>
      <c r="K343" s="14">
        <v>2505</v>
      </c>
      <c r="L343" s="14">
        <v>0</v>
      </c>
      <c r="M343" s="14">
        <v>0</v>
      </c>
      <c r="N343" s="14">
        <v>29095</v>
      </c>
      <c r="O343" s="14">
        <v>55600</v>
      </c>
    </row>
    <row r="344" spans="1:15" ht="18" customHeight="1">
      <c r="A344" s="11">
        <v>14</v>
      </c>
      <c r="B344" s="12" t="s">
        <v>416</v>
      </c>
      <c r="C344" s="11">
        <v>14</v>
      </c>
      <c r="D344" s="12" t="s">
        <v>417</v>
      </c>
      <c r="E344" s="13">
        <v>0</v>
      </c>
      <c r="F344" s="13">
        <v>0</v>
      </c>
      <c r="G344" s="13">
        <v>0</v>
      </c>
      <c r="H344" s="13">
        <v>0</v>
      </c>
      <c r="I344" s="13">
        <v>0</v>
      </c>
      <c r="J344" s="14">
        <v>0</v>
      </c>
      <c r="K344" s="14">
        <v>0</v>
      </c>
      <c r="L344" s="14">
        <v>0</v>
      </c>
      <c r="M344" s="14">
        <v>0</v>
      </c>
      <c r="N344" s="14">
        <v>0</v>
      </c>
      <c r="O344" s="14">
        <v>0</v>
      </c>
    </row>
    <row r="345" spans="1:15" ht="18" customHeight="1">
      <c r="A345" s="11">
        <v>15</v>
      </c>
      <c r="B345" s="12" t="s">
        <v>418</v>
      </c>
      <c r="C345" s="11">
        <v>15</v>
      </c>
      <c r="D345" s="12" t="s">
        <v>419</v>
      </c>
      <c r="E345" s="13">
        <v>0</v>
      </c>
      <c r="F345" s="13">
        <v>0</v>
      </c>
      <c r="G345" s="13">
        <v>0</v>
      </c>
      <c r="H345" s="13">
        <v>0</v>
      </c>
      <c r="I345" s="13">
        <v>0</v>
      </c>
      <c r="J345" s="14">
        <v>0</v>
      </c>
      <c r="K345" s="14">
        <v>0</v>
      </c>
      <c r="L345" s="14">
        <v>0</v>
      </c>
      <c r="M345" s="14">
        <v>0</v>
      </c>
      <c r="N345" s="14">
        <v>0</v>
      </c>
      <c r="O345" s="14">
        <v>0</v>
      </c>
    </row>
    <row r="346" spans="1:15" ht="18" customHeight="1">
      <c r="A346" s="11">
        <v>16</v>
      </c>
      <c r="B346" s="12" t="s">
        <v>420</v>
      </c>
      <c r="C346" s="11">
        <v>16</v>
      </c>
      <c r="D346" s="12" t="s">
        <v>421</v>
      </c>
      <c r="E346" s="13">
        <v>0</v>
      </c>
      <c r="F346" s="13">
        <v>0</v>
      </c>
      <c r="G346" s="13">
        <v>0</v>
      </c>
      <c r="H346" s="13">
        <v>0</v>
      </c>
      <c r="I346" s="13">
        <v>0</v>
      </c>
      <c r="J346" s="14">
        <v>0</v>
      </c>
      <c r="K346" s="14">
        <v>0</v>
      </c>
      <c r="L346" s="14">
        <v>0</v>
      </c>
      <c r="M346" s="14">
        <v>0</v>
      </c>
      <c r="N346" s="14">
        <v>0</v>
      </c>
      <c r="O346" s="14">
        <v>0</v>
      </c>
    </row>
    <row r="347" spans="1:15" ht="18" customHeight="1">
      <c r="A347" s="11">
        <v>17</v>
      </c>
      <c r="B347" s="12" t="s">
        <v>422</v>
      </c>
      <c r="C347" s="11">
        <v>17</v>
      </c>
      <c r="D347" s="12" t="s">
        <v>423</v>
      </c>
      <c r="E347" s="13">
        <v>0</v>
      </c>
      <c r="F347" s="13">
        <v>0</v>
      </c>
      <c r="G347" s="13">
        <v>0</v>
      </c>
      <c r="H347" s="13">
        <v>0</v>
      </c>
      <c r="I347" s="13">
        <v>0</v>
      </c>
      <c r="J347" s="14">
        <v>0</v>
      </c>
      <c r="K347" s="14">
        <v>0</v>
      </c>
      <c r="L347" s="14">
        <v>0</v>
      </c>
      <c r="M347" s="14">
        <v>0</v>
      </c>
      <c r="N347" s="14">
        <v>0</v>
      </c>
      <c r="O347" s="14">
        <v>0</v>
      </c>
    </row>
    <row r="348" spans="1:15" ht="18" customHeight="1">
      <c r="A348" s="11">
        <v>18</v>
      </c>
      <c r="B348" s="12" t="s">
        <v>424</v>
      </c>
      <c r="C348" s="11">
        <v>18</v>
      </c>
      <c r="D348" s="12" t="s">
        <v>425</v>
      </c>
      <c r="E348" s="13">
        <v>0</v>
      </c>
      <c r="F348" s="13">
        <v>0</v>
      </c>
      <c r="G348" s="13">
        <v>0</v>
      </c>
      <c r="H348" s="13">
        <v>0</v>
      </c>
      <c r="I348" s="13">
        <v>0</v>
      </c>
      <c r="J348" s="14">
        <v>0</v>
      </c>
      <c r="K348" s="14">
        <v>0</v>
      </c>
      <c r="L348" s="14">
        <v>0</v>
      </c>
      <c r="M348" s="14">
        <v>0</v>
      </c>
      <c r="N348" s="14">
        <v>0</v>
      </c>
      <c r="O348" s="14">
        <v>0</v>
      </c>
    </row>
    <row r="349" spans="1:15" ht="18" customHeight="1">
      <c r="A349" s="11">
        <v>19</v>
      </c>
      <c r="B349" s="12" t="s">
        <v>426</v>
      </c>
      <c r="C349" s="11">
        <v>19</v>
      </c>
      <c r="D349" s="12" t="s">
        <v>427</v>
      </c>
      <c r="E349" s="13">
        <v>0</v>
      </c>
      <c r="F349" s="13">
        <v>0</v>
      </c>
      <c r="G349" s="13">
        <v>0</v>
      </c>
      <c r="H349" s="13">
        <v>0</v>
      </c>
      <c r="I349" s="13">
        <v>0</v>
      </c>
      <c r="J349" s="14">
        <v>0</v>
      </c>
      <c r="K349" s="14">
        <v>0</v>
      </c>
      <c r="L349" s="14">
        <v>0</v>
      </c>
      <c r="M349" s="14">
        <v>0</v>
      </c>
      <c r="N349" s="14">
        <v>0</v>
      </c>
      <c r="O349" s="14">
        <v>0</v>
      </c>
    </row>
    <row r="350" spans="1:15" ht="18" customHeight="1">
      <c r="A350" s="11">
        <v>20</v>
      </c>
      <c r="B350" s="12" t="s">
        <v>428</v>
      </c>
      <c r="C350" s="11">
        <v>20</v>
      </c>
      <c r="D350" s="12" t="s">
        <v>429</v>
      </c>
      <c r="E350" s="13">
        <v>0</v>
      </c>
      <c r="F350" s="13">
        <v>0</v>
      </c>
      <c r="G350" s="13">
        <v>0</v>
      </c>
      <c r="H350" s="13">
        <v>0</v>
      </c>
      <c r="I350" s="13">
        <v>0</v>
      </c>
      <c r="J350" s="14">
        <v>0</v>
      </c>
      <c r="K350" s="14">
        <v>0</v>
      </c>
      <c r="L350" s="14">
        <v>0</v>
      </c>
      <c r="M350" s="14">
        <v>0</v>
      </c>
      <c r="N350" s="14">
        <v>0</v>
      </c>
      <c r="O350" s="14">
        <v>0</v>
      </c>
    </row>
    <row r="351" spans="1:15" ht="18" customHeight="1">
      <c r="A351" s="11">
        <v>21</v>
      </c>
      <c r="B351" s="12" t="s">
        <v>430</v>
      </c>
      <c r="C351" s="11">
        <v>21</v>
      </c>
      <c r="D351" s="12" t="s">
        <v>431</v>
      </c>
      <c r="E351" s="13">
        <v>0</v>
      </c>
      <c r="F351" s="13">
        <v>0</v>
      </c>
      <c r="G351" s="13">
        <v>0</v>
      </c>
      <c r="H351" s="13">
        <v>0</v>
      </c>
      <c r="I351" s="13">
        <v>0</v>
      </c>
      <c r="J351" s="14">
        <v>0</v>
      </c>
      <c r="K351" s="14">
        <v>0</v>
      </c>
      <c r="L351" s="14">
        <v>0</v>
      </c>
      <c r="M351" s="14">
        <v>0</v>
      </c>
      <c r="N351" s="14">
        <v>0</v>
      </c>
      <c r="O351" s="14">
        <v>0</v>
      </c>
    </row>
    <row r="352" spans="1:15" ht="18" customHeight="1">
      <c r="A352" s="11">
        <v>22</v>
      </c>
      <c r="B352" s="12" t="s">
        <v>432</v>
      </c>
      <c r="C352" s="11">
        <v>22</v>
      </c>
      <c r="D352" s="12" t="s">
        <v>433</v>
      </c>
      <c r="E352" s="13">
        <v>0</v>
      </c>
      <c r="F352" s="13">
        <v>0</v>
      </c>
      <c r="G352" s="13">
        <v>0</v>
      </c>
      <c r="H352" s="13">
        <v>0</v>
      </c>
      <c r="I352" s="13">
        <v>0</v>
      </c>
      <c r="J352" s="14">
        <v>0</v>
      </c>
      <c r="K352" s="14">
        <v>0</v>
      </c>
      <c r="L352" s="14">
        <v>0</v>
      </c>
      <c r="M352" s="14">
        <v>0</v>
      </c>
      <c r="N352" s="14">
        <v>0</v>
      </c>
      <c r="O352" s="14">
        <v>0</v>
      </c>
    </row>
    <row r="353" spans="1:16" ht="18" customHeight="1">
      <c r="A353" s="11">
        <v>23</v>
      </c>
      <c r="B353" s="12" t="s">
        <v>434</v>
      </c>
      <c r="C353" s="11">
        <v>23</v>
      </c>
      <c r="D353" s="12" t="s">
        <v>435</v>
      </c>
      <c r="E353" s="13">
        <v>0</v>
      </c>
      <c r="F353" s="13">
        <v>0</v>
      </c>
      <c r="G353" s="13">
        <v>0</v>
      </c>
      <c r="H353" s="13">
        <v>0</v>
      </c>
      <c r="I353" s="13">
        <v>0</v>
      </c>
      <c r="J353" s="14">
        <v>0</v>
      </c>
      <c r="K353" s="14">
        <v>0</v>
      </c>
      <c r="L353" s="14">
        <v>0</v>
      </c>
      <c r="M353" s="14">
        <v>0</v>
      </c>
      <c r="N353" s="14">
        <v>0</v>
      </c>
      <c r="O353" s="14">
        <v>0</v>
      </c>
    </row>
    <row r="354" spans="1:16" s="17" customFormat="1" ht="18" customHeight="1">
      <c r="A354" s="11">
        <v>24</v>
      </c>
      <c r="B354" s="12" t="s">
        <v>436</v>
      </c>
      <c r="C354" s="11">
        <v>24</v>
      </c>
      <c r="D354" s="12" t="s">
        <v>437</v>
      </c>
      <c r="E354" s="13">
        <v>0</v>
      </c>
      <c r="F354" s="13">
        <v>0</v>
      </c>
      <c r="G354" s="13">
        <v>0</v>
      </c>
      <c r="H354" s="13">
        <v>0</v>
      </c>
      <c r="I354" s="13">
        <v>0</v>
      </c>
      <c r="J354" s="14">
        <v>0</v>
      </c>
      <c r="K354" s="14">
        <v>0</v>
      </c>
      <c r="L354" s="14">
        <v>0</v>
      </c>
      <c r="M354" s="14">
        <v>0</v>
      </c>
      <c r="N354" s="14">
        <v>0</v>
      </c>
      <c r="O354" s="14">
        <v>0</v>
      </c>
      <c r="P354" s="8"/>
    </row>
    <row r="355" spans="1:16" ht="18" customHeight="1">
      <c r="A355" s="11">
        <v>25</v>
      </c>
      <c r="B355" s="12" t="s">
        <v>438</v>
      </c>
      <c r="C355" s="11">
        <v>25</v>
      </c>
      <c r="D355" s="12" t="s">
        <v>439</v>
      </c>
      <c r="E355" s="13">
        <v>0</v>
      </c>
      <c r="F355" s="13">
        <v>0</v>
      </c>
      <c r="G355" s="13">
        <v>0</v>
      </c>
      <c r="H355" s="13">
        <v>0</v>
      </c>
      <c r="I355" s="13">
        <v>0</v>
      </c>
      <c r="J355" s="14">
        <v>0</v>
      </c>
      <c r="K355" s="14">
        <v>0</v>
      </c>
      <c r="L355" s="14">
        <v>0</v>
      </c>
      <c r="M355" s="14">
        <v>0</v>
      </c>
      <c r="N355" s="14">
        <v>0</v>
      </c>
      <c r="O355" s="14">
        <v>0</v>
      </c>
      <c r="P355" s="17"/>
    </row>
    <row r="356" spans="1:16" ht="18" customHeight="1">
      <c r="A356" s="11">
        <v>26</v>
      </c>
      <c r="B356" s="12" t="s">
        <v>440</v>
      </c>
      <c r="C356" s="11">
        <v>26</v>
      </c>
      <c r="D356" s="12" t="s">
        <v>441</v>
      </c>
      <c r="E356" s="13">
        <v>0</v>
      </c>
      <c r="F356" s="13">
        <v>0</v>
      </c>
      <c r="G356" s="13">
        <v>0</v>
      </c>
      <c r="H356" s="13">
        <v>0</v>
      </c>
      <c r="I356" s="13">
        <v>0</v>
      </c>
      <c r="J356" s="14">
        <v>0</v>
      </c>
      <c r="K356" s="14">
        <v>0</v>
      </c>
      <c r="L356" s="14">
        <v>0</v>
      </c>
      <c r="M356" s="14">
        <v>0</v>
      </c>
      <c r="N356" s="14">
        <v>0</v>
      </c>
      <c r="O356" s="14">
        <v>0</v>
      </c>
    </row>
    <row r="357" spans="1:16" ht="18" customHeight="1">
      <c r="A357" s="11">
        <v>27</v>
      </c>
      <c r="B357" s="12" t="s">
        <v>442</v>
      </c>
      <c r="C357" s="11">
        <v>27</v>
      </c>
      <c r="D357" s="12" t="s">
        <v>443</v>
      </c>
      <c r="E357" s="13">
        <v>0</v>
      </c>
      <c r="F357" s="13">
        <v>0</v>
      </c>
      <c r="G357" s="13">
        <v>0</v>
      </c>
      <c r="H357" s="13">
        <v>0</v>
      </c>
      <c r="I357" s="13">
        <v>0</v>
      </c>
      <c r="J357" s="14">
        <v>0</v>
      </c>
      <c r="K357" s="14">
        <v>0</v>
      </c>
      <c r="L357" s="14">
        <v>0</v>
      </c>
      <c r="M357" s="14">
        <v>0</v>
      </c>
      <c r="N357" s="14">
        <v>0</v>
      </c>
      <c r="O357" s="14">
        <v>0</v>
      </c>
    </row>
    <row r="358" spans="1:16" ht="18" customHeight="1">
      <c r="A358" s="11">
        <v>28</v>
      </c>
      <c r="B358" s="12" t="s">
        <v>444</v>
      </c>
      <c r="C358" s="11">
        <v>28</v>
      </c>
      <c r="D358" s="12" t="s">
        <v>445</v>
      </c>
      <c r="E358" s="13">
        <v>0</v>
      </c>
      <c r="F358" s="13">
        <v>0</v>
      </c>
      <c r="G358" s="13">
        <v>0</v>
      </c>
      <c r="H358" s="13">
        <v>0</v>
      </c>
      <c r="I358" s="13">
        <v>0</v>
      </c>
      <c r="J358" s="14">
        <v>0</v>
      </c>
      <c r="K358" s="14">
        <v>0</v>
      </c>
      <c r="L358" s="14">
        <v>0</v>
      </c>
      <c r="M358" s="14">
        <v>0</v>
      </c>
      <c r="N358" s="14">
        <v>0</v>
      </c>
      <c r="O358" s="14">
        <v>0</v>
      </c>
    </row>
    <row r="359" spans="1:16" ht="18" customHeight="1">
      <c r="A359" s="11">
        <v>29</v>
      </c>
      <c r="B359" s="12" t="s">
        <v>446</v>
      </c>
      <c r="C359" s="11">
        <v>29</v>
      </c>
      <c r="D359" s="12" t="s">
        <v>447</v>
      </c>
      <c r="E359" s="13">
        <v>0</v>
      </c>
      <c r="F359" s="13">
        <v>0</v>
      </c>
      <c r="G359" s="13">
        <v>0</v>
      </c>
      <c r="H359" s="13">
        <v>0</v>
      </c>
      <c r="I359" s="13">
        <v>0</v>
      </c>
      <c r="J359" s="14">
        <v>0</v>
      </c>
      <c r="K359" s="14">
        <v>0</v>
      </c>
      <c r="L359" s="14">
        <v>0</v>
      </c>
      <c r="M359" s="14">
        <v>0</v>
      </c>
      <c r="N359" s="14">
        <v>0</v>
      </c>
      <c r="O359" s="14">
        <v>0</v>
      </c>
    </row>
    <row r="360" spans="1:16" ht="18" customHeight="1">
      <c r="A360" s="11">
        <v>30</v>
      </c>
      <c r="B360" s="12" t="s">
        <v>448</v>
      </c>
      <c r="C360" s="11">
        <v>30</v>
      </c>
      <c r="D360" s="12" t="s">
        <v>449</v>
      </c>
      <c r="E360" s="13">
        <v>16</v>
      </c>
      <c r="F360" s="13">
        <v>31</v>
      </c>
      <c r="G360" s="13">
        <v>161</v>
      </c>
      <c r="H360" s="13">
        <v>192</v>
      </c>
      <c r="I360" s="13">
        <v>472</v>
      </c>
      <c r="J360" s="14">
        <v>703777.875</v>
      </c>
      <c r="K360" s="14">
        <v>233005.79370117188</v>
      </c>
      <c r="L360" s="14">
        <v>40204.000305175781</v>
      </c>
      <c r="M360" s="14">
        <v>0</v>
      </c>
      <c r="N360" s="14">
        <v>597137.828125</v>
      </c>
      <c r="O360" s="14">
        <v>1574125.5</v>
      </c>
    </row>
    <row r="361" spans="1:16" ht="18" customHeight="1">
      <c r="A361" s="11">
        <v>31</v>
      </c>
      <c r="B361" s="12" t="s">
        <v>450</v>
      </c>
      <c r="C361" s="11">
        <v>31</v>
      </c>
      <c r="D361" s="12" t="s">
        <v>451</v>
      </c>
      <c r="E361" s="13">
        <v>10</v>
      </c>
      <c r="F361" s="13">
        <v>52</v>
      </c>
      <c r="G361" s="13">
        <v>50</v>
      </c>
      <c r="H361" s="13">
        <v>102</v>
      </c>
      <c r="I361" s="13">
        <v>125</v>
      </c>
      <c r="J361" s="14">
        <v>31600</v>
      </c>
      <c r="K361" s="14">
        <v>0</v>
      </c>
      <c r="L361" s="14">
        <v>0</v>
      </c>
      <c r="M361" s="14">
        <v>0</v>
      </c>
      <c r="N361" s="14">
        <v>61900</v>
      </c>
      <c r="O361" s="14">
        <v>93500</v>
      </c>
    </row>
    <row r="362" spans="1:16" ht="18" customHeight="1">
      <c r="A362" s="11">
        <v>32</v>
      </c>
      <c r="B362" s="12" t="s">
        <v>452</v>
      </c>
      <c r="C362" s="11">
        <v>32</v>
      </c>
      <c r="D362" s="12" t="s">
        <v>453</v>
      </c>
      <c r="E362" s="13">
        <v>0</v>
      </c>
      <c r="F362" s="13">
        <v>0</v>
      </c>
      <c r="G362" s="13">
        <v>0</v>
      </c>
      <c r="H362" s="13">
        <v>0</v>
      </c>
      <c r="I362" s="13">
        <v>0</v>
      </c>
      <c r="J362" s="14">
        <v>0</v>
      </c>
      <c r="K362" s="14">
        <v>0</v>
      </c>
      <c r="L362" s="14">
        <v>0</v>
      </c>
      <c r="M362" s="14">
        <v>0</v>
      </c>
      <c r="N362" s="14">
        <v>0</v>
      </c>
      <c r="O362" s="14">
        <v>0</v>
      </c>
    </row>
    <row r="363" spans="1:16" ht="18" customHeight="1">
      <c r="A363" s="11">
        <v>33</v>
      </c>
      <c r="B363" s="12" t="s">
        <v>454</v>
      </c>
      <c r="C363" s="11">
        <v>800</v>
      </c>
      <c r="D363" s="12" t="s">
        <v>455</v>
      </c>
      <c r="E363" s="13">
        <v>1</v>
      </c>
      <c r="F363" s="13">
        <v>75</v>
      </c>
      <c r="G363" s="13">
        <v>42</v>
      </c>
      <c r="H363" s="13">
        <v>117</v>
      </c>
      <c r="I363" s="13">
        <v>40</v>
      </c>
      <c r="J363" s="14">
        <v>0</v>
      </c>
      <c r="K363" s="14">
        <v>0</v>
      </c>
      <c r="L363" s="14">
        <v>0</v>
      </c>
      <c r="M363" s="14">
        <v>0</v>
      </c>
      <c r="N363" s="14">
        <v>0</v>
      </c>
      <c r="O363" s="14">
        <v>0</v>
      </c>
    </row>
    <row r="364" spans="1:16" ht="18" customHeight="1">
      <c r="E364" s="18">
        <f t="shared" ref="E364:O364" si="0">SUM(E6:E363)</f>
        <v>3316</v>
      </c>
      <c r="F364" s="18">
        <f t="shared" si="0"/>
        <v>33995</v>
      </c>
      <c r="G364" s="18">
        <f t="shared" si="0"/>
        <v>44382</v>
      </c>
      <c r="H364" s="18">
        <f t="shared" si="0"/>
        <v>78377</v>
      </c>
      <c r="I364" s="18">
        <f t="shared" si="0"/>
        <v>71850</v>
      </c>
      <c r="J364" s="19">
        <f t="shared" si="0"/>
        <v>17056989.465202332</v>
      </c>
      <c r="K364" s="19">
        <f t="shared" si="0"/>
        <v>6954204.1289978027</v>
      </c>
      <c r="L364" s="19">
        <f t="shared" si="0"/>
        <v>180871.71842956543</v>
      </c>
      <c r="M364" s="19">
        <f t="shared" si="0"/>
        <v>0</v>
      </c>
      <c r="N364" s="19">
        <f t="shared" si="0"/>
        <v>28199701.736862183</v>
      </c>
      <c r="O364" s="19">
        <f t="shared" si="0"/>
        <v>52391767.000778198</v>
      </c>
    </row>
  </sheetData>
  <autoFilter ref="A5:O364" xr:uid="{26B1C45C-17DA-49A5-95F5-A2CA355CEAA0}"/>
  <mergeCells count="1">
    <mergeCell ref="A4:O4"/>
  </mergeCells>
  <pageMargins left="0.70000000000000007" right="0.70000000000000007" top="0.75" bottom="0.75" header="0.30000000000000004" footer="0.30000000000000004"/>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AE7D1-3E7E-40C3-AA7B-463616712FDB}">
  <dimension ref="B1:H322"/>
  <sheetViews>
    <sheetView showGridLines="0" topLeftCell="A295" workbookViewId="0">
      <selection activeCell="F319" sqref="F319"/>
    </sheetView>
  </sheetViews>
  <sheetFormatPr baseColWidth="10" defaultColWidth="11.375" defaultRowHeight="12.75"/>
  <cols>
    <col min="1" max="1" width="2.875" style="103" customWidth="1"/>
    <col min="2" max="2" width="6.75" style="120" customWidth="1"/>
    <col min="3" max="3" width="20.75" style="120" customWidth="1"/>
    <col min="4" max="4" width="9.75" style="120" customWidth="1"/>
    <col min="5" max="5" width="48.75" style="120" bestFit="1" customWidth="1"/>
    <col min="6" max="6" width="23" style="123" customWidth="1"/>
    <col min="7" max="7" width="16.875" style="120" customWidth="1"/>
    <col min="8" max="8" width="23.625" style="124" customWidth="1"/>
    <col min="9" max="9" width="4.25" style="103" customWidth="1"/>
    <col min="10" max="16384" width="11.375" style="103"/>
  </cols>
  <sheetData>
    <row r="1" spans="2:8" ht="15">
      <c r="B1" s="101"/>
      <c r="C1" s="101"/>
      <c r="D1" s="101"/>
      <c r="E1" s="101"/>
      <c r="F1" s="101"/>
      <c r="G1" s="101"/>
      <c r="H1" s="102" t="s">
        <v>28</v>
      </c>
    </row>
    <row r="2" spans="2:8" ht="15">
      <c r="B2" s="101"/>
      <c r="C2" s="101"/>
      <c r="D2" s="101"/>
      <c r="E2" s="101"/>
      <c r="F2" s="101"/>
      <c r="G2" s="101"/>
      <c r="H2" s="102" t="s">
        <v>0</v>
      </c>
    </row>
    <row r="3" spans="2:8" ht="15">
      <c r="B3" s="104"/>
      <c r="C3" s="104"/>
      <c r="D3" s="104"/>
      <c r="E3" s="104"/>
      <c r="F3" s="104"/>
      <c r="G3" s="104"/>
      <c r="H3" s="102" t="s">
        <v>1</v>
      </c>
    </row>
    <row r="4" spans="2:8" ht="4.5" customHeight="1">
      <c r="B4" s="105"/>
      <c r="C4" s="105"/>
      <c r="D4" s="105"/>
      <c r="E4" s="105"/>
      <c r="F4" s="105"/>
      <c r="G4" s="105"/>
      <c r="H4" s="106"/>
    </row>
    <row r="5" spans="2:8" ht="16.5" customHeight="1">
      <c r="B5" s="382" t="s">
        <v>489</v>
      </c>
      <c r="C5" s="382"/>
      <c r="D5" s="382"/>
      <c r="E5" s="382"/>
      <c r="F5" s="382"/>
      <c r="G5" s="382"/>
      <c r="H5" s="382"/>
    </row>
    <row r="6" spans="2:8" ht="6.75" customHeight="1">
      <c r="B6" s="107"/>
      <c r="C6" s="107"/>
      <c r="D6" s="107"/>
      <c r="E6" s="107"/>
      <c r="F6" s="107"/>
      <c r="G6" s="107"/>
      <c r="H6" s="107"/>
    </row>
    <row r="7" spans="2:8" ht="38.25" customHeight="1">
      <c r="B7" s="79" t="s">
        <v>30</v>
      </c>
      <c r="C7" s="79" t="s">
        <v>31</v>
      </c>
      <c r="D7" s="79" t="s">
        <v>491</v>
      </c>
      <c r="E7" s="79" t="s">
        <v>492</v>
      </c>
      <c r="F7" s="80" t="s">
        <v>537</v>
      </c>
      <c r="G7" s="79" t="s">
        <v>542</v>
      </c>
      <c r="H7" s="79" t="s">
        <v>493</v>
      </c>
    </row>
    <row r="8" spans="2:8" s="114" customFormat="1" ht="15" customHeight="1">
      <c r="B8" s="108">
        <v>1</v>
      </c>
      <c r="C8" s="109" t="s">
        <v>45</v>
      </c>
      <c r="D8" s="110">
        <v>63</v>
      </c>
      <c r="E8" s="109" t="s">
        <v>46</v>
      </c>
      <c r="F8" s="111">
        <v>406</v>
      </c>
      <c r="G8" s="112">
        <v>1330</v>
      </c>
      <c r="H8" s="113">
        <f t="shared" ref="H8:H71" si="0">F8/G8*100</f>
        <v>30.526315789473685</v>
      </c>
    </row>
    <row r="9" spans="2:8" s="114" customFormat="1" ht="15" customHeight="1">
      <c r="B9" s="108">
        <v>1</v>
      </c>
      <c r="C9" s="109" t="s">
        <v>45</v>
      </c>
      <c r="D9" s="110">
        <v>284</v>
      </c>
      <c r="E9" s="109" t="s">
        <v>47</v>
      </c>
      <c r="F9" s="111">
        <v>84</v>
      </c>
      <c r="G9" s="112">
        <v>536</v>
      </c>
      <c r="H9" s="113">
        <f t="shared" si="0"/>
        <v>15.671641791044777</v>
      </c>
    </row>
    <row r="10" spans="2:8" s="114" customFormat="1" ht="15" customHeight="1">
      <c r="B10" s="108">
        <v>1</v>
      </c>
      <c r="C10" s="109" t="s">
        <v>45</v>
      </c>
      <c r="D10" s="110">
        <v>318</v>
      </c>
      <c r="E10" s="109" t="s">
        <v>48</v>
      </c>
      <c r="F10" s="111">
        <v>36</v>
      </c>
      <c r="G10" s="112">
        <v>516</v>
      </c>
      <c r="H10" s="113">
        <f t="shared" si="0"/>
        <v>6.9767441860465116</v>
      </c>
    </row>
    <row r="11" spans="2:8" s="114" customFormat="1" ht="15" customHeight="1">
      <c r="B11" s="108">
        <v>1</v>
      </c>
      <c r="C11" s="109" t="s">
        <v>45</v>
      </c>
      <c r="D11" s="110">
        <v>247</v>
      </c>
      <c r="E11" s="109" t="s">
        <v>49</v>
      </c>
      <c r="F11" s="111">
        <v>38</v>
      </c>
      <c r="G11" s="112">
        <v>767</v>
      </c>
      <c r="H11" s="113">
        <f t="shared" si="0"/>
        <v>4.9543676662320726</v>
      </c>
    </row>
    <row r="12" spans="2:8" s="114" customFormat="1" ht="15" customHeight="1">
      <c r="B12" s="108">
        <v>1</v>
      </c>
      <c r="C12" s="109" t="s">
        <v>45</v>
      </c>
      <c r="D12" s="110">
        <v>319</v>
      </c>
      <c r="E12" s="109" t="s">
        <v>50</v>
      </c>
      <c r="F12" s="111">
        <v>41</v>
      </c>
      <c r="G12" s="112">
        <v>290</v>
      </c>
      <c r="H12" s="113">
        <f t="shared" si="0"/>
        <v>14.13793103448276</v>
      </c>
    </row>
    <row r="13" spans="2:8" s="114" customFormat="1" ht="15" customHeight="1">
      <c r="B13" s="108">
        <v>1</v>
      </c>
      <c r="C13" s="109" t="s">
        <v>45</v>
      </c>
      <c r="D13" s="110">
        <v>16</v>
      </c>
      <c r="E13" s="109" t="s">
        <v>51</v>
      </c>
      <c r="F13" s="111">
        <v>98</v>
      </c>
      <c r="G13" s="112">
        <v>1132</v>
      </c>
      <c r="H13" s="113">
        <f t="shared" si="0"/>
        <v>8.6572438162544181</v>
      </c>
    </row>
    <row r="14" spans="2:8" s="114" customFormat="1" ht="15" customHeight="1">
      <c r="B14" s="108">
        <v>1</v>
      </c>
      <c r="C14" s="109" t="s">
        <v>45</v>
      </c>
      <c r="D14" s="110">
        <v>285</v>
      </c>
      <c r="E14" s="109" t="s">
        <v>52</v>
      </c>
      <c r="F14" s="111">
        <v>25</v>
      </c>
      <c r="G14" s="112">
        <v>208</v>
      </c>
      <c r="H14" s="113">
        <f t="shared" si="0"/>
        <v>12.01923076923077</v>
      </c>
    </row>
    <row r="15" spans="2:8" s="114" customFormat="1" ht="15" customHeight="1">
      <c r="B15" s="108">
        <v>2</v>
      </c>
      <c r="C15" s="109" t="s">
        <v>19</v>
      </c>
      <c r="D15" s="110">
        <v>64</v>
      </c>
      <c r="E15" s="109" t="s">
        <v>54</v>
      </c>
      <c r="F15" s="111">
        <v>57</v>
      </c>
      <c r="G15" s="112">
        <v>1494</v>
      </c>
      <c r="H15" s="113">
        <f t="shared" si="0"/>
        <v>3.8152610441767072</v>
      </c>
    </row>
    <row r="16" spans="2:8" s="114" customFormat="1" ht="15" customHeight="1">
      <c r="B16" s="108">
        <v>2</v>
      </c>
      <c r="C16" s="109" t="s">
        <v>19</v>
      </c>
      <c r="D16" s="110">
        <v>215</v>
      </c>
      <c r="E16" s="109" t="s">
        <v>55</v>
      </c>
      <c r="F16" s="111">
        <v>48</v>
      </c>
      <c r="G16" s="112">
        <v>987</v>
      </c>
      <c r="H16" s="113">
        <f t="shared" si="0"/>
        <v>4.86322188449848</v>
      </c>
    </row>
    <row r="17" spans="2:8" s="114" customFormat="1" ht="15" customHeight="1">
      <c r="B17" s="108">
        <v>2</v>
      </c>
      <c r="C17" s="109" t="s">
        <v>19</v>
      </c>
      <c r="D17" s="110">
        <v>17</v>
      </c>
      <c r="E17" s="109" t="s">
        <v>56</v>
      </c>
      <c r="F17" s="111">
        <v>23</v>
      </c>
      <c r="G17" s="112">
        <v>1706</v>
      </c>
      <c r="H17" s="113">
        <f t="shared" si="0"/>
        <v>1.3481828839390386</v>
      </c>
    </row>
    <row r="18" spans="2:8" s="114" customFormat="1" ht="15" customHeight="1">
      <c r="B18" s="108">
        <v>2</v>
      </c>
      <c r="C18" s="109" t="s">
        <v>19</v>
      </c>
      <c r="D18" s="110">
        <v>154</v>
      </c>
      <c r="E18" s="109" t="s">
        <v>57</v>
      </c>
      <c r="F18" s="111">
        <v>178</v>
      </c>
      <c r="G18" s="112">
        <v>1558</v>
      </c>
      <c r="H18" s="113">
        <f t="shared" si="0"/>
        <v>11.424903722721439</v>
      </c>
    </row>
    <row r="19" spans="2:8" s="114" customFormat="1" ht="15" customHeight="1">
      <c r="B19" s="108">
        <v>2</v>
      </c>
      <c r="C19" s="109" t="s">
        <v>19</v>
      </c>
      <c r="D19" s="110">
        <v>18</v>
      </c>
      <c r="E19" s="109" t="s">
        <v>58</v>
      </c>
      <c r="F19" s="111">
        <v>48</v>
      </c>
      <c r="G19" s="112">
        <v>1887</v>
      </c>
      <c r="H19" s="113">
        <f t="shared" si="0"/>
        <v>2.5437201907790143</v>
      </c>
    </row>
    <row r="20" spans="2:8" s="114" customFormat="1" ht="15" customHeight="1">
      <c r="B20" s="108">
        <v>2</v>
      </c>
      <c r="C20" s="109" t="s">
        <v>19</v>
      </c>
      <c r="D20" s="110">
        <v>143</v>
      </c>
      <c r="E20" s="109" t="s">
        <v>59</v>
      </c>
      <c r="F20" s="111">
        <v>18</v>
      </c>
      <c r="G20" s="112">
        <v>1884</v>
      </c>
      <c r="H20" s="113">
        <f t="shared" si="0"/>
        <v>0.95541401273885351</v>
      </c>
    </row>
    <row r="21" spans="2:8" s="114" customFormat="1" ht="15" customHeight="1">
      <c r="B21" s="108">
        <v>3</v>
      </c>
      <c r="C21" s="109" t="s">
        <v>60</v>
      </c>
      <c r="D21" s="110">
        <v>19</v>
      </c>
      <c r="E21" s="109" t="s">
        <v>61</v>
      </c>
      <c r="F21" s="111">
        <v>139</v>
      </c>
      <c r="G21" s="112">
        <v>832</v>
      </c>
      <c r="H21" s="113">
        <f t="shared" si="0"/>
        <v>16.706730769230766</v>
      </c>
    </row>
    <row r="22" spans="2:8" s="114" customFormat="1" ht="15" customHeight="1">
      <c r="B22" s="108">
        <v>3</v>
      </c>
      <c r="C22" s="109" t="s">
        <v>60</v>
      </c>
      <c r="D22" s="110">
        <v>282</v>
      </c>
      <c r="E22" s="109" t="s">
        <v>62</v>
      </c>
      <c r="F22" s="111">
        <v>63</v>
      </c>
      <c r="G22" s="112">
        <v>1588</v>
      </c>
      <c r="H22" s="113">
        <f t="shared" si="0"/>
        <v>3.9672544080604535</v>
      </c>
    </row>
    <row r="23" spans="2:8" s="114" customFormat="1" ht="15" customHeight="1">
      <c r="B23" s="108">
        <v>4</v>
      </c>
      <c r="C23" s="109" t="s">
        <v>63</v>
      </c>
      <c r="D23" s="110">
        <v>21</v>
      </c>
      <c r="E23" s="109" t="s">
        <v>64</v>
      </c>
      <c r="F23" s="110">
        <v>139</v>
      </c>
      <c r="G23" s="112">
        <v>927</v>
      </c>
      <c r="H23" s="113">
        <f t="shared" si="0"/>
        <v>14.994606256742179</v>
      </c>
    </row>
    <row r="24" spans="2:8" s="114" customFormat="1" ht="15" customHeight="1">
      <c r="B24" s="108">
        <v>4</v>
      </c>
      <c r="C24" s="109" t="s">
        <v>63</v>
      </c>
      <c r="D24" s="110">
        <v>272</v>
      </c>
      <c r="E24" s="109" t="s">
        <v>494</v>
      </c>
      <c r="F24" s="110">
        <v>11</v>
      </c>
      <c r="G24" s="112">
        <v>588</v>
      </c>
      <c r="H24" s="113">
        <f t="shared" si="0"/>
        <v>1.870748299319728</v>
      </c>
    </row>
    <row r="25" spans="2:8" s="114" customFormat="1" ht="15" customHeight="1">
      <c r="B25" s="108">
        <v>4</v>
      </c>
      <c r="C25" s="109" t="s">
        <v>63</v>
      </c>
      <c r="D25" s="110">
        <v>20</v>
      </c>
      <c r="E25" s="109" t="s">
        <v>66</v>
      </c>
      <c r="F25" s="110">
        <v>34</v>
      </c>
      <c r="G25" s="112">
        <v>552</v>
      </c>
      <c r="H25" s="113">
        <f t="shared" si="0"/>
        <v>6.1594202898550732</v>
      </c>
    </row>
    <row r="26" spans="2:8" s="114" customFormat="1" ht="15" customHeight="1">
      <c r="B26" s="108">
        <v>7</v>
      </c>
      <c r="C26" s="109" t="s">
        <v>67</v>
      </c>
      <c r="D26" s="110">
        <v>331</v>
      </c>
      <c r="E26" s="109" t="s">
        <v>68</v>
      </c>
      <c r="F26" s="110">
        <v>0</v>
      </c>
      <c r="G26" s="112">
        <v>264</v>
      </c>
      <c r="H26" s="113">
        <f t="shared" si="0"/>
        <v>0</v>
      </c>
    </row>
    <row r="27" spans="2:8" s="114" customFormat="1" ht="15" customHeight="1">
      <c r="B27" s="108">
        <v>7</v>
      </c>
      <c r="C27" s="109" t="s">
        <v>67</v>
      </c>
      <c r="D27" s="110">
        <v>22</v>
      </c>
      <c r="E27" s="109" t="s">
        <v>69</v>
      </c>
      <c r="F27" s="110">
        <v>0</v>
      </c>
      <c r="G27" s="112">
        <v>976</v>
      </c>
      <c r="H27" s="113">
        <f t="shared" si="0"/>
        <v>0</v>
      </c>
    </row>
    <row r="28" spans="2:8" s="114" customFormat="1" ht="15" customHeight="1">
      <c r="B28" s="108">
        <v>7</v>
      </c>
      <c r="C28" s="109" t="s">
        <v>67</v>
      </c>
      <c r="D28" s="110">
        <v>70</v>
      </c>
      <c r="E28" s="109" t="s">
        <v>70</v>
      </c>
      <c r="F28" s="110">
        <v>0</v>
      </c>
      <c r="G28" s="112">
        <v>870</v>
      </c>
      <c r="H28" s="113">
        <f t="shared" si="0"/>
        <v>0</v>
      </c>
    </row>
    <row r="29" spans="2:8" s="114" customFormat="1" ht="15" customHeight="1">
      <c r="B29" s="108">
        <v>7</v>
      </c>
      <c r="C29" s="109" t="s">
        <v>67</v>
      </c>
      <c r="D29" s="110">
        <v>67</v>
      </c>
      <c r="E29" s="109" t="s">
        <v>71</v>
      </c>
      <c r="F29" s="110">
        <v>0</v>
      </c>
      <c r="G29" s="112">
        <v>798</v>
      </c>
      <c r="H29" s="113">
        <f t="shared" si="0"/>
        <v>0</v>
      </c>
    </row>
    <row r="30" spans="2:8" s="114" customFormat="1" ht="15" customHeight="1">
      <c r="B30" s="108">
        <v>7</v>
      </c>
      <c r="C30" s="109" t="s">
        <v>67</v>
      </c>
      <c r="D30" s="110">
        <v>262</v>
      </c>
      <c r="E30" s="109" t="s">
        <v>72</v>
      </c>
      <c r="F30" s="110">
        <v>0</v>
      </c>
      <c r="G30" s="112">
        <v>346</v>
      </c>
      <c r="H30" s="113">
        <f t="shared" si="0"/>
        <v>0</v>
      </c>
    </row>
    <row r="31" spans="2:8" s="114" customFormat="1" ht="15" customHeight="1">
      <c r="B31" s="108">
        <v>7</v>
      </c>
      <c r="C31" s="109" t="s">
        <v>67</v>
      </c>
      <c r="D31" s="110">
        <v>69</v>
      </c>
      <c r="E31" s="109" t="s">
        <v>73</v>
      </c>
      <c r="F31" s="110">
        <v>0</v>
      </c>
      <c r="G31" s="112">
        <v>615</v>
      </c>
      <c r="H31" s="113">
        <f t="shared" si="0"/>
        <v>0</v>
      </c>
    </row>
    <row r="32" spans="2:8" s="114" customFormat="1" ht="15" customHeight="1">
      <c r="B32" s="108">
        <v>7</v>
      </c>
      <c r="C32" s="109" t="s">
        <v>67</v>
      </c>
      <c r="D32" s="110">
        <v>340</v>
      </c>
      <c r="E32" s="109" t="s">
        <v>74</v>
      </c>
      <c r="F32" s="110">
        <v>1</v>
      </c>
      <c r="G32" s="112">
        <v>291</v>
      </c>
      <c r="H32" s="113">
        <f t="shared" si="0"/>
        <v>0.3436426116838488</v>
      </c>
    </row>
    <row r="33" spans="2:8" s="114" customFormat="1" ht="15" customHeight="1">
      <c r="B33" s="108">
        <v>7</v>
      </c>
      <c r="C33" s="109" t="s">
        <v>67</v>
      </c>
      <c r="D33" s="110">
        <v>171</v>
      </c>
      <c r="E33" s="109" t="s">
        <v>75</v>
      </c>
      <c r="F33" s="110">
        <v>27</v>
      </c>
      <c r="G33" s="112">
        <v>814</v>
      </c>
      <c r="H33" s="113">
        <f t="shared" si="0"/>
        <v>3.3169533169533167</v>
      </c>
    </row>
    <row r="34" spans="2:8" s="114" customFormat="1" ht="15" customHeight="1">
      <c r="B34" s="108">
        <v>7</v>
      </c>
      <c r="C34" s="109" t="s">
        <v>67</v>
      </c>
      <c r="D34" s="110">
        <v>325</v>
      </c>
      <c r="E34" s="109" t="s">
        <v>76</v>
      </c>
      <c r="F34" s="110">
        <v>0</v>
      </c>
      <c r="G34" s="112">
        <v>470</v>
      </c>
      <c r="H34" s="113">
        <f t="shared" si="0"/>
        <v>0</v>
      </c>
    </row>
    <row r="35" spans="2:8" s="114" customFormat="1" ht="15" customHeight="1">
      <c r="B35" s="108">
        <v>7</v>
      </c>
      <c r="C35" s="109" t="s">
        <v>67</v>
      </c>
      <c r="D35" s="110">
        <v>170</v>
      </c>
      <c r="E35" s="109" t="s">
        <v>77</v>
      </c>
      <c r="F35" s="110">
        <v>0</v>
      </c>
      <c r="G35" s="112">
        <v>598</v>
      </c>
      <c r="H35" s="113">
        <f t="shared" si="0"/>
        <v>0</v>
      </c>
    </row>
    <row r="36" spans="2:8" s="114" customFormat="1" ht="15" customHeight="1">
      <c r="B36" s="108">
        <v>7</v>
      </c>
      <c r="C36" s="109" t="s">
        <v>67</v>
      </c>
      <c r="D36" s="110">
        <v>68</v>
      </c>
      <c r="E36" s="109" t="s">
        <v>78</v>
      </c>
      <c r="F36" s="110">
        <v>15</v>
      </c>
      <c r="G36" s="112">
        <v>828</v>
      </c>
      <c r="H36" s="113">
        <f t="shared" si="0"/>
        <v>1.8115942028985508</v>
      </c>
    </row>
    <row r="37" spans="2:8" s="114" customFormat="1" ht="15" customHeight="1">
      <c r="B37" s="108">
        <v>7</v>
      </c>
      <c r="C37" s="109" t="s">
        <v>67</v>
      </c>
      <c r="D37" s="110">
        <v>312</v>
      </c>
      <c r="E37" s="109" t="s">
        <v>79</v>
      </c>
      <c r="F37" s="110">
        <v>28</v>
      </c>
      <c r="G37" s="112">
        <v>705</v>
      </c>
      <c r="H37" s="113">
        <f t="shared" si="0"/>
        <v>3.9716312056737593</v>
      </c>
    </row>
    <row r="38" spans="2:8" s="114" customFormat="1" ht="15" customHeight="1">
      <c r="B38" s="108">
        <v>8</v>
      </c>
      <c r="C38" s="109" t="s">
        <v>20</v>
      </c>
      <c r="D38" s="110">
        <v>25</v>
      </c>
      <c r="E38" s="109" t="s">
        <v>81</v>
      </c>
      <c r="F38" s="110">
        <v>198</v>
      </c>
      <c r="G38" s="112">
        <v>975</v>
      </c>
      <c r="H38" s="113">
        <f t="shared" si="0"/>
        <v>20.307692307692307</v>
      </c>
    </row>
    <row r="39" spans="2:8" s="114" customFormat="1" ht="15" customHeight="1">
      <c r="B39" s="108">
        <v>8</v>
      </c>
      <c r="C39" s="109" t="s">
        <v>20</v>
      </c>
      <c r="D39" s="110">
        <v>219</v>
      </c>
      <c r="E39" s="109" t="s">
        <v>82</v>
      </c>
      <c r="F39" s="110">
        <v>207</v>
      </c>
      <c r="G39" s="112">
        <v>1194</v>
      </c>
      <c r="H39" s="113">
        <f t="shared" si="0"/>
        <v>17.336683417085428</v>
      </c>
    </row>
    <row r="40" spans="2:8" s="114" customFormat="1" ht="15" customHeight="1">
      <c r="B40" s="108">
        <v>8</v>
      </c>
      <c r="C40" s="109" t="s">
        <v>20</v>
      </c>
      <c r="D40" s="110">
        <v>218</v>
      </c>
      <c r="E40" s="109" t="s">
        <v>83</v>
      </c>
      <c r="F40" s="110">
        <v>26</v>
      </c>
      <c r="G40" s="112">
        <v>706</v>
      </c>
      <c r="H40" s="113">
        <f t="shared" si="0"/>
        <v>3.6827195467422094</v>
      </c>
    </row>
    <row r="41" spans="2:8" s="114" customFormat="1" ht="15" customHeight="1">
      <c r="B41" s="108">
        <v>8</v>
      </c>
      <c r="C41" s="109" t="s">
        <v>20</v>
      </c>
      <c r="D41" s="110">
        <v>208</v>
      </c>
      <c r="E41" s="109" t="s">
        <v>84</v>
      </c>
      <c r="F41" s="110">
        <v>76</v>
      </c>
      <c r="G41" s="112">
        <v>612</v>
      </c>
      <c r="H41" s="113">
        <f t="shared" si="0"/>
        <v>12.418300653594772</v>
      </c>
    </row>
    <row r="42" spans="2:8" s="114" customFormat="1" ht="15" customHeight="1">
      <c r="B42" s="108">
        <v>8</v>
      </c>
      <c r="C42" s="109" t="s">
        <v>20</v>
      </c>
      <c r="D42" s="110">
        <v>26</v>
      </c>
      <c r="E42" s="109" t="s">
        <v>85</v>
      </c>
      <c r="F42" s="110">
        <v>347</v>
      </c>
      <c r="G42" s="112">
        <v>1192</v>
      </c>
      <c r="H42" s="113">
        <f t="shared" si="0"/>
        <v>29.110738255033556</v>
      </c>
    </row>
    <row r="43" spans="2:8" s="114" customFormat="1" ht="15" customHeight="1">
      <c r="B43" s="108">
        <v>8</v>
      </c>
      <c r="C43" s="109" t="s">
        <v>20</v>
      </c>
      <c r="D43" s="110">
        <v>207</v>
      </c>
      <c r="E43" s="109" t="s">
        <v>86</v>
      </c>
      <c r="F43" s="110">
        <v>439</v>
      </c>
      <c r="G43" s="112">
        <v>1624</v>
      </c>
      <c r="H43" s="113">
        <f t="shared" si="0"/>
        <v>27.032019704433495</v>
      </c>
    </row>
    <row r="44" spans="2:8" s="114" customFormat="1" ht="15" customHeight="1">
      <c r="B44" s="108">
        <v>8</v>
      </c>
      <c r="C44" s="109" t="s">
        <v>20</v>
      </c>
      <c r="D44" s="110">
        <v>323</v>
      </c>
      <c r="E44" s="109" t="s">
        <v>87</v>
      </c>
      <c r="F44" s="110">
        <v>368</v>
      </c>
      <c r="G44" s="112">
        <v>2128</v>
      </c>
      <c r="H44" s="113">
        <f t="shared" si="0"/>
        <v>17.293233082706767</v>
      </c>
    </row>
    <row r="45" spans="2:8" s="114" customFormat="1" ht="15" customHeight="1">
      <c r="B45" s="108">
        <v>8</v>
      </c>
      <c r="C45" s="109" t="s">
        <v>20</v>
      </c>
      <c r="D45" s="110">
        <v>156</v>
      </c>
      <c r="E45" s="109" t="s">
        <v>88</v>
      </c>
      <c r="F45" s="110">
        <v>5</v>
      </c>
      <c r="G45" s="112">
        <v>1472</v>
      </c>
      <c r="H45" s="113">
        <f t="shared" si="0"/>
        <v>0.33967391304347827</v>
      </c>
    </row>
    <row r="46" spans="2:8" s="114" customFormat="1" ht="15" customHeight="1">
      <c r="B46" s="108">
        <v>9</v>
      </c>
      <c r="C46" s="109" t="s">
        <v>89</v>
      </c>
      <c r="D46" s="110">
        <v>132</v>
      </c>
      <c r="E46" s="109" t="s">
        <v>90</v>
      </c>
      <c r="F46" s="110">
        <v>17</v>
      </c>
      <c r="G46" s="112">
        <v>1283</v>
      </c>
      <c r="H46" s="113">
        <f t="shared" si="0"/>
        <v>1.3250194855806703</v>
      </c>
    </row>
    <row r="47" spans="2:8" s="114" customFormat="1" ht="15" customHeight="1">
      <c r="B47" s="108">
        <v>9</v>
      </c>
      <c r="C47" s="109" t="s">
        <v>89</v>
      </c>
      <c r="D47" s="110">
        <v>220</v>
      </c>
      <c r="E47" s="109" t="s">
        <v>495</v>
      </c>
      <c r="F47" s="110">
        <v>76</v>
      </c>
      <c r="G47" s="112">
        <v>1231</v>
      </c>
      <c r="H47" s="113">
        <f t="shared" si="0"/>
        <v>6.1738424045491476</v>
      </c>
    </row>
    <row r="48" spans="2:8" s="114" customFormat="1" ht="15" customHeight="1">
      <c r="B48" s="108">
        <v>9</v>
      </c>
      <c r="C48" s="109" t="s">
        <v>89</v>
      </c>
      <c r="D48" s="110">
        <v>221</v>
      </c>
      <c r="E48" s="109" t="s">
        <v>496</v>
      </c>
      <c r="F48" s="110">
        <v>0</v>
      </c>
      <c r="G48" s="112">
        <v>1484</v>
      </c>
      <c r="H48" s="113">
        <f t="shared" si="0"/>
        <v>0</v>
      </c>
    </row>
    <row r="49" spans="2:8" s="114" customFormat="1" ht="15" customHeight="1">
      <c r="B49" s="108">
        <v>9</v>
      </c>
      <c r="C49" s="109" t="s">
        <v>89</v>
      </c>
      <c r="D49" s="110">
        <v>4</v>
      </c>
      <c r="E49" s="109" t="s">
        <v>93</v>
      </c>
      <c r="F49" s="110">
        <v>0</v>
      </c>
      <c r="G49" s="112">
        <v>1486</v>
      </c>
      <c r="H49" s="113">
        <f t="shared" si="0"/>
        <v>0</v>
      </c>
    </row>
    <row r="50" spans="2:8" s="114" customFormat="1" ht="15" customHeight="1">
      <c r="B50" s="108">
        <v>9</v>
      </c>
      <c r="C50" s="109" t="s">
        <v>89</v>
      </c>
      <c r="D50" s="110">
        <v>106</v>
      </c>
      <c r="E50" s="109" t="s">
        <v>94</v>
      </c>
      <c r="F50" s="110">
        <v>0</v>
      </c>
      <c r="G50" s="112">
        <v>1076</v>
      </c>
      <c r="H50" s="113">
        <f t="shared" si="0"/>
        <v>0</v>
      </c>
    </row>
    <row r="51" spans="2:8" s="114" customFormat="1" ht="15" customHeight="1">
      <c r="B51" s="108">
        <v>9</v>
      </c>
      <c r="C51" s="109" t="s">
        <v>89</v>
      </c>
      <c r="D51" s="110">
        <v>11</v>
      </c>
      <c r="E51" s="109" t="s">
        <v>95</v>
      </c>
      <c r="F51" s="110">
        <v>61</v>
      </c>
      <c r="G51" s="112">
        <v>1549</v>
      </c>
      <c r="H51" s="113">
        <f t="shared" si="0"/>
        <v>3.9380245319561005</v>
      </c>
    </row>
    <row r="52" spans="2:8" s="114" customFormat="1" ht="15" customHeight="1">
      <c r="B52" s="108">
        <v>9</v>
      </c>
      <c r="C52" s="109" t="s">
        <v>89</v>
      </c>
      <c r="D52" s="110">
        <v>161</v>
      </c>
      <c r="E52" s="109" t="s">
        <v>96</v>
      </c>
      <c r="F52" s="110">
        <v>19</v>
      </c>
      <c r="G52" s="112">
        <v>1027</v>
      </c>
      <c r="H52" s="113">
        <f t="shared" si="0"/>
        <v>1.8500486854917235</v>
      </c>
    </row>
    <row r="53" spans="2:8" s="114" customFormat="1" ht="15" customHeight="1">
      <c r="B53" s="108">
        <v>9</v>
      </c>
      <c r="C53" s="109" t="s">
        <v>89</v>
      </c>
      <c r="D53" s="110">
        <v>166</v>
      </c>
      <c r="E53" s="109" t="s">
        <v>97</v>
      </c>
      <c r="F53" s="110">
        <v>204</v>
      </c>
      <c r="G53" s="112">
        <v>1306</v>
      </c>
      <c r="H53" s="113">
        <f t="shared" si="0"/>
        <v>15.620214395099541</v>
      </c>
    </row>
    <row r="54" spans="2:8" s="114" customFormat="1" ht="15" customHeight="1">
      <c r="B54" s="108">
        <v>9</v>
      </c>
      <c r="C54" s="109" t="s">
        <v>89</v>
      </c>
      <c r="D54" s="110">
        <v>189</v>
      </c>
      <c r="E54" s="109" t="s">
        <v>98</v>
      </c>
      <c r="F54" s="110">
        <v>26</v>
      </c>
      <c r="G54" s="112">
        <v>2323</v>
      </c>
      <c r="H54" s="113">
        <f t="shared" si="0"/>
        <v>1.1192423590185105</v>
      </c>
    </row>
    <row r="55" spans="2:8" s="114" customFormat="1" ht="15" customHeight="1">
      <c r="B55" s="108">
        <v>9</v>
      </c>
      <c r="C55" s="109" t="s">
        <v>89</v>
      </c>
      <c r="D55" s="110">
        <v>195</v>
      </c>
      <c r="E55" s="109" t="s">
        <v>99</v>
      </c>
      <c r="F55" s="110">
        <v>35</v>
      </c>
      <c r="G55" s="112">
        <v>1284</v>
      </c>
      <c r="H55" s="113">
        <f t="shared" si="0"/>
        <v>2.7258566978193146</v>
      </c>
    </row>
    <row r="56" spans="2:8" s="114" customFormat="1" ht="15" customHeight="1">
      <c r="B56" s="108">
        <v>9</v>
      </c>
      <c r="C56" s="109" t="s">
        <v>89</v>
      </c>
      <c r="D56" s="110">
        <v>224</v>
      </c>
      <c r="E56" s="109" t="s">
        <v>100</v>
      </c>
      <c r="F56" s="110">
        <v>79</v>
      </c>
      <c r="G56" s="112">
        <v>1662</v>
      </c>
      <c r="H56" s="113">
        <f t="shared" si="0"/>
        <v>4.7533092659446448</v>
      </c>
    </row>
    <row r="57" spans="2:8" s="114" customFormat="1" ht="15" customHeight="1">
      <c r="B57" s="108">
        <v>9</v>
      </c>
      <c r="C57" s="109" t="s">
        <v>89</v>
      </c>
      <c r="D57" s="110">
        <v>2</v>
      </c>
      <c r="E57" s="109" t="s">
        <v>101</v>
      </c>
      <c r="F57" s="110">
        <v>46</v>
      </c>
      <c r="G57" s="112">
        <v>1134</v>
      </c>
      <c r="H57" s="113">
        <f t="shared" si="0"/>
        <v>4.0564373897707231</v>
      </c>
    </row>
    <row r="58" spans="2:8" s="114" customFormat="1" ht="15" customHeight="1">
      <c r="B58" s="108">
        <v>9</v>
      </c>
      <c r="C58" s="109" t="s">
        <v>89</v>
      </c>
      <c r="D58" s="110">
        <v>210</v>
      </c>
      <c r="E58" s="109" t="s">
        <v>102</v>
      </c>
      <c r="F58" s="110">
        <v>48</v>
      </c>
      <c r="G58" s="112">
        <v>1417</v>
      </c>
      <c r="H58" s="113">
        <f t="shared" si="0"/>
        <v>3.3874382498235711</v>
      </c>
    </row>
    <row r="59" spans="2:8" s="114" customFormat="1" ht="15" customHeight="1">
      <c r="B59" s="108">
        <v>9</v>
      </c>
      <c r="C59" s="109" t="s">
        <v>89</v>
      </c>
      <c r="D59" s="110">
        <v>3</v>
      </c>
      <c r="E59" s="109" t="s">
        <v>103</v>
      </c>
      <c r="F59" s="110">
        <v>26</v>
      </c>
      <c r="G59" s="112">
        <v>1048</v>
      </c>
      <c r="H59" s="113">
        <f t="shared" si="0"/>
        <v>2.4809160305343512</v>
      </c>
    </row>
    <row r="60" spans="2:8" s="114" customFormat="1" ht="15" customHeight="1">
      <c r="B60" s="108">
        <v>9</v>
      </c>
      <c r="C60" s="109" t="s">
        <v>89</v>
      </c>
      <c r="D60" s="110">
        <v>196</v>
      </c>
      <c r="E60" s="109" t="s">
        <v>104</v>
      </c>
      <c r="F60" s="110">
        <v>30</v>
      </c>
      <c r="G60" s="112">
        <v>1261</v>
      </c>
      <c r="H60" s="113">
        <f t="shared" si="0"/>
        <v>2.3790642347343378</v>
      </c>
    </row>
    <row r="61" spans="2:8" s="114" customFormat="1" ht="15" customHeight="1">
      <c r="B61" s="108">
        <v>9</v>
      </c>
      <c r="C61" s="109" t="s">
        <v>89</v>
      </c>
      <c r="D61" s="110">
        <v>226</v>
      </c>
      <c r="E61" s="109" t="s">
        <v>105</v>
      </c>
      <c r="F61" s="110">
        <v>23</v>
      </c>
      <c r="G61" s="112">
        <v>1249</v>
      </c>
      <c r="H61" s="113">
        <f t="shared" si="0"/>
        <v>1.8414731785428344</v>
      </c>
    </row>
    <row r="62" spans="2:8" s="114" customFormat="1" ht="15" customHeight="1">
      <c r="B62" s="108">
        <v>9</v>
      </c>
      <c r="C62" s="109" t="s">
        <v>89</v>
      </c>
      <c r="D62" s="110">
        <v>225</v>
      </c>
      <c r="E62" s="109" t="s">
        <v>106</v>
      </c>
      <c r="F62" s="110">
        <v>0</v>
      </c>
      <c r="G62" s="112">
        <v>1157</v>
      </c>
      <c r="H62" s="113">
        <f t="shared" si="0"/>
        <v>0</v>
      </c>
    </row>
    <row r="63" spans="2:8" s="114" customFormat="1" ht="15" customHeight="1">
      <c r="B63" s="108">
        <v>9</v>
      </c>
      <c r="C63" s="109" t="s">
        <v>89</v>
      </c>
      <c r="D63" s="110">
        <v>211</v>
      </c>
      <c r="E63" s="109" t="s">
        <v>107</v>
      </c>
      <c r="F63" s="110">
        <v>0</v>
      </c>
      <c r="G63" s="112">
        <v>1048</v>
      </c>
      <c r="H63" s="113">
        <f t="shared" si="0"/>
        <v>0</v>
      </c>
    </row>
    <row r="64" spans="2:8" s="114" customFormat="1" ht="15" customHeight="1">
      <c r="B64" s="108">
        <v>9</v>
      </c>
      <c r="C64" s="109" t="s">
        <v>89</v>
      </c>
      <c r="D64" s="110">
        <v>209</v>
      </c>
      <c r="E64" s="109" t="s">
        <v>108</v>
      </c>
      <c r="F64" s="110">
        <v>82</v>
      </c>
      <c r="G64" s="112">
        <v>1756</v>
      </c>
      <c r="H64" s="113">
        <f t="shared" si="0"/>
        <v>4.6697038724373581</v>
      </c>
    </row>
    <row r="65" spans="2:8" s="114" customFormat="1" ht="15" customHeight="1">
      <c r="B65" s="108">
        <v>9</v>
      </c>
      <c r="C65" s="109" t="s">
        <v>89</v>
      </c>
      <c r="D65" s="110">
        <v>227</v>
      </c>
      <c r="E65" s="109" t="s">
        <v>109</v>
      </c>
      <c r="F65" s="110">
        <v>68</v>
      </c>
      <c r="G65" s="112">
        <v>2020</v>
      </c>
      <c r="H65" s="113">
        <f t="shared" si="0"/>
        <v>3.3663366336633667</v>
      </c>
    </row>
    <row r="66" spans="2:8" s="114" customFormat="1" ht="15" customHeight="1">
      <c r="B66" s="108">
        <v>9</v>
      </c>
      <c r="C66" s="109" t="s">
        <v>89</v>
      </c>
      <c r="D66" s="110">
        <v>267</v>
      </c>
      <c r="E66" s="109" t="s">
        <v>110</v>
      </c>
      <c r="F66" s="110">
        <v>2</v>
      </c>
      <c r="G66" s="112">
        <v>1744</v>
      </c>
      <c r="H66" s="113">
        <f t="shared" si="0"/>
        <v>0.11467889908256881</v>
      </c>
    </row>
    <row r="67" spans="2:8" s="114" customFormat="1" ht="15" customHeight="1">
      <c r="B67" s="108">
        <v>9</v>
      </c>
      <c r="C67" s="109" t="s">
        <v>89</v>
      </c>
      <c r="D67" s="110">
        <v>230</v>
      </c>
      <c r="E67" s="109" t="s">
        <v>111</v>
      </c>
      <c r="F67" s="110">
        <v>3</v>
      </c>
      <c r="G67" s="112">
        <v>1564</v>
      </c>
      <c r="H67" s="113">
        <f t="shared" si="0"/>
        <v>0.1918158567774936</v>
      </c>
    </row>
    <row r="68" spans="2:8" s="114" customFormat="1" ht="15" customHeight="1">
      <c r="B68" s="108">
        <v>9</v>
      </c>
      <c r="C68" s="109" t="s">
        <v>89</v>
      </c>
      <c r="D68" s="110">
        <v>186</v>
      </c>
      <c r="E68" s="109" t="s">
        <v>112</v>
      </c>
      <c r="F68" s="110">
        <v>52</v>
      </c>
      <c r="G68" s="112">
        <v>1675</v>
      </c>
      <c r="H68" s="113">
        <f t="shared" si="0"/>
        <v>3.1044776119402986</v>
      </c>
    </row>
    <row r="69" spans="2:8" s="114" customFormat="1" ht="15" customHeight="1">
      <c r="B69" s="108">
        <v>9</v>
      </c>
      <c r="C69" s="109" t="s">
        <v>89</v>
      </c>
      <c r="D69" s="110">
        <v>212</v>
      </c>
      <c r="E69" s="109" t="s">
        <v>113</v>
      </c>
      <c r="F69" s="110">
        <v>94</v>
      </c>
      <c r="G69" s="112">
        <v>1465</v>
      </c>
      <c r="H69" s="113">
        <f t="shared" si="0"/>
        <v>6.4163822525597265</v>
      </c>
    </row>
    <row r="70" spans="2:8" s="114" customFormat="1" ht="15" customHeight="1">
      <c r="B70" s="108">
        <v>9</v>
      </c>
      <c r="C70" s="109" t="s">
        <v>89</v>
      </c>
      <c r="D70" s="110">
        <v>15</v>
      </c>
      <c r="E70" s="109" t="s">
        <v>115</v>
      </c>
      <c r="F70" s="110">
        <v>118</v>
      </c>
      <c r="G70" s="112">
        <v>1068</v>
      </c>
      <c r="H70" s="113">
        <f t="shared" si="0"/>
        <v>11.04868913857678</v>
      </c>
    </row>
    <row r="71" spans="2:8" s="114" customFormat="1" ht="15" customHeight="1">
      <c r="B71" s="108">
        <v>9</v>
      </c>
      <c r="C71" s="109" t="s">
        <v>89</v>
      </c>
      <c r="D71" s="110">
        <v>245</v>
      </c>
      <c r="E71" s="109" t="s">
        <v>116</v>
      </c>
      <c r="F71" s="110">
        <v>12</v>
      </c>
      <c r="G71" s="112">
        <v>982</v>
      </c>
      <c r="H71" s="113">
        <f t="shared" si="0"/>
        <v>1.2219959266802443</v>
      </c>
    </row>
    <row r="72" spans="2:8" s="114" customFormat="1" ht="15" customHeight="1">
      <c r="B72" s="108">
        <v>9</v>
      </c>
      <c r="C72" s="109" t="s">
        <v>89</v>
      </c>
      <c r="D72" s="110">
        <v>12</v>
      </c>
      <c r="E72" s="109" t="s">
        <v>117</v>
      </c>
      <c r="F72" s="110">
        <v>84</v>
      </c>
      <c r="G72" s="112">
        <v>2045</v>
      </c>
      <c r="H72" s="113">
        <f t="shared" ref="H72:H135" si="1">F72/G72*100</f>
        <v>4.1075794621026898</v>
      </c>
    </row>
    <row r="73" spans="2:8" s="114" customFormat="1" ht="15" customHeight="1">
      <c r="B73" s="108">
        <v>5</v>
      </c>
      <c r="C73" s="109" t="s">
        <v>118</v>
      </c>
      <c r="D73" s="110">
        <v>159</v>
      </c>
      <c r="E73" s="109" t="s">
        <v>119</v>
      </c>
      <c r="F73" s="110">
        <v>5</v>
      </c>
      <c r="G73" s="112">
        <v>993</v>
      </c>
      <c r="H73" s="113">
        <f t="shared" si="1"/>
        <v>0.50352467270896273</v>
      </c>
    </row>
    <row r="74" spans="2:8" s="114" customFormat="1" ht="15" customHeight="1">
      <c r="B74" s="108">
        <v>5</v>
      </c>
      <c r="C74" s="109" t="s">
        <v>118</v>
      </c>
      <c r="D74" s="110"/>
      <c r="E74" s="109" t="s">
        <v>543</v>
      </c>
      <c r="F74" s="110">
        <v>167</v>
      </c>
      <c r="G74" s="112"/>
      <c r="H74" s="113" t="e">
        <f t="shared" si="1"/>
        <v>#DIV/0!</v>
      </c>
    </row>
    <row r="75" spans="2:8" s="114" customFormat="1" ht="15" customHeight="1">
      <c r="B75" s="108">
        <v>5</v>
      </c>
      <c r="C75" s="109" t="s">
        <v>118</v>
      </c>
      <c r="D75" s="110">
        <v>292</v>
      </c>
      <c r="E75" s="109" t="s">
        <v>120</v>
      </c>
      <c r="F75" s="110">
        <v>6</v>
      </c>
      <c r="G75" s="112">
        <v>553</v>
      </c>
      <c r="H75" s="113">
        <f t="shared" si="1"/>
        <v>1.0849909584086799</v>
      </c>
    </row>
    <row r="76" spans="2:8" s="114" customFormat="1" ht="15" customHeight="1">
      <c r="B76" s="108">
        <v>5</v>
      </c>
      <c r="C76" s="109" t="s">
        <v>118</v>
      </c>
      <c r="D76" s="110">
        <v>66</v>
      </c>
      <c r="E76" s="109" t="s">
        <v>121</v>
      </c>
      <c r="F76" s="110">
        <v>30</v>
      </c>
      <c r="G76" s="112">
        <v>1347</v>
      </c>
      <c r="H76" s="113">
        <f t="shared" si="1"/>
        <v>2.2271714922048997</v>
      </c>
    </row>
    <row r="77" spans="2:8" s="114" customFormat="1" ht="15" customHeight="1">
      <c r="B77" s="108">
        <v>5</v>
      </c>
      <c r="C77" s="109" t="s">
        <v>118</v>
      </c>
      <c r="D77" s="110">
        <v>24</v>
      </c>
      <c r="E77" s="109" t="s">
        <v>497</v>
      </c>
      <c r="F77" s="110">
        <v>0</v>
      </c>
      <c r="G77" s="112">
        <v>476</v>
      </c>
      <c r="H77" s="113">
        <f t="shared" si="1"/>
        <v>0</v>
      </c>
    </row>
    <row r="78" spans="2:8" s="114" customFormat="1" ht="15" customHeight="1">
      <c r="B78" s="108">
        <v>5</v>
      </c>
      <c r="C78" s="109" t="s">
        <v>118</v>
      </c>
      <c r="D78" s="110">
        <v>10</v>
      </c>
      <c r="E78" s="109" t="s">
        <v>123</v>
      </c>
      <c r="F78" s="110">
        <v>50</v>
      </c>
      <c r="G78" s="112">
        <v>911</v>
      </c>
      <c r="H78" s="113">
        <f t="shared" si="1"/>
        <v>5.4884742041712409</v>
      </c>
    </row>
    <row r="79" spans="2:8" s="114" customFormat="1" ht="15" customHeight="1">
      <c r="B79" s="108">
        <v>5</v>
      </c>
      <c r="C79" s="109" t="s">
        <v>118</v>
      </c>
      <c r="D79" s="110">
        <v>23</v>
      </c>
      <c r="E79" s="109" t="s">
        <v>124</v>
      </c>
      <c r="F79" s="110">
        <v>48</v>
      </c>
      <c r="G79" s="112">
        <v>2811</v>
      </c>
      <c r="H79" s="113">
        <f t="shared" si="1"/>
        <v>1.7075773745997866</v>
      </c>
    </row>
    <row r="80" spans="2:8" s="114" customFormat="1" ht="15" customHeight="1">
      <c r="B80" s="108">
        <v>5</v>
      </c>
      <c r="C80" s="109" t="s">
        <v>118</v>
      </c>
      <c r="D80" s="110">
        <v>217</v>
      </c>
      <c r="E80" s="109" t="s">
        <v>125</v>
      </c>
      <c r="F80" s="110">
        <v>21</v>
      </c>
      <c r="G80" s="112">
        <v>1561</v>
      </c>
      <c r="H80" s="113">
        <f t="shared" si="1"/>
        <v>1.3452914798206279</v>
      </c>
    </row>
    <row r="81" spans="2:8" s="114" customFormat="1" ht="15" customHeight="1">
      <c r="B81" s="108">
        <v>5</v>
      </c>
      <c r="C81" s="109" t="s">
        <v>118</v>
      </c>
      <c r="D81" s="110">
        <v>255</v>
      </c>
      <c r="E81" s="109" t="s">
        <v>126</v>
      </c>
      <c r="F81" s="110">
        <v>0</v>
      </c>
      <c r="G81" s="112">
        <v>997</v>
      </c>
      <c r="H81" s="113">
        <f t="shared" si="1"/>
        <v>0</v>
      </c>
    </row>
    <row r="82" spans="2:8" s="114" customFormat="1" ht="15" customHeight="1">
      <c r="B82" s="108">
        <v>5</v>
      </c>
      <c r="C82" s="109" t="s">
        <v>118</v>
      </c>
      <c r="D82" s="110">
        <v>216</v>
      </c>
      <c r="E82" s="109" t="s">
        <v>127</v>
      </c>
      <c r="F82" s="110">
        <v>0</v>
      </c>
      <c r="G82" s="112">
        <v>1662</v>
      </c>
      <c r="H82" s="113">
        <f t="shared" si="1"/>
        <v>0</v>
      </c>
    </row>
    <row r="83" spans="2:8" s="114" customFormat="1" ht="15" customHeight="1">
      <c r="B83" s="108">
        <v>6</v>
      </c>
      <c r="C83" s="109" t="s">
        <v>128</v>
      </c>
      <c r="D83" s="110">
        <v>181</v>
      </c>
      <c r="E83" s="109" t="s">
        <v>128</v>
      </c>
      <c r="F83" s="110">
        <v>187</v>
      </c>
      <c r="G83" s="112">
        <v>999</v>
      </c>
      <c r="H83" s="113">
        <f t="shared" si="1"/>
        <v>18.718718718718719</v>
      </c>
    </row>
    <row r="84" spans="2:8" s="114" customFormat="1" ht="15" customHeight="1">
      <c r="B84" s="108">
        <v>6</v>
      </c>
      <c r="C84" s="109" t="s">
        <v>128</v>
      </c>
      <c r="D84" s="110">
        <v>61</v>
      </c>
      <c r="E84" s="109" t="s">
        <v>129</v>
      </c>
      <c r="F84" s="110">
        <v>252</v>
      </c>
      <c r="G84" s="112">
        <v>682</v>
      </c>
      <c r="H84" s="113">
        <f t="shared" si="1"/>
        <v>36.950146627565985</v>
      </c>
    </row>
    <row r="85" spans="2:8" s="114" customFormat="1" ht="15" customHeight="1">
      <c r="B85" s="108">
        <v>6</v>
      </c>
      <c r="C85" s="109" t="s">
        <v>128</v>
      </c>
      <c r="D85" s="110">
        <v>313</v>
      </c>
      <c r="E85" s="109" t="s">
        <v>498</v>
      </c>
      <c r="F85" s="110">
        <v>95</v>
      </c>
      <c r="G85" s="112">
        <v>166</v>
      </c>
      <c r="H85" s="113">
        <f t="shared" si="1"/>
        <v>57.228915662650607</v>
      </c>
    </row>
    <row r="86" spans="2:8" s="114" customFormat="1" ht="15" customHeight="1">
      <c r="B86" s="108">
        <v>10</v>
      </c>
      <c r="C86" s="109" t="s">
        <v>131</v>
      </c>
      <c r="D86" s="110">
        <v>146</v>
      </c>
      <c r="E86" s="109" t="s">
        <v>132</v>
      </c>
      <c r="F86" s="110">
        <v>56</v>
      </c>
      <c r="G86" s="112">
        <v>1109</v>
      </c>
      <c r="H86" s="113">
        <f t="shared" si="1"/>
        <v>5.0495942290351667</v>
      </c>
    </row>
    <row r="87" spans="2:8" s="114" customFormat="1" ht="15" customHeight="1">
      <c r="B87" s="108">
        <v>10</v>
      </c>
      <c r="C87" s="109" t="s">
        <v>131</v>
      </c>
      <c r="D87" s="110">
        <v>130</v>
      </c>
      <c r="E87" s="109" t="s">
        <v>131</v>
      </c>
      <c r="F87" s="110">
        <v>259</v>
      </c>
      <c r="G87" s="112">
        <v>746</v>
      </c>
      <c r="H87" s="113">
        <f t="shared" si="1"/>
        <v>34.718498659517429</v>
      </c>
    </row>
    <row r="88" spans="2:8" s="114" customFormat="1" ht="15" customHeight="1">
      <c r="B88" s="108">
        <v>10</v>
      </c>
      <c r="C88" s="109" t="s">
        <v>131</v>
      </c>
      <c r="D88" s="110">
        <v>299</v>
      </c>
      <c r="E88" s="109" t="s">
        <v>133</v>
      </c>
      <c r="F88" s="110">
        <v>0</v>
      </c>
      <c r="G88" s="112">
        <v>232</v>
      </c>
      <c r="H88" s="113">
        <f t="shared" si="1"/>
        <v>0</v>
      </c>
    </row>
    <row r="89" spans="2:8" s="114" customFormat="1" ht="15" customHeight="1">
      <c r="B89" s="108">
        <v>11</v>
      </c>
      <c r="C89" s="109" t="s">
        <v>21</v>
      </c>
      <c r="D89" s="110">
        <v>163</v>
      </c>
      <c r="E89" s="109" t="s">
        <v>134</v>
      </c>
      <c r="F89" s="110">
        <v>0</v>
      </c>
      <c r="G89" s="112">
        <v>941</v>
      </c>
      <c r="H89" s="113">
        <f t="shared" si="1"/>
        <v>0</v>
      </c>
    </row>
    <row r="90" spans="2:8" s="114" customFormat="1" ht="15" customHeight="1">
      <c r="B90" s="108">
        <v>11</v>
      </c>
      <c r="C90" s="109" t="s">
        <v>21</v>
      </c>
      <c r="D90" s="110">
        <v>28</v>
      </c>
      <c r="E90" s="109" t="s">
        <v>136</v>
      </c>
      <c r="F90" s="110">
        <v>162</v>
      </c>
      <c r="G90" s="112">
        <v>1747</v>
      </c>
      <c r="H90" s="113">
        <f t="shared" si="1"/>
        <v>9.2730394962793365</v>
      </c>
    </row>
    <row r="91" spans="2:8" s="114" customFormat="1" ht="15" customHeight="1">
      <c r="B91" s="108">
        <v>11</v>
      </c>
      <c r="C91" s="109" t="s">
        <v>21</v>
      </c>
      <c r="D91" s="110">
        <v>233</v>
      </c>
      <c r="E91" s="109" t="s">
        <v>499</v>
      </c>
      <c r="F91" s="110">
        <v>88</v>
      </c>
      <c r="G91" s="112">
        <v>1129</v>
      </c>
      <c r="H91" s="113">
        <f t="shared" si="1"/>
        <v>7.7945084145261285</v>
      </c>
    </row>
    <row r="92" spans="2:8" s="114" customFormat="1" ht="15" customHeight="1">
      <c r="B92" s="108">
        <v>11</v>
      </c>
      <c r="C92" s="109" t="s">
        <v>21</v>
      </c>
      <c r="D92" s="110">
        <v>30</v>
      </c>
      <c r="E92" s="109" t="s">
        <v>138</v>
      </c>
      <c r="F92" s="110">
        <v>116</v>
      </c>
      <c r="G92" s="112">
        <v>1395</v>
      </c>
      <c r="H92" s="113">
        <f t="shared" si="1"/>
        <v>8.3154121863799286</v>
      </c>
    </row>
    <row r="93" spans="2:8" s="114" customFormat="1" ht="15" customHeight="1">
      <c r="B93" s="108">
        <v>11</v>
      </c>
      <c r="C93" s="109" t="s">
        <v>21</v>
      </c>
      <c r="D93" s="110">
        <v>29</v>
      </c>
      <c r="E93" s="109" t="s">
        <v>139</v>
      </c>
      <c r="F93" s="110">
        <v>68</v>
      </c>
      <c r="G93" s="112">
        <v>1825</v>
      </c>
      <c r="H93" s="113">
        <f t="shared" si="1"/>
        <v>3.7260273972602738</v>
      </c>
    </row>
    <row r="94" spans="2:8" s="114" customFormat="1" ht="15" customHeight="1">
      <c r="B94" s="108">
        <v>11</v>
      </c>
      <c r="C94" s="109" t="s">
        <v>21</v>
      </c>
      <c r="D94" s="110">
        <v>327</v>
      </c>
      <c r="E94" s="109" t="s">
        <v>140</v>
      </c>
      <c r="F94" s="110">
        <v>83</v>
      </c>
      <c r="G94" s="112">
        <v>806</v>
      </c>
      <c r="H94" s="113">
        <f t="shared" si="1"/>
        <v>10.297766749379653</v>
      </c>
    </row>
    <row r="95" spans="2:8" s="114" customFormat="1" ht="15" customHeight="1">
      <c r="B95" s="108">
        <v>11</v>
      </c>
      <c r="C95" s="109" t="s">
        <v>21</v>
      </c>
      <c r="D95" s="110">
        <v>203</v>
      </c>
      <c r="E95" s="109" t="s">
        <v>141</v>
      </c>
      <c r="F95" s="110">
        <v>93</v>
      </c>
      <c r="G95" s="112">
        <v>1905</v>
      </c>
      <c r="H95" s="113">
        <f t="shared" si="1"/>
        <v>4.8818897637795278</v>
      </c>
    </row>
    <row r="96" spans="2:8" s="114" customFormat="1" ht="15" customHeight="1">
      <c r="B96" s="108">
        <v>11</v>
      </c>
      <c r="C96" s="109" t="s">
        <v>21</v>
      </c>
      <c r="D96" s="110">
        <v>302</v>
      </c>
      <c r="E96" s="109" t="s">
        <v>142</v>
      </c>
      <c r="F96" s="110">
        <v>31</v>
      </c>
      <c r="G96" s="112">
        <v>1077</v>
      </c>
      <c r="H96" s="113">
        <f t="shared" si="1"/>
        <v>2.8783658310120708</v>
      </c>
    </row>
    <row r="97" spans="2:8" s="114" customFormat="1" ht="15" customHeight="1">
      <c r="B97" s="108">
        <v>11</v>
      </c>
      <c r="C97" s="109" t="s">
        <v>21</v>
      </c>
      <c r="D97" s="110">
        <v>128</v>
      </c>
      <c r="E97" s="109" t="s">
        <v>143</v>
      </c>
      <c r="F97" s="110">
        <v>16</v>
      </c>
      <c r="G97" s="112">
        <v>655</v>
      </c>
      <c r="H97" s="113">
        <f t="shared" si="1"/>
        <v>2.4427480916030535</v>
      </c>
    </row>
    <row r="98" spans="2:8" s="114" customFormat="1" ht="15" customHeight="1">
      <c r="B98" s="108">
        <v>11</v>
      </c>
      <c r="C98" s="109" t="s">
        <v>21</v>
      </c>
      <c r="D98" s="110">
        <v>174</v>
      </c>
      <c r="E98" s="109" t="s">
        <v>144</v>
      </c>
      <c r="F98" s="110">
        <v>48</v>
      </c>
      <c r="G98" s="112">
        <v>742</v>
      </c>
      <c r="H98" s="113">
        <f t="shared" si="1"/>
        <v>6.4690026954177897</v>
      </c>
    </row>
    <row r="99" spans="2:8" s="114" customFormat="1" ht="15" customHeight="1">
      <c r="B99" s="108">
        <v>11</v>
      </c>
      <c r="C99" s="109" t="s">
        <v>21</v>
      </c>
      <c r="D99" s="110">
        <v>321</v>
      </c>
      <c r="E99" s="109" t="s">
        <v>145</v>
      </c>
      <c r="F99" s="110">
        <v>2</v>
      </c>
      <c r="G99" s="112">
        <v>658</v>
      </c>
      <c r="H99" s="113">
        <f t="shared" si="1"/>
        <v>0.303951367781155</v>
      </c>
    </row>
    <row r="100" spans="2:8" s="114" customFormat="1" ht="15" customHeight="1">
      <c r="B100" s="108">
        <v>11</v>
      </c>
      <c r="C100" s="109" t="s">
        <v>21</v>
      </c>
      <c r="D100" s="110">
        <v>249</v>
      </c>
      <c r="E100" s="109" t="s">
        <v>146</v>
      </c>
      <c r="F100" s="110">
        <v>30</v>
      </c>
      <c r="G100" s="112">
        <v>786</v>
      </c>
      <c r="H100" s="113">
        <f t="shared" si="1"/>
        <v>3.8167938931297711</v>
      </c>
    </row>
    <row r="101" spans="2:8" s="114" customFormat="1" ht="15" customHeight="1">
      <c r="B101" s="108">
        <v>11</v>
      </c>
      <c r="C101" s="109" t="s">
        <v>21</v>
      </c>
      <c r="D101" s="110">
        <v>303</v>
      </c>
      <c r="E101" s="109" t="s">
        <v>147</v>
      </c>
      <c r="F101" s="110">
        <v>18</v>
      </c>
      <c r="G101" s="112">
        <v>714</v>
      </c>
      <c r="H101" s="113">
        <f t="shared" si="1"/>
        <v>2.5210084033613445</v>
      </c>
    </row>
    <row r="102" spans="2:8" s="114" customFormat="1" ht="15" customHeight="1">
      <c r="B102" s="108">
        <v>11</v>
      </c>
      <c r="C102" s="109" t="s">
        <v>21</v>
      </c>
      <c r="D102" s="110">
        <v>270</v>
      </c>
      <c r="E102" s="109" t="s">
        <v>148</v>
      </c>
      <c r="F102" s="110">
        <v>90</v>
      </c>
      <c r="G102" s="112">
        <v>1565</v>
      </c>
      <c r="H102" s="113">
        <f t="shared" si="1"/>
        <v>5.7507987220447285</v>
      </c>
    </row>
    <row r="103" spans="2:8" s="114" customFormat="1" ht="15" customHeight="1">
      <c r="B103" s="108">
        <v>11</v>
      </c>
      <c r="C103" s="109" t="s">
        <v>21</v>
      </c>
      <c r="D103" s="110">
        <v>204</v>
      </c>
      <c r="E103" s="109" t="s">
        <v>149</v>
      </c>
      <c r="F103" s="110">
        <v>14</v>
      </c>
      <c r="G103" s="112">
        <v>1161</v>
      </c>
      <c r="H103" s="113">
        <f t="shared" si="1"/>
        <v>1.2058570198105083</v>
      </c>
    </row>
    <row r="104" spans="2:8" s="114" customFormat="1" ht="15" customHeight="1">
      <c r="B104" s="108">
        <v>11</v>
      </c>
      <c r="C104" s="109" t="s">
        <v>21</v>
      </c>
      <c r="D104" s="110">
        <v>72</v>
      </c>
      <c r="E104" s="109" t="s">
        <v>150</v>
      </c>
      <c r="F104" s="110">
        <v>50</v>
      </c>
      <c r="G104" s="112">
        <v>1039</v>
      </c>
      <c r="H104" s="113">
        <f t="shared" si="1"/>
        <v>4.8123195380173245</v>
      </c>
    </row>
    <row r="105" spans="2:8" s="114" customFormat="1" ht="15" customHeight="1">
      <c r="B105" s="108">
        <v>12</v>
      </c>
      <c r="C105" s="109" t="s">
        <v>151</v>
      </c>
      <c r="D105" s="110">
        <v>111</v>
      </c>
      <c r="E105" s="109" t="s">
        <v>152</v>
      </c>
      <c r="F105" s="110">
        <v>244</v>
      </c>
      <c r="G105" s="112">
        <v>975</v>
      </c>
      <c r="H105" s="113">
        <f t="shared" si="1"/>
        <v>25.025641025641026</v>
      </c>
    </row>
    <row r="106" spans="2:8" s="114" customFormat="1" ht="15" customHeight="1">
      <c r="B106" s="108">
        <v>12</v>
      </c>
      <c r="C106" s="109" t="s">
        <v>151</v>
      </c>
      <c r="D106" s="110">
        <v>206</v>
      </c>
      <c r="E106" s="109" t="s">
        <v>153</v>
      </c>
      <c r="F106" s="110">
        <v>33</v>
      </c>
      <c r="G106" s="112">
        <v>730</v>
      </c>
      <c r="H106" s="113">
        <f t="shared" si="1"/>
        <v>4.5205479452054798</v>
      </c>
    </row>
    <row r="107" spans="2:8" s="114" customFormat="1" ht="15" customHeight="1">
      <c r="B107" s="108">
        <v>12</v>
      </c>
      <c r="C107" s="109" t="s">
        <v>151</v>
      </c>
      <c r="D107" s="110">
        <v>334</v>
      </c>
      <c r="E107" s="109" t="s">
        <v>500</v>
      </c>
      <c r="F107" s="110">
        <v>36</v>
      </c>
      <c r="G107" s="112">
        <v>142</v>
      </c>
      <c r="H107" s="113">
        <f t="shared" si="1"/>
        <v>25.352112676056336</v>
      </c>
    </row>
    <row r="108" spans="2:8" s="114" customFormat="1" ht="15" customHeight="1">
      <c r="B108" s="108">
        <v>12</v>
      </c>
      <c r="C108" s="109" t="s">
        <v>151</v>
      </c>
      <c r="D108" s="110">
        <v>133</v>
      </c>
      <c r="E108" s="109" t="s">
        <v>155</v>
      </c>
      <c r="F108" s="110">
        <v>352</v>
      </c>
      <c r="G108" s="112">
        <v>668</v>
      </c>
      <c r="H108" s="113">
        <f t="shared" si="1"/>
        <v>52.694610778443121</v>
      </c>
    </row>
    <row r="109" spans="2:8" s="114" customFormat="1" ht="15" customHeight="1">
      <c r="B109" s="108">
        <v>12</v>
      </c>
      <c r="C109" s="109" t="s">
        <v>151</v>
      </c>
      <c r="D109" s="110">
        <v>113</v>
      </c>
      <c r="E109" s="109" t="s">
        <v>156</v>
      </c>
      <c r="F109" s="110">
        <v>208</v>
      </c>
      <c r="G109" s="112">
        <v>766</v>
      </c>
      <c r="H109" s="113">
        <f t="shared" si="1"/>
        <v>27.154046997389038</v>
      </c>
    </row>
    <row r="110" spans="2:8" s="114" customFormat="1" ht="15" customHeight="1">
      <c r="B110" s="108">
        <v>12</v>
      </c>
      <c r="C110" s="109" t="s">
        <v>151</v>
      </c>
      <c r="D110" s="110">
        <v>112</v>
      </c>
      <c r="E110" s="109" t="s">
        <v>157</v>
      </c>
      <c r="F110" s="110">
        <v>347</v>
      </c>
      <c r="G110" s="112">
        <v>781</v>
      </c>
      <c r="H110" s="113">
        <f t="shared" si="1"/>
        <v>44.43021766965429</v>
      </c>
    </row>
    <row r="111" spans="2:8" s="114" customFormat="1" ht="15" customHeight="1">
      <c r="B111" s="108">
        <v>12</v>
      </c>
      <c r="C111" s="109" t="s">
        <v>151</v>
      </c>
      <c r="D111" s="110">
        <v>139</v>
      </c>
      <c r="E111" s="109" t="s">
        <v>158</v>
      </c>
      <c r="F111" s="110">
        <v>141</v>
      </c>
      <c r="G111" s="112">
        <v>493</v>
      </c>
      <c r="H111" s="113">
        <f t="shared" si="1"/>
        <v>28.600405679513187</v>
      </c>
    </row>
    <row r="112" spans="2:8" s="114" customFormat="1" ht="15" customHeight="1">
      <c r="B112" s="108">
        <v>12</v>
      </c>
      <c r="C112" s="109" t="s">
        <v>151</v>
      </c>
      <c r="D112" s="110">
        <v>134</v>
      </c>
      <c r="E112" s="109" t="s">
        <v>159</v>
      </c>
      <c r="F112" s="110">
        <v>20</v>
      </c>
      <c r="G112" s="112">
        <v>279</v>
      </c>
      <c r="H112" s="113">
        <f t="shared" si="1"/>
        <v>7.1684587813620064</v>
      </c>
    </row>
    <row r="113" spans="2:8" s="114" customFormat="1" ht="15" customHeight="1">
      <c r="B113" s="108">
        <v>12</v>
      </c>
      <c r="C113" s="109" t="s">
        <v>151</v>
      </c>
      <c r="D113" s="110">
        <v>335</v>
      </c>
      <c r="E113" s="109" t="s">
        <v>160</v>
      </c>
      <c r="F113" s="110">
        <v>410</v>
      </c>
      <c r="G113" s="112">
        <v>409</v>
      </c>
      <c r="H113" s="113">
        <f t="shared" si="1"/>
        <v>100.24449877750612</v>
      </c>
    </row>
    <row r="114" spans="2:8" s="114" customFormat="1" ht="15" customHeight="1">
      <c r="B114" s="108">
        <v>12</v>
      </c>
      <c r="C114" s="109" t="s">
        <v>151</v>
      </c>
      <c r="D114" s="110">
        <v>27</v>
      </c>
      <c r="E114" s="109" t="s">
        <v>161</v>
      </c>
      <c r="F114" s="110">
        <v>76</v>
      </c>
      <c r="G114" s="112">
        <v>1055</v>
      </c>
      <c r="H114" s="113">
        <f t="shared" si="1"/>
        <v>7.2037914691943126</v>
      </c>
    </row>
    <row r="115" spans="2:8" s="114" customFormat="1" ht="15" customHeight="1">
      <c r="B115" s="108">
        <v>13</v>
      </c>
      <c r="C115" s="109" t="s">
        <v>162</v>
      </c>
      <c r="D115" s="110">
        <v>31</v>
      </c>
      <c r="E115" s="109" t="s">
        <v>163</v>
      </c>
      <c r="F115" s="110"/>
      <c r="G115" s="112">
        <v>706</v>
      </c>
      <c r="H115" s="113">
        <f t="shared" si="1"/>
        <v>0</v>
      </c>
    </row>
    <row r="116" spans="2:8" s="114" customFormat="1" ht="15" customHeight="1">
      <c r="B116" s="108">
        <v>13</v>
      </c>
      <c r="C116" s="109" t="s">
        <v>162</v>
      </c>
      <c r="D116" s="110">
        <v>288</v>
      </c>
      <c r="E116" s="109" t="s">
        <v>164</v>
      </c>
      <c r="F116" s="110"/>
      <c r="G116" s="112">
        <v>307</v>
      </c>
      <c r="H116" s="113">
        <f t="shared" si="1"/>
        <v>0</v>
      </c>
    </row>
    <row r="117" spans="2:8" s="114" customFormat="1" ht="15" customHeight="1">
      <c r="B117" s="108">
        <v>13</v>
      </c>
      <c r="C117" s="109" t="s">
        <v>162</v>
      </c>
      <c r="D117" s="110">
        <v>214</v>
      </c>
      <c r="E117" s="109" t="s">
        <v>165</v>
      </c>
      <c r="F117" s="110">
        <v>280</v>
      </c>
      <c r="G117" s="112">
        <v>730</v>
      </c>
      <c r="H117" s="113">
        <f t="shared" si="1"/>
        <v>38.356164383561641</v>
      </c>
    </row>
    <row r="118" spans="2:8" s="114" customFormat="1" ht="15" customHeight="1">
      <c r="B118" s="108">
        <v>13</v>
      </c>
      <c r="C118" s="109" t="s">
        <v>162</v>
      </c>
      <c r="D118" s="110">
        <v>178</v>
      </c>
      <c r="E118" s="109" t="s">
        <v>166</v>
      </c>
      <c r="F118" s="110">
        <v>48</v>
      </c>
      <c r="G118" s="112">
        <v>1038</v>
      </c>
      <c r="H118" s="113">
        <f t="shared" si="1"/>
        <v>4.6242774566473983</v>
      </c>
    </row>
    <row r="119" spans="2:8" s="114" customFormat="1" ht="15" customHeight="1">
      <c r="B119" s="108">
        <v>13</v>
      </c>
      <c r="C119" s="109" t="s">
        <v>162</v>
      </c>
      <c r="D119" s="110">
        <v>250</v>
      </c>
      <c r="E119" s="109" t="s">
        <v>167</v>
      </c>
      <c r="F119" s="110"/>
      <c r="G119" s="112">
        <v>808</v>
      </c>
      <c r="H119" s="113">
        <f t="shared" si="1"/>
        <v>0</v>
      </c>
    </row>
    <row r="120" spans="2:8" s="114" customFormat="1" ht="15" customHeight="1">
      <c r="B120" s="108">
        <v>13</v>
      </c>
      <c r="C120" s="109" t="s">
        <v>162</v>
      </c>
      <c r="D120" s="110">
        <v>287</v>
      </c>
      <c r="E120" s="109" t="s">
        <v>168</v>
      </c>
      <c r="F120" s="110"/>
      <c r="G120" s="112">
        <v>225</v>
      </c>
      <c r="H120" s="113">
        <f t="shared" si="1"/>
        <v>0</v>
      </c>
    </row>
    <row r="121" spans="2:8" s="114" customFormat="1" ht="15" customHeight="1">
      <c r="B121" s="108">
        <v>14</v>
      </c>
      <c r="C121" s="109" t="s">
        <v>22</v>
      </c>
      <c r="D121" s="110">
        <v>182</v>
      </c>
      <c r="E121" s="109" t="s">
        <v>169</v>
      </c>
      <c r="F121" s="110">
        <v>60</v>
      </c>
      <c r="G121" s="112">
        <v>472</v>
      </c>
      <c r="H121" s="113">
        <f t="shared" si="1"/>
        <v>12.711864406779661</v>
      </c>
    </row>
    <row r="122" spans="2:8" s="114" customFormat="1" ht="15" customHeight="1">
      <c r="B122" s="108">
        <v>14</v>
      </c>
      <c r="C122" s="109" t="s">
        <v>22</v>
      </c>
      <c r="D122" s="110">
        <v>281</v>
      </c>
      <c r="E122" s="109" t="s">
        <v>170</v>
      </c>
      <c r="F122" s="110">
        <v>62</v>
      </c>
      <c r="G122" s="112">
        <v>380</v>
      </c>
      <c r="H122" s="113">
        <f t="shared" si="1"/>
        <v>16.315789473684212</v>
      </c>
    </row>
    <row r="123" spans="2:8" s="114" customFormat="1" ht="15" customHeight="1">
      <c r="B123" s="108">
        <v>14</v>
      </c>
      <c r="C123" s="109" t="s">
        <v>22</v>
      </c>
      <c r="D123" s="110">
        <v>74</v>
      </c>
      <c r="E123" s="109" t="s">
        <v>171</v>
      </c>
      <c r="F123" s="110">
        <v>30</v>
      </c>
      <c r="G123" s="112">
        <v>774</v>
      </c>
      <c r="H123" s="113">
        <f t="shared" si="1"/>
        <v>3.8759689922480618</v>
      </c>
    </row>
    <row r="124" spans="2:8" s="114" customFormat="1" ht="15" customHeight="1">
      <c r="B124" s="108">
        <v>14</v>
      </c>
      <c r="C124" s="109" t="s">
        <v>22</v>
      </c>
      <c r="D124" s="110">
        <v>76</v>
      </c>
      <c r="E124" s="109" t="s">
        <v>173</v>
      </c>
      <c r="F124" s="110">
        <v>178</v>
      </c>
      <c r="G124" s="112">
        <v>747</v>
      </c>
      <c r="H124" s="113">
        <f t="shared" si="1"/>
        <v>23.828647925033465</v>
      </c>
    </row>
    <row r="125" spans="2:8" s="114" customFormat="1" ht="15" customHeight="1">
      <c r="B125" s="108">
        <v>14</v>
      </c>
      <c r="C125" s="109" t="s">
        <v>22</v>
      </c>
      <c r="D125" s="110">
        <v>71</v>
      </c>
      <c r="E125" s="109" t="s">
        <v>174</v>
      </c>
      <c r="F125" s="110">
        <v>34</v>
      </c>
      <c r="G125" s="112">
        <v>1026</v>
      </c>
      <c r="H125" s="113">
        <f t="shared" si="1"/>
        <v>3.3138401559454191</v>
      </c>
    </row>
    <row r="126" spans="2:8" s="114" customFormat="1" ht="15" customHeight="1">
      <c r="B126" s="108">
        <v>14</v>
      </c>
      <c r="C126" s="109" t="s">
        <v>22</v>
      </c>
      <c r="D126" s="110">
        <v>234</v>
      </c>
      <c r="E126" s="109" t="s">
        <v>175</v>
      </c>
      <c r="F126" s="110">
        <v>63</v>
      </c>
      <c r="G126" s="112">
        <v>357</v>
      </c>
      <c r="H126" s="113">
        <f t="shared" si="1"/>
        <v>17.647058823529413</v>
      </c>
    </row>
    <row r="127" spans="2:8" s="114" customFormat="1" ht="15" customHeight="1">
      <c r="B127" s="108">
        <v>14</v>
      </c>
      <c r="C127" s="109" t="s">
        <v>22</v>
      </c>
      <c r="D127" s="110">
        <v>110</v>
      </c>
      <c r="E127" s="109" t="s">
        <v>176</v>
      </c>
      <c r="F127" s="110">
        <v>23</v>
      </c>
      <c r="G127" s="112">
        <v>363</v>
      </c>
      <c r="H127" s="113">
        <f t="shared" si="1"/>
        <v>6.336088154269973</v>
      </c>
    </row>
    <row r="128" spans="2:8" s="114" customFormat="1" ht="15" customHeight="1">
      <c r="B128" s="108">
        <v>14</v>
      </c>
      <c r="C128" s="109" t="s">
        <v>22</v>
      </c>
      <c r="D128" s="110">
        <v>78</v>
      </c>
      <c r="E128" s="109" t="s">
        <v>177</v>
      </c>
      <c r="F128" s="110">
        <v>9</v>
      </c>
      <c r="G128" s="112">
        <v>617</v>
      </c>
      <c r="H128" s="113">
        <f t="shared" si="1"/>
        <v>1.4586709886547813</v>
      </c>
    </row>
    <row r="129" spans="2:8" s="114" customFormat="1" ht="15" customHeight="1">
      <c r="B129" s="108">
        <v>14</v>
      </c>
      <c r="C129" s="109" t="s">
        <v>22</v>
      </c>
      <c r="D129" s="110">
        <v>131</v>
      </c>
      <c r="E129" s="109" t="s">
        <v>178</v>
      </c>
      <c r="F129" s="110">
        <v>53</v>
      </c>
      <c r="G129" s="112">
        <v>925</v>
      </c>
      <c r="H129" s="113">
        <f t="shared" si="1"/>
        <v>5.7297297297297298</v>
      </c>
    </row>
    <row r="130" spans="2:8" s="114" customFormat="1" ht="15" customHeight="1">
      <c r="B130" s="108">
        <v>14</v>
      </c>
      <c r="C130" s="109" t="s">
        <v>22</v>
      </c>
      <c r="D130" s="110">
        <v>260</v>
      </c>
      <c r="E130" s="109" t="s">
        <v>179</v>
      </c>
      <c r="F130" s="110">
        <v>118</v>
      </c>
      <c r="G130" s="112">
        <v>545</v>
      </c>
      <c r="H130" s="113">
        <f t="shared" si="1"/>
        <v>21.651376146788991</v>
      </c>
    </row>
    <row r="131" spans="2:8" s="114" customFormat="1" ht="15" customHeight="1">
      <c r="B131" s="108">
        <v>14</v>
      </c>
      <c r="C131" s="109" t="s">
        <v>22</v>
      </c>
      <c r="D131" s="110">
        <v>168</v>
      </c>
      <c r="E131" s="109" t="s">
        <v>180</v>
      </c>
      <c r="F131" s="110">
        <v>7</v>
      </c>
      <c r="G131" s="112">
        <v>1332</v>
      </c>
      <c r="H131" s="113">
        <f t="shared" si="1"/>
        <v>0.52552552552552556</v>
      </c>
    </row>
    <row r="132" spans="2:8" s="114" customFormat="1" ht="15" customHeight="1">
      <c r="B132" s="108">
        <v>14</v>
      </c>
      <c r="C132" s="109" t="s">
        <v>22</v>
      </c>
      <c r="D132" s="110">
        <v>32</v>
      </c>
      <c r="E132" s="109" t="s">
        <v>181</v>
      </c>
      <c r="F132" s="110">
        <v>5</v>
      </c>
      <c r="G132" s="112">
        <v>720</v>
      </c>
      <c r="H132" s="113">
        <f t="shared" si="1"/>
        <v>0.69444444444444442</v>
      </c>
    </row>
    <row r="133" spans="2:8" s="114" customFormat="1" ht="15" customHeight="1">
      <c r="B133" s="108">
        <v>14</v>
      </c>
      <c r="C133" s="109" t="s">
        <v>22</v>
      </c>
      <c r="D133" s="110">
        <v>235</v>
      </c>
      <c r="E133" s="109" t="s">
        <v>501</v>
      </c>
      <c r="F133" s="110">
        <v>125</v>
      </c>
      <c r="G133" s="112">
        <v>1088</v>
      </c>
      <c r="H133" s="113">
        <f t="shared" si="1"/>
        <v>11.488970588235293</v>
      </c>
    </row>
    <row r="134" spans="2:8" s="114" customFormat="1" ht="15" customHeight="1">
      <c r="B134" s="108">
        <v>14</v>
      </c>
      <c r="C134" s="109" t="s">
        <v>22</v>
      </c>
      <c r="D134" s="110">
        <v>75</v>
      </c>
      <c r="E134" s="109" t="s">
        <v>183</v>
      </c>
      <c r="F134" s="110">
        <v>20</v>
      </c>
      <c r="G134" s="112">
        <v>925</v>
      </c>
      <c r="H134" s="113">
        <f t="shared" si="1"/>
        <v>2.1621621621621623</v>
      </c>
    </row>
    <row r="135" spans="2:8" s="114" customFormat="1" ht="15" customHeight="1">
      <c r="B135" s="108">
        <v>14</v>
      </c>
      <c r="C135" s="109" t="s">
        <v>22</v>
      </c>
      <c r="D135" s="110">
        <v>293</v>
      </c>
      <c r="E135" s="109" t="s">
        <v>184</v>
      </c>
      <c r="F135" s="110">
        <v>3</v>
      </c>
      <c r="G135" s="112">
        <v>557</v>
      </c>
      <c r="H135" s="113">
        <f t="shared" si="1"/>
        <v>0.53859964093357271</v>
      </c>
    </row>
    <row r="136" spans="2:8" s="114" customFormat="1" ht="15" customHeight="1">
      <c r="B136" s="108">
        <v>14</v>
      </c>
      <c r="C136" s="109" t="s">
        <v>22</v>
      </c>
      <c r="D136" s="110">
        <v>322</v>
      </c>
      <c r="E136" s="109" t="s">
        <v>185</v>
      </c>
      <c r="F136" s="110">
        <v>72</v>
      </c>
      <c r="G136" s="112">
        <v>265</v>
      </c>
      <c r="H136" s="113">
        <f t="shared" ref="H136:H199" si="2">F136/G136*100</f>
        <v>27.169811320754718</v>
      </c>
    </row>
    <row r="137" spans="2:8" s="114" customFormat="1" ht="15" customHeight="1">
      <c r="B137" s="108">
        <v>14</v>
      </c>
      <c r="C137" s="109" t="s">
        <v>22</v>
      </c>
      <c r="D137" s="110">
        <v>77</v>
      </c>
      <c r="E137" s="109" t="s">
        <v>186</v>
      </c>
      <c r="F137" s="110">
        <v>10</v>
      </c>
      <c r="G137" s="112">
        <v>737</v>
      </c>
      <c r="H137" s="113">
        <f t="shared" si="2"/>
        <v>1.3568521031207599</v>
      </c>
    </row>
    <row r="138" spans="2:8" s="114" customFormat="1" ht="15" customHeight="1">
      <c r="B138" s="108">
        <v>14</v>
      </c>
      <c r="C138" s="109" t="s">
        <v>22</v>
      </c>
      <c r="D138" s="110">
        <v>258</v>
      </c>
      <c r="E138" s="109" t="s">
        <v>187</v>
      </c>
      <c r="F138" s="110">
        <v>256</v>
      </c>
      <c r="G138" s="112">
        <v>1105</v>
      </c>
      <c r="H138" s="113">
        <f t="shared" si="2"/>
        <v>23.167420814479637</v>
      </c>
    </row>
    <row r="139" spans="2:8" s="114" customFormat="1" ht="15" customHeight="1">
      <c r="B139" s="108">
        <v>15</v>
      </c>
      <c r="C139" s="109" t="s">
        <v>23</v>
      </c>
      <c r="D139" s="110">
        <v>81</v>
      </c>
      <c r="E139" s="109" t="s">
        <v>188</v>
      </c>
      <c r="F139" s="110">
        <v>242</v>
      </c>
      <c r="G139" s="112">
        <v>1308</v>
      </c>
      <c r="H139" s="113">
        <f t="shared" si="2"/>
        <v>18.501529051987767</v>
      </c>
    </row>
    <row r="140" spans="2:8" s="114" customFormat="1" ht="15" customHeight="1">
      <c r="B140" s="108">
        <v>15</v>
      </c>
      <c r="C140" s="109" t="s">
        <v>23</v>
      </c>
      <c r="D140" s="110">
        <v>183</v>
      </c>
      <c r="E140" s="109" t="s">
        <v>189</v>
      </c>
      <c r="F140" s="110">
        <v>51</v>
      </c>
      <c r="G140" s="112">
        <v>1690</v>
      </c>
      <c r="H140" s="113">
        <f t="shared" si="2"/>
        <v>3.0177514792899407</v>
      </c>
    </row>
    <row r="141" spans="2:8" s="114" customFormat="1" ht="15" customHeight="1">
      <c r="B141" s="108">
        <v>15</v>
      </c>
      <c r="C141" s="109" t="s">
        <v>23</v>
      </c>
      <c r="D141" s="110">
        <v>248</v>
      </c>
      <c r="E141" s="109" t="s">
        <v>190</v>
      </c>
      <c r="F141" s="110">
        <v>285</v>
      </c>
      <c r="G141" s="112">
        <v>1320</v>
      </c>
      <c r="H141" s="113">
        <f t="shared" si="2"/>
        <v>21.59090909090909</v>
      </c>
    </row>
    <row r="142" spans="2:8" s="114" customFormat="1" ht="15" customHeight="1">
      <c r="B142" s="108">
        <v>15</v>
      </c>
      <c r="C142" s="109" t="s">
        <v>23</v>
      </c>
      <c r="D142" s="110">
        <v>33</v>
      </c>
      <c r="E142" s="109" t="s">
        <v>191</v>
      </c>
      <c r="F142" s="110">
        <v>233</v>
      </c>
      <c r="G142" s="112">
        <v>985</v>
      </c>
      <c r="H142" s="113">
        <f t="shared" si="2"/>
        <v>23.654822335025379</v>
      </c>
    </row>
    <row r="143" spans="2:8" s="114" customFormat="1" ht="15" customHeight="1">
      <c r="B143" s="108">
        <v>15</v>
      </c>
      <c r="C143" s="109" t="s">
        <v>23</v>
      </c>
      <c r="D143" s="110">
        <v>263</v>
      </c>
      <c r="E143" s="109" t="s">
        <v>194</v>
      </c>
      <c r="F143" s="110">
        <v>5</v>
      </c>
      <c r="G143" s="112">
        <v>1328</v>
      </c>
      <c r="H143" s="113">
        <f t="shared" si="2"/>
        <v>0.37650602409638556</v>
      </c>
    </row>
    <row r="144" spans="2:8" s="114" customFormat="1" ht="15" customHeight="1">
      <c r="B144" s="108">
        <v>15</v>
      </c>
      <c r="C144" s="109" t="s">
        <v>23</v>
      </c>
      <c r="D144" s="110">
        <v>107</v>
      </c>
      <c r="E144" s="109" t="s">
        <v>195</v>
      </c>
      <c r="F144" s="110">
        <v>68</v>
      </c>
      <c r="G144" s="112">
        <v>917</v>
      </c>
      <c r="H144" s="113">
        <f t="shared" si="2"/>
        <v>7.4154852780806984</v>
      </c>
    </row>
    <row r="145" spans="2:8" s="114" customFormat="1" ht="15" customHeight="1">
      <c r="B145" s="108">
        <v>15</v>
      </c>
      <c r="C145" s="109" t="s">
        <v>23</v>
      </c>
      <c r="D145" s="110">
        <v>1</v>
      </c>
      <c r="E145" s="109" t="s">
        <v>196</v>
      </c>
      <c r="F145" s="110">
        <v>162</v>
      </c>
      <c r="G145" s="112">
        <v>1364</v>
      </c>
      <c r="H145" s="113">
        <f t="shared" si="2"/>
        <v>11.87683284457478</v>
      </c>
    </row>
    <row r="146" spans="2:8" s="114" customFormat="1" ht="15" customHeight="1">
      <c r="B146" s="108">
        <v>15</v>
      </c>
      <c r="C146" s="109" t="s">
        <v>23</v>
      </c>
      <c r="D146" s="110">
        <v>184</v>
      </c>
      <c r="E146" s="109" t="s">
        <v>197</v>
      </c>
      <c r="F146" s="110">
        <v>176</v>
      </c>
      <c r="G146" s="112">
        <v>2140</v>
      </c>
      <c r="H146" s="113">
        <f t="shared" si="2"/>
        <v>8.2242990654205617</v>
      </c>
    </row>
    <row r="147" spans="2:8" s="114" customFormat="1" ht="15" customHeight="1">
      <c r="B147" s="108">
        <v>15</v>
      </c>
      <c r="C147" s="109" t="s">
        <v>23</v>
      </c>
      <c r="D147" s="110">
        <v>108</v>
      </c>
      <c r="E147" s="109" t="s">
        <v>198</v>
      </c>
      <c r="F147" s="110">
        <v>49</v>
      </c>
      <c r="G147" s="112">
        <v>3329</v>
      </c>
      <c r="H147" s="113">
        <f t="shared" si="2"/>
        <v>1.471913487533794</v>
      </c>
    </row>
    <row r="148" spans="2:8" s="114" customFormat="1" ht="15" customHeight="1">
      <c r="B148" s="108">
        <v>15</v>
      </c>
      <c r="C148" s="109" t="s">
        <v>23</v>
      </c>
      <c r="D148" s="110">
        <v>14</v>
      </c>
      <c r="E148" s="109" t="s">
        <v>199</v>
      </c>
      <c r="F148" s="110">
        <v>101</v>
      </c>
      <c r="G148" s="112">
        <v>829</v>
      </c>
      <c r="H148" s="113">
        <f t="shared" si="2"/>
        <v>12.18335343787696</v>
      </c>
    </row>
    <row r="149" spans="2:8" s="114" customFormat="1" ht="15" customHeight="1">
      <c r="B149" s="108">
        <v>15</v>
      </c>
      <c r="C149" s="109" t="s">
        <v>23</v>
      </c>
      <c r="D149" s="110">
        <v>192</v>
      </c>
      <c r="E149" s="109" t="s">
        <v>200</v>
      </c>
      <c r="F149" s="110">
        <v>9</v>
      </c>
      <c r="G149" s="112">
        <v>1214</v>
      </c>
      <c r="H149" s="113">
        <f t="shared" si="2"/>
        <v>0.74135090609555188</v>
      </c>
    </row>
    <row r="150" spans="2:8" s="114" customFormat="1" ht="15" customHeight="1">
      <c r="B150" s="108">
        <v>15</v>
      </c>
      <c r="C150" s="109" t="s">
        <v>23</v>
      </c>
      <c r="D150" s="110">
        <v>222</v>
      </c>
      <c r="E150" s="109" t="s">
        <v>201</v>
      </c>
      <c r="F150" s="110">
        <v>32</v>
      </c>
      <c r="G150" s="112">
        <v>1051</v>
      </c>
      <c r="H150" s="113">
        <f t="shared" si="2"/>
        <v>3.0447193149381544</v>
      </c>
    </row>
    <row r="151" spans="2:8" s="114" customFormat="1" ht="15" customHeight="1">
      <c r="B151" s="108">
        <v>15</v>
      </c>
      <c r="C151" s="109" t="s">
        <v>23</v>
      </c>
      <c r="D151" s="110">
        <v>223</v>
      </c>
      <c r="E151" s="109" t="s">
        <v>202</v>
      </c>
      <c r="F151" s="110">
        <v>0</v>
      </c>
      <c r="G151" s="112">
        <v>1669</v>
      </c>
      <c r="H151" s="113">
        <f t="shared" si="2"/>
        <v>0</v>
      </c>
    </row>
    <row r="152" spans="2:8" s="114" customFormat="1" ht="15" customHeight="1">
      <c r="B152" s="108">
        <v>15</v>
      </c>
      <c r="C152" s="109" t="s">
        <v>23</v>
      </c>
      <c r="D152" s="110">
        <v>8</v>
      </c>
      <c r="E152" s="109" t="s">
        <v>203</v>
      </c>
      <c r="F152" s="110">
        <v>81</v>
      </c>
      <c r="G152" s="112">
        <v>716</v>
      </c>
      <c r="H152" s="113">
        <f t="shared" si="2"/>
        <v>11.312849162011174</v>
      </c>
    </row>
    <row r="153" spans="2:8" s="114" customFormat="1" ht="15" customHeight="1">
      <c r="B153" s="108">
        <v>15</v>
      </c>
      <c r="C153" s="109" t="s">
        <v>23</v>
      </c>
      <c r="D153" s="110">
        <v>125</v>
      </c>
      <c r="E153" s="109" t="s">
        <v>204</v>
      </c>
      <c r="F153" s="110">
        <v>128</v>
      </c>
      <c r="G153" s="112">
        <v>610</v>
      </c>
      <c r="H153" s="113">
        <f t="shared" si="2"/>
        <v>20.983606557377048</v>
      </c>
    </row>
    <row r="154" spans="2:8" s="114" customFormat="1" ht="15" customHeight="1">
      <c r="B154" s="108">
        <v>15</v>
      </c>
      <c r="C154" s="109" t="s">
        <v>23</v>
      </c>
      <c r="D154" s="110">
        <v>6</v>
      </c>
      <c r="E154" s="109" t="s">
        <v>206</v>
      </c>
      <c r="F154" s="110">
        <v>85</v>
      </c>
      <c r="G154" s="112">
        <v>1647</v>
      </c>
      <c r="H154" s="113">
        <f t="shared" si="2"/>
        <v>5.1608986035215541</v>
      </c>
    </row>
    <row r="155" spans="2:8" s="114" customFormat="1" ht="15" customHeight="1">
      <c r="B155" s="108">
        <v>15</v>
      </c>
      <c r="C155" s="109" t="s">
        <v>23</v>
      </c>
      <c r="D155" s="110">
        <v>198</v>
      </c>
      <c r="E155" s="109" t="s">
        <v>207</v>
      </c>
      <c r="F155" s="110">
        <v>19</v>
      </c>
      <c r="G155" s="112">
        <v>1274</v>
      </c>
      <c r="H155" s="113">
        <f t="shared" si="2"/>
        <v>1.4913657770800628</v>
      </c>
    </row>
    <row r="156" spans="2:8" s="114" customFormat="1" ht="15" customHeight="1">
      <c r="B156" s="108">
        <v>15</v>
      </c>
      <c r="C156" s="109" t="s">
        <v>23</v>
      </c>
      <c r="D156" s="110">
        <v>109</v>
      </c>
      <c r="E156" s="109" t="s">
        <v>208</v>
      </c>
      <c r="F156" s="110">
        <v>130</v>
      </c>
      <c r="G156" s="112">
        <v>2684</v>
      </c>
      <c r="H156" s="113">
        <f t="shared" si="2"/>
        <v>4.8435171385991058</v>
      </c>
    </row>
    <row r="157" spans="2:8" s="114" customFormat="1" ht="15" customHeight="1">
      <c r="B157" s="108">
        <v>15</v>
      </c>
      <c r="C157" s="109" t="s">
        <v>23</v>
      </c>
      <c r="D157" s="110">
        <v>236</v>
      </c>
      <c r="E157" s="109" t="s">
        <v>209</v>
      </c>
      <c r="F157" s="110">
        <v>28</v>
      </c>
      <c r="G157" s="112">
        <v>1136</v>
      </c>
      <c r="H157" s="113">
        <f t="shared" si="2"/>
        <v>2.464788732394366</v>
      </c>
    </row>
    <row r="158" spans="2:8" s="114" customFormat="1" ht="15" customHeight="1">
      <c r="B158" s="108">
        <v>15</v>
      </c>
      <c r="C158" s="109" t="s">
        <v>23</v>
      </c>
      <c r="D158" s="110">
        <v>199</v>
      </c>
      <c r="E158" s="109" t="s">
        <v>210</v>
      </c>
      <c r="F158" s="110">
        <v>22</v>
      </c>
      <c r="G158" s="112">
        <v>1426</v>
      </c>
      <c r="H158" s="113">
        <f t="shared" si="2"/>
        <v>1.5427769985974753</v>
      </c>
    </row>
    <row r="159" spans="2:8" s="114" customFormat="1" ht="15" customHeight="1">
      <c r="B159" s="108">
        <v>15</v>
      </c>
      <c r="C159" s="109" t="s">
        <v>23</v>
      </c>
      <c r="D159" s="110">
        <v>197</v>
      </c>
      <c r="E159" s="109" t="s">
        <v>211</v>
      </c>
      <c r="F159" s="110">
        <v>129</v>
      </c>
      <c r="G159" s="112">
        <v>1729</v>
      </c>
      <c r="H159" s="113">
        <f t="shared" si="2"/>
        <v>7.4609600925390405</v>
      </c>
    </row>
    <row r="160" spans="2:8" s="114" customFormat="1" ht="15" customHeight="1">
      <c r="B160" s="108">
        <v>15</v>
      </c>
      <c r="C160" s="109" t="s">
        <v>23</v>
      </c>
      <c r="D160" s="110">
        <v>187</v>
      </c>
      <c r="E160" s="109" t="s">
        <v>212</v>
      </c>
      <c r="F160" s="110">
        <v>562</v>
      </c>
      <c r="G160" s="112">
        <v>1695</v>
      </c>
      <c r="H160" s="113">
        <f t="shared" si="2"/>
        <v>33.15634218289086</v>
      </c>
    </row>
    <row r="161" spans="2:8" s="114" customFormat="1" ht="15" customHeight="1">
      <c r="B161" s="108">
        <v>15</v>
      </c>
      <c r="C161" s="109" t="s">
        <v>23</v>
      </c>
      <c r="D161" s="110">
        <v>188</v>
      </c>
      <c r="E161" s="109" t="s">
        <v>213</v>
      </c>
      <c r="F161" s="110">
        <v>20</v>
      </c>
      <c r="G161" s="112">
        <v>1529</v>
      </c>
      <c r="H161" s="113">
        <f t="shared" si="2"/>
        <v>1.3080444735120993</v>
      </c>
    </row>
    <row r="162" spans="2:8" s="114" customFormat="1" ht="15" customHeight="1">
      <c r="B162" s="108">
        <v>15</v>
      </c>
      <c r="C162" s="109" t="s">
        <v>23</v>
      </c>
      <c r="D162" s="110">
        <v>190</v>
      </c>
      <c r="E162" s="109" t="s">
        <v>214</v>
      </c>
      <c r="F162" s="110">
        <v>1595</v>
      </c>
      <c r="G162" s="112">
        <v>1395</v>
      </c>
      <c r="H162" s="113">
        <f t="shared" si="2"/>
        <v>114.33691756272401</v>
      </c>
    </row>
    <row r="163" spans="2:8" s="114" customFormat="1" ht="15" customHeight="1">
      <c r="B163" s="108">
        <v>15</v>
      </c>
      <c r="C163" s="109" t="s">
        <v>23</v>
      </c>
      <c r="D163" s="110">
        <v>191</v>
      </c>
      <c r="E163" s="109" t="s">
        <v>215</v>
      </c>
      <c r="F163" s="110">
        <v>8</v>
      </c>
      <c r="G163" s="112">
        <v>878</v>
      </c>
      <c r="H163" s="113">
        <f t="shared" si="2"/>
        <v>0.91116173120728927</v>
      </c>
    </row>
    <row r="164" spans="2:8" s="114" customFormat="1" ht="15" customHeight="1">
      <c r="B164" s="108">
        <v>15</v>
      </c>
      <c r="C164" s="109" t="s">
        <v>23</v>
      </c>
      <c r="D164" s="110">
        <v>229</v>
      </c>
      <c r="E164" s="109" t="s">
        <v>216</v>
      </c>
      <c r="F164" s="110">
        <v>0</v>
      </c>
      <c r="G164" s="112">
        <v>1357</v>
      </c>
      <c r="H164" s="113">
        <f t="shared" si="2"/>
        <v>0</v>
      </c>
    </row>
    <row r="165" spans="2:8" s="114" customFormat="1" ht="15" customHeight="1">
      <c r="B165" s="108">
        <v>15</v>
      </c>
      <c r="C165" s="109" t="s">
        <v>23</v>
      </c>
      <c r="D165" s="110">
        <v>237</v>
      </c>
      <c r="E165" s="109" t="s">
        <v>217</v>
      </c>
      <c r="F165" s="110">
        <v>203</v>
      </c>
      <c r="G165" s="112">
        <v>1959</v>
      </c>
      <c r="H165" s="113">
        <f t="shared" si="2"/>
        <v>10.362429811128127</v>
      </c>
    </row>
    <row r="166" spans="2:8" s="114" customFormat="1" ht="15" customHeight="1">
      <c r="B166" s="108">
        <v>15</v>
      </c>
      <c r="C166" s="109" t="s">
        <v>23</v>
      </c>
      <c r="D166" s="110">
        <v>79</v>
      </c>
      <c r="E166" s="109" t="s">
        <v>218</v>
      </c>
      <c r="F166" s="110">
        <v>173</v>
      </c>
      <c r="G166" s="112">
        <v>1230</v>
      </c>
      <c r="H166" s="113">
        <f t="shared" si="2"/>
        <v>14.065040650406505</v>
      </c>
    </row>
    <row r="167" spans="2:8" s="114" customFormat="1" ht="15" customHeight="1">
      <c r="B167" s="108">
        <v>15</v>
      </c>
      <c r="C167" s="109" t="s">
        <v>23</v>
      </c>
      <c r="D167" s="110">
        <v>126</v>
      </c>
      <c r="E167" s="109" t="s">
        <v>219</v>
      </c>
      <c r="F167" s="110">
        <v>233</v>
      </c>
      <c r="G167" s="112">
        <v>1008</v>
      </c>
      <c r="H167" s="113">
        <f t="shared" si="2"/>
        <v>23.115079365079367</v>
      </c>
    </row>
    <row r="168" spans="2:8" s="114" customFormat="1" ht="15" customHeight="1">
      <c r="B168" s="108">
        <v>15</v>
      </c>
      <c r="C168" s="109" t="s">
        <v>23</v>
      </c>
      <c r="D168" s="110">
        <v>238</v>
      </c>
      <c r="E168" s="109" t="s">
        <v>220</v>
      </c>
      <c r="F168" s="110">
        <v>3</v>
      </c>
      <c r="G168" s="112">
        <v>1286</v>
      </c>
      <c r="H168" s="113">
        <f t="shared" si="2"/>
        <v>0.23328149300155523</v>
      </c>
    </row>
    <row r="169" spans="2:8" s="114" customFormat="1" ht="15" customHeight="1">
      <c r="B169" s="108">
        <v>15</v>
      </c>
      <c r="C169" s="109" t="s">
        <v>23</v>
      </c>
      <c r="D169" s="110">
        <v>80</v>
      </c>
      <c r="E169" s="109" t="s">
        <v>221</v>
      </c>
      <c r="F169" s="110">
        <v>82</v>
      </c>
      <c r="G169" s="112">
        <v>1778</v>
      </c>
      <c r="H169" s="113">
        <f t="shared" si="2"/>
        <v>4.6119235095613043</v>
      </c>
    </row>
    <row r="170" spans="2:8" s="114" customFormat="1" ht="15" customHeight="1">
      <c r="B170" s="108">
        <v>15</v>
      </c>
      <c r="C170" s="109" t="s">
        <v>23</v>
      </c>
      <c r="D170" s="110">
        <v>185</v>
      </c>
      <c r="E170" s="109" t="s">
        <v>222</v>
      </c>
      <c r="F170" s="110">
        <v>0</v>
      </c>
      <c r="G170" s="112">
        <v>633</v>
      </c>
      <c r="H170" s="113">
        <f t="shared" si="2"/>
        <v>0</v>
      </c>
    </row>
    <row r="171" spans="2:8" s="114" customFormat="1" ht="15" customHeight="1">
      <c r="B171" s="108">
        <v>15</v>
      </c>
      <c r="C171" s="109" t="s">
        <v>23</v>
      </c>
      <c r="D171" s="110">
        <v>193</v>
      </c>
      <c r="E171" s="109" t="s">
        <v>223</v>
      </c>
      <c r="F171" s="110">
        <v>12</v>
      </c>
      <c r="G171" s="112">
        <v>408</v>
      </c>
      <c r="H171" s="113">
        <f t="shared" si="2"/>
        <v>2.9411764705882351</v>
      </c>
    </row>
    <row r="172" spans="2:8" s="114" customFormat="1" ht="15" customHeight="1">
      <c r="B172" s="108">
        <v>15</v>
      </c>
      <c r="C172" s="109" t="s">
        <v>23</v>
      </c>
      <c r="D172" s="110">
        <v>228</v>
      </c>
      <c r="E172" s="109" t="s">
        <v>224</v>
      </c>
      <c r="F172" s="110">
        <v>0</v>
      </c>
      <c r="G172" s="112">
        <v>689</v>
      </c>
      <c r="H172" s="113">
        <f t="shared" si="2"/>
        <v>0</v>
      </c>
    </row>
    <row r="173" spans="2:8" s="114" customFormat="1" ht="15" customHeight="1">
      <c r="B173" s="108">
        <v>15</v>
      </c>
      <c r="C173" s="109" t="s">
        <v>23</v>
      </c>
      <c r="D173" s="110">
        <v>231</v>
      </c>
      <c r="E173" s="109" t="s">
        <v>225</v>
      </c>
      <c r="F173" s="110">
        <v>12</v>
      </c>
      <c r="G173" s="112">
        <v>824</v>
      </c>
      <c r="H173" s="113">
        <f t="shared" si="2"/>
        <v>1.4563106796116505</v>
      </c>
    </row>
    <row r="174" spans="2:8" s="114" customFormat="1" ht="15" customHeight="1">
      <c r="B174" s="108">
        <v>15</v>
      </c>
      <c r="C174" s="109" t="s">
        <v>23</v>
      </c>
      <c r="D174" s="110">
        <v>34</v>
      </c>
      <c r="E174" s="109" t="s">
        <v>226</v>
      </c>
      <c r="F174" s="110">
        <v>21</v>
      </c>
      <c r="G174" s="112">
        <v>1991</v>
      </c>
      <c r="H174" s="113">
        <f t="shared" si="2"/>
        <v>1.054746358613762</v>
      </c>
    </row>
    <row r="175" spans="2:8" s="114" customFormat="1" ht="15" customHeight="1">
      <c r="B175" s="108">
        <v>15</v>
      </c>
      <c r="C175" s="109" t="s">
        <v>23</v>
      </c>
      <c r="D175" s="110">
        <v>194</v>
      </c>
      <c r="E175" s="109" t="s">
        <v>227</v>
      </c>
      <c r="F175" s="110">
        <v>43</v>
      </c>
      <c r="G175" s="112">
        <v>1290</v>
      </c>
      <c r="H175" s="113">
        <f t="shared" si="2"/>
        <v>3.3333333333333335</v>
      </c>
    </row>
    <row r="176" spans="2:8" s="114" customFormat="1" ht="15" customHeight="1">
      <c r="B176" s="108">
        <v>15</v>
      </c>
      <c r="C176" s="109" t="s">
        <v>23</v>
      </c>
      <c r="D176" s="110">
        <v>13</v>
      </c>
      <c r="E176" s="109" t="s">
        <v>228</v>
      </c>
      <c r="F176" s="110">
        <v>72</v>
      </c>
      <c r="G176" s="112">
        <v>697</v>
      </c>
      <c r="H176" s="113">
        <f t="shared" si="2"/>
        <v>10.329985652797705</v>
      </c>
    </row>
    <row r="177" spans="2:8" s="114" customFormat="1" ht="15" customHeight="1">
      <c r="B177" s="108">
        <v>15</v>
      </c>
      <c r="C177" s="109" t="s">
        <v>23</v>
      </c>
      <c r="D177" s="110">
        <v>82</v>
      </c>
      <c r="E177" s="109" t="s">
        <v>229</v>
      </c>
      <c r="F177" s="110">
        <v>136</v>
      </c>
      <c r="G177" s="112">
        <v>1228</v>
      </c>
      <c r="H177" s="113">
        <f t="shared" si="2"/>
        <v>11.074918566775244</v>
      </c>
    </row>
    <row r="178" spans="2:8" s="114" customFormat="1" ht="15" customHeight="1">
      <c r="B178" s="108">
        <v>16</v>
      </c>
      <c r="C178" s="109" t="s">
        <v>230</v>
      </c>
      <c r="D178" s="110">
        <v>85</v>
      </c>
      <c r="E178" s="109" t="s">
        <v>231</v>
      </c>
      <c r="F178" s="110">
        <v>317</v>
      </c>
      <c r="G178" s="112">
        <v>1191</v>
      </c>
      <c r="H178" s="113">
        <f t="shared" si="2"/>
        <v>26.616288832913522</v>
      </c>
    </row>
    <row r="179" spans="2:8" s="114" customFormat="1" ht="15" customHeight="1">
      <c r="B179" s="108">
        <v>16</v>
      </c>
      <c r="C179" s="109" t="s">
        <v>230</v>
      </c>
      <c r="D179" s="110">
        <v>256</v>
      </c>
      <c r="E179" s="109" t="s">
        <v>232</v>
      </c>
      <c r="F179" s="110">
        <v>42</v>
      </c>
      <c r="G179" s="112">
        <v>452</v>
      </c>
      <c r="H179" s="113">
        <f t="shared" si="2"/>
        <v>9.2920353982300892</v>
      </c>
    </row>
    <row r="180" spans="2:8" s="114" customFormat="1" ht="15" customHeight="1">
      <c r="B180" s="108">
        <v>16</v>
      </c>
      <c r="C180" s="109" t="s">
        <v>230</v>
      </c>
      <c r="D180" s="110">
        <v>87</v>
      </c>
      <c r="E180" s="109" t="s">
        <v>233</v>
      </c>
      <c r="F180" s="110">
        <v>107</v>
      </c>
      <c r="G180" s="112">
        <v>1218</v>
      </c>
      <c r="H180" s="113">
        <f t="shared" si="2"/>
        <v>8.7848932676518885</v>
      </c>
    </row>
    <row r="181" spans="2:8" s="114" customFormat="1" ht="15" customHeight="1">
      <c r="B181" s="108">
        <v>16</v>
      </c>
      <c r="C181" s="109" t="s">
        <v>230</v>
      </c>
      <c r="D181" s="110">
        <v>35</v>
      </c>
      <c r="E181" s="109" t="s">
        <v>234</v>
      </c>
      <c r="F181" s="110">
        <v>90</v>
      </c>
      <c r="G181" s="112">
        <v>1213</v>
      </c>
      <c r="H181" s="113">
        <f t="shared" si="2"/>
        <v>7.4196207749381697</v>
      </c>
    </row>
    <row r="182" spans="2:8" s="114" customFormat="1" ht="15" customHeight="1">
      <c r="B182" s="108">
        <v>16</v>
      </c>
      <c r="C182" s="109" t="s">
        <v>230</v>
      </c>
      <c r="D182" s="110">
        <v>180</v>
      </c>
      <c r="E182" s="109" t="s">
        <v>235</v>
      </c>
      <c r="F182" s="110">
        <v>9</v>
      </c>
      <c r="G182" s="112">
        <v>328</v>
      </c>
      <c r="H182" s="113">
        <f t="shared" si="2"/>
        <v>2.7439024390243905</v>
      </c>
    </row>
    <row r="183" spans="2:8" s="114" customFormat="1" ht="15" customHeight="1">
      <c r="B183" s="108">
        <v>16</v>
      </c>
      <c r="C183" s="109" t="s">
        <v>230</v>
      </c>
      <c r="D183" s="110">
        <v>83</v>
      </c>
      <c r="E183" s="109" t="s">
        <v>236</v>
      </c>
      <c r="F183" s="110">
        <v>24</v>
      </c>
      <c r="G183" s="112">
        <v>1011</v>
      </c>
      <c r="H183" s="113">
        <f t="shared" si="2"/>
        <v>2.3738872403560833</v>
      </c>
    </row>
    <row r="184" spans="2:8" s="114" customFormat="1" ht="15" customHeight="1">
      <c r="B184" s="108">
        <v>16</v>
      </c>
      <c r="C184" s="109" t="s">
        <v>230</v>
      </c>
      <c r="D184" s="110">
        <v>239</v>
      </c>
      <c r="E184" s="109" t="s">
        <v>237</v>
      </c>
      <c r="F184" s="110">
        <v>424</v>
      </c>
      <c r="G184" s="112">
        <v>1277</v>
      </c>
      <c r="H184" s="113">
        <f t="shared" si="2"/>
        <v>33.202819107282693</v>
      </c>
    </row>
    <row r="185" spans="2:8" s="114" customFormat="1" ht="15" customHeight="1">
      <c r="B185" s="108">
        <v>16</v>
      </c>
      <c r="C185" s="109" t="s">
        <v>230</v>
      </c>
      <c r="D185" s="110">
        <v>84</v>
      </c>
      <c r="E185" s="109" t="s">
        <v>238</v>
      </c>
      <c r="F185" s="110">
        <v>671</v>
      </c>
      <c r="G185" s="112">
        <v>1047</v>
      </c>
      <c r="H185" s="113">
        <f t="shared" si="2"/>
        <v>64.08787010506208</v>
      </c>
    </row>
    <row r="186" spans="2:8" s="114" customFormat="1" ht="15" customHeight="1">
      <c r="B186" s="108">
        <v>16</v>
      </c>
      <c r="C186" s="109" t="s">
        <v>230</v>
      </c>
      <c r="D186" s="110">
        <v>167</v>
      </c>
      <c r="E186" s="109" t="s">
        <v>239</v>
      </c>
      <c r="F186" s="110">
        <v>539</v>
      </c>
      <c r="G186" s="112">
        <v>551</v>
      </c>
      <c r="H186" s="113">
        <f t="shared" si="2"/>
        <v>97.822141560798542</v>
      </c>
    </row>
    <row r="187" spans="2:8" s="114" customFormat="1" ht="15" customHeight="1">
      <c r="B187" s="108">
        <v>16</v>
      </c>
      <c r="C187" s="109" t="s">
        <v>230</v>
      </c>
      <c r="D187" s="110">
        <v>89</v>
      </c>
      <c r="E187" s="109" t="s">
        <v>240</v>
      </c>
      <c r="F187" s="110">
        <v>125</v>
      </c>
      <c r="G187" s="112">
        <v>1146</v>
      </c>
      <c r="H187" s="113">
        <f t="shared" si="2"/>
        <v>10.907504363001745</v>
      </c>
    </row>
    <row r="188" spans="2:8" s="114" customFormat="1" ht="15" customHeight="1">
      <c r="B188" s="108">
        <v>16</v>
      </c>
      <c r="C188" s="109" t="s">
        <v>230</v>
      </c>
      <c r="D188" s="110">
        <v>86</v>
      </c>
      <c r="E188" s="109" t="s">
        <v>241</v>
      </c>
      <c r="F188" s="110">
        <v>154</v>
      </c>
      <c r="G188" s="112">
        <v>790</v>
      </c>
      <c r="H188" s="113">
        <f t="shared" si="2"/>
        <v>19.49367088607595</v>
      </c>
    </row>
    <row r="189" spans="2:8" s="114" customFormat="1" ht="15" customHeight="1">
      <c r="B189" s="108">
        <v>16</v>
      </c>
      <c r="C189" s="109" t="s">
        <v>230</v>
      </c>
      <c r="D189" s="110">
        <v>88</v>
      </c>
      <c r="E189" s="109" t="s">
        <v>242</v>
      </c>
      <c r="F189" s="110">
        <v>69</v>
      </c>
      <c r="G189" s="112">
        <v>637</v>
      </c>
      <c r="H189" s="113">
        <f t="shared" si="2"/>
        <v>10.832025117739404</v>
      </c>
    </row>
    <row r="190" spans="2:8" s="114" customFormat="1" ht="15" customHeight="1">
      <c r="B190" s="108">
        <v>16</v>
      </c>
      <c r="C190" s="109" t="s">
        <v>230</v>
      </c>
      <c r="D190" s="110">
        <v>240</v>
      </c>
      <c r="E190" s="109" t="s">
        <v>243</v>
      </c>
      <c r="F190" s="110">
        <v>335</v>
      </c>
      <c r="G190" s="112">
        <v>1128</v>
      </c>
      <c r="H190" s="113">
        <f t="shared" si="2"/>
        <v>29.698581560283689</v>
      </c>
    </row>
    <row r="191" spans="2:8" s="114" customFormat="1" ht="15" customHeight="1">
      <c r="B191" s="108">
        <v>17</v>
      </c>
      <c r="C191" s="109" t="s">
        <v>244</v>
      </c>
      <c r="D191" s="110">
        <v>173</v>
      </c>
      <c r="E191" s="109" t="s">
        <v>245</v>
      </c>
      <c r="F191" s="110">
        <v>28</v>
      </c>
      <c r="G191" s="112">
        <v>873</v>
      </c>
      <c r="H191" s="113">
        <f t="shared" si="2"/>
        <v>3.2073310423825885</v>
      </c>
    </row>
    <row r="192" spans="2:8" s="114" customFormat="1" ht="15" customHeight="1">
      <c r="B192" s="108">
        <v>17</v>
      </c>
      <c r="C192" s="109" t="s">
        <v>244</v>
      </c>
      <c r="D192" s="110">
        <v>241</v>
      </c>
      <c r="E192" s="109" t="s">
        <v>246</v>
      </c>
      <c r="F192" s="110">
        <v>96</v>
      </c>
      <c r="G192" s="112">
        <v>1225</v>
      </c>
      <c r="H192" s="113">
        <f t="shared" si="2"/>
        <v>7.8367346938775508</v>
      </c>
    </row>
    <row r="193" spans="2:8" s="114" customFormat="1" ht="15" customHeight="1">
      <c r="B193" s="108">
        <v>17</v>
      </c>
      <c r="C193" s="109" t="s">
        <v>244</v>
      </c>
      <c r="D193" s="110">
        <v>294</v>
      </c>
      <c r="E193" s="109" t="s">
        <v>247</v>
      </c>
      <c r="F193" s="110">
        <v>54</v>
      </c>
      <c r="G193" s="112">
        <v>786</v>
      </c>
      <c r="H193" s="113">
        <f t="shared" si="2"/>
        <v>6.8702290076335881</v>
      </c>
    </row>
    <row r="194" spans="2:8" s="114" customFormat="1" ht="15" customHeight="1">
      <c r="B194" s="108">
        <v>17</v>
      </c>
      <c r="C194" s="109" t="s">
        <v>244</v>
      </c>
      <c r="D194" s="110">
        <v>36</v>
      </c>
      <c r="E194" s="109" t="s">
        <v>248</v>
      </c>
      <c r="F194" s="110">
        <v>178</v>
      </c>
      <c r="G194" s="112">
        <v>1454</v>
      </c>
      <c r="H194" s="113">
        <f t="shared" si="2"/>
        <v>12.242090784044017</v>
      </c>
    </row>
    <row r="195" spans="2:8" s="114" customFormat="1" ht="15" customHeight="1">
      <c r="B195" s="108">
        <v>17</v>
      </c>
      <c r="C195" s="109" t="s">
        <v>244</v>
      </c>
      <c r="D195" s="110">
        <v>283</v>
      </c>
      <c r="E195" s="109" t="s">
        <v>249</v>
      </c>
      <c r="F195" s="110">
        <v>201</v>
      </c>
      <c r="G195" s="112">
        <v>575</v>
      </c>
      <c r="H195" s="113">
        <f t="shared" si="2"/>
        <v>34.956521739130437</v>
      </c>
    </row>
    <row r="196" spans="2:8" s="114" customFormat="1" ht="15" customHeight="1">
      <c r="B196" s="108">
        <v>18</v>
      </c>
      <c r="C196" s="109" t="s">
        <v>250</v>
      </c>
      <c r="D196" s="110">
        <v>311</v>
      </c>
      <c r="E196" s="109" t="s">
        <v>502</v>
      </c>
      <c r="F196" s="110">
        <v>302</v>
      </c>
      <c r="G196" s="112">
        <v>687</v>
      </c>
      <c r="H196" s="113">
        <f t="shared" si="2"/>
        <v>43.959243085880637</v>
      </c>
    </row>
    <row r="197" spans="2:8" s="114" customFormat="1" ht="15" customHeight="1">
      <c r="B197" s="108">
        <v>18</v>
      </c>
      <c r="C197" s="109" t="s">
        <v>250</v>
      </c>
      <c r="D197" s="110">
        <v>257</v>
      </c>
      <c r="E197" s="109" t="s">
        <v>252</v>
      </c>
      <c r="F197" s="110">
        <v>42</v>
      </c>
      <c r="G197" s="112">
        <v>728</v>
      </c>
      <c r="H197" s="113">
        <f t="shared" si="2"/>
        <v>5.7692307692307692</v>
      </c>
    </row>
    <row r="198" spans="2:8" s="114" customFormat="1" ht="15" customHeight="1">
      <c r="B198" s="108">
        <v>18</v>
      </c>
      <c r="C198" s="109" t="s">
        <v>250</v>
      </c>
      <c r="D198" s="110">
        <v>169</v>
      </c>
      <c r="E198" s="109" t="s">
        <v>253</v>
      </c>
      <c r="F198" s="110">
        <v>103</v>
      </c>
      <c r="G198" s="112">
        <v>1334</v>
      </c>
      <c r="H198" s="113">
        <f t="shared" si="2"/>
        <v>7.7211394302848584</v>
      </c>
    </row>
    <row r="199" spans="2:8" s="114" customFormat="1" ht="15" customHeight="1">
      <c r="B199" s="108">
        <v>18</v>
      </c>
      <c r="C199" s="109" t="s">
        <v>250</v>
      </c>
      <c r="D199" s="110">
        <v>310</v>
      </c>
      <c r="E199" s="109" t="s">
        <v>254</v>
      </c>
      <c r="F199" s="110">
        <v>60</v>
      </c>
      <c r="G199" s="112">
        <v>633</v>
      </c>
      <c r="H199" s="113">
        <f t="shared" si="2"/>
        <v>9.4786729857819907</v>
      </c>
    </row>
    <row r="200" spans="2:8" s="114" customFormat="1" ht="15" customHeight="1">
      <c r="B200" s="108">
        <v>19</v>
      </c>
      <c r="C200" s="109" t="s">
        <v>24</v>
      </c>
      <c r="D200" s="110">
        <v>332</v>
      </c>
      <c r="E200" s="109" t="s">
        <v>255</v>
      </c>
      <c r="F200" s="110">
        <v>279</v>
      </c>
      <c r="G200" s="112">
        <v>687</v>
      </c>
      <c r="H200" s="113">
        <f t="shared" ref="H200:H263" si="3">F200/G200*100</f>
        <v>40.611353711790393</v>
      </c>
    </row>
    <row r="201" spans="2:8" s="114" customFormat="1" ht="15" customHeight="1">
      <c r="B201" s="108">
        <v>19</v>
      </c>
      <c r="C201" s="109" t="s">
        <v>24</v>
      </c>
      <c r="D201" s="110">
        <v>296</v>
      </c>
      <c r="E201" s="109" t="s">
        <v>257</v>
      </c>
      <c r="F201" s="110">
        <v>649</v>
      </c>
      <c r="G201" s="112">
        <v>1951</v>
      </c>
      <c r="H201" s="113">
        <f t="shared" si="3"/>
        <v>33.264992311635062</v>
      </c>
    </row>
    <row r="202" spans="2:8" s="114" customFormat="1" ht="15" customHeight="1">
      <c r="B202" s="108">
        <v>19</v>
      </c>
      <c r="C202" s="109" t="s">
        <v>24</v>
      </c>
      <c r="D202" s="110">
        <v>290</v>
      </c>
      <c r="E202" s="109" t="s">
        <v>258</v>
      </c>
      <c r="F202" s="110">
        <v>198</v>
      </c>
      <c r="G202" s="112">
        <v>331</v>
      </c>
      <c r="H202" s="113">
        <f t="shared" si="3"/>
        <v>59.818731117824775</v>
      </c>
    </row>
    <row r="203" spans="2:8" s="114" customFormat="1" ht="15" customHeight="1">
      <c r="B203" s="108">
        <v>19</v>
      </c>
      <c r="C203" s="109" t="s">
        <v>24</v>
      </c>
      <c r="D203" s="110">
        <v>242</v>
      </c>
      <c r="E203" s="109" t="s">
        <v>259</v>
      </c>
      <c r="F203" s="110">
        <v>1159</v>
      </c>
      <c r="G203" s="112">
        <v>1151</v>
      </c>
      <c r="H203" s="113">
        <f t="shared" si="3"/>
        <v>100.69504778453519</v>
      </c>
    </row>
    <row r="204" spans="2:8" s="114" customFormat="1" ht="15" customHeight="1">
      <c r="B204" s="108">
        <v>19</v>
      </c>
      <c r="C204" s="109" t="s">
        <v>24</v>
      </c>
      <c r="D204" s="110">
        <v>213</v>
      </c>
      <c r="E204" s="109" t="s">
        <v>260</v>
      </c>
      <c r="F204" s="110">
        <v>902</v>
      </c>
      <c r="G204" s="112">
        <v>1246</v>
      </c>
      <c r="H204" s="113">
        <f t="shared" si="3"/>
        <v>72.391653290529703</v>
      </c>
    </row>
    <row r="205" spans="2:8" s="114" customFormat="1" ht="15" customHeight="1">
      <c r="B205" s="108">
        <v>19</v>
      </c>
      <c r="C205" s="109" t="s">
        <v>24</v>
      </c>
      <c r="D205" s="110">
        <v>90</v>
      </c>
      <c r="E205" s="109" t="s">
        <v>261</v>
      </c>
      <c r="F205" s="110">
        <v>285</v>
      </c>
      <c r="G205" s="112">
        <v>646</v>
      </c>
      <c r="H205" s="113">
        <f t="shared" si="3"/>
        <v>44.117647058823529</v>
      </c>
    </row>
    <row r="206" spans="2:8" s="114" customFormat="1" ht="15" customHeight="1">
      <c r="B206" s="108">
        <v>19</v>
      </c>
      <c r="C206" s="109" t="s">
        <v>24</v>
      </c>
      <c r="D206" s="110">
        <v>295</v>
      </c>
      <c r="E206" s="109" t="s">
        <v>262</v>
      </c>
      <c r="F206" s="110">
        <v>708</v>
      </c>
      <c r="G206" s="112">
        <v>1511</v>
      </c>
      <c r="H206" s="113">
        <f t="shared" si="3"/>
        <v>46.856386499007279</v>
      </c>
    </row>
    <row r="207" spans="2:8" s="114" customFormat="1" ht="15" customHeight="1">
      <c r="B207" s="108">
        <v>19</v>
      </c>
      <c r="C207" s="109" t="s">
        <v>24</v>
      </c>
      <c r="D207" s="110">
        <v>135</v>
      </c>
      <c r="E207" s="109" t="s">
        <v>263</v>
      </c>
      <c r="F207" s="110">
        <v>121</v>
      </c>
      <c r="G207" s="112">
        <v>532</v>
      </c>
      <c r="H207" s="113">
        <f t="shared" si="3"/>
        <v>22.744360902255639</v>
      </c>
    </row>
    <row r="208" spans="2:8" s="114" customFormat="1" ht="15" customHeight="1">
      <c r="B208" s="108">
        <v>19</v>
      </c>
      <c r="C208" s="109" t="s">
        <v>24</v>
      </c>
      <c r="D208" s="110">
        <v>289</v>
      </c>
      <c r="E208" s="109" t="s">
        <v>264</v>
      </c>
      <c r="F208" s="110">
        <v>888</v>
      </c>
      <c r="G208" s="112">
        <v>2446</v>
      </c>
      <c r="H208" s="113">
        <f t="shared" si="3"/>
        <v>36.304170073589532</v>
      </c>
    </row>
    <row r="209" spans="2:8" s="114" customFormat="1" ht="15" customHeight="1">
      <c r="B209" s="108">
        <v>19</v>
      </c>
      <c r="C209" s="109" t="s">
        <v>24</v>
      </c>
      <c r="D209" s="110">
        <v>123</v>
      </c>
      <c r="E209" s="109" t="s">
        <v>265</v>
      </c>
      <c r="F209" s="110">
        <v>157</v>
      </c>
      <c r="G209" s="112">
        <v>1103</v>
      </c>
      <c r="H209" s="113">
        <f t="shared" si="3"/>
        <v>14.233907524932004</v>
      </c>
    </row>
    <row r="210" spans="2:8" s="114" customFormat="1" ht="15" customHeight="1">
      <c r="B210" s="108">
        <v>19</v>
      </c>
      <c r="C210" s="109" t="s">
        <v>24</v>
      </c>
      <c r="D210" s="110">
        <v>254</v>
      </c>
      <c r="E210" s="109" t="s">
        <v>266</v>
      </c>
      <c r="F210" s="110">
        <v>647</v>
      </c>
      <c r="G210" s="112">
        <v>1240</v>
      </c>
      <c r="H210" s="113">
        <f t="shared" si="3"/>
        <v>52.177419354838705</v>
      </c>
    </row>
    <row r="211" spans="2:8" s="114" customFormat="1" ht="15" customHeight="1">
      <c r="B211" s="108">
        <v>19</v>
      </c>
      <c r="C211" s="109" t="s">
        <v>24</v>
      </c>
      <c r="D211" s="110">
        <v>91</v>
      </c>
      <c r="E211" s="109" t="s">
        <v>267</v>
      </c>
      <c r="F211" s="110">
        <v>554</v>
      </c>
      <c r="G211" s="112">
        <v>1972</v>
      </c>
      <c r="H211" s="113">
        <f t="shared" si="3"/>
        <v>28.093306288032455</v>
      </c>
    </row>
    <row r="212" spans="2:8" s="114" customFormat="1" ht="15" customHeight="1">
      <c r="B212" s="108">
        <v>19</v>
      </c>
      <c r="C212" s="109" t="s">
        <v>24</v>
      </c>
      <c r="D212" s="110">
        <v>37</v>
      </c>
      <c r="E212" s="109" t="s">
        <v>268</v>
      </c>
      <c r="F212" s="110">
        <v>934</v>
      </c>
      <c r="G212" s="112">
        <v>1072</v>
      </c>
      <c r="H212" s="113">
        <f t="shared" si="3"/>
        <v>87.126865671641795</v>
      </c>
    </row>
    <row r="213" spans="2:8" s="114" customFormat="1" ht="15" customHeight="1">
      <c r="B213" s="108">
        <v>19</v>
      </c>
      <c r="C213" s="109" t="s">
        <v>24</v>
      </c>
      <c r="D213" s="110">
        <v>300</v>
      </c>
      <c r="E213" s="109" t="s">
        <v>269</v>
      </c>
      <c r="F213" s="110">
        <v>768</v>
      </c>
      <c r="G213" s="112">
        <v>1473</v>
      </c>
      <c r="H213" s="113">
        <f t="shared" si="3"/>
        <v>52.138492871690424</v>
      </c>
    </row>
    <row r="214" spans="2:8" s="114" customFormat="1" ht="15" customHeight="1">
      <c r="B214" s="108">
        <v>19</v>
      </c>
      <c r="C214" s="109" t="s">
        <v>24</v>
      </c>
      <c r="D214" s="110">
        <v>314</v>
      </c>
      <c r="E214" s="109" t="s">
        <v>270</v>
      </c>
      <c r="F214" s="110">
        <v>139</v>
      </c>
      <c r="G214" s="112">
        <v>277</v>
      </c>
      <c r="H214" s="113">
        <f t="shared" si="3"/>
        <v>50.180505415162457</v>
      </c>
    </row>
    <row r="215" spans="2:8" s="114" customFormat="1" ht="15" customHeight="1">
      <c r="B215" s="108">
        <v>19</v>
      </c>
      <c r="C215" s="109" t="s">
        <v>24</v>
      </c>
      <c r="D215" s="110">
        <v>333</v>
      </c>
      <c r="E215" s="109" t="s">
        <v>271</v>
      </c>
      <c r="F215" s="110">
        <v>377</v>
      </c>
      <c r="G215" s="112">
        <v>1132</v>
      </c>
      <c r="H215" s="113">
        <f t="shared" si="3"/>
        <v>33.303886925795048</v>
      </c>
    </row>
    <row r="216" spans="2:8" s="114" customFormat="1" ht="15" customHeight="1">
      <c r="B216" s="108">
        <v>19</v>
      </c>
      <c r="C216" s="109" t="s">
        <v>24</v>
      </c>
      <c r="D216" s="110">
        <v>38</v>
      </c>
      <c r="E216" s="109" t="s">
        <v>503</v>
      </c>
      <c r="F216" s="110">
        <v>1207</v>
      </c>
      <c r="G216" s="112">
        <v>3648</v>
      </c>
      <c r="H216" s="113">
        <f t="shared" si="3"/>
        <v>33.086622807017548</v>
      </c>
    </row>
    <row r="217" spans="2:8" s="114" customFormat="1" ht="15" customHeight="1">
      <c r="B217" s="108">
        <v>20</v>
      </c>
      <c r="C217" s="109" t="s">
        <v>273</v>
      </c>
      <c r="D217" s="110">
        <v>157</v>
      </c>
      <c r="E217" s="109" t="s">
        <v>504</v>
      </c>
      <c r="F217" s="110">
        <v>85</v>
      </c>
      <c r="G217" s="112">
        <v>1179</v>
      </c>
      <c r="H217" s="113">
        <f t="shared" si="3"/>
        <v>7.2094995759117904</v>
      </c>
    </row>
    <row r="218" spans="2:8" s="114" customFormat="1" ht="15" customHeight="1">
      <c r="B218" s="108">
        <v>20</v>
      </c>
      <c r="C218" s="109" t="s">
        <v>273</v>
      </c>
      <c r="D218" s="110">
        <v>145</v>
      </c>
      <c r="E218" s="109" t="s">
        <v>275</v>
      </c>
      <c r="F218" s="110">
        <v>73</v>
      </c>
      <c r="G218" s="112">
        <v>1001</v>
      </c>
      <c r="H218" s="113">
        <f t="shared" si="3"/>
        <v>7.2927072927072931</v>
      </c>
    </row>
    <row r="219" spans="2:8" s="114" customFormat="1" ht="15" customHeight="1">
      <c r="B219" s="108">
        <v>20</v>
      </c>
      <c r="C219" s="109" t="s">
        <v>273</v>
      </c>
      <c r="D219" s="110">
        <v>243</v>
      </c>
      <c r="E219" s="109" t="s">
        <v>276</v>
      </c>
      <c r="F219" s="110">
        <v>0</v>
      </c>
      <c r="G219" s="112">
        <v>1250</v>
      </c>
      <c r="H219" s="113">
        <f t="shared" si="3"/>
        <v>0</v>
      </c>
    </row>
    <row r="220" spans="2:8" s="114" customFormat="1" ht="15" customHeight="1">
      <c r="B220" s="108">
        <v>20</v>
      </c>
      <c r="C220" s="109" t="s">
        <v>273</v>
      </c>
      <c r="D220" s="110">
        <v>39</v>
      </c>
      <c r="E220" s="109" t="s">
        <v>273</v>
      </c>
      <c r="F220" s="110">
        <v>193</v>
      </c>
      <c r="G220" s="112">
        <v>998</v>
      </c>
      <c r="H220" s="113">
        <f t="shared" si="3"/>
        <v>19.338677354709418</v>
      </c>
    </row>
    <row r="221" spans="2:8" s="114" customFormat="1" ht="15" customHeight="1">
      <c r="B221" s="108">
        <v>20</v>
      </c>
      <c r="C221" s="109" t="s">
        <v>273</v>
      </c>
      <c r="D221" s="110">
        <v>158</v>
      </c>
      <c r="E221" s="109" t="s">
        <v>277</v>
      </c>
      <c r="F221" s="110">
        <v>3</v>
      </c>
      <c r="G221" s="112">
        <v>1051</v>
      </c>
      <c r="H221" s="113">
        <f t="shared" si="3"/>
        <v>0.28544243577545197</v>
      </c>
    </row>
    <row r="222" spans="2:8" s="114" customFormat="1" ht="15" customHeight="1">
      <c r="B222" s="108">
        <v>20</v>
      </c>
      <c r="C222" s="109" t="s">
        <v>273</v>
      </c>
      <c r="D222" s="110">
        <v>155</v>
      </c>
      <c r="E222" s="109" t="s">
        <v>278</v>
      </c>
      <c r="F222" s="110">
        <v>0</v>
      </c>
      <c r="G222" s="112">
        <v>1404</v>
      </c>
      <c r="H222" s="113">
        <f t="shared" si="3"/>
        <v>0</v>
      </c>
    </row>
    <row r="223" spans="2:8" s="114" customFormat="1" ht="15" customHeight="1">
      <c r="B223" s="108">
        <v>21</v>
      </c>
      <c r="C223" s="109" t="s">
        <v>279</v>
      </c>
      <c r="D223" s="110">
        <v>93</v>
      </c>
      <c r="E223" s="109" t="s">
        <v>280</v>
      </c>
      <c r="F223" s="110">
        <v>160</v>
      </c>
      <c r="G223" s="112">
        <v>410</v>
      </c>
      <c r="H223" s="113">
        <f t="shared" si="3"/>
        <v>39.024390243902438</v>
      </c>
    </row>
    <row r="224" spans="2:8" s="114" customFormat="1" ht="15" customHeight="1">
      <c r="B224" s="108">
        <v>21</v>
      </c>
      <c r="C224" s="109" t="s">
        <v>279</v>
      </c>
      <c r="D224" s="110">
        <v>151</v>
      </c>
      <c r="E224" s="109" t="s">
        <v>281</v>
      </c>
      <c r="F224" s="110">
        <v>9</v>
      </c>
      <c r="G224" s="112">
        <v>488</v>
      </c>
      <c r="H224" s="113">
        <f t="shared" si="3"/>
        <v>1.8442622950819672</v>
      </c>
    </row>
    <row r="225" spans="2:8" s="114" customFormat="1" ht="15" customHeight="1">
      <c r="B225" s="108">
        <v>21</v>
      </c>
      <c r="C225" s="109" t="s">
        <v>279</v>
      </c>
      <c r="D225" s="110">
        <v>265</v>
      </c>
      <c r="E225" s="109" t="s">
        <v>282</v>
      </c>
      <c r="F225" s="110">
        <v>13</v>
      </c>
      <c r="G225" s="112">
        <v>498</v>
      </c>
      <c r="H225" s="113">
        <f t="shared" si="3"/>
        <v>2.6104417670682731</v>
      </c>
    </row>
    <row r="226" spans="2:8" s="114" customFormat="1" ht="15" customHeight="1">
      <c r="B226" s="108">
        <v>21</v>
      </c>
      <c r="C226" s="109" t="s">
        <v>279</v>
      </c>
      <c r="D226" s="110">
        <v>152</v>
      </c>
      <c r="E226" s="109" t="s">
        <v>283</v>
      </c>
      <c r="F226" s="110">
        <v>20</v>
      </c>
      <c r="G226" s="112">
        <v>637</v>
      </c>
      <c r="H226" s="113">
        <f t="shared" si="3"/>
        <v>3.1397174254317108</v>
      </c>
    </row>
    <row r="227" spans="2:8" s="114" customFormat="1" ht="15" customHeight="1">
      <c r="B227" s="108">
        <v>21</v>
      </c>
      <c r="C227" s="109" t="s">
        <v>279</v>
      </c>
      <c r="D227" s="110">
        <v>40</v>
      </c>
      <c r="E227" s="109" t="s">
        <v>284</v>
      </c>
      <c r="F227" s="110">
        <v>16</v>
      </c>
      <c r="G227" s="112">
        <v>1317</v>
      </c>
      <c r="H227" s="113">
        <f t="shared" si="3"/>
        <v>1.2148823082763858</v>
      </c>
    </row>
    <row r="228" spans="2:8" s="114" customFormat="1" ht="15" customHeight="1">
      <c r="B228" s="108">
        <v>21</v>
      </c>
      <c r="C228" s="109" t="s">
        <v>279</v>
      </c>
      <c r="D228" s="110">
        <v>175</v>
      </c>
      <c r="E228" s="109" t="s">
        <v>285</v>
      </c>
      <c r="F228" s="110">
        <v>94</v>
      </c>
      <c r="G228" s="112">
        <v>723</v>
      </c>
      <c r="H228" s="113">
        <f t="shared" si="3"/>
        <v>13.001383125864455</v>
      </c>
    </row>
    <row r="229" spans="2:8" s="114" customFormat="1" ht="15" customHeight="1">
      <c r="B229" s="108">
        <v>21</v>
      </c>
      <c r="C229" s="109" t="s">
        <v>279</v>
      </c>
      <c r="D229" s="110">
        <v>261</v>
      </c>
      <c r="E229" s="109" t="s">
        <v>286</v>
      </c>
      <c r="F229" s="110">
        <v>17</v>
      </c>
      <c r="G229" s="112">
        <v>1409</v>
      </c>
      <c r="H229" s="113">
        <f t="shared" si="3"/>
        <v>1.2065294535131299</v>
      </c>
    </row>
    <row r="230" spans="2:8" s="114" customFormat="1" ht="15" customHeight="1">
      <c r="B230" s="108">
        <v>21</v>
      </c>
      <c r="C230" s="109" t="s">
        <v>279</v>
      </c>
      <c r="D230" s="110">
        <v>149</v>
      </c>
      <c r="E230" s="109" t="s">
        <v>287</v>
      </c>
      <c r="F230" s="110">
        <v>42</v>
      </c>
      <c r="G230" s="112">
        <v>721</v>
      </c>
      <c r="H230" s="113">
        <f t="shared" si="3"/>
        <v>5.825242718446602</v>
      </c>
    </row>
    <row r="231" spans="2:8" s="114" customFormat="1" ht="15" customHeight="1">
      <c r="B231" s="108">
        <v>21</v>
      </c>
      <c r="C231" s="109" t="s">
        <v>279</v>
      </c>
      <c r="D231" s="110">
        <v>150</v>
      </c>
      <c r="E231" s="109" t="s">
        <v>288</v>
      </c>
      <c r="F231" s="110">
        <v>18</v>
      </c>
      <c r="G231" s="112">
        <v>1336</v>
      </c>
      <c r="H231" s="113">
        <f t="shared" si="3"/>
        <v>1.347305389221557</v>
      </c>
    </row>
    <row r="232" spans="2:8" s="114" customFormat="1" ht="15" customHeight="1">
      <c r="B232" s="108">
        <v>21</v>
      </c>
      <c r="C232" s="109" t="s">
        <v>279</v>
      </c>
      <c r="D232" s="110">
        <v>153</v>
      </c>
      <c r="E232" s="109" t="s">
        <v>289</v>
      </c>
      <c r="F232" s="110">
        <v>15</v>
      </c>
      <c r="G232" s="112">
        <v>899</v>
      </c>
      <c r="H232" s="113">
        <f t="shared" si="3"/>
        <v>1.6685205784204671</v>
      </c>
    </row>
    <row r="233" spans="2:8" s="114" customFormat="1" ht="15" customHeight="1">
      <c r="B233" s="108">
        <v>22</v>
      </c>
      <c r="C233" s="109" t="s">
        <v>290</v>
      </c>
      <c r="D233" s="110">
        <v>328</v>
      </c>
      <c r="E233" s="109" t="s">
        <v>291</v>
      </c>
      <c r="F233" s="110">
        <v>15</v>
      </c>
      <c r="G233" s="112">
        <v>894</v>
      </c>
      <c r="H233" s="113">
        <f t="shared" si="3"/>
        <v>1.6778523489932886</v>
      </c>
    </row>
    <row r="234" spans="2:8" s="114" customFormat="1" ht="15" customHeight="1">
      <c r="B234" s="108">
        <v>22</v>
      </c>
      <c r="C234" s="109" t="s">
        <v>290</v>
      </c>
      <c r="D234" s="110">
        <v>280</v>
      </c>
      <c r="E234" s="109" t="s">
        <v>292</v>
      </c>
      <c r="F234" s="110">
        <v>18</v>
      </c>
      <c r="G234" s="112">
        <v>482</v>
      </c>
      <c r="H234" s="113">
        <f t="shared" si="3"/>
        <v>3.7344398340248963</v>
      </c>
    </row>
    <row r="235" spans="2:8" s="114" customFormat="1" ht="15" customHeight="1">
      <c r="B235" s="108">
        <v>22</v>
      </c>
      <c r="C235" s="109" t="s">
        <v>290</v>
      </c>
      <c r="D235" s="110">
        <v>336</v>
      </c>
      <c r="E235" s="109" t="s">
        <v>505</v>
      </c>
      <c r="F235" s="110">
        <v>14</v>
      </c>
      <c r="G235" s="112">
        <v>492</v>
      </c>
      <c r="H235" s="113">
        <f t="shared" si="3"/>
        <v>2.8455284552845526</v>
      </c>
    </row>
    <row r="236" spans="2:8" s="114" customFormat="1" ht="15" customHeight="1">
      <c r="B236" s="108">
        <v>22</v>
      </c>
      <c r="C236" s="109" t="s">
        <v>290</v>
      </c>
      <c r="D236" s="110">
        <v>41</v>
      </c>
      <c r="E236" s="109" t="s">
        <v>506</v>
      </c>
      <c r="F236" s="110">
        <v>42</v>
      </c>
      <c r="G236" s="112">
        <v>1594</v>
      </c>
      <c r="H236" s="113">
        <f t="shared" si="3"/>
        <v>2.6348808030112925</v>
      </c>
    </row>
    <row r="237" spans="2:8" s="114" customFormat="1" ht="15" customHeight="1">
      <c r="B237" s="108">
        <v>22</v>
      </c>
      <c r="C237" s="109" t="s">
        <v>290</v>
      </c>
      <c r="D237" s="110">
        <v>42</v>
      </c>
      <c r="E237" s="109" t="s">
        <v>507</v>
      </c>
      <c r="F237" s="110">
        <v>25</v>
      </c>
      <c r="G237" s="112">
        <v>1060</v>
      </c>
      <c r="H237" s="113">
        <f t="shared" si="3"/>
        <v>2.358490566037736</v>
      </c>
    </row>
    <row r="238" spans="2:8" s="114" customFormat="1" ht="15" customHeight="1">
      <c r="B238" s="108">
        <v>23</v>
      </c>
      <c r="C238" s="109" t="s">
        <v>296</v>
      </c>
      <c r="D238" s="110">
        <v>9</v>
      </c>
      <c r="E238" s="109" t="s">
        <v>297</v>
      </c>
      <c r="F238" s="110"/>
      <c r="G238" s="112">
        <v>1976</v>
      </c>
      <c r="H238" s="113">
        <f t="shared" si="3"/>
        <v>0</v>
      </c>
    </row>
    <row r="239" spans="2:8" s="114" customFormat="1" ht="15" customHeight="1">
      <c r="B239" s="108">
        <v>23</v>
      </c>
      <c r="C239" s="109" t="s">
        <v>296</v>
      </c>
      <c r="D239" s="110">
        <v>286</v>
      </c>
      <c r="E239" s="109" t="s">
        <v>298</v>
      </c>
      <c r="F239" s="110">
        <v>87</v>
      </c>
      <c r="G239" s="112">
        <v>1939</v>
      </c>
      <c r="H239" s="113">
        <f t="shared" si="3"/>
        <v>4.4868488911810207</v>
      </c>
    </row>
    <row r="240" spans="2:8" s="114" customFormat="1" ht="15" customHeight="1">
      <c r="B240" s="108">
        <v>23</v>
      </c>
      <c r="C240" s="109" t="s">
        <v>296</v>
      </c>
      <c r="D240" s="110">
        <v>298</v>
      </c>
      <c r="E240" s="109" t="s">
        <v>299</v>
      </c>
      <c r="F240" s="110">
        <v>55</v>
      </c>
      <c r="G240" s="112">
        <v>1053</v>
      </c>
      <c r="H240" s="113">
        <f t="shared" si="3"/>
        <v>5.2231718898385564</v>
      </c>
    </row>
    <row r="241" spans="2:8" s="114" customFormat="1" ht="15" customHeight="1">
      <c r="B241" s="108">
        <v>23</v>
      </c>
      <c r="C241" s="109" t="s">
        <v>296</v>
      </c>
      <c r="D241" s="110">
        <v>339</v>
      </c>
      <c r="E241" s="109" t="s">
        <v>300</v>
      </c>
      <c r="F241" s="110"/>
      <c r="G241" s="112">
        <v>1159</v>
      </c>
      <c r="H241" s="113">
        <f t="shared" si="3"/>
        <v>0</v>
      </c>
    </row>
    <row r="242" spans="2:8" s="114" customFormat="1" ht="15" customHeight="1">
      <c r="B242" s="108">
        <v>23</v>
      </c>
      <c r="C242" s="109" t="s">
        <v>296</v>
      </c>
      <c r="D242" s="110">
        <v>65</v>
      </c>
      <c r="E242" s="109" t="s">
        <v>301</v>
      </c>
      <c r="F242" s="110"/>
      <c r="G242" s="112">
        <v>660</v>
      </c>
      <c r="H242" s="113">
        <f t="shared" si="3"/>
        <v>0</v>
      </c>
    </row>
    <row r="243" spans="2:8" s="114" customFormat="1" ht="15" customHeight="1">
      <c r="B243" s="108">
        <v>23</v>
      </c>
      <c r="C243" s="109" t="s">
        <v>296</v>
      </c>
      <c r="D243" s="110">
        <v>102</v>
      </c>
      <c r="E243" s="109" t="s">
        <v>302</v>
      </c>
      <c r="F243" s="110">
        <v>1</v>
      </c>
      <c r="G243" s="112">
        <v>554</v>
      </c>
      <c r="H243" s="113">
        <f t="shared" si="3"/>
        <v>0.18050541516245489</v>
      </c>
    </row>
    <row r="244" spans="2:8" s="114" customFormat="1" ht="15" customHeight="1">
      <c r="B244" s="108">
        <v>23</v>
      </c>
      <c r="C244" s="109" t="s">
        <v>296</v>
      </c>
      <c r="D244" s="110">
        <v>7</v>
      </c>
      <c r="E244" s="109" t="s">
        <v>303</v>
      </c>
      <c r="F244" s="110"/>
      <c r="G244" s="112">
        <v>1943</v>
      </c>
      <c r="H244" s="113">
        <f t="shared" si="3"/>
        <v>0</v>
      </c>
    </row>
    <row r="245" spans="2:8" s="114" customFormat="1" ht="15" customHeight="1">
      <c r="B245" s="108">
        <v>23</v>
      </c>
      <c r="C245" s="109" t="s">
        <v>296</v>
      </c>
      <c r="D245" s="110">
        <v>297</v>
      </c>
      <c r="E245" s="109" t="s">
        <v>304</v>
      </c>
      <c r="F245" s="110">
        <v>51</v>
      </c>
      <c r="G245" s="112">
        <v>1053</v>
      </c>
      <c r="H245" s="113">
        <f t="shared" si="3"/>
        <v>4.8433048433048427</v>
      </c>
    </row>
    <row r="246" spans="2:8" s="114" customFormat="1" ht="15" customHeight="1">
      <c r="B246" s="108">
        <v>24</v>
      </c>
      <c r="C246" s="109" t="s">
        <v>305</v>
      </c>
      <c r="D246" s="110">
        <v>44</v>
      </c>
      <c r="E246" s="109" t="s">
        <v>306</v>
      </c>
      <c r="F246" s="110">
        <v>209</v>
      </c>
      <c r="G246" s="112">
        <v>827</v>
      </c>
      <c r="H246" s="113">
        <f t="shared" si="3"/>
        <v>25.272067714631198</v>
      </c>
    </row>
    <row r="247" spans="2:8" s="114" customFormat="1" ht="15" customHeight="1">
      <c r="B247" s="108">
        <v>24</v>
      </c>
      <c r="C247" s="109" t="s">
        <v>305</v>
      </c>
      <c r="D247" s="110">
        <v>205</v>
      </c>
      <c r="E247" s="109" t="s">
        <v>508</v>
      </c>
      <c r="F247" s="110">
        <v>1022</v>
      </c>
      <c r="G247" s="112">
        <v>1237</v>
      </c>
      <c r="H247" s="113">
        <f t="shared" si="3"/>
        <v>82.619240097008898</v>
      </c>
    </row>
    <row r="248" spans="2:8" s="114" customFormat="1" ht="15" customHeight="1">
      <c r="B248" s="108">
        <v>24</v>
      </c>
      <c r="C248" s="109" t="s">
        <v>305</v>
      </c>
      <c r="D248" s="110">
        <v>43</v>
      </c>
      <c r="E248" s="109" t="s">
        <v>307</v>
      </c>
      <c r="F248" s="110">
        <v>6</v>
      </c>
      <c r="G248" s="112">
        <v>1503</v>
      </c>
      <c r="H248" s="113">
        <f t="shared" si="3"/>
        <v>0.39920159680638717</v>
      </c>
    </row>
    <row r="249" spans="2:8" s="114" customFormat="1" ht="15" customHeight="1">
      <c r="B249" s="108">
        <v>24</v>
      </c>
      <c r="C249" s="109" t="s">
        <v>305</v>
      </c>
      <c r="D249" s="110">
        <v>94</v>
      </c>
      <c r="E249" s="109" t="s">
        <v>308</v>
      </c>
      <c r="F249" s="110">
        <v>195</v>
      </c>
      <c r="G249" s="112">
        <v>600</v>
      </c>
      <c r="H249" s="113">
        <f t="shared" si="3"/>
        <v>32.5</v>
      </c>
    </row>
    <row r="250" spans="2:8" s="114" customFormat="1" ht="15" customHeight="1">
      <c r="B250" s="108">
        <v>24</v>
      </c>
      <c r="C250" s="109" t="s">
        <v>305</v>
      </c>
      <c r="D250" s="110">
        <v>176</v>
      </c>
      <c r="E250" s="109" t="s">
        <v>309</v>
      </c>
      <c r="F250" s="110">
        <v>411</v>
      </c>
      <c r="G250" s="112">
        <v>1301</v>
      </c>
      <c r="H250" s="113">
        <f t="shared" si="3"/>
        <v>31.591083781706381</v>
      </c>
    </row>
    <row r="251" spans="2:8" s="114" customFormat="1" ht="15" customHeight="1">
      <c r="B251" s="108">
        <v>25</v>
      </c>
      <c r="C251" s="109" t="s">
        <v>310</v>
      </c>
      <c r="D251" s="110">
        <v>316</v>
      </c>
      <c r="E251" s="109" t="s">
        <v>509</v>
      </c>
      <c r="F251" s="110">
        <v>56</v>
      </c>
      <c r="G251" s="112">
        <v>1024</v>
      </c>
      <c r="H251" s="113">
        <f t="shared" si="3"/>
        <v>5.46875</v>
      </c>
    </row>
    <row r="252" spans="2:8" s="114" customFormat="1" ht="15" customHeight="1">
      <c r="B252" s="108">
        <v>25</v>
      </c>
      <c r="C252" s="109" t="s">
        <v>310</v>
      </c>
      <c r="D252" s="110">
        <v>329</v>
      </c>
      <c r="E252" s="109" t="s">
        <v>510</v>
      </c>
      <c r="F252" s="110">
        <v>2</v>
      </c>
      <c r="G252" s="112">
        <v>194</v>
      </c>
      <c r="H252" s="113">
        <f t="shared" si="3"/>
        <v>1.0309278350515463</v>
      </c>
    </row>
    <row r="253" spans="2:8" s="114" customFormat="1" ht="15" customHeight="1">
      <c r="B253" s="108">
        <v>25</v>
      </c>
      <c r="C253" s="109" t="s">
        <v>310</v>
      </c>
      <c r="D253" s="110">
        <v>116</v>
      </c>
      <c r="E253" s="109" t="s">
        <v>313</v>
      </c>
      <c r="F253" s="110">
        <v>15</v>
      </c>
      <c r="G253" s="112">
        <v>492</v>
      </c>
      <c r="H253" s="113">
        <f t="shared" si="3"/>
        <v>3.0487804878048781</v>
      </c>
    </row>
    <row r="254" spans="2:8" s="114" customFormat="1" ht="15" customHeight="1">
      <c r="B254" s="108">
        <v>25</v>
      </c>
      <c r="C254" s="109" t="s">
        <v>310</v>
      </c>
      <c r="D254" s="110">
        <v>121</v>
      </c>
      <c r="E254" s="109" t="s">
        <v>314</v>
      </c>
      <c r="F254" s="110">
        <v>36</v>
      </c>
      <c r="G254" s="112">
        <v>591</v>
      </c>
      <c r="H254" s="113">
        <f t="shared" si="3"/>
        <v>6.091370558375635</v>
      </c>
    </row>
    <row r="255" spans="2:8" s="114" customFormat="1" ht="15" customHeight="1">
      <c r="B255" s="108">
        <v>25</v>
      </c>
      <c r="C255" s="109" t="s">
        <v>310</v>
      </c>
      <c r="D255" s="110">
        <v>317</v>
      </c>
      <c r="E255" s="109" t="s">
        <v>315</v>
      </c>
      <c r="F255" s="110">
        <v>9</v>
      </c>
      <c r="G255" s="112">
        <v>251</v>
      </c>
      <c r="H255" s="113">
        <f t="shared" si="3"/>
        <v>3.5856573705179287</v>
      </c>
    </row>
    <row r="256" spans="2:8" s="114" customFormat="1" ht="15" customHeight="1">
      <c r="B256" s="108">
        <v>25</v>
      </c>
      <c r="C256" s="109" t="s">
        <v>310</v>
      </c>
      <c r="D256" s="110">
        <v>118</v>
      </c>
      <c r="E256" s="109" t="s">
        <v>316</v>
      </c>
      <c r="F256" s="110">
        <v>42</v>
      </c>
      <c r="G256" s="112">
        <v>554</v>
      </c>
      <c r="H256" s="113">
        <f t="shared" si="3"/>
        <v>7.5812274368231041</v>
      </c>
    </row>
    <row r="257" spans="2:8" s="114" customFormat="1" ht="15" customHeight="1">
      <c r="B257" s="108">
        <v>25</v>
      </c>
      <c r="C257" s="109" t="s">
        <v>310</v>
      </c>
      <c r="D257" s="110">
        <v>114</v>
      </c>
      <c r="E257" s="109" t="s">
        <v>317</v>
      </c>
      <c r="F257" s="110">
        <v>66</v>
      </c>
      <c r="G257" s="112">
        <v>706</v>
      </c>
      <c r="H257" s="113">
        <f t="shared" si="3"/>
        <v>9.3484419263456093</v>
      </c>
    </row>
    <row r="258" spans="2:8" s="114" customFormat="1" ht="15" customHeight="1">
      <c r="B258" s="108">
        <v>25</v>
      </c>
      <c r="C258" s="109" t="s">
        <v>310</v>
      </c>
      <c r="D258" s="110">
        <v>95</v>
      </c>
      <c r="E258" s="109" t="s">
        <v>318</v>
      </c>
      <c r="F258" s="110">
        <v>4</v>
      </c>
      <c r="G258" s="112">
        <v>1441</v>
      </c>
      <c r="H258" s="113">
        <f t="shared" si="3"/>
        <v>0.27758501040943789</v>
      </c>
    </row>
    <row r="259" spans="2:8" s="114" customFormat="1" ht="15" customHeight="1">
      <c r="B259" s="108">
        <v>25</v>
      </c>
      <c r="C259" s="109" t="s">
        <v>310</v>
      </c>
      <c r="D259" s="110">
        <v>117</v>
      </c>
      <c r="E259" s="109" t="s">
        <v>319</v>
      </c>
      <c r="F259" s="110">
        <v>30</v>
      </c>
      <c r="G259" s="112">
        <v>280</v>
      </c>
      <c r="H259" s="113">
        <f t="shared" si="3"/>
        <v>10.714285714285714</v>
      </c>
    </row>
    <row r="260" spans="2:8" s="114" customFormat="1" ht="15" customHeight="1">
      <c r="B260" s="108">
        <v>25</v>
      </c>
      <c r="C260" s="109" t="s">
        <v>310</v>
      </c>
      <c r="D260" s="110">
        <v>120</v>
      </c>
      <c r="E260" s="109" t="s">
        <v>320</v>
      </c>
      <c r="F260" s="110">
        <v>1</v>
      </c>
      <c r="G260" s="112">
        <v>92</v>
      </c>
      <c r="H260" s="113">
        <f t="shared" si="3"/>
        <v>1.0869565217391304</v>
      </c>
    </row>
    <row r="261" spans="2:8" s="114" customFormat="1" ht="15" customHeight="1">
      <c r="B261" s="108">
        <v>25</v>
      </c>
      <c r="C261" s="109" t="s">
        <v>310</v>
      </c>
      <c r="D261" s="110">
        <v>45</v>
      </c>
      <c r="E261" s="109" t="s">
        <v>321</v>
      </c>
      <c r="F261" s="110">
        <v>139</v>
      </c>
      <c r="G261" s="112">
        <v>1120</v>
      </c>
      <c r="H261" s="113">
        <f t="shared" si="3"/>
        <v>12.410714285714286</v>
      </c>
    </row>
    <row r="262" spans="2:8" s="114" customFormat="1" ht="15" customHeight="1">
      <c r="B262" s="108">
        <v>25</v>
      </c>
      <c r="C262" s="109" t="s">
        <v>310</v>
      </c>
      <c r="D262" s="110">
        <v>315</v>
      </c>
      <c r="E262" s="109" t="s">
        <v>322</v>
      </c>
      <c r="F262" s="110"/>
      <c r="G262" s="112">
        <v>563</v>
      </c>
      <c r="H262" s="113">
        <f t="shared" si="3"/>
        <v>0</v>
      </c>
    </row>
    <row r="263" spans="2:8" s="114" customFormat="1" ht="15" customHeight="1">
      <c r="B263" s="108">
        <v>25</v>
      </c>
      <c r="C263" s="109" t="s">
        <v>310</v>
      </c>
      <c r="D263" s="110">
        <v>46</v>
      </c>
      <c r="E263" s="109" t="s">
        <v>323</v>
      </c>
      <c r="F263" s="110">
        <v>48</v>
      </c>
      <c r="G263" s="112">
        <v>875</v>
      </c>
      <c r="H263" s="113">
        <f t="shared" si="3"/>
        <v>5.4857142857142858</v>
      </c>
    </row>
    <row r="264" spans="2:8" s="114" customFormat="1" ht="15" customHeight="1">
      <c r="B264" s="108">
        <v>25</v>
      </c>
      <c r="C264" s="109" t="s">
        <v>310</v>
      </c>
      <c r="D264" s="110">
        <v>62</v>
      </c>
      <c r="E264" s="109" t="s">
        <v>324</v>
      </c>
      <c r="F264" s="110">
        <v>90</v>
      </c>
      <c r="G264" s="112">
        <v>472</v>
      </c>
      <c r="H264" s="113">
        <f t="shared" ref="H264:H322" si="4">F264/G264*100</f>
        <v>19.067796610169491</v>
      </c>
    </row>
    <row r="265" spans="2:8" s="114" customFormat="1" ht="15" customHeight="1">
      <c r="B265" s="108">
        <v>25</v>
      </c>
      <c r="C265" s="109" t="s">
        <v>310</v>
      </c>
      <c r="D265" s="110">
        <v>119</v>
      </c>
      <c r="E265" s="109" t="s">
        <v>325</v>
      </c>
      <c r="F265" s="110">
        <v>29</v>
      </c>
      <c r="G265" s="112">
        <v>160</v>
      </c>
      <c r="H265" s="113">
        <f t="shared" si="4"/>
        <v>18.125</v>
      </c>
    </row>
    <row r="266" spans="2:8" s="114" customFormat="1" ht="15" customHeight="1">
      <c r="B266" s="108">
        <v>25</v>
      </c>
      <c r="C266" s="109" t="s">
        <v>310</v>
      </c>
      <c r="D266" s="110">
        <v>115</v>
      </c>
      <c r="E266" s="109" t="s">
        <v>326</v>
      </c>
      <c r="F266" s="110">
        <v>4</v>
      </c>
      <c r="G266" s="112">
        <v>754</v>
      </c>
      <c r="H266" s="113">
        <f t="shared" si="4"/>
        <v>0.53050397877984079</v>
      </c>
    </row>
    <row r="267" spans="2:8" s="114" customFormat="1" ht="15" customHeight="1">
      <c r="B267" s="108">
        <v>26</v>
      </c>
      <c r="C267" s="109" t="s">
        <v>327</v>
      </c>
      <c r="D267" s="110">
        <v>253</v>
      </c>
      <c r="E267" s="109" t="s">
        <v>328</v>
      </c>
      <c r="F267" s="110">
        <v>255</v>
      </c>
      <c r="G267" s="112">
        <v>1144</v>
      </c>
      <c r="H267" s="113">
        <f t="shared" si="4"/>
        <v>22.29020979020979</v>
      </c>
    </row>
    <row r="268" spans="2:8" s="114" customFormat="1" ht="15" customHeight="1">
      <c r="B268" s="108">
        <v>26</v>
      </c>
      <c r="C268" s="109" t="s">
        <v>327</v>
      </c>
      <c r="D268" s="110">
        <v>141</v>
      </c>
      <c r="E268" s="109" t="s">
        <v>511</v>
      </c>
      <c r="F268" s="110">
        <v>32</v>
      </c>
      <c r="G268" s="112">
        <v>380</v>
      </c>
      <c r="H268" s="113">
        <f t="shared" si="4"/>
        <v>8.4210526315789469</v>
      </c>
    </row>
    <row r="269" spans="2:8" s="114" customFormat="1" ht="15" customHeight="1">
      <c r="B269" s="108">
        <v>26</v>
      </c>
      <c r="C269" s="109" t="s">
        <v>327</v>
      </c>
      <c r="D269" s="110">
        <v>148</v>
      </c>
      <c r="E269" s="109" t="s">
        <v>330</v>
      </c>
      <c r="F269" s="110">
        <v>0</v>
      </c>
      <c r="G269" s="112">
        <v>977</v>
      </c>
      <c r="H269" s="113">
        <f t="shared" si="4"/>
        <v>0</v>
      </c>
    </row>
    <row r="270" spans="2:8" s="114" customFormat="1" ht="15" customHeight="1">
      <c r="B270" s="108">
        <v>26</v>
      </c>
      <c r="C270" s="109" t="s">
        <v>327</v>
      </c>
      <c r="D270" s="110">
        <v>96</v>
      </c>
      <c r="E270" s="109" t="s">
        <v>331</v>
      </c>
      <c r="F270" s="110">
        <v>619</v>
      </c>
      <c r="G270" s="112">
        <v>1521</v>
      </c>
      <c r="H270" s="113">
        <f t="shared" si="4"/>
        <v>40.696909927679158</v>
      </c>
    </row>
    <row r="271" spans="2:8" s="114" customFormat="1" ht="15" customHeight="1">
      <c r="B271" s="108">
        <v>26</v>
      </c>
      <c r="C271" s="109" t="s">
        <v>327</v>
      </c>
      <c r="D271" s="110">
        <v>97</v>
      </c>
      <c r="E271" s="109" t="s">
        <v>332</v>
      </c>
      <c r="F271" s="110">
        <v>39</v>
      </c>
      <c r="G271" s="112">
        <v>808</v>
      </c>
      <c r="H271" s="113">
        <f t="shared" si="4"/>
        <v>4.826732673267327</v>
      </c>
    </row>
    <row r="272" spans="2:8" s="114" customFormat="1" ht="15" customHeight="1">
      <c r="B272" s="108">
        <v>26</v>
      </c>
      <c r="C272" s="109" t="s">
        <v>327</v>
      </c>
      <c r="D272" s="110">
        <v>50</v>
      </c>
      <c r="E272" s="109" t="s">
        <v>333</v>
      </c>
      <c r="F272" s="110">
        <v>119</v>
      </c>
      <c r="G272" s="112">
        <v>1199</v>
      </c>
      <c r="H272" s="113">
        <f t="shared" si="4"/>
        <v>9.9249374478732282</v>
      </c>
    </row>
    <row r="273" spans="2:8" s="114" customFormat="1" ht="15" customHeight="1">
      <c r="B273" s="108">
        <v>26</v>
      </c>
      <c r="C273" s="109" t="s">
        <v>327</v>
      </c>
      <c r="D273" s="110">
        <v>47</v>
      </c>
      <c r="E273" s="109" t="s">
        <v>334</v>
      </c>
      <c r="F273" s="110">
        <v>99</v>
      </c>
      <c r="G273" s="112">
        <v>1343</v>
      </c>
      <c r="H273" s="113">
        <f t="shared" si="4"/>
        <v>7.3715562174236791</v>
      </c>
    </row>
    <row r="274" spans="2:8" s="114" customFormat="1" ht="15" customHeight="1">
      <c r="B274" s="108">
        <v>26</v>
      </c>
      <c r="C274" s="109" t="s">
        <v>327</v>
      </c>
      <c r="D274" s="110">
        <v>48</v>
      </c>
      <c r="E274" s="109" t="s">
        <v>335</v>
      </c>
      <c r="F274" s="110">
        <v>112</v>
      </c>
      <c r="G274" s="112">
        <v>1127</v>
      </c>
      <c r="H274" s="113">
        <f t="shared" si="4"/>
        <v>9.9378881987577632</v>
      </c>
    </row>
    <row r="275" spans="2:8" s="114" customFormat="1" ht="15" customHeight="1">
      <c r="B275" s="108">
        <v>26</v>
      </c>
      <c r="C275" s="109" t="s">
        <v>327</v>
      </c>
      <c r="D275" s="110">
        <v>179</v>
      </c>
      <c r="E275" s="109" t="s">
        <v>336</v>
      </c>
      <c r="F275" s="110">
        <v>282</v>
      </c>
      <c r="G275" s="112">
        <v>1187</v>
      </c>
      <c r="H275" s="113">
        <f t="shared" si="4"/>
        <v>23.757371524852569</v>
      </c>
    </row>
    <row r="276" spans="2:8" s="114" customFormat="1" ht="15" customHeight="1">
      <c r="B276" s="108">
        <v>26</v>
      </c>
      <c r="C276" s="109" t="s">
        <v>327</v>
      </c>
      <c r="D276" s="110">
        <v>264</v>
      </c>
      <c r="E276" s="109" t="s">
        <v>337</v>
      </c>
      <c r="F276" s="110">
        <v>0</v>
      </c>
      <c r="G276" s="112">
        <v>778</v>
      </c>
      <c r="H276" s="113">
        <f t="shared" si="4"/>
        <v>0</v>
      </c>
    </row>
    <row r="277" spans="2:8" s="114" customFormat="1" ht="15" customHeight="1">
      <c r="B277" s="108">
        <v>26</v>
      </c>
      <c r="C277" s="109" t="s">
        <v>327</v>
      </c>
      <c r="D277" s="110">
        <v>49</v>
      </c>
      <c r="E277" s="109" t="s">
        <v>338</v>
      </c>
      <c r="F277" s="110">
        <v>199</v>
      </c>
      <c r="G277" s="112">
        <v>334</v>
      </c>
      <c r="H277" s="113">
        <f t="shared" si="4"/>
        <v>59.580838323353291</v>
      </c>
    </row>
    <row r="278" spans="2:8" s="114" customFormat="1" ht="15" customHeight="1">
      <c r="B278" s="108">
        <v>26</v>
      </c>
      <c r="C278" s="109" t="s">
        <v>327</v>
      </c>
      <c r="D278" s="110">
        <v>140</v>
      </c>
      <c r="E278" s="109" t="s">
        <v>339</v>
      </c>
      <c r="F278" s="110">
        <v>54</v>
      </c>
      <c r="G278" s="112">
        <v>568</v>
      </c>
      <c r="H278" s="113">
        <f t="shared" si="4"/>
        <v>9.5070422535211261</v>
      </c>
    </row>
    <row r="279" spans="2:8" s="114" customFormat="1" ht="15" customHeight="1">
      <c r="B279" s="108">
        <v>26</v>
      </c>
      <c r="C279" s="109" t="s">
        <v>327</v>
      </c>
      <c r="D279" s="110">
        <v>142</v>
      </c>
      <c r="E279" s="109" t="s">
        <v>340</v>
      </c>
      <c r="F279" s="110">
        <v>279</v>
      </c>
      <c r="G279" s="112">
        <v>2298</v>
      </c>
      <c r="H279" s="113">
        <f t="shared" si="4"/>
        <v>12.140992167101828</v>
      </c>
    </row>
    <row r="280" spans="2:8" s="114" customFormat="1" ht="15" customHeight="1">
      <c r="B280" s="108">
        <v>26</v>
      </c>
      <c r="C280" s="109" t="s">
        <v>327</v>
      </c>
      <c r="D280" s="110">
        <v>202</v>
      </c>
      <c r="E280" s="109" t="s">
        <v>341</v>
      </c>
      <c r="F280" s="110">
        <v>271</v>
      </c>
      <c r="G280" s="112">
        <v>2180</v>
      </c>
      <c r="H280" s="113">
        <f t="shared" si="4"/>
        <v>12.43119266055046</v>
      </c>
    </row>
    <row r="281" spans="2:8" s="114" customFormat="1" ht="15" customHeight="1">
      <c r="B281" s="108">
        <v>27</v>
      </c>
      <c r="C281" s="109" t="s">
        <v>342</v>
      </c>
      <c r="D281" s="110">
        <v>52</v>
      </c>
      <c r="E281" s="109" t="s">
        <v>343</v>
      </c>
      <c r="F281" s="110">
        <v>4</v>
      </c>
      <c r="G281" s="112">
        <v>912</v>
      </c>
      <c r="H281" s="113">
        <f t="shared" si="4"/>
        <v>0.43859649122807015</v>
      </c>
    </row>
    <row r="282" spans="2:8" s="114" customFormat="1" ht="15" customHeight="1">
      <c r="B282" s="108">
        <v>27</v>
      </c>
      <c r="C282" s="109" t="s">
        <v>342</v>
      </c>
      <c r="D282" s="110">
        <v>291</v>
      </c>
      <c r="E282" s="109" t="s">
        <v>344</v>
      </c>
      <c r="F282" s="110">
        <v>5</v>
      </c>
      <c r="G282" s="112">
        <v>532</v>
      </c>
      <c r="H282" s="113">
        <f t="shared" si="4"/>
        <v>0.93984962406015038</v>
      </c>
    </row>
    <row r="283" spans="2:8" s="114" customFormat="1" ht="15" customHeight="1">
      <c r="B283" s="108">
        <v>27</v>
      </c>
      <c r="C283" s="109" t="s">
        <v>342</v>
      </c>
      <c r="D283" s="110">
        <v>99</v>
      </c>
      <c r="E283" s="109" t="s">
        <v>345</v>
      </c>
      <c r="F283" s="110">
        <v>3</v>
      </c>
      <c r="G283" s="112">
        <v>704</v>
      </c>
      <c r="H283" s="113">
        <f t="shared" si="4"/>
        <v>0.42613636363636359</v>
      </c>
    </row>
    <row r="284" spans="2:8" s="114" customFormat="1" ht="15" customHeight="1">
      <c r="B284" s="108">
        <v>27</v>
      </c>
      <c r="C284" s="109" t="s">
        <v>342</v>
      </c>
      <c r="D284" s="110">
        <v>53</v>
      </c>
      <c r="E284" s="109" t="s">
        <v>346</v>
      </c>
      <c r="F284" s="110">
        <v>0</v>
      </c>
      <c r="G284" s="112">
        <v>914</v>
      </c>
      <c r="H284" s="113">
        <f t="shared" si="4"/>
        <v>0</v>
      </c>
    </row>
    <row r="285" spans="2:8" s="114" customFormat="1" ht="15" customHeight="1">
      <c r="B285" s="108">
        <v>27</v>
      </c>
      <c r="C285" s="109" t="s">
        <v>342</v>
      </c>
      <c r="D285" s="110">
        <v>100</v>
      </c>
      <c r="E285" s="109" t="s">
        <v>347</v>
      </c>
      <c r="F285" s="110">
        <v>3</v>
      </c>
      <c r="G285" s="112">
        <v>817</v>
      </c>
      <c r="H285" s="113">
        <f t="shared" si="4"/>
        <v>0.36719706242350064</v>
      </c>
    </row>
    <row r="286" spans="2:8" s="114" customFormat="1" ht="15" customHeight="1">
      <c r="B286" s="108">
        <v>27</v>
      </c>
      <c r="C286" s="109" t="s">
        <v>342</v>
      </c>
      <c r="D286" s="110">
        <v>51</v>
      </c>
      <c r="E286" s="109" t="s">
        <v>348</v>
      </c>
      <c r="F286" s="110">
        <v>121</v>
      </c>
      <c r="G286" s="112">
        <v>1056</v>
      </c>
      <c r="H286" s="113">
        <f t="shared" si="4"/>
        <v>11.458333333333332</v>
      </c>
    </row>
    <row r="287" spans="2:8" s="114" customFormat="1" ht="15" customHeight="1">
      <c r="B287" s="108">
        <v>27</v>
      </c>
      <c r="C287" s="109" t="s">
        <v>342</v>
      </c>
      <c r="D287" s="110">
        <v>98</v>
      </c>
      <c r="E287" s="109" t="s">
        <v>349</v>
      </c>
      <c r="F287" s="110">
        <v>283</v>
      </c>
      <c r="G287" s="112">
        <v>1109</v>
      </c>
      <c r="H287" s="113">
        <f t="shared" si="4"/>
        <v>25.518485121731288</v>
      </c>
    </row>
    <row r="288" spans="2:8" s="114" customFormat="1" ht="15" customHeight="1">
      <c r="B288" s="108">
        <v>28</v>
      </c>
      <c r="C288" s="109" t="s">
        <v>25</v>
      </c>
      <c r="D288" s="110">
        <v>127</v>
      </c>
      <c r="E288" s="109" t="s">
        <v>351</v>
      </c>
      <c r="F288" s="110">
        <v>329</v>
      </c>
      <c r="G288" s="112">
        <v>449</v>
      </c>
      <c r="H288" s="113">
        <f t="shared" si="4"/>
        <v>73.273942093541194</v>
      </c>
    </row>
    <row r="289" spans="2:8" s="114" customFormat="1" ht="15" customHeight="1">
      <c r="B289" s="108">
        <v>28</v>
      </c>
      <c r="C289" s="109" t="s">
        <v>25</v>
      </c>
      <c r="D289" s="110">
        <v>172</v>
      </c>
      <c r="E289" s="109" t="s">
        <v>352</v>
      </c>
      <c r="F289" s="110">
        <v>249</v>
      </c>
      <c r="G289" s="112">
        <v>446</v>
      </c>
      <c r="H289" s="113">
        <f t="shared" si="4"/>
        <v>55.82959641255605</v>
      </c>
    </row>
    <row r="290" spans="2:8" s="114" customFormat="1" ht="15" customHeight="1">
      <c r="B290" s="108">
        <v>28</v>
      </c>
      <c r="C290" s="109" t="s">
        <v>25</v>
      </c>
      <c r="D290" s="110">
        <v>55</v>
      </c>
      <c r="E290" s="109" t="s">
        <v>353</v>
      </c>
      <c r="F290" s="110">
        <v>230</v>
      </c>
      <c r="G290" s="112">
        <v>1649</v>
      </c>
      <c r="H290" s="113">
        <f t="shared" si="4"/>
        <v>13.947847180109157</v>
      </c>
    </row>
    <row r="291" spans="2:8" s="114" customFormat="1" ht="15" customHeight="1">
      <c r="B291" s="108">
        <v>28</v>
      </c>
      <c r="C291" s="109" t="s">
        <v>25</v>
      </c>
      <c r="D291" s="110">
        <v>259</v>
      </c>
      <c r="E291" s="109" t="s">
        <v>354</v>
      </c>
      <c r="F291" s="110">
        <v>178</v>
      </c>
      <c r="G291" s="112">
        <v>331</v>
      </c>
      <c r="H291" s="113">
        <f t="shared" si="4"/>
        <v>53.776435045317214</v>
      </c>
    </row>
    <row r="292" spans="2:8" s="114" customFormat="1" ht="15" customHeight="1">
      <c r="B292" s="108">
        <v>28</v>
      </c>
      <c r="C292" s="109" t="s">
        <v>25</v>
      </c>
      <c r="D292" s="110">
        <v>246</v>
      </c>
      <c r="E292" s="109" t="s">
        <v>355</v>
      </c>
      <c r="F292" s="110">
        <v>400</v>
      </c>
      <c r="G292" s="112">
        <v>1411</v>
      </c>
      <c r="H292" s="113">
        <f t="shared" si="4"/>
        <v>28.348688873139615</v>
      </c>
    </row>
    <row r="293" spans="2:8" s="114" customFormat="1" ht="15" customHeight="1">
      <c r="B293" s="108">
        <v>28</v>
      </c>
      <c r="C293" s="109" t="s">
        <v>25</v>
      </c>
      <c r="D293" s="110">
        <v>129</v>
      </c>
      <c r="E293" s="109" t="s">
        <v>356</v>
      </c>
      <c r="F293" s="110">
        <v>431</v>
      </c>
      <c r="G293" s="112">
        <v>1465</v>
      </c>
      <c r="H293" s="113">
        <f t="shared" si="4"/>
        <v>29.419795221843003</v>
      </c>
    </row>
    <row r="294" spans="2:8" s="114" customFormat="1" ht="15" customHeight="1">
      <c r="B294" s="108">
        <v>28</v>
      </c>
      <c r="C294" s="109" t="s">
        <v>25</v>
      </c>
      <c r="D294" s="110">
        <v>200</v>
      </c>
      <c r="E294" s="109" t="s">
        <v>357</v>
      </c>
      <c r="F294" s="110">
        <v>651</v>
      </c>
      <c r="G294" s="112">
        <v>1219</v>
      </c>
      <c r="H294" s="113">
        <f t="shared" si="4"/>
        <v>53.404429860541427</v>
      </c>
    </row>
    <row r="295" spans="2:8" s="114" customFormat="1" ht="15" customHeight="1">
      <c r="B295" s="108">
        <v>28</v>
      </c>
      <c r="C295" s="109" t="s">
        <v>25</v>
      </c>
      <c r="D295" s="110">
        <v>54</v>
      </c>
      <c r="E295" s="109" t="s">
        <v>358</v>
      </c>
      <c r="F295" s="110">
        <v>223</v>
      </c>
      <c r="G295" s="112">
        <v>1082</v>
      </c>
      <c r="H295" s="113">
        <f t="shared" si="4"/>
        <v>20.609981515711645</v>
      </c>
    </row>
    <row r="296" spans="2:8" s="114" customFormat="1" ht="15" customHeight="1">
      <c r="B296" s="108">
        <v>29</v>
      </c>
      <c r="C296" s="109" t="s">
        <v>359</v>
      </c>
      <c r="D296" s="110">
        <v>56</v>
      </c>
      <c r="E296" s="109" t="s">
        <v>360</v>
      </c>
      <c r="F296" s="110">
        <v>77</v>
      </c>
      <c r="G296" s="112">
        <v>1218</v>
      </c>
      <c r="H296" s="113">
        <f t="shared" si="4"/>
        <v>6.3218390804597711</v>
      </c>
    </row>
    <row r="297" spans="2:8" s="114" customFormat="1" ht="15" customHeight="1">
      <c r="B297" s="108">
        <v>29</v>
      </c>
      <c r="C297" s="109" t="s">
        <v>359</v>
      </c>
      <c r="D297" s="110">
        <v>251</v>
      </c>
      <c r="E297" s="109" t="s">
        <v>361</v>
      </c>
      <c r="F297" s="110">
        <v>43</v>
      </c>
      <c r="G297" s="112">
        <v>861</v>
      </c>
      <c r="H297" s="113">
        <f t="shared" si="4"/>
        <v>4.9941927990708477</v>
      </c>
    </row>
    <row r="298" spans="2:8" s="114" customFormat="1" ht="15" customHeight="1">
      <c r="B298" s="108">
        <v>29</v>
      </c>
      <c r="C298" s="109" t="s">
        <v>359</v>
      </c>
      <c r="D298" s="110">
        <v>101</v>
      </c>
      <c r="E298" s="109" t="s">
        <v>362</v>
      </c>
      <c r="F298" s="110">
        <v>62</v>
      </c>
      <c r="G298" s="112">
        <v>1342</v>
      </c>
      <c r="H298" s="113">
        <f t="shared" si="4"/>
        <v>4.6199701937406861</v>
      </c>
    </row>
    <row r="299" spans="2:8" s="114" customFormat="1" ht="15" customHeight="1">
      <c r="B299" s="108">
        <v>30</v>
      </c>
      <c r="C299" s="109" t="s">
        <v>363</v>
      </c>
      <c r="D299" s="110">
        <v>337</v>
      </c>
      <c r="E299" s="109" t="s">
        <v>364</v>
      </c>
      <c r="F299" s="110">
        <v>0</v>
      </c>
      <c r="G299" s="112">
        <v>370</v>
      </c>
      <c r="H299" s="113">
        <f t="shared" si="4"/>
        <v>0</v>
      </c>
    </row>
    <row r="300" spans="2:8" s="114" customFormat="1" ht="15" customHeight="1">
      <c r="B300" s="108">
        <v>30</v>
      </c>
      <c r="C300" s="109" t="s">
        <v>363</v>
      </c>
      <c r="D300" s="110">
        <v>338</v>
      </c>
      <c r="E300" s="109" t="s">
        <v>366</v>
      </c>
      <c r="F300" s="110">
        <v>10</v>
      </c>
      <c r="G300" s="112">
        <v>718</v>
      </c>
      <c r="H300" s="113">
        <f t="shared" si="4"/>
        <v>1.392757660167131</v>
      </c>
    </row>
    <row r="301" spans="2:8" s="114" customFormat="1" ht="15" customHeight="1">
      <c r="B301" s="108">
        <v>30</v>
      </c>
      <c r="C301" s="109" t="s">
        <v>363</v>
      </c>
      <c r="D301" s="110">
        <v>58</v>
      </c>
      <c r="E301" s="109" t="s">
        <v>367</v>
      </c>
      <c r="F301" s="110">
        <v>24</v>
      </c>
      <c r="G301" s="112">
        <v>1201</v>
      </c>
      <c r="H301" s="113">
        <f t="shared" si="4"/>
        <v>1.9983347210657785</v>
      </c>
    </row>
    <row r="302" spans="2:8" s="114" customFormat="1" ht="15" customHeight="1">
      <c r="B302" s="108">
        <v>30</v>
      </c>
      <c r="C302" s="109" t="s">
        <v>363</v>
      </c>
      <c r="D302" s="110">
        <v>122</v>
      </c>
      <c r="E302" s="109" t="s">
        <v>368</v>
      </c>
      <c r="F302" s="110">
        <v>4</v>
      </c>
      <c r="G302" s="112">
        <v>506</v>
      </c>
      <c r="H302" s="113">
        <f t="shared" si="4"/>
        <v>0.79051383399209485</v>
      </c>
    </row>
    <row r="303" spans="2:8" s="114" customFormat="1" ht="15" customHeight="1">
      <c r="B303" s="108">
        <v>30</v>
      </c>
      <c r="C303" s="109" t="s">
        <v>363</v>
      </c>
      <c r="D303" s="110">
        <v>201</v>
      </c>
      <c r="E303" s="109" t="s">
        <v>369</v>
      </c>
      <c r="F303" s="110">
        <v>0</v>
      </c>
      <c r="G303" s="112">
        <v>777</v>
      </c>
      <c r="H303" s="113">
        <f t="shared" si="4"/>
        <v>0</v>
      </c>
    </row>
    <row r="304" spans="2:8" s="114" customFormat="1" ht="15" customHeight="1">
      <c r="B304" s="108">
        <v>30</v>
      </c>
      <c r="C304" s="109" t="s">
        <v>363</v>
      </c>
      <c r="D304" s="110">
        <v>104</v>
      </c>
      <c r="E304" s="109" t="s">
        <v>370</v>
      </c>
      <c r="F304" s="110">
        <v>0</v>
      </c>
      <c r="G304" s="112">
        <v>574</v>
      </c>
      <c r="H304" s="113">
        <f t="shared" si="4"/>
        <v>0</v>
      </c>
    </row>
    <row r="305" spans="2:8" s="114" customFormat="1" ht="15" customHeight="1">
      <c r="B305" s="108">
        <v>30</v>
      </c>
      <c r="C305" s="109" t="s">
        <v>363</v>
      </c>
      <c r="D305" s="110">
        <v>165</v>
      </c>
      <c r="E305" s="109" t="s">
        <v>371</v>
      </c>
      <c r="F305" s="110">
        <v>314</v>
      </c>
      <c r="G305" s="112">
        <v>842</v>
      </c>
      <c r="H305" s="113">
        <f t="shared" si="4"/>
        <v>37.292161520190028</v>
      </c>
    </row>
    <row r="306" spans="2:8" s="114" customFormat="1" ht="15" customHeight="1">
      <c r="B306" s="108">
        <v>30</v>
      </c>
      <c r="C306" s="109" t="s">
        <v>363</v>
      </c>
      <c r="D306" s="110">
        <v>244</v>
      </c>
      <c r="E306" s="109" t="s">
        <v>372</v>
      </c>
      <c r="F306" s="110">
        <v>88</v>
      </c>
      <c r="G306" s="112">
        <v>818</v>
      </c>
      <c r="H306" s="113">
        <f t="shared" si="4"/>
        <v>10.757946210268948</v>
      </c>
    </row>
    <row r="307" spans="2:8" s="114" customFormat="1" ht="15" customHeight="1">
      <c r="B307" s="108">
        <v>30</v>
      </c>
      <c r="C307" s="109" t="s">
        <v>363</v>
      </c>
      <c r="D307" s="110">
        <v>162</v>
      </c>
      <c r="E307" s="109" t="s">
        <v>373</v>
      </c>
      <c r="F307" s="110">
        <v>24</v>
      </c>
      <c r="G307" s="112">
        <v>1053</v>
      </c>
      <c r="H307" s="113">
        <f t="shared" si="4"/>
        <v>2.2792022792022792</v>
      </c>
    </row>
    <row r="308" spans="2:8" s="114" customFormat="1" ht="15" customHeight="1">
      <c r="B308" s="108">
        <v>30</v>
      </c>
      <c r="C308" s="109" t="s">
        <v>363</v>
      </c>
      <c r="D308" s="110">
        <v>252</v>
      </c>
      <c r="E308" s="109" t="s">
        <v>374</v>
      </c>
      <c r="F308" s="110">
        <v>299</v>
      </c>
      <c r="G308" s="112">
        <v>1877</v>
      </c>
      <c r="H308" s="113">
        <f t="shared" si="4"/>
        <v>15.929675013319125</v>
      </c>
    </row>
    <row r="309" spans="2:8" s="114" customFormat="1" ht="15" customHeight="1">
      <c r="B309" s="108">
        <v>30</v>
      </c>
      <c r="C309" s="109" t="s">
        <v>363</v>
      </c>
      <c r="D309" s="110">
        <v>103</v>
      </c>
      <c r="E309" s="109" t="s">
        <v>375</v>
      </c>
      <c r="F309" s="110">
        <v>28</v>
      </c>
      <c r="G309" s="112">
        <v>353</v>
      </c>
      <c r="H309" s="113">
        <f t="shared" si="4"/>
        <v>7.9320113314447589</v>
      </c>
    </row>
    <row r="310" spans="2:8" s="114" customFormat="1" ht="15" customHeight="1">
      <c r="B310" s="108">
        <v>30</v>
      </c>
      <c r="C310" s="109" t="s">
        <v>363</v>
      </c>
      <c r="D310" s="110">
        <v>177</v>
      </c>
      <c r="E310" s="109" t="s">
        <v>376</v>
      </c>
      <c r="F310" s="110">
        <v>183</v>
      </c>
      <c r="G310" s="112">
        <v>1572</v>
      </c>
      <c r="H310" s="113">
        <f t="shared" si="4"/>
        <v>11.641221374045802</v>
      </c>
    </row>
    <row r="311" spans="2:8" s="114" customFormat="1" ht="15" customHeight="1">
      <c r="B311" s="108">
        <v>30</v>
      </c>
      <c r="C311" s="109" t="s">
        <v>363</v>
      </c>
      <c r="D311" s="110">
        <v>320</v>
      </c>
      <c r="E311" s="109" t="s">
        <v>377</v>
      </c>
      <c r="F311" s="110">
        <v>30</v>
      </c>
      <c r="G311" s="112">
        <v>118</v>
      </c>
      <c r="H311" s="113">
        <f t="shared" si="4"/>
        <v>25.423728813559322</v>
      </c>
    </row>
    <row r="312" spans="2:8" s="114" customFormat="1" ht="15" customHeight="1">
      <c r="B312" s="108">
        <v>30</v>
      </c>
      <c r="C312" s="109" t="s">
        <v>363</v>
      </c>
      <c r="D312" s="110">
        <v>57</v>
      </c>
      <c r="E312" s="109" t="s">
        <v>378</v>
      </c>
      <c r="F312" s="110">
        <v>34</v>
      </c>
      <c r="G312" s="112">
        <v>1135</v>
      </c>
      <c r="H312" s="113">
        <f t="shared" si="4"/>
        <v>2.9955947136563874</v>
      </c>
    </row>
    <row r="313" spans="2:8" s="114" customFormat="1" ht="15" customHeight="1">
      <c r="B313" s="108">
        <v>30</v>
      </c>
      <c r="C313" s="109" t="s">
        <v>363</v>
      </c>
      <c r="D313" s="110">
        <v>144</v>
      </c>
      <c r="E313" s="109" t="s">
        <v>379</v>
      </c>
      <c r="F313" s="110">
        <v>44</v>
      </c>
      <c r="G313" s="112">
        <v>1114</v>
      </c>
      <c r="H313" s="113">
        <f t="shared" si="4"/>
        <v>3.9497307001795332</v>
      </c>
    </row>
    <row r="314" spans="2:8" s="114" customFormat="1" ht="15" customHeight="1">
      <c r="B314" s="108">
        <v>31</v>
      </c>
      <c r="C314" s="109" t="s">
        <v>380</v>
      </c>
      <c r="D314" s="110">
        <v>59</v>
      </c>
      <c r="E314" s="109" t="s">
        <v>381</v>
      </c>
      <c r="F314" s="110">
        <v>198</v>
      </c>
      <c r="G314" s="112">
        <v>1914</v>
      </c>
      <c r="H314" s="113">
        <f t="shared" si="4"/>
        <v>10.344827586206897</v>
      </c>
    </row>
    <row r="315" spans="2:8" s="114" customFormat="1" ht="15" customHeight="1">
      <c r="B315" s="108">
        <v>31</v>
      </c>
      <c r="C315" s="109" t="s">
        <v>380</v>
      </c>
      <c r="D315" s="110">
        <v>60</v>
      </c>
      <c r="E315" s="109" t="s">
        <v>382</v>
      </c>
      <c r="F315" s="110">
        <v>33</v>
      </c>
      <c r="G315" s="112">
        <v>1016</v>
      </c>
      <c r="H315" s="113">
        <f t="shared" si="4"/>
        <v>3.2480314960629917</v>
      </c>
    </row>
    <row r="316" spans="2:8" s="114" customFormat="1" ht="15" customHeight="1">
      <c r="B316" s="108">
        <v>31</v>
      </c>
      <c r="C316" s="109" t="s">
        <v>380</v>
      </c>
      <c r="D316" s="110">
        <v>324</v>
      </c>
      <c r="E316" s="109" t="s">
        <v>383</v>
      </c>
      <c r="F316" s="110">
        <v>207</v>
      </c>
      <c r="G316" s="112">
        <v>566</v>
      </c>
      <c r="H316" s="113">
        <f t="shared" si="4"/>
        <v>36.572438162544167</v>
      </c>
    </row>
    <row r="317" spans="2:8" s="114" customFormat="1" ht="15" customHeight="1">
      <c r="B317" s="108">
        <v>31</v>
      </c>
      <c r="C317" s="109" t="s">
        <v>380</v>
      </c>
      <c r="D317" s="110">
        <v>164</v>
      </c>
      <c r="E317" s="109" t="s">
        <v>512</v>
      </c>
      <c r="F317" s="110">
        <v>8</v>
      </c>
      <c r="G317" s="112">
        <v>832</v>
      </c>
      <c r="H317" s="113">
        <f t="shared" si="4"/>
        <v>0.96153846153846156</v>
      </c>
    </row>
    <row r="318" spans="2:8" s="114" customFormat="1" ht="15" customHeight="1">
      <c r="B318" s="108">
        <v>31</v>
      </c>
      <c r="C318" s="109" t="s">
        <v>380</v>
      </c>
      <c r="D318" s="110">
        <v>105</v>
      </c>
      <c r="E318" s="109" t="s">
        <v>385</v>
      </c>
      <c r="F318" s="110">
        <v>13</v>
      </c>
      <c r="G318" s="112">
        <v>1051</v>
      </c>
      <c r="H318" s="113">
        <f t="shared" si="4"/>
        <v>1.2369172216936251</v>
      </c>
    </row>
    <row r="319" spans="2:8" s="114" customFormat="1" ht="15" customHeight="1">
      <c r="B319" s="108">
        <v>32</v>
      </c>
      <c r="C319" s="109" t="s">
        <v>386</v>
      </c>
      <c r="D319" s="110">
        <v>137</v>
      </c>
      <c r="E319" s="109" t="s">
        <v>387</v>
      </c>
      <c r="F319" s="110">
        <v>122</v>
      </c>
      <c r="G319" s="112">
        <v>734</v>
      </c>
      <c r="H319" s="113">
        <f t="shared" si="4"/>
        <v>16.621253405994551</v>
      </c>
    </row>
    <row r="320" spans="2:8" s="114" customFormat="1" ht="15" customHeight="1">
      <c r="B320" s="108">
        <v>32</v>
      </c>
      <c r="C320" s="109" t="s">
        <v>386</v>
      </c>
      <c r="D320" s="110">
        <v>136</v>
      </c>
      <c r="E320" s="109" t="s">
        <v>388</v>
      </c>
      <c r="F320" s="110">
        <v>576</v>
      </c>
      <c r="G320" s="112">
        <v>391</v>
      </c>
      <c r="H320" s="113">
        <f t="shared" si="4"/>
        <v>147.3145780051151</v>
      </c>
    </row>
    <row r="321" spans="2:8" s="114" customFormat="1" ht="15" customHeight="1">
      <c r="B321" s="115">
        <v>32</v>
      </c>
      <c r="C321" s="116" t="s">
        <v>386</v>
      </c>
      <c r="D321" s="117">
        <v>326</v>
      </c>
      <c r="E321" s="116" t="s">
        <v>389</v>
      </c>
      <c r="F321" s="117">
        <v>133</v>
      </c>
      <c r="G321" s="118">
        <v>241</v>
      </c>
      <c r="H321" s="119">
        <f t="shared" si="4"/>
        <v>55.186721991701248</v>
      </c>
    </row>
    <row r="322" spans="2:8" ht="15">
      <c r="F322" s="121">
        <f>SUM(F8:F321)</f>
        <v>40492</v>
      </c>
      <c r="G322" s="121">
        <f>SUM(G8:G321)</f>
        <v>324335</v>
      </c>
      <c r="H322" s="122">
        <f t="shared" si="4"/>
        <v>12.484622381179951</v>
      </c>
    </row>
  </sheetData>
  <mergeCells count="1">
    <mergeCell ref="B5:H5"/>
  </mergeCells>
  <printOptions horizontalCentered="1" verticalCentered="1"/>
  <pageMargins left="0.23622047244094502" right="0.23622047244094502" top="0.19685039370078702" bottom="0.19685039370078702" header="0.19685039370078702" footer="0.19685039370078702"/>
  <pageSetup scale="75" fitToWidth="0" fitToHeight="0" orientation="landscape"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BBC27-C094-45A8-867B-67F284727832}">
  <sheetPr>
    <tabColor rgb="FFB78129"/>
    <pageSetUpPr fitToPage="1"/>
  </sheetPr>
  <dimension ref="B1:XFC59"/>
  <sheetViews>
    <sheetView showGridLines="0" view="pageBreakPreview" topLeftCell="A5" zoomScale="83" zoomScaleNormal="100" zoomScaleSheetLayoutView="79" workbookViewId="0">
      <selection activeCell="D14" sqref="D14"/>
    </sheetView>
  </sheetViews>
  <sheetFormatPr baseColWidth="10" defaultColWidth="11.375" defaultRowHeight="15"/>
  <cols>
    <col min="1" max="1" width="2.625" style="145" customWidth="1"/>
    <col min="2" max="2" width="10.625" style="143" customWidth="1"/>
    <col min="3" max="3" width="23.375" style="145" customWidth="1"/>
    <col min="4" max="9" width="16.625" style="145" customWidth="1"/>
    <col min="10" max="10" width="2.625" style="145" customWidth="1"/>
    <col min="11" max="16384" width="11.375" style="145"/>
  </cols>
  <sheetData>
    <row r="1" spans="2:9" s="134" customFormat="1" ht="15" customHeight="1">
      <c r="B1" s="135"/>
      <c r="I1" s="136"/>
    </row>
    <row r="2" spans="2:9" s="134" customFormat="1" ht="15" customHeight="1">
      <c r="B2" s="135"/>
      <c r="I2" s="137"/>
    </row>
    <row r="3" spans="2:9" s="134" customFormat="1" ht="15" customHeight="1">
      <c r="B3" s="135"/>
      <c r="E3" s="135"/>
      <c r="F3" s="135"/>
      <c r="G3" s="135"/>
      <c r="H3" s="135"/>
      <c r="I3" s="138"/>
    </row>
    <row r="4" spans="2:9" s="134" customFormat="1" ht="36.75" customHeight="1">
      <c r="B4" s="135"/>
      <c r="E4" s="135"/>
      <c r="F4" s="135"/>
      <c r="G4" s="135"/>
      <c r="H4" s="135"/>
    </row>
    <row r="5" spans="2:9" s="134" customFormat="1" ht="20.100000000000001" customHeight="1">
      <c r="B5" s="348" t="s">
        <v>582</v>
      </c>
      <c r="C5" s="348"/>
      <c r="D5" s="348"/>
      <c r="E5" s="348"/>
      <c r="F5" s="348"/>
      <c r="G5" s="348"/>
      <c r="H5" s="348"/>
      <c r="I5" s="348"/>
    </row>
    <row r="6" spans="2:9" s="134" customFormat="1" ht="20.100000000000001" customHeight="1">
      <c r="B6" s="348" t="s">
        <v>574</v>
      </c>
      <c r="C6" s="348"/>
      <c r="D6" s="348"/>
      <c r="E6" s="348"/>
      <c r="F6" s="348"/>
      <c r="G6" s="348"/>
      <c r="H6" s="348"/>
      <c r="I6" s="348"/>
    </row>
    <row r="7" spans="2:9" s="134" customFormat="1" ht="12" customHeight="1">
      <c r="B7" s="139"/>
      <c r="C7" s="140"/>
      <c r="D7" s="140"/>
      <c r="E7" s="135"/>
      <c r="F7" s="141"/>
      <c r="G7" s="141"/>
      <c r="H7" s="141"/>
      <c r="I7" s="142"/>
    </row>
    <row r="8" spans="2:9" s="134" customFormat="1" ht="24.95" customHeight="1">
      <c r="B8" s="183" t="s">
        <v>17</v>
      </c>
      <c r="C8" s="183" t="s">
        <v>18</v>
      </c>
      <c r="E8" s="135"/>
      <c r="F8" s="135"/>
      <c r="G8" s="135"/>
    </row>
    <row r="9" spans="2:9" s="134" customFormat="1" ht="20.100000000000001" customHeight="1">
      <c r="B9" s="184">
        <v>2022</v>
      </c>
      <c r="C9" s="335">
        <f>D51</f>
        <v>19.2</v>
      </c>
      <c r="E9" s="135"/>
      <c r="F9" s="135"/>
      <c r="G9" s="135"/>
    </row>
    <row r="10" spans="2:9" s="134" customFormat="1" ht="20.100000000000001" customHeight="1">
      <c r="B10" s="184">
        <v>2023</v>
      </c>
      <c r="C10" s="335">
        <f>E51</f>
        <v>21.996056725836542</v>
      </c>
      <c r="E10" s="135"/>
      <c r="F10" s="135"/>
      <c r="G10" s="135"/>
    </row>
    <row r="11" spans="2:9" s="134" customFormat="1" ht="20.100000000000001" customHeight="1">
      <c r="B11" s="184">
        <v>2024</v>
      </c>
      <c r="C11" s="335">
        <f>F51</f>
        <v>18.344138460644146</v>
      </c>
      <c r="E11" s="135"/>
      <c r="F11" s="135"/>
      <c r="G11" s="135"/>
    </row>
    <row r="12" spans="2:9" s="134" customFormat="1" ht="20.100000000000001" customHeight="1">
      <c r="B12" s="184">
        <v>2025</v>
      </c>
      <c r="C12" s="335">
        <f>G51</f>
        <v>20.039773690782678</v>
      </c>
      <c r="E12" s="135"/>
      <c r="F12" s="135"/>
      <c r="G12" s="135"/>
    </row>
    <row r="13" spans="2:9" s="134" customFormat="1" ht="20.100000000000001" customHeight="1">
      <c r="B13" s="184">
        <v>2026</v>
      </c>
      <c r="C13" s="335">
        <f>H51</f>
        <v>19.908416242264256</v>
      </c>
      <c r="E13" s="135"/>
      <c r="F13" s="135"/>
      <c r="G13" s="135"/>
    </row>
    <row r="14" spans="2:9" s="134" customFormat="1" ht="20.100000000000001" customHeight="1">
      <c r="B14" s="183" t="s">
        <v>549</v>
      </c>
      <c r="C14" s="335">
        <f>C13-C12</f>
        <v>-0.1313574485184219</v>
      </c>
      <c r="E14" s="135"/>
      <c r="F14" s="135"/>
      <c r="G14" s="135"/>
    </row>
    <row r="15" spans="2:9" s="134" customFormat="1" ht="35.1" customHeight="1">
      <c r="B15" s="141"/>
      <c r="C15" s="141"/>
      <c r="D15" s="141"/>
      <c r="E15" s="338"/>
      <c r="F15" s="338"/>
      <c r="G15" s="338"/>
      <c r="H15" s="144"/>
      <c r="I15" s="142"/>
    </row>
    <row r="16" spans="2:9" s="134" customFormat="1" ht="30" customHeight="1">
      <c r="B16" s="149" t="s">
        <v>2</v>
      </c>
      <c r="C16" s="150" t="s">
        <v>31</v>
      </c>
      <c r="D16" s="151">
        <v>2022</v>
      </c>
      <c r="E16" s="151">
        <v>2023</v>
      </c>
      <c r="F16" s="151">
        <v>2024</v>
      </c>
      <c r="G16" s="148">
        <v>2025</v>
      </c>
      <c r="H16" s="151">
        <v>2026</v>
      </c>
      <c r="I16" s="159" t="s">
        <v>550</v>
      </c>
    </row>
    <row r="17" spans="2:9" s="134" customFormat="1" ht="20.100000000000001" customHeight="1">
      <c r="B17" s="152">
        <v>1</v>
      </c>
      <c r="C17" s="153" t="s">
        <v>45</v>
      </c>
      <c r="D17" s="301">
        <v>21.22</v>
      </c>
      <c r="E17" s="301">
        <v>18.899413622011725</v>
      </c>
      <c r="F17" s="301">
        <v>13.957055214723926</v>
      </c>
      <c r="G17" s="301">
        <v>15.358861686545303</v>
      </c>
      <c r="H17" s="301">
        <v>15.286391827800072</v>
      </c>
      <c r="I17" s="301">
        <f>H17-G17</f>
        <v>-7.2469858745231264E-2</v>
      </c>
    </row>
    <row r="18" spans="2:9" s="134" customFormat="1" ht="20.100000000000001" customHeight="1">
      <c r="B18" s="156">
        <v>2</v>
      </c>
      <c r="C18" s="157" t="s">
        <v>19</v>
      </c>
      <c r="D18" s="302">
        <v>17.97</v>
      </c>
      <c r="E18" s="302">
        <v>26.522870149577283</v>
      </c>
      <c r="F18" s="302">
        <v>24.055602716468591</v>
      </c>
      <c r="G18" s="302">
        <v>26.39764606977722</v>
      </c>
      <c r="H18" s="302">
        <v>22.318595303575208</v>
      </c>
      <c r="I18" s="302">
        <f t="shared" ref="I18:I51" si="0">H18-G18</f>
        <v>-4.0790507662020126</v>
      </c>
    </row>
    <row r="19" spans="2:9" s="134" customFormat="1" ht="20.100000000000001" customHeight="1">
      <c r="B19" s="152">
        <v>3</v>
      </c>
      <c r="C19" s="153" t="s">
        <v>60</v>
      </c>
      <c r="D19" s="301">
        <v>31.09</v>
      </c>
      <c r="E19" s="301">
        <v>24.045346062052506</v>
      </c>
      <c r="F19" s="301">
        <v>17.088607594936708</v>
      </c>
      <c r="G19" s="301">
        <v>17.024793388429753</v>
      </c>
      <c r="H19" s="301">
        <v>19.315673289183223</v>
      </c>
      <c r="I19" s="301">
        <f t="shared" si="0"/>
        <v>2.2908799007534704</v>
      </c>
    </row>
    <row r="20" spans="2:9" s="134" customFormat="1" ht="20.100000000000001" customHeight="1">
      <c r="B20" s="156">
        <v>4</v>
      </c>
      <c r="C20" s="157" t="s">
        <v>63</v>
      </c>
      <c r="D20" s="302">
        <v>37.74</v>
      </c>
      <c r="E20" s="302">
        <v>25.762552792116377</v>
      </c>
      <c r="F20" s="302">
        <v>17.939282428702853</v>
      </c>
      <c r="G20" s="302">
        <v>22.447992259313011</v>
      </c>
      <c r="H20" s="302">
        <v>23.667711598746084</v>
      </c>
      <c r="I20" s="302">
        <f t="shared" si="0"/>
        <v>1.2197193394330732</v>
      </c>
    </row>
    <row r="21" spans="2:9" s="134" customFormat="1" ht="20.100000000000001" customHeight="1">
      <c r="B21" s="152">
        <v>5</v>
      </c>
      <c r="C21" s="153" t="s">
        <v>456</v>
      </c>
      <c r="D21" s="301">
        <v>13.18</v>
      </c>
      <c r="E21" s="301">
        <v>9.913112164296999</v>
      </c>
      <c r="F21" s="301">
        <v>8.2280798096284098</v>
      </c>
      <c r="G21" s="301">
        <v>8.3016532578905498</v>
      </c>
      <c r="H21" s="301">
        <v>8.3846559915537568</v>
      </c>
      <c r="I21" s="301">
        <f t="shared" si="0"/>
        <v>8.3002733663207096E-2</v>
      </c>
    </row>
    <row r="22" spans="2:9" s="134" customFormat="1" ht="20.100000000000001" customHeight="1">
      <c r="B22" s="156">
        <v>6</v>
      </c>
      <c r="C22" s="157" t="s">
        <v>128</v>
      </c>
      <c r="D22" s="302">
        <v>25.34</v>
      </c>
      <c r="E22" s="302">
        <v>24.888888888888889</v>
      </c>
      <c r="F22" s="302">
        <v>28.722840487546371</v>
      </c>
      <c r="G22" s="302">
        <v>32.268543584190581</v>
      </c>
      <c r="H22" s="302">
        <v>31.065088757396449</v>
      </c>
      <c r="I22" s="302">
        <f t="shared" si="0"/>
        <v>-1.2034548267941325</v>
      </c>
    </row>
    <row r="23" spans="2:9" s="134" customFormat="1" ht="20.100000000000001" customHeight="1">
      <c r="B23" s="152">
        <v>7</v>
      </c>
      <c r="C23" s="153" t="s">
        <v>67</v>
      </c>
      <c r="D23" s="301">
        <v>23.45</v>
      </c>
      <c r="E23" s="301">
        <v>19.773488963365306</v>
      </c>
      <c r="F23" s="301">
        <v>13.53392617858448</v>
      </c>
      <c r="G23" s="301">
        <v>15.894389438943895</v>
      </c>
      <c r="H23" s="301">
        <v>16.559888579387184</v>
      </c>
      <c r="I23" s="301">
        <f t="shared" si="0"/>
        <v>0.66549914044328951</v>
      </c>
    </row>
    <row r="24" spans="2:9" s="134" customFormat="1" ht="20.100000000000001" customHeight="1">
      <c r="B24" s="156">
        <v>8</v>
      </c>
      <c r="C24" s="157" t="s">
        <v>20</v>
      </c>
      <c r="D24" s="302">
        <v>33.880000000000003</v>
      </c>
      <c r="E24" s="302">
        <v>27.624026240262399</v>
      </c>
      <c r="F24" s="302">
        <v>24.508032128514056</v>
      </c>
      <c r="G24" s="302">
        <v>30.091891346056748</v>
      </c>
      <c r="H24" s="302">
        <v>31.852853142801969</v>
      </c>
      <c r="I24" s="302">
        <f t="shared" si="0"/>
        <v>1.7609617967452209</v>
      </c>
    </row>
    <row r="25" spans="2:9" s="134" customFormat="1" ht="20.100000000000001" customHeight="1">
      <c r="B25" s="152">
        <v>10</v>
      </c>
      <c r="C25" s="153" t="s">
        <v>131</v>
      </c>
      <c r="D25" s="301">
        <v>43.68</v>
      </c>
      <c r="E25" s="301">
        <v>36.419753086419753</v>
      </c>
      <c r="F25" s="301">
        <v>30.878485007890582</v>
      </c>
      <c r="G25" s="301">
        <v>31.241015812170581</v>
      </c>
      <c r="H25" s="301">
        <v>29.585253456221199</v>
      </c>
      <c r="I25" s="301">
        <f t="shared" si="0"/>
        <v>-1.6557623559493813</v>
      </c>
    </row>
    <row r="26" spans="2:9" s="134" customFormat="1" ht="20.100000000000001" customHeight="1">
      <c r="B26" s="156">
        <v>11</v>
      </c>
      <c r="C26" s="157" t="s">
        <v>21</v>
      </c>
      <c r="D26" s="302">
        <v>25.49</v>
      </c>
      <c r="E26" s="302">
        <v>22.983591402819506</v>
      </c>
      <c r="F26" s="302">
        <v>23.245442889793189</v>
      </c>
      <c r="G26" s="302">
        <v>23.951501791127033</v>
      </c>
      <c r="H26" s="302">
        <v>26.646658449005844</v>
      </c>
      <c r="I26" s="302">
        <f t="shared" si="0"/>
        <v>2.6951566578788118</v>
      </c>
    </row>
    <row r="27" spans="2:9" s="134" customFormat="1" ht="20.100000000000001" customHeight="1">
      <c r="B27" s="152">
        <v>12</v>
      </c>
      <c r="C27" s="153" t="s">
        <v>151</v>
      </c>
      <c r="D27" s="301">
        <v>42.51</v>
      </c>
      <c r="E27" s="301">
        <v>25.863507425329551</v>
      </c>
      <c r="F27" s="301">
        <v>25.940028557829603</v>
      </c>
      <c r="G27" s="301">
        <v>27.48491584630041</v>
      </c>
      <c r="H27" s="301">
        <v>29.034277664736262</v>
      </c>
      <c r="I27" s="301">
        <f t="shared" si="0"/>
        <v>1.5493618184358517</v>
      </c>
    </row>
    <row r="28" spans="2:9" s="134" customFormat="1" ht="20.100000000000001" customHeight="1">
      <c r="B28" s="156">
        <v>13</v>
      </c>
      <c r="C28" s="157" t="s">
        <v>162</v>
      </c>
      <c r="D28" s="302">
        <v>13.95</v>
      </c>
      <c r="E28" s="302">
        <v>18.172458172458171</v>
      </c>
      <c r="F28" s="302">
        <v>21.100684757798629</v>
      </c>
      <c r="G28" s="302">
        <v>23.93812270582066</v>
      </c>
      <c r="H28" s="302">
        <v>24.423963133640552</v>
      </c>
      <c r="I28" s="302">
        <f t="shared" si="0"/>
        <v>0.48584042781989112</v>
      </c>
    </row>
    <row r="29" spans="2:9" s="134" customFormat="1" ht="20.100000000000001" customHeight="1">
      <c r="B29" s="152">
        <v>14</v>
      </c>
      <c r="C29" s="153" t="s">
        <v>22</v>
      </c>
      <c r="D29" s="301">
        <v>22.42</v>
      </c>
      <c r="E29" s="301">
        <v>22.229016969882281</v>
      </c>
      <c r="F29" s="301">
        <v>19.299040713044789</v>
      </c>
      <c r="G29" s="301">
        <v>21.198299188248939</v>
      </c>
      <c r="H29" s="301">
        <v>17.466367713004484</v>
      </c>
      <c r="I29" s="301">
        <f t="shared" si="0"/>
        <v>-3.7319314752444548</v>
      </c>
    </row>
    <row r="30" spans="2:9" s="134" customFormat="1" ht="20.100000000000001" customHeight="1">
      <c r="B30" s="156">
        <v>15</v>
      </c>
      <c r="C30" s="157" t="s">
        <v>23</v>
      </c>
      <c r="D30" s="302">
        <v>8.59</v>
      </c>
      <c r="E30" s="302">
        <v>8.1217972815226638</v>
      </c>
      <c r="F30" s="302">
        <v>9.2948717948717956</v>
      </c>
      <c r="G30" s="302">
        <v>9.8217874849256326</v>
      </c>
      <c r="H30" s="302">
        <v>10.595805440688338</v>
      </c>
      <c r="I30" s="302">
        <f t="shared" si="0"/>
        <v>0.77401795576270516</v>
      </c>
    </row>
    <row r="31" spans="2:9" s="134" customFormat="1" ht="20.100000000000001" customHeight="1">
      <c r="B31" s="152">
        <v>16</v>
      </c>
      <c r="C31" s="153" t="s">
        <v>457</v>
      </c>
      <c r="D31" s="301">
        <v>11.61</v>
      </c>
      <c r="E31" s="301">
        <v>13.16868836722227</v>
      </c>
      <c r="F31" s="301">
        <v>8.2698493313018453</v>
      </c>
      <c r="G31" s="301">
        <v>9.5504212194511631</v>
      </c>
      <c r="H31" s="301">
        <v>10.414585414585414</v>
      </c>
      <c r="I31" s="301">
        <f t="shared" si="0"/>
        <v>0.86416419513425069</v>
      </c>
    </row>
    <row r="32" spans="2:9" s="134" customFormat="1" ht="20.100000000000001" customHeight="1">
      <c r="B32" s="156">
        <v>17</v>
      </c>
      <c r="C32" s="157" t="s">
        <v>244</v>
      </c>
      <c r="D32" s="302">
        <v>30.56</v>
      </c>
      <c r="E32" s="302">
        <v>23.361169102296451</v>
      </c>
      <c r="F32" s="302">
        <v>24.915557321676932</v>
      </c>
      <c r="G32" s="302">
        <v>27.193161001424791</v>
      </c>
      <c r="H32" s="302">
        <v>32.663522657371338</v>
      </c>
      <c r="I32" s="302">
        <f t="shared" si="0"/>
        <v>5.4703616559465473</v>
      </c>
    </row>
    <row r="33" spans="2:26" s="134" customFormat="1" ht="20.100000000000001" customHeight="1">
      <c r="B33" s="152">
        <v>18</v>
      </c>
      <c r="C33" s="153" t="s">
        <v>250</v>
      </c>
      <c r="D33" s="301">
        <v>38.590000000000003</v>
      </c>
      <c r="E33" s="301">
        <v>33.696587324347576</v>
      </c>
      <c r="F33" s="301">
        <v>19.692863595302619</v>
      </c>
      <c r="G33" s="301">
        <v>20.963926670609105</v>
      </c>
      <c r="H33" s="301">
        <v>26.726190476190474</v>
      </c>
      <c r="I33" s="301">
        <f t="shared" si="0"/>
        <v>5.7622638055813695</v>
      </c>
    </row>
    <row r="34" spans="2:26" s="134" customFormat="1" ht="20.100000000000001" customHeight="1">
      <c r="B34" s="156">
        <v>19</v>
      </c>
      <c r="C34" s="157" t="s">
        <v>24</v>
      </c>
      <c r="D34" s="302">
        <v>33.58</v>
      </c>
      <c r="E34" s="302">
        <v>26.968885606130549</v>
      </c>
      <c r="F34" s="302">
        <v>22.554008212819141</v>
      </c>
      <c r="G34" s="302">
        <v>23.837987331608527</v>
      </c>
      <c r="H34" s="302">
        <v>23.437425733162222</v>
      </c>
      <c r="I34" s="302">
        <f t="shared" si="0"/>
        <v>-0.40056159844630557</v>
      </c>
    </row>
    <row r="35" spans="2:26" s="134" customFormat="1" ht="20.100000000000001" customHeight="1">
      <c r="B35" s="152">
        <v>21</v>
      </c>
      <c r="C35" s="153" t="s">
        <v>279</v>
      </c>
      <c r="D35" s="301">
        <v>13.16</v>
      </c>
      <c r="E35" s="301">
        <v>13.655984303466317</v>
      </c>
      <c r="F35" s="301">
        <v>11.440308726503174</v>
      </c>
      <c r="G35" s="301">
        <v>11.353401279924153</v>
      </c>
      <c r="H35" s="301">
        <v>11.841783002694099</v>
      </c>
      <c r="I35" s="301">
        <f t="shared" si="0"/>
        <v>0.48838172276994563</v>
      </c>
    </row>
    <row r="36" spans="2:26" s="134" customFormat="1" ht="20.100000000000001" customHeight="1">
      <c r="B36" s="156">
        <v>22</v>
      </c>
      <c r="C36" s="157" t="s">
        <v>293</v>
      </c>
      <c r="D36" s="302">
        <v>36.25</v>
      </c>
      <c r="E36" s="302">
        <v>29.810438847052712</v>
      </c>
      <c r="F36" s="302">
        <v>25.801207617278216</v>
      </c>
      <c r="G36" s="302">
        <v>25.298540468819109</v>
      </c>
      <c r="H36" s="302">
        <v>26.678603401969564</v>
      </c>
      <c r="I36" s="302">
        <f t="shared" si="0"/>
        <v>1.3800629331504553</v>
      </c>
    </row>
    <row r="37" spans="2:26" s="134" customFormat="1" ht="20.100000000000001" customHeight="1">
      <c r="B37" s="152">
        <v>23</v>
      </c>
      <c r="C37" s="153" t="s">
        <v>296</v>
      </c>
      <c r="D37" s="301">
        <v>13.64</v>
      </c>
      <c r="E37" s="301">
        <v>10.201409869083584</v>
      </c>
      <c r="F37" s="301">
        <v>13.41404358353511</v>
      </c>
      <c r="G37" s="301">
        <v>14.549675921447228</v>
      </c>
      <c r="H37" s="301">
        <v>13.438431221762952</v>
      </c>
      <c r="I37" s="301">
        <f t="shared" si="0"/>
        <v>-1.111244699684276</v>
      </c>
    </row>
    <row r="38" spans="2:26" s="134" customFormat="1" ht="20.100000000000001" customHeight="1">
      <c r="B38" s="156">
        <v>24</v>
      </c>
      <c r="C38" s="157" t="s">
        <v>305</v>
      </c>
      <c r="D38" s="302">
        <v>30.17</v>
      </c>
      <c r="E38" s="302">
        <v>26.683291770573565</v>
      </c>
      <c r="F38" s="302">
        <v>19.110621095185593</v>
      </c>
      <c r="G38" s="302">
        <v>20.976591075347475</v>
      </c>
      <c r="H38" s="302">
        <v>21.247982786444325</v>
      </c>
      <c r="I38" s="302">
        <f t="shared" si="0"/>
        <v>0.27139171109685023</v>
      </c>
    </row>
    <row r="39" spans="2:26" s="134" customFormat="1" ht="20.100000000000001" customHeight="1">
      <c r="B39" s="152">
        <v>25</v>
      </c>
      <c r="C39" s="153" t="s">
        <v>310</v>
      </c>
      <c r="D39" s="301">
        <v>14.82</v>
      </c>
      <c r="E39" s="301">
        <v>15.289304500292229</v>
      </c>
      <c r="F39" s="301">
        <v>18.921289190966895</v>
      </c>
      <c r="G39" s="301">
        <v>19.176507472045145</v>
      </c>
      <c r="H39" s="301">
        <v>18.247186327636516</v>
      </c>
      <c r="I39" s="301">
        <f t="shared" si="0"/>
        <v>-0.9293211444086289</v>
      </c>
    </row>
    <row r="40" spans="2:26" s="134" customFormat="1" ht="20.100000000000001" customHeight="1">
      <c r="B40" s="156">
        <v>26</v>
      </c>
      <c r="C40" s="157" t="s">
        <v>327</v>
      </c>
      <c r="D40" s="302">
        <v>32.29</v>
      </c>
      <c r="E40" s="302">
        <v>27.127593489874517</v>
      </c>
      <c r="F40" s="302">
        <v>21.758977480219109</v>
      </c>
      <c r="G40" s="302">
        <v>24.57712698813431</v>
      </c>
      <c r="H40" s="302">
        <v>25.426366642889565</v>
      </c>
      <c r="I40" s="302">
        <f t="shared" si="0"/>
        <v>0.8492396547552552</v>
      </c>
    </row>
    <row r="41" spans="2:26" s="134" customFormat="1" ht="20.100000000000001" customHeight="1">
      <c r="B41" s="152">
        <v>27</v>
      </c>
      <c r="C41" s="153" t="s">
        <v>342</v>
      </c>
      <c r="D41" s="301">
        <v>8.2100000000000009</v>
      </c>
      <c r="E41" s="301">
        <v>10.201985621362548</v>
      </c>
      <c r="F41" s="301">
        <v>7.7165615665449714</v>
      </c>
      <c r="G41" s="301">
        <v>8.1899404367968227</v>
      </c>
      <c r="H41" s="301">
        <v>5.7987774657194775</v>
      </c>
      <c r="I41" s="301">
        <f t="shared" si="0"/>
        <v>-2.3911629710773452</v>
      </c>
    </row>
    <row r="42" spans="2:26" s="134" customFormat="1" ht="20.100000000000001" customHeight="1">
      <c r="B42" s="156">
        <v>28</v>
      </c>
      <c r="C42" s="157" t="s">
        <v>25</v>
      </c>
      <c r="D42" s="302">
        <v>13.01</v>
      </c>
      <c r="E42" s="302">
        <v>19.711417816813046</v>
      </c>
      <c r="F42" s="302">
        <v>16.738402678144428</v>
      </c>
      <c r="G42" s="302">
        <v>18.728266269249875</v>
      </c>
      <c r="H42" s="302">
        <v>10.784570978745736</v>
      </c>
      <c r="I42" s="302">
        <f t="shared" si="0"/>
        <v>-7.9436952905041398</v>
      </c>
    </row>
    <row r="43" spans="2:26" s="134" customFormat="1" ht="20.100000000000001" customHeight="1">
      <c r="B43" s="152">
        <v>29</v>
      </c>
      <c r="C43" s="153" t="s">
        <v>359</v>
      </c>
      <c r="D43" s="301">
        <v>9.7899999999999991</v>
      </c>
      <c r="E43" s="301">
        <v>14.539969834087483</v>
      </c>
      <c r="F43" s="301">
        <v>9.3416370106761573</v>
      </c>
      <c r="G43" s="301">
        <v>10.230926629640456</v>
      </c>
      <c r="H43" s="301">
        <v>12.65474552957359</v>
      </c>
      <c r="I43" s="301">
        <f t="shared" si="0"/>
        <v>2.4238188999331349</v>
      </c>
    </row>
    <row r="44" spans="2:26" s="134" customFormat="1" ht="20.100000000000001" customHeight="1">
      <c r="B44" s="156">
        <v>30</v>
      </c>
      <c r="C44" s="157" t="s">
        <v>26</v>
      </c>
      <c r="D44" s="302">
        <v>12.92</v>
      </c>
      <c r="E44" s="302">
        <v>11.932544757033249</v>
      </c>
      <c r="F44" s="302">
        <v>11.440743609604958</v>
      </c>
      <c r="G44" s="302">
        <v>11.96653361989561</v>
      </c>
      <c r="H44" s="302">
        <v>11.667326732673269</v>
      </c>
      <c r="I44" s="302">
        <f t="shared" si="0"/>
        <v>-0.29920688722234168</v>
      </c>
    </row>
    <row r="45" spans="2:26" s="134" customFormat="1" ht="20.100000000000001" customHeight="1">
      <c r="B45" s="152">
        <v>31</v>
      </c>
      <c r="C45" s="153" t="s">
        <v>380</v>
      </c>
      <c r="D45" s="301">
        <v>33.979999999999997</v>
      </c>
      <c r="E45" s="301">
        <v>28.227412638059025</v>
      </c>
      <c r="F45" s="301">
        <v>18.583273251622206</v>
      </c>
      <c r="G45" s="301">
        <v>21.360847741215839</v>
      </c>
      <c r="H45" s="301">
        <v>16.630541871921181</v>
      </c>
      <c r="I45" s="301">
        <f t="shared" si="0"/>
        <v>-4.7303058692946571</v>
      </c>
    </row>
    <row r="46" spans="2:26" s="134" customFormat="1" ht="20.100000000000001" customHeight="1">
      <c r="B46" s="163">
        <v>32</v>
      </c>
      <c r="C46" s="154" t="s">
        <v>386</v>
      </c>
      <c r="D46" s="303">
        <v>42.35</v>
      </c>
      <c r="E46" s="304">
        <v>45.565335138794858</v>
      </c>
      <c r="F46" s="303">
        <v>29.684351914036267</v>
      </c>
      <c r="G46" s="303">
        <v>37.481698389458273</v>
      </c>
      <c r="H46" s="303">
        <v>36.168639053254438</v>
      </c>
      <c r="I46" s="303">
        <f t="shared" si="0"/>
        <v>-1.3130593362038354</v>
      </c>
    </row>
    <row r="47" spans="2:26" s="134" customFormat="1" ht="24.95" customHeight="1">
      <c r="B47" s="164"/>
      <c r="C47" s="167" t="s">
        <v>552</v>
      </c>
      <c r="D47" s="305">
        <v>17.25</v>
      </c>
      <c r="E47" s="306">
        <v>18.64</v>
      </c>
      <c r="F47" s="305">
        <v>16.543605860995108</v>
      </c>
      <c r="G47" s="305">
        <v>17.894506785903662</v>
      </c>
      <c r="H47" s="305">
        <v>17.821537889406986</v>
      </c>
      <c r="I47" s="305">
        <f t="shared" si="0"/>
        <v>-7.2968896496675484E-2</v>
      </c>
    </row>
    <row r="48" spans="2:26" s="134" customFormat="1" ht="20.100000000000001" customHeight="1">
      <c r="B48" s="165">
        <v>9</v>
      </c>
      <c r="C48" s="166" t="s">
        <v>89</v>
      </c>
      <c r="D48" s="307">
        <v>14.86</v>
      </c>
      <c r="E48" s="308">
        <v>41.595015298032472</v>
      </c>
      <c r="F48" s="307">
        <v>29.967894147978789</v>
      </c>
      <c r="G48" s="307">
        <v>34.889422073857709</v>
      </c>
      <c r="H48" s="307">
        <v>35.380912815517291</v>
      </c>
      <c r="I48" s="307">
        <f t="shared" si="0"/>
        <v>0.4914907416595824</v>
      </c>
      <c r="M48" s="174"/>
      <c r="N48" s="174"/>
      <c r="O48" s="174"/>
      <c r="P48" s="174"/>
      <c r="Q48" s="174"/>
      <c r="R48" s="174"/>
      <c r="S48" s="174"/>
      <c r="T48" s="174"/>
      <c r="U48" s="174"/>
      <c r="V48" s="174"/>
      <c r="W48" s="174"/>
      <c r="X48" s="174"/>
      <c r="Y48" s="174"/>
      <c r="Z48" s="174"/>
    </row>
    <row r="49" spans="2:16383" s="134" customFormat="1" ht="20.100000000000001" customHeight="1">
      <c r="B49" s="152">
        <v>20</v>
      </c>
      <c r="C49" s="161" t="s">
        <v>273</v>
      </c>
      <c r="D49" s="301">
        <v>38.85</v>
      </c>
      <c r="E49" s="301">
        <v>26.152671755725194</v>
      </c>
      <c r="F49" s="301">
        <v>21.759589334093825</v>
      </c>
      <c r="G49" s="301">
        <v>24.306261804445736</v>
      </c>
      <c r="H49" s="301">
        <v>26.434027257750486</v>
      </c>
      <c r="I49" s="301">
        <f t="shared" si="0"/>
        <v>2.1277654533047503</v>
      </c>
      <c r="K49" s="174"/>
      <c r="M49" s="174"/>
      <c r="N49" s="174"/>
      <c r="O49" s="174"/>
      <c r="P49" s="174"/>
      <c r="Q49" s="174"/>
      <c r="R49" s="174"/>
      <c r="S49" s="174"/>
      <c r="T49" s="174"/>
      <c r="U49" s="174"/>
      <c r="V49" s="174"/>
      <c r="W49" s="174"/>
      <c r="X49" s="174"/>
      <c r="Y49" s="174"/>
      <c r="Z49" s="174"/>
    </row>
    <row r="50" spans="2:16383" s="134" customFormat="1" ht="24.95" customHeight="1">
      <c r="B50" s="167"/>
      <c r="C50" s="167" t="s">
        <v>458</v>
      </c>
      <c r="D50" s="306">
        <v>17.54</v>
      </c>
      <c r="E50" s="306">
        <v>39.624369240360821</v>
      </c>
      <c r="F50" s="306">
        <v>28.771791302179651</v>
      </c>
      <c r="G50" s="306">
        <v>33.278793640966683</v>
      </c>
      <c r="H50" s="306">
        <v>33.944203944203942</v>
      </c>
      <c r="I50" s="306">
        <f t="shared" si="0"/>
        <v>0.66541030323725892</v>
      </c>
      <c r="K50" s="175"/>
      <c r="L50" s="175"/>
      <c r="M50" s="175"/>
      <c r="N50" s="175"/>
      <c r="O50" s="175"/>
      <c r="P50" s="177"/>
      <c r="Q50" s="175"/>
      <c r="R50" s="146"/>
      <c r="S50" s="147"/>
      <c r="T50" s="175"/>
      <c r="U50" s="175"/>
      <c r="V50" s="175"/>
      <c r="W50" s="175"/>
      <c r="X50" s="175"/>
      <c r="Y50" s="177"/>
      <c r="Z50" s="175"/>
      <c r="AA50" s="164"/>
      <c r="AB50" s="167"/>
      <c r="AC50" s="168"/>
      <c r="AD50" s="172"/>
      <c r="AE50" s="168"/>
      <c r="AF50" s="168"/>
      <c r="AG50" s="168"/>
      <c r="AH50" s="173"/>
      <c r="AI50" s="168"/>
      <c r="AJ50" s="164"/>
      <c r="AK50" s="167"/>
      <c r="AL50" s="168"/>
      <c r="AM50" s="172"/>
      <c r="AN50" s="168"/>
      <c r="AO50" s="168"/>
      <c r="AP50" s="168"/>
      <c r="AQ50" s="173"/>
      <c r="AR50" s="168"/>
      <c r="AS50" s="164"/>
      <c r="AT50" s="167"/>
      <c r="AU50" s="168"/>
      <c r="AV50" s="172"/>
      <c r="AW50" s="168"/>
      <c r="AX50" s="168"/>
      <c r="AY50" s="168"/>
      <c r="AZ50" s="173"/>
      <c r="BA50" s="168"/>
      <c r="BB50" s="164"/>
      <c r="BC50" s="167"/>
      <c r="BD50" s="168"/>
      <c r="BE50" s="172"/>
      <c r="BF50" s="168"/>
      <c r="BG50" s="168"/>
      <c r="BH50" s="168"/>
      <c r="BI50" s="173"/>
      <c r="BJ50" s="168"/>
      <c r="BK50" s="164"/>
      <c r="BL50" s="167"/>
      <c r="BM50" s="168"/>
      <c r="BN50" s="172"/>
      <c r="BO50" s="168"/>
      <c r="BP50" s="168"/>
      <c r="BQ50" s="168"/>
      <c r="BR50" s="173"/>
      <c r="BS50" s="168"/>
      <c r="BT50" s="164"/>
      <c r="BU50" s="167"/>
      <c r="BV50" s="168"/>
      <c r="BW50" s="172"/>
      <c r="BX50" s="168"/>
      <c r="BY50" s="168"/>
      <c r="BZ50" s="168"/>
      <c r="CA50" s="173"/>
      <c r="CB50" s="168"/>
      <c r="CC50" s="164"/>
      <c r="CD50" s="167"/>
      <c r="CE50" s="168"/>
      <c r="CF50" s="172"/>
      <c r="CG50" s="168"/>
      <c r="CH50" s="168"/>
      <c r="CI50" s="168"/>
      <c r="CJ50" s="173"/>
      <c r="CK50" s="168"/>
      <c r="CL50" s="164"/>
      <c r="CM50" s="167"/>
      <c r="CN50" s="168"/>
      <c r="CO50" s="172"/>
      <c r="CP50" s="168"/>
      <c r="CQ50" s="168"/>
      <c r="CR50" s="168"/>
      <c r="CS50" s="173"/>
      <c r="CT50" s="168"/>
      <c r="CU50" s="164"/>
      <c r="CV50" s="167"/>
      <c r="CW50" s="168"/>
      <c r="CX50" s="172"/>
      <c r="CY50" s="168"/>
      <c r="CZ50" s="168"/>
      <c r="DA50" s="168"/>
      <c r="DB50" s="173"/>
      <c r="DC50" s="168"/>
      <c r="DD50" s="164"/>
      <c r="DE50" s="167"/>
      <c r="DF50" s="168"/>
      <c r="DG50" s="172"/>
      <c r="DH50" s="168"/>
      <c r="DI50" s="168"/>
      <c r="DJ50" s="168"/>
      <c r="DK50" s="173"/>
      <c r="DL50" s="168"/>
      <c r="DM50" s="164"/>
      <c r="DN50" s="167"/>
      <c r="DO50" s="168"/>
      <c r="DP50" s="172"/>
      <c r="DQ50" s="168"/>
      <c r="DR50" s="168"/>
      <c r="DS50" s="168"/>
      <c r="DT50" s="173"/>
      <c r="DU50" s="168"/>
      <c r="DV50" s="164"/>
      <c r="DW50" s="167"/>
      <c r="DX50" s="168"/>
      <c r="DY50" s="172"/>
      <c r="DZ50" s="168"/>
      <c r="EA50" s="168"/>
      <c r="EB50" s="168"/>
      <c r="EC50" s="173"/>
      <c r="ED50" s="168"/>
      <c r="EE50" s="164"/>
      <c r="EF50" s="167"/>
      <c r="EG50" s="168"/>
      <c r="EH50" s="172"/>
      <c r="EI50" s="168"/>
      <c r="EJ50" s="168"/>
      <c r="EK50" s="168"/>
      <c r="EL50" s="173"/>
      <c r="EM50" s="168"/>
      <c r="EN50" s="164"/>
      <c r="EO50" s="167"/>
      <c r="EP50" s="168"/>
      <c r="EQ50" s="172"/>
      <c r="ER50" s="168"/>
      <c r="ES50" s="168"/>
      <c r="ET50" s="168"/>
      <c r="EU50" s="173"/>
      <c r="EV50" s="168"/>
      <c r="EW50" s="164"/>
      <c r="EX50" s="167"/>
      <c r="EY50" s="168"/>
      <c r="EZ50" s="172"/>
      <c r="FA50" s="168"/>
      <c r="FB50" s="168"/>
      <c r="FC50" s="168"/>
      <c r="FD50" s="173"/>
      <c r="FE50" s="168"/>
      <c r="FF50" s="164"/>
      <c r="FG50" s="167"/>
      <c r="FH50" s="168"/>
      <c r="FI50" s="172"/>
      <c r="FJ50" s="168"/>
      <c r="FK50" s="168"/>
      <c r="FL50" s="168"/>
      <c r="FM50" s="173"/>
      <c r="FN50" s="168"/>
      <c r="FO50" s="164"/>
      <c r="FP50" s="167"/>
      <c r="FQ50" s="168"/>
      <c r="FR50" s="172"/>
      <c r="FS50" s="168"/>
      <c r="FT50" s="168"/>
      <c r="FU50" s="168"/>
      <c r="FV50" s="173"/>
      <c r="FW50" s="168"/>
      <c r="FX50" s="164"/>
      <c r="FY50" s="167"/>
      <c r="FZ50" s="168"/>
      <c r="GA50" s="172"/>
      <c r="GB50" s="168"/>
      <c r="GC50" s="168"/>
      <c r="GD50" s="168"/>
      <c r="GE50" s="173"/>
      <c r="GF50" s="168"/>
      <c r="GG50" s="164"/>
      <c r="GH50" s="167"/>
      <c r="GI50" s="168"/>
      <c r="GJ50" s="172"/>
      <c r="GK50" s="168"/>
      <c r="GL50" s="168"/>
      <c r="GM50" s="168"/>
      <c r="GN50" s="173"/>
      <c r="GO50" s="168"/>
      <c r="GP50" s="164"/>
      <c r="GQ50" s="167"/>
      <c r="GR50" s="168"/>
      <c r="GS50" s="172"/>
      <c r="GT50" s="168"/>
      <c r="GU50" s="168"/>
      <c r="GV50" s="168"/>
      <c r="GW50" s="173"/>
      <c r="GX50" s="168"/>
      <c r="GY50" s="164"/>
      <c r="GZ50" s="167"/>
      <c r="HA50" s="168"/>
      <c r="HB50" s="172"/>
      <c r="HC50" s="168"/>
      <c r="HD50" s="168"/>
      <c r="HE50" s="168"/>
      <c r="HF50" s="173"/>
      <c r="HG50" s="168"/>
      <c r="HH50" s="164"/>
      <c r="HI50" s="167"/>
      <c r="HJ50" s="168"/>
      <c r="HK50" s="172"/>
      <c r="HL50" s="168"/>
      <c r="HM50" s="168"/>
      <c r="HN50" s="168"/>
      <c r="HO50" s="173"/>
      <c r="HP50" s="168"/>
      <c r="HQ50" s="164"/>
      <c r="HR50" s="167"/>
      <c r="HS50" s="168"/>
      <c r="HT50" s="172"/>
      <c r="HU50" s="168"/>
      <c r="HV50" s="168"/>
      <c r="HW50" s="168"/>
      <c r="HX50" s="173"/>
      <c r="HY50" s="168"/>
      <c r="HZ50" s="164"/>
      <c r="IA50" s="167"/>
      <c r="IB50" s="168"/>
      <c r="IC50" s="172"/>
      <c r="ID50" s="168"/>
      <c r="IE50" s="168"/>
      <c r="IF50" s="168"/>
      <c r="IG50" s="173"/>
      <c r="IH50" s="168"/>
      <c r="II50" s="164"/>
      <c r="IJ50" s="167"/>
      <c r="IK50" s="168"/>
      <c r="IL50" s="172"/>
      <c r="IM50" s="168"/>
      <c r="IN50" s="168"/>
      <c r="IO50" s="168"/>
      <c r="IP50" s="173"/>
      <c r="IQ50" s="168"/>
      <c r="IR50" s="164"/>
      <c r="IS50" s="167"/>
      <c r="IT50" s="168"/>
      <c r="IU50" s="172"/>
      <c r="IV50" s="168"/>
      <c r="IW50" s="168"/>
      <c r="IX50" s="168"/>
      <c r="IY50" s="173"/>
      <c r="IZ50" s="168"/>
      <c r="JA50" s="164"/>
      <c r="JB50" s="167"/>
      <c r="JC50" s="168"/>
      <c r="JD50" s="172"/>
      <c r="JE50" s="168"/>
      <c r="JF50" s="168"/>
      <c r="JG50" s="168"/>
      <c r="JH50" s="173"/>
      <c r="JI50" s="168"/>
      <c r="JJ50" s="164"/>
      <c r="JK50" s="167"/>
      <c r="JL50" s="168"/>
      <c r="JM50" s="172"/>
      <c r="JN50" s="168"/>
      <c r="JO50" s="168"/>
      <c r="JP50" s="168"/>
      <c r="JQ50" s="173"/>
      <c r="JR50" s="168"/>
      <c r="JS50" s="164"/>
      <c r="JT50" s="167"/>
      <c r="JU50" s="168"/>
      <c r="JV50" s="172"/>
      <c r="JW50" s="168"/>
      <c r="JX50" s="168"/>
      <c r="JY50" s="168"/>
      <c r="JZ50" s="173"/>
      <c r="KA50" s="168"/>
      <c r="KB50" s="164"/>
      <c r="KC50" s="167"/>
      <c r="KD50" s="168"/>
      <c r="KE50" s="172"/>
      <c r="KF50" s="168"/>
      <c r="KG50" s="168"/>
      <c r="KH50" s="168"/>
      <c r="KI50" s="173"/>
      <c r="KJ50" s="168"/>
      <c r="KK50" s="164"/>
      <c r="KL50" s="167"/>
      <c r="KM50" s="168"/>
      <c r="KN50" s="172"/>
      <c r="KO50" s="168"/>
      <c r="KP50" s="168"/>
      <c r="KQ50" s="168"/>
      <c r="KR50" s="173"/>
      <c r="KS50" s="168"/>
      <c r="KT50" s="164"/>
      <c r="KU50" s="167"/>
      <c r="KV50" s="168"/>
      <c r="KW50" s="172"/>
      <c r="KX50" s="168"/>
      <c r="KY50" s="168"/>
      <c r="KZ50" s="168"/>
      <c r="LA50" s="173"/>
      <c r="LB50" s="168"/>
      <c r="LC50" s="164"/>
      <c r="LD50" s="167"/>
      <c r="LE50" s="168"/>
      <c r="LF50" s="172"/>
      <c r="LG50" s="168"/>
      <c r="LH50" s="168"/>
      <c r="LI50" s="168"/>
      <c r="LJ50" s="173"/>
      <c r="LK50" s="168"/>
      <c r="LL50" s="164"/>
      <c r="LM50" s="167"/>
      <c r="LN50" s="168"/>
      <c r="LO50" s="172"/>
      <c r="LP50" s="168"/>
      <c r="LQ50" s="168"/>
      <c r="LR50" s="168"/>
      <c r="LS50" s="173"/>
      <c r="LT50" s="168"/>
      <c r="LU50" s="164"/>
      <c r="LV50" s="167"/>
      <c r="LW50" s="168"/>
      <c r="LX50" s="172"/>
      <c r="LY50" s="168"/>
      <c r="LZ50" s="168"/>
      <c r="MA50" s="168"/>
      <c r="MB50" s="173"/>
      <c r="MC50" s="168"/>
      <c r="MD50" s="164"/>
      <c r="ME50" s="167"/>
      <c r="MF50" s="168"/>
      <c r="MG50" s="172"/>
      <c r="MH50" s="168"/>
      <c r="MI50" s="168"/>
      <c r="MJ50" s="168"/>
      <c r="MK50" s="173"/>
      <c r="ML50" s="168"/>
      <c r="MM50" s="164"/>
      <c r="MN50" s="167"/>
      <c r="MO50" s="168"/>
      <c r="MP50" s="172"/>
      <c r="MQ50" s="168"/>
      <c r="MR50" s="168"/>
      <c r="MS50" s="168"/>
      <c r="MT50" s="173"/>
      <c r="MU50" s="168"/>
      <c r="MV50" s="164"/>
      <c r="MW50" s="167"/>
      <c r="MX50" s="168"/>
      <c r="MY50" s="172"/>
      <c r="MZ50" s="168"/>
      <c r="NA50" s="168"/>
      <c r="NB50" s="168"/>
      <c r="NC50" s="173"/>
      <c r="ND50" s="168"/>
      <c r="NE50" s="164"/>
      <c r="NF50" s="167"/>
      <c r="NG50" s="168"/>
      <c r="NH50" s="172"/>
      <c r="NI50" s="168"/>
      <c r="NJ50" s="168"/>
      <c r="NK50" s="168"/>
      <c r="NL50" s="173"/>
      <c r="NM50" s="168"/>
      <c r="NN50" s="164"/>
      <c r="NO50" s="167"/>
      <c r="NP50" s="168"/>
      <c r="NQ50" s="172"/>
      <c r="NR50" s="168"/>
      <c r="NS50" s="168"/>
      <c r="NT50" s="168"/>
      <c r="NU50" s="173"/>
      <c r="NV50" s="168"/>
      <c r="NW50" s="164"/>
      <c r="NX50" s="167"/>
      <c r="NY50" s="168"/>
      <c r="NZ50" s="172"/>
      <c r="OA50" s="168"/>
      <c r="OB50" s="168"/>
      <c r="OC50" s="168"/>
      <c r="OD50" s="173"/>
      <c r="OE50" s="168"/>
      <c r="OF50" s="164"/>
      <c r="OG50" s="167"/>
      <c r="OH50" s="168"/>
      <c r="OI50" s="172"/>
      <c r="OJ50" s="168"/>
      <c r="OK50" s="168"/>
      <c r="OL50" s="168"/>
      <c r="OM50" s="173"/>
      <c r="ON50" s="168"/>
      <c r="OO50" s="164"/>
      <c r="OP50" s="167"/>
      <c r="OQ50" s="168"/>
      <c r="OR50" s="172"/>
      <c r="OS50" s="168"/>
      <c r="OT50" s="168"/>
      <c r="OU50" s="168"/>
      <c r="OV50" s="173"/>
      <c r="OW50" s="168"/>
      <c r="OX50" s="164"/>
      <c r="OY50" s="167"/>
      <c r="OZ50" s="168"/>
      <c r="PA50" s="172"/>
      <c r="PB50" s="168"/>
      <c r="PC50" s="168"/>
      <c r="PD50" s="168"/>
      <c r="PE50" s="173"/>
      <c r="PF50" s="168"/>
      <c r="PG50" s="164"/>
      <c r="PH50" s="167"/>
      <c r="PI50" s="168"/>
      <c r="PJ50" s="172"/>
      <c r="PK50" s="168"/>
      <c r="PL50" s="168"/>
      <c r="PM50" s="168"/>
      <c r="PN50" s="173"/>
      <c r="PO50" s="168"/>
      <c r="PP50" s="164"/>
      <c r="PQ50" s="167"/>
      <c r="PR50" s="168"/>
      <c r="PS50" s="172"/>
      <c r="PT50" s="168"/>
      <c r="PU50" s="168"/>
      <c r="PV50" s="168"/>
      <c r="PW50" s="173"/>
      <c r="PX50" s="168"/>
      <c r="PY50" s="164"/>
      <c r="PZ50" s="167"/>
      <c r="QA50" s="168"/>
      <c r="QB50" s="172"/>
      <c r="QC50" s="168"/>
      <c r="QD50" s="168"/>
      <c r="QE50" s="168"/>
      <c r="QF50" s="173"/>
      <c r="QG50" s="168"/>
      <c r="QH50" s="164"/>
      <c r="QI50" s="167"/>
      <c r="QJ50" s="168"/>
      <c r="QK50" s="172"/>
      <c r="QL50" s="168"/>
      <c r="QM50" s="168"/>
      <c r="QN50" s="168"/>
      <c r="QO50" s="173"/>
      <c r="QP50" s="168"/>
      <c r="QQ50" s="164"/>
      <c r="QR50" s="167"/>
      <c r="QS50" s="168"/>
      <c r="QT50" s="172"/>
      <c r="QU50" s="168"/>
      <c r="QV50" s="168"/>
      <c r="QW50" s="168"/>
      <c r="QX50" s="173"/>
      <c r="QY50" s="168"/>
      <c r="QZ50" s="164"/>
      <c r="RA50" s="167"/>
      <c r="RB50" s="168"/>
      <c r="RC50" s="172"/>
      <c r="RD50" s="168"/>
      <c r="RE50" s="168"/>
      <c r="RF50" s="168"/>
      <c r="RG50" s="173"/>
      <c r="RH50" s="168"/>
      <c r="RI50" s="164"/>
      <c r="RJ50" s="167"/>
      <c r="RK50" s="168"/>
      <c r="RL50" s="172"/>
      <c r="RM50" s="168"/>
      <c r="RN50" s="168"/>
      <c r="RO50" s="168"/>
      <c r="RP50" s="173"/>
      <c r="RQ50" s="168"/>
      <c r="RR50" s="164"/>
      <c r="RS50" s="167"/>
      <c r="RT50" s="168"/>
      <c r="RU50" s="172"/>
      <c r="RV50" s="168"/>
      <c r="RW50" s="168"/>
      <c r="RX50" s="168"/>
      <c r="RY50" s="173"/>
      <c r="RZ50" s="168"/>
      <c r="SA50" s="164"/>
      <c r="SB50" s="167"/>
      <c r="SC50" s="168"/>
      <c r="SD50" s="172"/>
      <c r="SE50" s="168"/>
      <c r="SF50" s="168"/>
      <c r="SG50" s="168"/>
      <c r="SH50" s="173"/>
      <c r="SI50" s="168"/>
      <c r="SJ50" s="164"/>
      <c r="SK50" s="167"/>
      <c r="SL50" s="168"/>
      <c r="SM50" s="172"/>
      <c r="SN50" s="168"/>
      <c r="SO50" s="168"/>
      <c r="SP50" s="168"/>
      <c r="SQ50" s="173"/>
      <c r="SR50" s="168"/>
      <c r="SS50" s="164"/>
      <c r="ST50" s="167"/>
      <c r="SU50" s="168"/>
      <c r="SV50" s="172"/>
      <c r="SW50" s="168"/>
      <c r="SX50" s="168"/>
      <c r="SY50" s="168"/>
      <c r="SZ50" s="173"/>
      <c r="TA50" s="168"/>
      <c r="TB50" s="164"/>
      <c r="TC50" s="167"/>
      <c r="TD50" s="168"/>
      <c r="TE50" s="172"/>
      <c r="TF50" s="168"/>
      <c r="TG50" s="168"/>
      <c r="TH50" s="168"/>
      <c r="TI50" s="173"/>
      <c r="TJ50" s="168"/>
      <c r="TK50" s="164"/>
      <c r="TL50" s="167"/>
      <c r="TM50" s="168"/>
      <c r="TN50" s="172"/>
      <c r="TO50" s="168"/>
      <c r="TP50" s="168"/>
      <c r="TQ50" s="168"/>
      <c r="TR50" s="173"/>
      <c r="TS50" s="168"/>
      <c r="TT50" s="164"/>
      <c r="TU50" s="167"/>
      <c r="TV50" s="168"/>
      <c r="TW50" s="172"/>
      <c r="TX50" s="168"/>
      <c r="TY50" s="168"/>
      <c r="TZ50" s="168"/>
      <c r="UA50" s="173"/>
      <c r="UB50" s="168"/>
      <c r="UC50" s="164"/>
      <c r="UD50" s="167"/>
      <c r="UE50" s="168"/>
      <c r="UF50" s="172"/>
      <c r="UG50" s="168"/>
      <c r="UH50" s="168"/>
      <c r="UI50" s="168"/>
      <c r="UJ50" s="173"/>
      <c r="UK50" s="168"/>
      <c r="UL50" s="164"/>
      <c r="UM50" s="167"/>
      <c r="UN50" s="168"/>
      <c r="UO50" s="172"/>
      <c r="UP50" s="168"/>
      <c r="UQ50" s="168"/>
      <c r="UR50" s="168"/>
      <c r="US50" s="173"/>
      <c r="UT50" s="168"/>
      <c r="UU50" s="164"/>
      <c r="UV50" s="167"/>
      <c r="UW50" s="168"/>
      <c r="UX50" s="172"/>
      <c r="UY50" s="168"/>
      <c r="UZ50" s="168"/>
      <c r="VA50" s="168"/>
      <c r="VB50" s="173"/>
      <c r="VC50" s="168"/>
      <c r="VD50" s="164"/>
      <c r="VE50" s="167"/>
      <c r="VF50" s="168"/>
      <c r="VG50" s="172"/>
      <c r="VH50" s="168"/>
      <c r="VI50" s="168"/>
      <c r="VJ50" s="168"/>
      <c r="VK50" s="173"/>
      <c r="VL50" s="168"/>
      <c r="VM50" s="164"/>
      <c r="VN50" s="167"/>
      <c r="VO50" s="168"/>
      <c r="VP50" s="172"/>
      <c r="VQ50" s="168"/>
      <c r="VR50" s="168"/>
      <c r="VS50" s="168"/>
      <c r="VT50" s="173"/>
      <c r="VU50" s="168"/>
      <c r="VV50" s="164"/>
      <c r="VW50" s="167"/>
      <c r="VX50" s="168"/>
      <c r="VY50" s="172"/>
      <c r="VZ50" s="168"/>
      <c r="WA50" s="168"/>
      <c r="WB50" s="168"/>
      <c r="WC50" s="173"/>
      <c r="WD50" s="168"/>
      <c r="WE50" s="164"/>
      <c r="WF50" s="167"/>
      <c r="WG50" s="168"/>
      <c r="WH50" s="172"/>
      <c r="WI50" s="168"/>
      <c r="WJ50" s="168"/>
      <c r="WK50" s="168"/>
      <c r="WL50" s="173"/>
      <c r="WM50" s="168"/>
      <c r="WN50" s="164"/>
      <c r="WO50" s="167"/>
      <c r="WP50" s="168"/>
      <c r="WQ50" s="172"/>
      <c r="WR50" s="168"/>
      <c r="WS50" s="168"/>
      <c r="WT50" s="168"/>
      <c r="WU50" s="173"/>
      <c r="WV50" s="168"/>
      <c r="WW50" s="164"/>
      <c r="WX50" s="167"/>
      <c r="WY50" s="168"/>
      <c r="WZ50" s="172"/>
      <c r="XA50" s="168"/>
      <c r="XB50" s="168"/>
      <c r="XC50" s="168"/>
      <c r="XD50" s="173"/>
      <c r="XE50" s="168"/>
      <c r="XF50" s="164"/>
      <c r="XG50" s="167"/>
      <c r="XH50" s="168"/>
      <c r="XI50" s="172"/>
      <c r="XJ50" s="168"/>
      <c r="XK50" s="168"/>
      <c r="XL50" s="168"/>
      <c r="XM50" s="173"/>
      <c r="XN50" s="168"/>
      <c r="XO50" s="164"/>
      <c r="XP50" s="167"/>
      <c r="XQ50" s="168"/>
      <c r="XR50" s="172"/>
      <c r="XS50" s="168"/>
      <c r="XT50" s="168"/>
      <c r="XU50" s="168"/>
      <c r="XV50" s="173"/>
      <c r="XW50" s="168"/>
      <c r="XX50" s="164"/>
      <c r="XY50" s="167"/>
      <c r="XZ50" s="168"/>
      <c r="YA50" s="172"/>
      <c r="YB50" s="168"/>
      <c r="YC50" s="168"/>
      <c r="YD50" s="168"/>
      <c r="YE50" s="173"/>
      <c r="YF50" s="168"/>
      <c r="YG50" s="164"/>
      <c r="YH50" s="167"/>
      <c r="YI50" s="168"/>
      <c r="YJ50" s="172"/>
      <c r="YK50" s="168"/>
      <c r="YL50" s="168"/>
      <c r="YM50" s="168"/>
      <c r="YN50" s="173"/>
      <c r="YO50" s="168"/>
      <c r="YP50" s="164"/>
      <c r="YQ50" s="167"/>
      <c r="YR50" s="168"/>
      <c r="YS50" s="172"/>
      <c r="YT50" s="168"/>
      <c r="YU50" s="168"/>
      <c r="YV50" s="168"/>
      <c r="YW50" s="173"/>
      <c r="YX50" s="168"/>
      <c r="YY50" s="164"/>
      <c r="YZ50" s="167"/>
      <c r="ZA50" s="168"/>
      <c r="ZB50" s="172"/>
      <c r="ZC50" s="168"/>
      <c r="ZD50" s="168"/>
      <c r="ZE50" s="168"/>
      <c r="ZF50" s="173"/>
      <c r="ZG50" s="168"/>
      <c r="ZH50" s="164"/>
      <c r="ZI50" s="167"/>
      <c r="ZJ50" s="168"/>
      <c r="ZK50" s="172"/>
      <c r="ZL50" s="168"/>
      <c r="ZM50" s="168"/>
      <c r="ZN50" s="168"/>
      <c r="ZO50" s="173"/>
      <c r="ZP50" s="168"/>
      <c r="ZQ50" s="164"/>
      <c r="ZR50" s="167"/>
      <c r="ZS50" s="168"/>
      <c r="ZT50" s="172"/>
      <c r="ZU50" s="168"/>
      <c r="ZV50" s="168"/>
      <c r="ZW50" s="168"/>
      <c r="ZX50" s="173"/>
      <c r="ZY50" s="168"/>
      <c r="ZZ50" s="164"/>
      <c r="AAA50" s="167"/>
      <c r="AAB50" s="168"/>
      <c r="AAC50" s="172"/>
      <c r="AAD50" s="168"/>
      <c r="AAE50" s="168"/>
      <c r="AAF50" s="168"/>
      <c r="AAG50" s="173"/>
      <c r="AAH50" s="168"/>
      <c r="AAI50" s="164"/>
      <c r="AAJ50" s="167"/>
      <c r="AAK50" s="168"/>
      <c r="AAL50" s="172"/>
      <c r="AAM50" s="168"/>
      <c r="AAN50" s="168"/>
      <c r="AAO50" s="168"/>
      <c r="AAP50" s="173"/>
      <c r="AAQ50" s="168"/>
      <c r="AAR50" s="164"/>
      <c r="AAS50" s="167"/>
      <c r="AAT50" s="168"/>
      <c r="AAU50" s="172"/>
      <c r="AAV50" s="168"/>
      <c r="AAW50" s="168"/>
      <c r="AAX50" s="168"/>
      <c r="AAY50" s="173"/>
      <c r="AAZ50" s="168"/>
      <c r="ABA50" s="164"/>
      <c r="ABB50" s="167"/>
      <c r="ABC50" s="168"/>
      <c r="ABD50" s="172"/>
      <c r="ABE50" s="168"/>
      <c r="ABF50" s="168"/>
      <c r="ABG50" s="168"/>
      <c r="ABH50" s="173"/>
      <c r="ABI50" s="168"/>
      <c r="ABJ50" s="164"/>
      <c r="ABK50" s="167"/>
      <c r="ABL50" s="168"/>
      <c r="ABM50" s="172"/>
      <c r="ABN50" s="168"/>
      <c r="ABO50" s="168"/>
      <c r="ABP50" s="168"/>
      <c r="ABQ50" s="173"/>
      <c r="ABR50" s="168"/>
      <c r="ABS50" s="164"/>
      <c r="ABT50" s="167"/>
      <c r="ABU50" s="168"/>
      <c r="ABV50" s="172"/>
      <c r="ABW50" s="168"/>
      <c r="ABX50" s="168"/>
      <c r="ABY50" s="168"/>
      <c r="ABZ50" s="173"/>
      <c r="ACA50" s="168"/>
      <c r="ACB50" s="164"/>
      <c r="ACC50" s="167"/>
      <c r="ACD50" s="168"/>
      <c r="ACE50" s="172"/>
      <c r="ACF50" s="168"/>
      <c r="ACG50" s="168"/>
      <c r="ACH50" s="168"/>
      <c r="ACI50" s="173"/>
      <c r="ACJ50" s="168"/>
      <c r="ACK50" s="164"/>
      <c r="ACL50" s="167"/>
      <c r="ACM50" s="168"/>
      <c r="ACN50" s="172"/>
      <c r="ACO50" s="168"/>
      <c r="ACP50" s="168"/>
      <c r="ACQ50" s="168"/>
      <c r="ACR50" s="173"/>
      <c r="ACS50" s="168"/>
      <c r="ACT50" s="164"/>
      <c r="ACU50" s="167"/>
      <c r="ACV50" s="168"/>
      <c r="ACW50" s="172"/>
      <c r="ACX50" s="168"/>
      <c r="ACY50" s="168"/>
      <c r="ACZ50" s="168"/>
      <c r="ADA50" s="173"/>
      <c r="ADB50" s="168"/>
      <c r="ADC50" s="164"/>
      <c r="ADD50" s="167"/>
      <c r="ADE50" s="168"/>
      <c r="ADF50" s="172"/>
      <c r="ADG50" s="168"/>
      <c r="ADH50" s="168"/>
      <c r="ADI50" s="168"/>
      <c r="ADJ50" s="173"/>
      <c r="ADK50" s="168"/>
      <c r="ADL50" s="164"/>
      <c r="ADM50" s="167"/>
      <c r="ADN50" s="168"/>
      <c r="ADO50" s="172"/>
      <c r="ADP50" s="168"/>
      <c r="ADQ50" s="168"/>
      <c r="ADR50" s="168"/>
      <c r="ADS50" s="173"/>
      <c r="ADT50" s="168"/>
      <c r="ADU50" s="164"/>
      <c r="ADV50" s="167"/>
      <c r="ADW50" s="168"/>
      <c r="ADX50" s="172"/>
      <c r="ADY50" s="168"/>
      <c r="ADZ50" s="168"/>
      <c r="AEA50" s="168"/>
      <c r="AEB50" s="173"/>
      <c r="AEC50" s="168"/>
      <c r="AED50" s="164"/>
      <c r="AEE50" s="167"/>
      <c r="AEF50" s="168"/>
      <c r="AEG50" s="172"/>
      <c r="AEH50" s="168"/>
      <c r="AEI50" s="168"/>
      <c r="AEJ50" s="168"/>
      <c r="AEK50" s="173"/>
      <c r="AEL50" s="168"/>
      <c r="AEM50" s="164"/>
      <c r="AEN50" s="167"/>
      <c r="AEO50" s="168"/>
      <c r="AEP50" s="172"/>
      <c r="AEQ50" s="168"/>
      <c r="AER50" s="168"/>
      <c r="AES50" s="168"/>
      <c r="AET50" s="173"/>
      <c r="AEU50" s="168"/>
      <c r="AEV50" s="164"/>
      <c r="AEW50" s="167"/>
      <c r="AEX50" s="168"/>
      <c r="AEY50" s="172"/>
      <c r="AEZ50" s="168"/>
      <c r="AFA50" s="168"/>
      <c r="AFB50" s="168"/>
      <c r="AFC50" s="173"/>
      <c r="AFD50" s="168"/>
      <c r="AFE50" s="164"/>
      <c r="AFF50" s="167"/>
      <c r="AFG50" s="168"/>
      <c r="AFH50" s="172"/>
      <c r="AFI50" s="168"/>
      <c r="AFJ50" s="168"/>
      <c r="AFK50" s="168"/>
      <c r="AFL50" s="173"/>
      <c r="AFM50" s="168"/>
      <c r="AFN50" s="164"/>
      <c r="AFO50" s="167"/>
      <c r="AFP50" s="168"/>
      <c r="AFQ50" s="172"/>
      <c r="AFR50" s="168"/>
      <c r="AFS50" s="168"/>
      <c r="AFT50" s="168"/>
      <c r="AFU50" s="173"/>
      <c r="AFV50" s="168"/>
      <c r="AFW50" s="164"/>
      <c r="AFX50" s="167"/>
      <c r="AFY50" s="168"/>
      <c r="AFZ50" s="172"/>
      <c r="AGA50" s="168"/>
      <c r="AGB50" s="168"/>
      <c r="AGC50" s="168"/>
      <c r="AGD50" s="173"/>
      <c r="AGE50" s="168"/>
      <c r="AGF50" s="164"/>
      <c r="AGG50" s="167"/>
      <c r="AGH50" s="168"/>
      <c r="AGI50" s="172"/>
      <c r="AGJ50" s="168"/>
      <c r="AGK50" s="168"/>
      <c r="AGL50" s="168"/>
      <c r="AGM50" s="173"/>
      <c r="AGN50" s="168"/>
      <c r="AGO50" s="164"/>
      <c r="AGP50" s="167"/>
      <c r="AGQ50" s="168"/>
      <c r="AGR50" s="172"/>
      <c r="AGS50" s="168"/>
      <c r="AGT50" s="168"/>
      <c r="AGU50" s="168"/>
      <c r="AGV50" s="173"/>
      <c r="AGW50" s="168"/>
      <c r="AGX50" s="164"/>
      <c r="AGY50" s="167"/>
      <c r="AGZ50" s="168"/>
      <c r="AHA50" s="172"/>
      <c r="AHB50" s="168"/>
      <c r="AHC50" s="168"/>
      <c r="AHD50" s="168"/>
      <c r="AHE50" s="173"/>
      <c r="AHF50" s="168"/>
      <c r="AHG50" s="164"/>
      <c r="AHH50" s="167"/>
      <c r="AHI50" s="168"/>
      <c r="AHJ50" s="172"/>
      <c r="AHK50" s="168"/>
      <c r="AHL50" s="168"/>
      <c r="AHM50" s="168"/>
      <c r="AHN50" s="173"/>
      <c r="AHO50" s="168"/>
      <c r="AHP50" s="164"/>
      <c r="AHQ50" s="167"/>
      <c r="AHR50" s="168"/>
      <c r="AHS50" s="172"/>
      <c r="AHT50" s="168"/>
      <c r="AHU50" s="168"/>
      <c r="AHV50" s="168"/>
      <c r="AHW50" s="173"/>
      <c r="AHX50" s="168"/>
      <c r="AHY50" s="164"/>
      <c r="AHZ50" s="167"/>
      <c r="AIA50" s="168"/>
      <c r="AIB50" s="172"/>
      <c r="AIC50" s="168"/>
      <c r="AID50" s="168"/>
      <c r="AIE50" s="168"/>
      <c r="AIF50" s="173"/>
      <c r="AIG50" s="168"/>
      <c r="AIH50" s="164"/>
      <c r="AII50" s="167"/>
      <c r="AIJ50" s="168"/>
      <c r="AIK50" s="172"/>
      <c r="AIL50" s="168"/>
      <c r="AIM50" s="168"/>
      <c r="AIN50" s="168"/>
      <c r="AIO50" s="173"/>
      <c r="AIP50" s="168"/>
      <c r="AIQ50" s="164"/>
      <c r="AIR50" s="167"/>
      <c r="AIS50" s="168"/>
      <c r="AIT50" s="172"/>
      <c r="AIU50" s="168"/>
      <c r="AIV50" s="168"/>
      <c r="AIW50" s="168"/>
      <c r="AIX50" s="173"/>
      <c r="AIY50" s="168"/>
      <c r="AIZ50" s="164"/>
      <c r="AJA50" s="167"/>
      <c r="AJB50" s="168"/>
      <c r="AJC50" s="172"/>
      <c r="AJD50" s="168"/>
      <c r="AJE50" s="168"/>
      <c r="AJF50" s="168"/>
      <c r="AJG50" s="173"/>
      <c r="AJH50" s="168"/>
      <c r="AJI50" s="164"/>
      <c r="AJJ50" s="167"/>
      <c r="AJK50" s="168"/>
      <c r="AJL50" s="172"/>
      <c r="AJM50" s="168"/>
      <c r="AJN50" s="168"/>
      <c r="AJO50" s="168"/>
      <c r="AJP50" s="173"/>
      <c r="AJQ50" s="168"/>
      <c r="AJR50" s="164"/>
      <c r="AJS50" s="167"/>
      <c r="AJT50" s="168"/>
      <c r="AJU50" s="172"/>
      <c r="AJV50" s="168"/>
      <c r="AJW50" s="168"/>
      <c r="AJX50" s="168"/>
      <c r="AJY50" s="173"/>
      <c r="AJZ50" s="168"/>
      <c r="AKA50" s="164"/>
      <c r="AKB50" s="167"/>
      <c r="AKC50" s="168"/>
      <c r="AKD50" s="172"/>
      <c r="AKE50" s="168"/>
      <c r="AKF50" s="168"/>
      <c r="AKG50" s="168"/>
      <c r="AKH50" s="173"/>
      <c r="AKI50" s="168"/>
      <c r="AKJ50" s="164"/>
      <c r="AKK50" s="167"/>
      <c r="AKL50" s="168"/>
      <c r="AKM50" s="172"/>
      <c r="AKN50" s="168"/>
      <c r="AKO50" s="168"/>
      <c r="AKP50" s="168"/>
      <c r="AKQ50" s="173"/>
      <c r="AKR50" s="168"/>
      <c r="AKS50" s="164"/>
      <c r="AKT50" s="167"/>
      <c r="AKU50" s="168"/>
      <c r="AKV50" s="172"/>
      <c r="AKW50" s="168"/>
      <c r="AKX50" s="168"/>
      <c r="AKY50" s="168"/>
      <c r="AKZ50" s="173"/>
      <c r="ALA50" s="168"/>
      <c r="ALB50" s="164"/>
      <c r="ALC50" s="167"/>
      <c r="ALD50" s="168"/>
      <c r="ALE50" s="172"/>
      <c r="ALF50" s="168"/>
      <c r="ALG50" s="168"/>
      <c r="ALH50" s="168"/>
      <c r="ALI50" s="173"/>
      <c r="ALJ50" s="168"/>
      <c r="ALK50" s="164"/>
      <c r="ALL50" s="167"/>
      <c r="ALM50" s="168"/>
      <c r="ALN50" s="172"/>
      <c r="ALO50" s="168"/>
      <c r="ALP50" s="168"/>
      <c r="ALQ50" s="168"/>
      <c r="ALR50" s="173"/>
      <c r="ALS50" s="168"/>
      <c r="ALT50" s="164"/>
      <c r="ALU50" s="167"/>
      <c r="ALV50" s="168"/>
      <c r="ALW50" s="172"/>
      <c r="ALX50" s="168"/>
      <c r="ALY50" s="168"/>
      <c r="ALZ50" s="168"/>
      <c r="AMA50" s="173"/>
      <c r="AMB50" s="168"/>
      <c r="AMC50" s="164"/>
      <c r="AMD50" s="167"/>
      <c r="AME50" s="168"/>
      <c r="AMF50" s="172"/>
      <c r="AMG50" s="168"/>
      <c r="AMH50" s="168"/>
      <c r="AMI50" s="168"/>
      <c r="AMJ50" s="173"/>
      <c r="AMK50" s="168"/>
      <c r="AML50" s="164"/>
      <c r="AMM50" s="167"/>
      <c r="AMN50" s="168"/>
      <c r="AMO50" s="172"/>
      <c r="AMP50" s="168"/>
      <c r="AMQ50" s="168"/>
      <c r="AMR50" s="168"/>
      <c r="AMS50" s="173"/>
      <c r="AMT50" s="168"/>
      <c r="AMU50" s="164"/>
      <c r="AMV50" s="167"/>
      <c r="AMW50" s="168"/>
      <c r="AMX50" s="172"/>
      <c r="AMY50" s="168"/>
      <c r="AMZ50" s="168"/>
      <c r="ANA50" s="168"/>
      <c r="ANB50" s="173"/>
      <c r="ANC50" s="168"/>
      <c r="AND50" s="164"/>
      <c r="ANE50" s="167"/>
      <c r="ANF50" s="168"/>
      <c r="ANG50" s="172"/>
      <c r="ANH50" s="168"/>
      <c r="ANI50" s="168"/>
      <c r="ANJ50" s="168"/>
      <c r="ANK50" s="173"/>
      <c r="ANL50" s="168"/>
      <c r="ANM50" s="164"/>
      <c r="ANN50" s="167"/>
      <c r="ANO50" s="168"/>
      <c r="ANP50" s="172"/>
      <c r="ANQ50" s="168"/>
      <c r="ANR50" s="168"/>
      <c r="ANS50" s="168"/>
      <c r="ANT50" s="173"/>
      <c r="ANU50" s="168"/>
      <c r="ANV50" s="164"/>
      <c r="ANW50" s="167"/>
      <c r="ANX50" s="168"/>
      <c r="ANY50" s="172"/>
      <c r="ANZ50" s="168"/>
      <c r="AOA50" s="168"/>
      <c r="AOB50" s="168"/>
      <c r="AOC50" s="173"/>
      <c r="AOD50" s="168"/>
      <c r="AOE50" s="164"/>
      <c r="AOF50" s="167"/>
      <c r="AOG50" s="168"/>
      <c r="AOH50" s="172"/>
      <c r="AOI50" s="168"/>
      <c r="AOJ50" s="168"/>
      <c r="AOK50" s="168"/>
      <c r="AOL50" s="173"/>
      <c r="AOM50" s="168"/>
      <c r="AON50" s="164"/>
      <c r="AOO50" s="167"/>
      <c r="AOP50" s="168"/>
      <c r="AOQ50" s="172"/>
      <c r="AOR50" s="168"/>
      <c r="AOS50" s="168"/>
      <c r="AOT50" s="168"/>
      <c r="AOU50" s="173"/>
      <c r="AOV50" s="168"/>
      <c r="AOW50" s="164"/>
      <c r="AOX50" s="167"/>
      <c r="AOY50" s="168"/>
      <c r="AOZ50" s="172"/>
      <c r="APA50" s="168"/>
      <c r="APB50" s="168"/>
      <c r="APC50" s="168"/>
      <c r="APD50" s="173"/>
      <c r="APE50" s="168"/>
      <c r="APF50" s="164"/>
      <c r="APG50" s="167"/>
      <c r="APH50" s="168"/>
      <c r="API50" s="172"/>
      <c r="APJ50" s="168"/>
      <c r="APK50" s="168"/>
      <c r="APL50" s="168"/>
      <c r="APM50" s="173"/>
      <c r="APN50" s="168"/>
      <c r="APO50" s="164"/>
      <c r="APP50" s="167"/>
      <c r="APQ50" s="168"/>
      <c r="APR50" s="172"/>
      <c r="APS50" s="168"/>
      <c r="APT50" s="168"/>
      <c r="APU50" s="168"/>
      <c r="APV50" s="173"/>
      <c r="APW50" s="168"/>
      <c r="APX50" s="164"/>
      <c r="APY50" s="167"/>
      <c r="APZ50" s="168"/>
      <c r="AQA50" s="172"/>
      <c r="AQB50" s="168"/>
      <c r="AQC50" s="168"/>
      <c r="AQD50" s="168"/>
      <c r="AQE50" s="173"/>
      <c r="AQF50" s="168"/>
      <c r="AQG50" s="164"/>
      <c r="AQH50" s="167"/>
      <c r="AQI50" s="168"/>
      <c r="AQJ50" s="172"/>
      <c r="AQK50" s="168"/>
      <c r="AQL50" s="168"/>
      <c r="AQM50" s="168"/>
      <c r="AQN50" s="173"/>
      <c r="AQO50" s="168"/>
      <c r="AQP50" s="164"/>
      <c r="AQQ50" s="167"/>
      <c r="AQR50" s="168"/>
      <c r="AQS50" s="172"/>
      <c r="AQT50" s="168"/>
      <c r="AQU50" s="168"/>
      <c r="AQV50" s="168"/>
      <c r="AQW50" s="173"/>
      <c r="AQX50" s="168"/>
      <c r="AQY50" s="164"/>
      <c r="AQZ50" s="167"/>
      <c r="ARA50" s="168"/>
      <c r="ARB50" s="172"/>
      <c r="ARC50" s="168"/>
      <c r="ARD50" s="168"/>
      <c r="ARE50" s="168"/>
      <c r="ARF50" s="173"/>
      <c r="ARG50" s="168"/>
      <c r="ARH50" s="164"/>
      <c r="ARI50" s="167"/>
      <c r="ARJ50" s="168"/>
      <c r="ARK50" s="172"/>
      <c r="ARL50" s="168"/>
      <c r="ARM50" s="168"/>
      <c r="ARN50" s="168"/>
      <c r="ARO50" s="173"/>
      <c r="ARP50" s="168"/>
      <c r="ARQ50" s="164"/>
      <c r="ARR50" s="167"/>
      <c r="ARS50" s="168"/>
      <c r="ART50" s="172"/>
      <c r="ARU50" s="168"/>
      <c r="ARV50" s="168"/>
      <c r="ARW50" s="168"/>
      <c r="ARX50" s="173"/>
      <c r="ARY50" s="168"/>
      <c r="ARZ50" s="164"/>
      <c r="ASA50" s="167"/>
      <c r="ASB50" s="168"/>
      <c r="ASC50" s="172"/>
      <c r="ASD50" s="168"/>
      <c r="ASE50" s="168"/>
      <c r="ASF50" s="168"/>
      <c r="ASG50" s="173"/>
      <c r="ASH50" s="168"/>
      <c r="ASI50" s="164"/>
      <c r="ASJ50" s="167"/>
      <c r="ASK50" s="168"/>
      <c r="ASL50" s="172"/>
      <c r="ASM50" s="168"/>
      <c r="ASN50" s="168"/>
      <c r="ASO50" s="168"/>
      <c r="ASP50" s="173"/>
      <c r="ASQ50" s="168"/>
      <c r="ASR50" s="164"/>
      <c r="ASS50" s="167"/>
      <c r="AST50" s="168"/>
      <c r="ASU50" s="172"/>
      <c r="ASV50" s="168"/>
      <c r="ASW50" s="168"/>
      <c r="ASX50" s="168"/>
      <c r="ASY50" s="173"/>
      <c r="ASZ50" s="168"/>
      <c r="ATA50" s="164"/>
      <c r="ATB50" s="167"/>
      <c r="ATC50" s="168"/>
      <c r="ATD50" s="172"/>
      <c r="ATE50" s="168"/>
      <c r="ATF50" s="168"/>
      <c r="ATG50" s="168"/>
      <c r="ATH50" s="173"/>
      <c r="ATI50" s="168"/>
      <c r="ATJ50" s="164"/>
      <c r="ATK50" s="167"/>
      <c r="ATL50" s="168"/>
      <c r="ATM50" s="172"/>
      <c r="ATN50" s="168"/>
      <c r="ATO50" s="168"/>
      <c r="ATP50" s="168"/>
      <c r="ATQ50" s="173"/>
      <c r="ATR50" s="168"/>
      <c r="ATS50" s="164"/>
      <c r="ATT50" s="167"/>
      <c r="ATU50" s="168"/>
      <c r="ATV50" s="172"/>
      <c r="ATW50" s="168"/>
      <c r="ATX50" s="168"/>
      <c r="ATY50" s="168"/>
      <c r="ATZ50" s="173"/>
      <c r="AUA50" s="168"/>
      <c r="AUB50" s="164"/>
      <c r="AUC50" s="167"/>
      <c r="AUD50" s="168"/>
      <c r="AUE50" s="172"/>
      <c r="AUF50" s="168"/>
      <c r="AUG50" s="168"/>
      <c r="AUH50" s="168"/>
      <c r="AUI50" s="173"/>
      <c r="AUJ50" s="168"/>
      <c r="AUK50" s="164"/>
      <c r="AUL50" s="167"/>
      <c r="AUM50" s="168"/>
      <c r="AUN50" s="172"/>
      <c r="AUO50" s="168"/>
      <c r="AUP50" s="168"/>
      <c r="AUQ50" s="168"/>
      <c r="AUR50" s="173"/>
      <c r="AUS50" s="168"/>
      <c r="AUT50" s="164"/>
      <c r="AUU50" s="167"/>
      <c r="AUV50" s="168"/>
      <c r="AUW50" s="172"/>
      <c r="AUX50" s="168"/>
      <c r="AUY50" s="168"/>
      <c r="AUZ50" s="168"/>
      <c r="AVA50" s="173"/>
      <c r="AVB50" s="168"/>
      <c r="AVC50" s="164"/>
      <c r="AVD50" s="167"/>
      <c r="AVE50" s="168"/>
      <c r="AVF50" s="172"/>
      <c r="AVG50" s="168"/>
      <c r="AVH50" s="168"/>
      <c r="AVI50" s="168"/>
      <c r="AVJ50" s="173"/>
      <c r="AVK50" s="168"/>
      <c r="AVL50" s="164"/>
      <c r="AVM50" s="167"/>
      <c r="AVN50" s="168"/>
      <c r="AVO50" s="172"/>
      <c r="AVP50" s="168"/>
      <c r="AVQ50" s="168"/>
      <c r="AVR50" s="168"/>
      <c r="AVS50" s="173"/>
      <c r="AVT50" s="168"/>
      <c r="AVU50" s="164"/>
      <c r="AVV50" s="167"/>
      <c r="AVW50" s="168"/>
      <c r="AVX50" s="172"/>
      <c r="AVY50" s="168"/>
      <c r="AVZ50" s="168"/>
      <c r="AWA50" s="168"/>
      <c r="AWB50" s="173"/>
      <c r="AWC50" s="168"/>
      <c r="AWD50" s="164"/>
      <c r="AWE50" s="167"/>
      <c r="AWF50" s="168"/>
      <c r="AWG50" s="172"/>
      <c r="AWH50" s="168"/>
      <c r="AWI50" s="168"/>
      <c r="AWJ50" s="168"/>
      <c r="AWK50" s="173"/>
      <c r="AWL50" s="168"/>
      <c r="AWM50" s="164"/>
      <c r="AWN50" s="167"/>
      <c r="AWO50" s="168"/>
      <c r="AWP50" s="172"/>
      <c r="AWQ50" s="168"/>
      <c r="AWR50" s="168"/>
      <c r="AWS50" s="168"/>
      <c r="AWT50" s="173"/>
      <c r="AWU50" s="168"/>
      <c r="AWV50" s="164"/>
      <c r="AWW50" s="167"/>
      <c r="AWX50" s="168"/>
      <c r="AWY50" s="172"/>
      <c r="AWZ50" s="168"/>
      <c r="AXA50" s="168"/>
      <c r="AXB50" s="168"/>
      <c r="AXC50" s="173"/>
      <c r="AXD50" s="168"/>
      <c r="AXE50" s="164"/>
      <c r="AXF50" s="167"/>
      <c r="AXG50" s="168"/>
      <c r="AXH50" s="172"/>
      <c r="AXI50" s="168"/>
      <c r="AXJ50" s="168"/>
      <c r="AXK50" s="168"/>
      <c r="AXL50" s="173"/>
      <c r="AXM50" s="168"/>
      <c r="AXN50" s="164"/>
      <c r="AXO50" s="167"/>
      <c r="AXP50" s="168"/>
      <c r="AXQ50" s="172"/>
      <c r="AXR50" s="168"/>
      <c r="AXS50" s="168"/>
      <c r="AXT50" s="168"/>
      <c r="AXU50" s="173"/>
      <c r="AXV50" s="168"/>
      <c r="AXW50" s="164"/>
      <c r="AXX50" s="167"/>
      <c r="AXY50" s="168"/>
      <c r="AXZ50" s="172"/>
      <c r="AYA50" s="168"/>
      <c r="AYB50" s="168"/>
      <c r="AYC50" s="168"/>
      <c r="AYD50" s="173"/>
      <c r="AYE50" s="168"/>
      <c r="AYF50" s="164"/>
      <c r="AYG50" s="167"/>
      <c r="AYH50" s="168"/>
      <c r="AYI50" s="172"/>
      <c r="AYJ50" s="168"/>
      <c r="AYK50" s="168"/>
      <c r="AYL50" s="168"/>
      <c r="AYM50" s="173"/>
      <c r="AYN50" s="168"/>
      <c r="AYO50" s="164"/>
      <c r="AYP50" s="167"/>
      <c r="AYQ50" s="168"/>
      <c r="AYR50" s="172"/>
      <c r="AYS50" s="168"/>
      <c r="AYT50" s="168"/>
      <c r="AYU50" s="168"/>
      <c r="AYV50" s="173"/>
      <c r="AYW50" s="168"/>
      <c r="AYX50" s="164"/>
      <c r="AYY50" s="167"/>
      <c r="AYZ50" s="168"/>
      <c r="AZA50" s="172"/>
      <c r="AZB50" s="168"/>
      <c r="AZC50" s="168"/>
      <c r="AZD50" s="168"/>
      <c r="AZE50" s="173"/>
      <c r="AZF50" s="168"/>
      <c r="AZG50" s="164"/>
      <c r="AZH50" s="167"/>
      <c r="AZI50" s="168"/>
      <c r="AZJ50" s="172"/>
      <c r="AZK50" s="168"/>
      <c r="AZL50" s="168"/>
      <c r="AZM50" s="168"/>
      <c r="AZN50" s="173"/>
      <c r="AZO50" s="168"/>
      <c r="AZP50" s="164"/>
      <c r="AZQ50" s="167"/>
      <c r="AZR50" s="168"/>
      <c r="AZS50" s="172"/>
      <c r="AZT50" s="168"/>
      <c r="AZU50" s="168"/>
      <c r="AZV50" s="168"/>
      <c r="AZW50" s="173"/>
      <c r="AZX50" s="168"/>
      <c r="AZY50" s="164"/>
      <c r="AZZ50" s="167"/>
      <c r="BAA50" s="168"/>
      <c r="BAB50" s="172"/>
      <c r="BAC50" s="168"/>
      <c r="BAD50" s="168"/>
      <c r="BAE50" s="168"/>
      <c r="BAF50" s="173"/>
      <c r="BAG50" s="168"/>
      <c r="BAH50" s="164"/>
      <c r="BAI50" s="167"/>
      <c r="BAJ50" s="168"/>
      <c r="BAK50" s="172"/>
      <c r="BAL50" s="168"/>
      <c r="BAM50" s="168"/>
      <c r="BAN50" s="168"/>
      <c r="BAO50" s="173"/>
      <c r="BAP50" s="168"/>
      <c r="BAQ50" s="164"/>
      <c r="BAR50" s="167"/>
      <c r="BAS50" s="168"/>
      <c r="BAT50" s="172"/>
      <c r="BAU50" s="168"/>
      <c r="BAV50" s="168"/>
      <c r="BAW50" s="168"/>
      <c r="BAX50" s="173"/>
      <c r="BAY50" s="168"/>
      <c r="BAZ50" s="164"/>
      <c r="BBA50" s="167"/>
      <c r="BBB50" s="168"/>
      <c r="BBC50" s="172"/>
      <c r="BBD50" s="168"/>
      <c r="BBE50" s="168"/>
      <c r="BBF50" s="168"/>
      <c r="BBG50" s="173"/>
      <c r="BBH50" s="168"/>
      <c r="BBI50" s="164"/>
      <c r="BBJ50" s="167"/>
      <c r="BBK50" s="168"/>
      <c r="BBL50" s="172"/>
      <c r="BBM50" s="168"/>
      <c r="BBN50" s="168"/>
      <c r="BBO50" s="168"/>
      <c r="BBP50" s="173"/>
      <c r="BBQ50" s="168"/>
      <c r="BBR50" s="164"/>
      <c r="BBS50" s="167"/>
      <c r="BBT50" s="168"/>
      <c r="BBU50" s="172"/>
      <c r="BBV50" s="168"/>
      <c r="BBW50" s="168"/>
      <c r="BBX50" s="168"/>
      <c r="BBY50" s="173"/>
      <c r="BBZ50" s="168"/>
      <c r="BCA50" s="164"/>
      <c r="BCB50" s="167"/>
      <c r="BCC50" s="168"/>
      <c r="BCD50" s="172"/>
      <c r="BCE50" s="168"/>
      <c r="BCF50" s="168"/>
      <c r="BCG50" s="168"/>
      <c r="BCH50" s="173"/>
      <c r="BCI50" s="168"/>
      <c r="BCJ50" s="164"/>
      <c r="BCK50" s="167"/>
      <c r="BCL50" s="168"/>
      <c r="BCM50" s="172"/>
      <c r="BCN50" s="168"/>
      <c r="BCO50" s="168"/>
      <c r="BCP50" s="168"/>
      <c r="BCQ50" s="173"/>
      <c r="BCR50" s="168"/>
      <c r="BCS50" s="164"/>
      <c r="BCT50" s="167"/>
      <c r="BCU50" s="168"/>
      <c r="BCV50" s="172"/>
      <c r="BCW50" s="168"/>
      <c r="BCX50" s="168"/>
      <c r="BCY50" s="168"/>
      <c r="BCZ50" s="173"/>
      <c r="BDA50" s="168"/>
      <c r="BDB50" s="164"/>
      <c r="BDC50" s="167"/>
      <c r="BDD50" s="168"/>
      <c r="BDE50" s="172"/>
      <c r="BDF50" s="168"/>
      <c r="BDG50" s="168"/>
      <c r="BDH50" s="168"/>
      <c r="BDI50" s="173"/>
      <c r="BDJ50" s="168"/>
      <c r="BDK50" s="164"/>
      <c r="BDL50" s="167"/>
      <c r="BDM50" s="168"/>
      <c r="BDN50" s="172"/>
      <c r="BDO50" s="168"/>
      <c r="BDP50" s="168"/>
      <c r="BDQ50" s="168"/>
      <c r="BDR50" s="173"/>
      <c r="BDS50" s="168"/>
      <c r="BDT50" s="164"/>
      <c r="BDU50" s="167"/>
      <c r="BDV50" s="168"/>
      <c r="BDW50" s="172"/>
      <c r="BDX50" s="168"/>
      <c r="BDY50" s="168"/>
      <c r="BDZ50" s="168"/>
      <c r="BEA50" s="173"/>
      <c r="BEB50" s="168"/>
      <c r="BEC50" s="164"/>
      <c r="BED50" s="167"/>
      <c r="BEE50" s="168"/>
      <c r="BEF50" s="172"/>
      <c r="BEG50" s="168"/>
      <c r="BEH50" s="168"/>
      <c r="BEI50" s="168"/>
      <c r="BEJ50" s="173"/>
      <c r="BEK50" s="168"/>
      <c r="BEL50" s="164"/>
      <c r="BEM50" s="167"/>
      <c r="BEN50" s="168"/>
      <c r="BEO50" s="172"/>
      <c r="BEP50" s="168"/>
      <c r="BEQ50" s="168"/>
      <c r="BER50" s="168"/>
      <c r="BES50" s="173"/>
      <c r="BET50" s="168"/>
      <c r="BEU50" s="164"/>
      <c r="BEV50" s="167"/>
      <c r="BEW50" s="168"/>
      <c r="BEX50" s="172"/>
      <c r="BEY50" s="168"/>
      <c r="BEZ50" s="168"/>
      <c r="BFA50" s="168"/>
      <c r="BFB50" s="173"/>
      <c r="BFC50" s="168"/>
      <c r="BFD50" s="164"/>
      <c r="BFE50" s="167"/>
      <c r="BFF50" s="168"/>
      <c r="BFG50" s="172"/>
      <c r="BFH50" s="168"/>
      <c r="BFI50" s="168"/>
      <c r="BFJ50" s="168"/>
      <c r="BFK50" s="173"/>
      <c r="BFL50" s="168"/>
      <c r="BFM50" s="164"/>
      <c r="BFN50" s="167"/>
      <c r="BFO50" s="168"/>
      <c r="BFP50" s="172"/>
      <c r="BFQ50" s="168"/>
      <c r="BFR50" s="168"/>
      <c r="BFS50" s="168"/>
      <c r="BFT50" s="173"/>
      <c r="BFU50" s="168"/>
      <c r="BFV50" s="164"/>
      <c r="BFW50" s="167"/>
      <c r="BFX50" s="168"/>
      <c r="BFY50" s="172"/>
      <c r="BFZ50" s="168"/>
      <c r="BGA50" s="168"/>
      <c r="BGB50" s="168"/>
      <c r="BGC50" s="173"/>
      <c r="BGD50" s="168"/>
      <c r="BGE50" s="164"/>
      <c r="BGF50" s="167"/>
      <c r="BGG50" s="168"/>
      <c r="BGH50" s="172"/>
      <c r="BGI50" s="168"/>
      <c r="BGJ50" s="168"/>
      <c r="BGK50" s="168"/>
      <c r="BGL50" s="173"/>
      <c r="BGM50" s="168"/>
      <c r="BGN50" s="164"/>
      <c r="BGO50" s="167"/>
      <c r="BGP50" s="168"/>
      <c r="BGQ50" s="172"/>
      <c r="BGR50" s="168"/>
      <c r="BGS50" s="168"/>
      <c r="BGT50" s="168"/>
      <c r="BGU50" s="173"/>
      <c r="BGV50" s="168"/>
      <c r="BGW50" s="164"/>
      <c r="BGX50" s="167"/>
      <c r="BGY50" s="168"/>
      <c r="BGZ50" s="172"/>
      <c r="BHA50" s="168"/>
      <c r="BHB50" s="168"/>
      <c r="BHC50" s="168"/>
      <c r="BHD50" s="173"/>
      <c r="BHE50" s="168"/>
      <c r="BHF50" s="164"/>
      <c r="BHG50" s="167"/>
      <c r="BHH50" s="168"/>
      <c r="BHI50" s="172"/>
      <c r="BHJ50" s="168"/>
      <c r="BHK50" s="168"/>
      <c r="BHL50" s="168"/>
      <c r="BHM50" s="173"/>
      <c r="BHN50" s="168"/>
      <c r="BHO50" s="164"/>
      <c r="BHP50" s="167"/>
      <c r="BHQ50" s="168"/>
      <c r="BHR50" s="172"/>
      <c r="BHS50" s="168"/>
      <c r="BHT50" s="168"/>
      <c r="BHU50" s="168"/>
      <c r="BHV50" s="173"/>
      <c r="BHW50" s="168"/>
      <c r="BHX50" s="164"/>
      <c r="BHY50" s="167"/>
      <c r="BHZ50" s="168"/>
      <c r="BIA50" s="172"/>
      <c r="BIB50" s="168"/>
      <c r="BIC50" s="168"/>
      <c r="BID50" s="168"/>
      <c r="BIE50" s="173"/>
      <c r="BIF50" s="168"/>
      <c r="BIG50" s="164"/>
      <c r="BIH50" s="167"/>
      <c r="BII50" s="168"/>
      <c r="BIJ50" s="172"/>
      <c r="BIK50" s="168"/>
      <c r="BIL50" s="168"/>
      <c r="BIM50" s="168"/>
      <c r="BIN50" s="173"/>
      <c r="BIO50" s="168"/>
      <c r="BIP50" s="164"/>
      <c r="BIQ50" s="167"/>
      <c r="BIR50" s="168"/>
      <c r="BIS50" s="172"/>
      <c r="BIT50" s="168"/>
      <c r="BIU50" s="168"/>
      <c r="BIV50" s="168"/>
      <c r="BIW50" s="173"/>
      <c r="BIX50" s="168"/>
      <c r="BIY50" s="164"/>
      <c r="BIZ50" s="167"/>
      <c r="BJA50" s="168"/>
      <c r="BJB50" s="172"/>
      <c r="BJC50" s="168"/>
      <c r="BJD50" s="168"/>
      <c r="BJE50" s="168"/>
      <c r="BJF50" s="173"/>
      <c r="BJG50" s="168"/>
      <c r="BJH50" s="164"/>
      <c r="BJI50" s="167"/>
      <c r="BJJ50" s="168"/>
      <c r="BJK50" s="172"/>
      <c r="BJL50" s="168"/>
      <c r="BJM50" s="168"/>
      <c r="BJN50" s="168"/>
      <c r="BJO50" s="173"/>
      <c r="BJP50" s="168"/>
      <c r="BJQ50" s="164"/>
      <c r="BJR50" s="167"/>
      <c r="BJS50" s="168"/>
      <c r="BJT50" s="172"/>
      <c r="BJU50" s="168"/>
      <c r="BJV50" s="168"/>
      <c r="BJW50" s="168"/>
      <c r="BJX50" s="173"/>
      <c r="BJY50" s="168"/>
      <c r="BJZ50" s="164"/>
      <c r="BKA50" s="167"/>
      <c r="BKB50" s="168"/>
      <c r="BKC50" s="172"/>
      <c r="BKD50" s="168"/>
      <c r="BKE50" s="168"/>
      <c r="BKF50" s="168"/>
      <c r="BKG50" s="173"/>
      <c r="BKH50" s="168"/>
      <c r="BKI50" s="164"/>
      <c r="BKJ50" s="167"/>
      <c r="BKK50" s="168"/>
      <c r="BKL50" s="172"/>
      <c r="BKM50" s="168"/>
      <c r="BKN50" s="168"/>
      <c r="BKO50" s="168"/>
      <c r="BKP50" s="173"/>
      <c r="BKQ50" s="168"/>
      <c r="BKR50" s="164"/>
      <c r="BKS50" s="167"/>
      <c r="BKT50" s="168"/>
      <c r="BKU50" s="172"/>
      <c r="BKV50" s="168"/>
      <c r="BKW50" s="168"/>
      <c r="BKX50" s="168"/>
      <c r="BKY50" s="173"/>
      <c r="BKZ50" s="168"/>
      <c r="BLA50" s="164"/>
      <c r="BLB50" s="167"/>
      <c r="BLC50" s="168"/>
      <c r="BLD50" s="172"/>
      <c r="BLE50" s="168"/>
      <c r="BLF50" s="168"/>
      <c r="BLG50" s="168"/>
      <c r="BLH50" s="173"/>
      <c r="BLI50" s="168"/>
      <c r="BLJ50" s="164"/>
      <c r="BLK50" s="167"/>
      <c r="BLL50" s="168"/>
      <c r="BLM50" s="172"/>
      <c r="BLN50" s="168"/>
      <c r="BLO50" s="168"/>
      <c r="BLP50" s="168"/>
      <c r="BLQ50" s="173"/>
      <c r="BLR50" s="168"/>
      <c r="BLS50" s="164"/>
      <c r="BLT50" s="167"/>
      <c r="BLU50" s="168"/>
      <c r="BLV50" s="172"/>
      <c r="BLW50" s="168"/>
      <c r="BLX50" s="168"/>
      <c r="BLY50" s="168"/>
      <c r="BLZ50" s="173"/>
      <c r="BMA50" s="168"/>
      <c r="BMB50" s="164"/>
      <c r="BMC50" s="167"/>
      <c r="BMD50" s="168"/>
      <c r="BME50" s="172"/>
      <c r="BMF50" s="168"/>
      <c r="BMG50" s="168"/>
      <c r="BMH50" s="168"/>
      <c r="BMI50" s="173"/>
      <c r="BMJ50" s="168"/>
      <c r="BMK50" s="164"/>
      <c r="BML50" s="167"/>
      <c r="BMM50" s="168"/>
      <c r="BMN50" s="172"/>
      <c r="BMO50" s="168"/>
      <c r="BMP50" s="168"/>
      <c r="BMQ50" s="168"/>
      <c r="BMR50" s="173"/>
      <c r="BMS50" s="168"/>
      <c r="BMT50" s="164"/>
      <c r="BMU50" s="167"/>
      <c r="BMV50" s="168"/>
      <c r="BMW50" s="172"/>
      <c r="BMX50" s="168"/>
      <c r="BMY50" s="168"/>
      <c r="BMZ50" s="168"/>
      <c r="BNA50" s="173"/>
      <c r="BNB50" s="168"/>
      <c r="BNC50" s="164"/>
      <c r="BND50" s="167"/>
      <c r="BNE50" s="168"/>
      <c r="BNF50" s="172"/>
      <c r="BNG50" s="168"/>
      <c r="BNH50" s="168"/>
      <c r="BNI50" s="168"/>
      <c r="BNJ50" s="173"/>
      <c r="BNK50" s="168"/>
      <c r="BNL50" s="164"/>
      <c r="BNM50" s="167"/>
      <c r="BNN50" s="168"/>
      <c r="BNO50" s="172"/>
      <c r="BNP50" s="168"/>
      <c r="BNQ50" s="168"/>
      <c r="BNR50" s="168"/>
      <c r="BNS50" s="173"/>
      <c r="BNT50" s="168"/>
      <c r="BNU50" s="164"/>
      <c r="BNV50" s="167"/>
      <c r="BNW50" s="168"/>
      <c r="BNX50" s="172"/>
      <c r="BNY50" s="168"/>
      <c r="BNZ50" s="168"/>
      <c r="BOA50" s="168"/>
      <c r="BOB50" s="173"/>
      <c r="BOC50" s="168"/>
      <c r="BOD50" s="164"/>
      <c r="BOE50" s="167"/>
      <c r="BOF50" s="168"/>
      <c r="BOG50" s="172"/>
      <c r="BOH50" s="168"/>
      <c r="BOI50" s="168"/>
      <c r="BOJ50" s="168"/>
      <c r="BOK50" s="173"/>
      <c r="BOL50" s="168"/>
      <c r="BOM50" s="164"/>
      <c r="BON50" s="167"/>
      <c r="BOO50" s="168"/>
      <c r="BOP50" s="172"/>
      <c r="BOQ50" s="168"/>
      <c r="BOR50" s="168"/>
      <c r="BOS50" s="168"/>
      <c r="BOT50" s="173"/>
      <c r="BOU50" s="168"/>
      <c r="BOV50" s="164"/>
      <c r="BOW50" s="167"/>
      <c r="BOX50" s="168"/>
      <c r="BOY50" s="172"/>
      <c r="BOZ50" s="168"/>
      <c r="BPA50" s="168"/>
      <c r="BPB50" s="168"/>
      <c r="BPC50" s="173"/>
      <c r="BPD50" s="168"/>
      <c r="BPE50" s="164"/>
      <c r="BPF50" s="167"/>
      <c r="BPG50" s="168"/>
      <c r="BPH50" s="172"/>
      <c r="BPI50" s="168"/>
      <c r="BPJ50" s="168"/>
      <c r="BPK50" s="168"/>
      <c r="BPL50" s="173"/>
      <c r="BPM50" s="168"/>
      <c r="BPN50" s="164"/>
      <c r="BPO50" s="167"/>
      <c r="BPP50" s="168"/>
      <c r="BPQ50" s="172"/>
      <c r="BPR50" s="168"/>
      <c r="BPS50" s="168"/>
      <c r="BPT50" s="168"/>
      <c r="BPU50" s="173"/>
      <c r="BPV50" s="168"/>
      <c r="BPW50" s="164"/>
      <c r="BPX50" s="167"/>
      <c r="BPY50" s="168"/>
      <c r="BPZ50" s="172"/>
      <c r="BQA50" s="168"/>
      <c r="BQB50" s="168"/>
      <c r="BQC50" s="168"/>
      <c r="BQD50" s="173"/>
      <c r="BQE50" s="168"/>
      <c r="BQF50" s="164"/>
      <c r="BQG50" s="167"/>
      <c r="BQH50" s="168"/>
      <c r="BQI50" s="172"/>
      <c r="BQJ50" s="168"/>
      <c r="BQK50" s="168"/>
      <c r="BQL50" s="168"/>
      <c r="BQM50" s="173"/>
      <c r="BQN50" s="168"/>
      <c r="BQO50" s="164"/>
      <c r="BQP50" s="167"/>
      <c r="BQQ50" s="168"/>
      <c r="BQR50" s="172"/>
      <c r="BQS50" s="168"/>
      <c r="BQT50" s="168"/>
      <c r="BQU50" s="168"/>
      <c r="BQV50" s="173"/>
      <c r="BQW50" s="168"/>
      <c r="BQX50" s="164"/>
      <c r="BQY50" s="167"/>
      <c r="BQZ50" s="168"/>
      <c r="BRA50" s="172"/>
      <c r="BRB50" s="168"/>
      <c r="BRC50" s="168"/>
      <c r="BRD50" s="168"/>
      <c r="BRE50" s="173"/>
      <c r="BRF50" s="168"/>
      <c r="BRG50" s="164"/>
      <c r="BRH50" s="167"/>
      <c r="BRI50" s="168"/>
      <c r="BRJ50" s="172"/>
      <c r="BRK50" s="168"/>
      <c r="BRL50" s="168"/>
      <c r="BRM50" s="168"/>
      <c r="BRN50" s="173"/>
      <c r="BRO50" s="168"/>
      <c r="BRP50" s="164"/>
      <c r="BRQ50" s="167"/>
      <c r="BRR50" s="168"/>
      <c r="BRS50" s="172"/>
      <c r="BRT50" s="168"/>
      <c r="BRU50" s="168"/>
      <c r="BRV50" s="168"/>
      <c r="BRW50" s="173"/>
      <c r="BRX50" s="168"/>
      <c r="BRY50" s="164"/>
      <c r="BRZ50" s="167"/>
      <c r="BSA50" s="168"/>
      <c r="BSB50" s="172"/>
      <c r="BSC50" s="168"/>
      <c r="BSD50" s="168"/>
      <c r="BSE50" s="168"/>
      <c r="BSF50" s="173"/>
      <c r="BSG50" s="168"/>
      <c r="BSH50" s="164"/>
      <c r="BSI50" s="167"/>
      <c r="BSJ50" s="168"/>
      <c r="BSK50" s="172"/>
      <c r="BSL50" s="168"/>
      <c r="BSM50" s="168"/>
      <c r="BSN50" s="168"/>
      <c r="BSO50" s="173"/>
      <c r="BSP50" s="168"/>
      <c r="BSQ50" s="164"/>
      <c r="BSR50" s="167"/>
      <c r="BSS50" s="168"/>
      <c r="BST50" s="172"/>
      <c r="BSU50" s="168"/>
      <c r="BSV50" s="168"/>
      <c r="BSW50" s="168"/>
      <c r="BSX50" s="173"/>
      <c r="BSY50" s="168"/>
      <c r="BSZ50" s="164"/>
      <c r="BTA50" s="167"/>
      <c r="BTB50" s="168"/>
      <c r="BTC50" s="172"/>
      <c r="BTD50" s="168"/>
      <c r="BTE50" s="168"/>
      <c r="BTF50" s="168"/>
      <c r="BTG50" s="173"/>
      <c r="BTH50" s="168"/>
      <c r="BTI50" s="164"/>
      <c r="BTJ50" s="167"/>
      <c r="BTK50" s="168"/>
      <c r="BTL50" s="172"/>
      <c r="BTM50" s="168"/>
      <c r="BTN50" s="168"/>
      <c r="BTO50" s="168"/>
      <c r="BTP50" s="173"/>
      <c r="BTQ50" s="168"/>
      <c r="BTR50" s="164"/>
      <c r="BTS50" s="167"/>
      <c r="BTT50" s="168"/>
      <c r="BTU50" s="172"/>
      <c r="BTV50" s="168"/>
      <c r="BTW50" s="168"/>
      <c r="BTX50" s="168"/>
      <c r="BTY50" s="173"/>
      <c r="BTZ50" s="168"/>
      <c r="BUA50" s="164"/>
      <c r="BUB50" s="167"/>
      <c r="BUC50" s="168"/>
      <c r="BUD50" s="172"/>
      <c r="BUE50" s="168"/>
      <c r="BUF50" s="168"/>
      <c r="BUG50" s="168"/>
      <c r="BUH50" s="173"/>
      <c r="BUI50" s="168"/>
      <c r="BUJ50" s="164"/>
      <c r="BUK50" s="167"/>
      <c r="BUL50" s="168"/>
      <c r="BUM50" s="172"/>
      <c r="BUN50" s="168"/>
      <c r="BUO50" s="168"/>
      <c r="BUP50" s="168"/>
      <c r="BUQ50" s="173"/>
      <c r="BUR50" s="168"/>
      <c r="BUS50" s="164"/>
      <c r="BUT50" s="167"/>
      <c r="BUU50" s="168"/>
      <c r="BUV50" s="172"/>
      <c r="BUW50" s="168"/>
      <c r="BUX50" s="168"/>
      <c r="BUY50" s="168"/>
      <c r="BUZ50" s="173"/>
      <c r="BVA50" s="168"/>
      <c r="BVB50" s="164"/>
      <c r="BVC50" s="167"/>
      <c r="BVD50" s="168"/>
      <c r="BVE50" s="172"/>
      <c r="BVF50" s="168"/>
      <c r="BVG50" s="168"/>
      <c r="BVH50" s="168"/>
      <c r="BVI50" s="173"/>
      <c r="BVJ50" s="168"/>
      <c r="BVK50" s="164"/>
      <c r="BVL50" s="167"/>
      <c r="BVM50" s="168"/>
      <c r="BVN50" s="172"/>
      <c r="BVO50" s="168"/>
      <c r="BVP50" s="168"/>
      <c r="BVQ50" s="168"/>
      <c r="BVR50" s="173"/>
      <c r="BVS50" s="168"/>
      <c r="BVT50" s="164"/>
      <c r="BVU50" s="167"/>
      <c r="BVV50" s="168"/>
      <c r="BVW50" s="172"/>
      <c r="BVX50" s="168"/>
      <c r="BVY50" s="168"/>
      <c r="BVZ50" s="168"/>
      <c r="BWA50" s="173"/>
      <c r="BWB50" s="168"/>
      <c r="BWC50" s="164"/>
      <c r="BWD50" s="167"/>
      <c r="BWE50" s="168"/>
      <c r="BWF50" s="172"/>
      <c r="BWG50" s="168"/>
      <c r="BWH50" s="168"/>
      <c r="BWI50" s="168"/>
      <c r="BWJ50" s="173"/>
      <c r="BWK50" s="168"/>
      <c r="BWL50" s="164"/>
      <c r="BWM50" s="167"/>
      <c r="BWN50" s="168"/>
      <c r="BWO50" s="172"/>
      <c r="BWP50" s="168"/>
      <c r="BWQ50" s="168"/>
      <c r="BWR50" s="168"/>
      <c r="BWS50" s="173"/>
      <c r="BWT50" s="168"/>
      <c r="BWU50" s="164"/>
      <c r="BWV50" s="167"/>
      <c r="BWW50" s="168"/>
      <c r="BWX50" s="172"/>
      <c r="BWY50" s="168"/>
      <c r="BWZ50" s="168"/>
      <c r="BXA50" s="168"/>
      <c r="BXB50" s="173"/>
      <c r="BXC50" s="168"/>
      <c r="BXD50" s="164"/>
      <c r="BXE50" s="167"/>
      <c r="BXF50" s="168"/>
      <c r="BXG50" s="172"/>
      <c r="BXH50" s="168"/>
      <c r="BXI50" s="168"/>
      <c r="BXJ50" s="168"/>
      <c r="BXK50" s="173"/>
      <c r="BXL50" s="168"/>
      <c r="BXM50" s="164"/>
      <c r="BXN50" s="167"/>
      <c r="BXO50" s="168"/>
      <c r="BXP50" s="172"/>
      <c r="BXQ50" s="168"/>
      <c r="BXR50" s="168"/>
      <c r="BXS50" s="168"/>
      <c r="BXT50" s="173"/>
      <c r="BXU50" s="168"/>
      <c r="BXV50" s="164"/>
      <c r="BXW50" s="167"/>
      <c r="BXX50" s="168"/>
      <c r="BXY50" s="172"/>
      <c r="BXZ50" s="168"/>
      <c r="BYA50" s="168"/>
      <c r="BYB50" s="168"/>
      <c r="BYC50" s="173"/>
      <c r="BYD50" s="168"/>
      <c r="BYE50" s="164"/>
      <c r="BYF50" s="167"/>
      <c r="BYG50" s="168"/>
      <c r="BYH50" s="172"/>
      <c r="BYI50" s="168"/>
      <c r="BYJ50" s="168"/>
      <c r="BYK50" s="168"/>
      <c r="BYL50" s="173"/>
      <c r="BYM50" s="168"/>
      <c r="BYN50" s="164"/>
      <c r="BYO50" s="167"/>
      <c r="BYP50" s="168"/>
      <c r="BYQ50" s="172"/>
      <c r="BYR50" s="168"/>
      <c r="BYS50" s="168"/>
      <c r="BYT50" s="168"/>
      <c r="BYU50" s="173"/>
      <c r="BYV50" s="168"/>
      <c r="BYW50" s="164"/>
      <c r="BYX50" s="167"/>
      <c r="BYY50" s="168"/>
      <c r="BYZ50" s="172"/>
      <c r="BZA50" s="168"/>
      <c r="BZB50" s="168"/>
      <c r="BZC50" s="168"/>
      <c r="BZD50" s="173"/>
      <c r="BZE50" s="168"/>
      <c r="BZF50" s="164"/>
      <c r="BZG50" s="167"/>
      <c r="BZH50" s="168"/>
      <c r="BZI50" s="172"/>
      <c r="BZJ50" s="168"/>
      <c r="BZK50" s="168"/>
      <c r="BZL50" s="168"/>
      <c r="BZM50" s="173"/>
      <c r="BZN50" s="168"/>
      <c r="BZO50" s="164"/>
      <c r="BZP50" s="167"/>
      <c r="BZQ50" s="168"/>
      <c r="BZR50" s="172"/>
      <c r="BZS50" s="168"/>
      <c r="BZT50" s="168"/>
      <c r="BZU50" s="168"/>
      <c r="BZV50" s="173"/>
      <c r="BZW50" s="168"/>
      <c r="BZX50" s="164"/>
      <c r="BZY50" s="167"/>
      <c r="BZZ50" s="168"/>
      <c r="CAA50" s="172"/>
      <c r="CAB50" s="168"/>
      <c r="CAC50" s="168"/>
      <c r="CAD50" s="168"/>
      <c r="CAE50" s="173"/>
      <c r="CAF50" s="168"/>
      <c r="CAG50" s="164"/>
      <c r="CAH50" s="167"/>
      <c r="CAI50" s="168"/>
      <c r="CAJ50" s="172"/>
      <c r="CAK50" s="168"/>
      <c r="CAL50" s="168"/>
      <c r="CAM50" s="168"/>
      <c r="CAN50" s="173"/>
      <c r="CAO50" s="168"/>
      <c r="CAP50" s="164"/>
      <c r="CAQ50" s="167"/>
      <c r="CAR50" s="168"/>
      <c r="CAS50" s="172"/>
      <c r="CAT50" s="168"/>
      <c r="CAU50" s="168"/>
      <c r="CAV50" s="168"/>
      <c r="CAW50" s="173"/>
      <c r="CAX50" s="168"/>
      <c r="CAY50" s="164"/>
      <c r="CAZ50" s="167"/>
      <c r="CBA50" s="168"/>
      <c r="CBB50" s="172"/>
      <c r="CBC50" s="168"/>
      <c r="CBD50" s="168"/>
      <c r="CBE50" s="168"/>
      <c r="CBF50" s="173"/>
      <c r="CBG50" s="168"/>
      <c r="CBH50" s="164"/>
      <c r="CBI50" s="167"/>
      <c r="CBJ50" s="168"/>
      <c r="CBK50" s="172"/>
      <c r="CBL50" s="168"/>
      <c r="CBM50" s="168"/>
      <c r="CBN50" s="168"/>
      <c r="CBO50" s="173"/>
      <c r="CBP50" s="168"/>
      <c r="CBQ50" s="164"/>
      <c r="CBR50" s="167"/>
      <c r="CBS50" s="168"/>
      <c r="CBT50" s="172"/>
      <c r="CBU50" s="168"/>
      <c r="CBV50" s="168"/>
      <c r="CBW50" s="168"/>
      <c r="CBX50" s="173"/>
      <c r="CBY50" s="168"/>
      <c r="CBZ50" s="164"/>
      <c r="CCA50" s="167"/>
      <c r="CCB50" s="168"/>
      <c r="CCC50" s="172"/>
      <c r="CCD50" s="168"/>
      <c r="CCE50" s="168"/>
      <c r="CCF50" s="168"/>
      <c r="CCG50" s="173"/>
      <c r="CCH50" s="168"/>
      <c r="CCI50" s="164"/>
      <c r="CCJ50" s="167"/>
      <c r="CCK50" s="168"/>
      <c r="CCL50" s="172"/>
      <c r="CCM50" s="168"/>
      <c r="CCN50" s="168"/>
      <c r="CCO50" s="168"/>
      <c r="CCP50" s="173"/>
      <c r="CCQ50" s="168"/>
      <c r="CCR50" s="164"/>
      <c r="CCS50" s="167"/>
      <c r="CCT50" s="168"/>
      <c r="CCU50" s="172"/>
      <c r="CCV50" s="168"/>
      <c r="CCW50" s="168"/>
      <c r="CCX50" s="168"/>
      <c r="CCY50" s="173"/>
      <c r="CCZ50" s="168"/>
      <c r="CDA50" s="164"/>
      <c r="CDB50" s="167"/>
      <c r="CDC50" s="168"/>
      <c r="CDD50" s="172"/>
      <c r="CDE50" s="168"/>
      <c r="CDF50" s="168"/>
      <c r="CDG50" s="168"/>
      <c r="CDH50" s="173"/>
      <c r="CDI50" s="168"/>
      <c r="CDJ50" s="164"/>
      <c r="CDK50" s="167"/>
      <c r="CDL50" s="168"/>
      <c r="CDM50" s="172"/>
      <c r="CDN50" s="168"/>
      <c r="CDO50" s="168"/>
      <c r="CDP50" s="168"/>
      <c r="CDQ50" s="173"/>
      <c r="CDR50" s="168"/>
      <c r="CDS50" s="164"/>
      <c r="CDT50" s="167"/>
      <c r="CDU50" s="168"/>
      <c r="CDV50" s="172"/>
      <c r="CDW50" s="168"/>
      <c r="CDX50" s="168"/>
      <c r="CDY50" s="168"/>
      <c r="CDZ50" s="173"/>
      <c r="CEA50" s="168"/>
      <c r="CEB50" s="164"/>
      <c r="CEC50" s="167"/>
      <c r="CED50" s="168"/>
      <c r="CEE50" s="172"/>
      <c r="CEF50" s="168"/>
      <c r="CEG50" s="168"/>
      <c r="CEH50" s="168"/>
      <c r="CEI50" s="173"/>
      <c r="CEJ50" s="168"/>
      <c r="CEK50" s="164"/>
      <c r="CEL50" s="167"/>
      <c r="CEM50" s="168"/>
      <c r="CEN50" s="172"/>
      <c r="CEO50" s="168"/>
      <c r="CEP50" s="168"/>
      <c r="CEQ50" s="168"/>
      <c r="CER50" s="173"/>
      <c r="CES50" s="168"/>
      <c r="CET50" s="164"/>
      <c r="CEU50" s="167"/>
      <c r="CEV50" s="168"/>
      <c r="CEW50" s="172"/>
      <c r="CEX50" s="168"/>
      <c r="CEY50" s="168"/>
      <c r="CEZ50" s="168"/>
      <c r="CFA50" s="173"/>
      <c r="CFB50" s="168"/>
      <c r="CFC50" s="164"/>
      <c r="CFD50" s="167"/>
      <c r="CFE50" s="168"/>
      <c r="CFF50" s="172"/>
      <c r="CFG50" s="168"/>
      <c r="CFH50" s="168"/>
      <c r="CFI50" s="168"/>
      <c r="CFJ50" s="173"/>
      <c r="CFK50" s="168"/>
      <c r="CFL50" s="164"/>
      <c r="CFM50" s="167"/>
      <c r="CFN50" s="168"/>
      <c r="CFO50" s="172"/>
      <c r="CFP50" s="168"/>
      <c r="CFQ50" s="168"/>
      <c r="CFR50" s="168"/>
      <c r="CFS50" s="173"/>
      <c r="CFT50" s="168"/>
      <c r="CFU50" s="164"/>
      <c r="CFV50" s="167"/>
      <c r="CFW50" s="168"/>
      <c r="CFX50" s="172"/>
      <c r="CFY50" s="168"/>
      <c r="CFZ50" s="168"/>
      <c r="CGA50" s="168"/>
      <c r="CGB50" s="173"/>
      <c r="CGC50" s="168"/>
      <c r="CGD50" s="164"/>
      <c r="CGE50" s="167"/>
      <c r="CGF50" s="168"/>
      <c r="CGG50" s="172"/>
      <c r="CGH50" s="168"/>
      <c r="CGI50" s="168"/>
      <c r="CGJ50" s="168"/>
      <c r="CGK50" s="173"/>
      <c r="CGL50" s="168"/>
      <c r="CGM50" s="164"/>
      <c r="CGN50" s="167"/>
      <c r="CGO50" s="168"/>
      <c r="CGP50" s="172"/>
      <c r="CGQ50" s="168"/>
      <c r="CGR50" s="168"/>
      <c r="CGS50" s="168"/>
      <c r="CGT50" s="173"/>
      <c r="CGU50" s="168"/>
      <c r="CGV50" s="164"/>
      <c r="CGW50" s="167"/>
      <c r="CGX50" s="168"/>
      <c r="CGY50" s="172"/>
      <c r="CGZ50" s="168"/>
      <c r="CHA50" s="168"/>
      <c r="CHB50" s="168"/>
      <c r="CHC50" s="173"/>
      <c r="CHD50" s="168"/>
      <c r="CHE50" s="164"/>
      <c r="CHF50" s="167"/>
      <c r="CHG50" s="168"/>
      <c r="CHH50" s="172"/>
      <c r="CHI50" s="168"/>
      <c r="CHJ50" s="168"/>
      <c r="CHK50" s="168"/>
      <c r="CHL50" s="173"/>
      <c r="CHM50" s="168"/>
      <c r="CHN50" s="164"/>
      <c r="CHO50" s="167"/>
      <c r="CHP50" s="168"/>
      <c r="CHQ50" s="172"/>
      <c r="CHR50" s="168"/>
      <c r="CHS50" s="168"/>
      <c r="CHT50" s="168"/>
      <c r="CHU50" s="173"/>
      <c r="CHV50" s="168"/>
      <c r="CHW50" s="164"/>
      <c r="CHX50" s="167"/>
      <c r="CHY50" s="168"/>
      <c r="CHZ50" s="172"/>
      <c r="CIA50" s="168"/>
      <c r="CIB50" s="168"/>
      <c r="CIC50" s="168"/>
      <c r="CID50" s="173"/>
      <c r="CIE50" s="168"/>
      <c r="CIF50" s="164"/>
      <c r="CIG50" s="167"/>
      <c r="CIH50" s="168"/>
      <c r="CII50" s="172"/>
      <c r="CIJ50" s="168"/>
      <c r="CIK50" s="168"/>
      <c r="CIL50" s="168"/>
      <c r="CIM50" s="173"/>
      <c r="CIN50" s="168"/>
      <c r="CIO50" s="164"/>
      <c r="CIP50" s="167"/>
      <c r="CIQ50" s="168"/>
      <c r="CIR50" s="172"/>
      <c r="CIS50" s="168"/>
      <c r="CIT50" s="168"/>
      <c r="CIU50" s="168"/>
      <c r="CIV50" s="173"/>
      <c r="CIW50" s="168"/>
      <c r="CIX50" s="164"/>
      <c r="CIY50" s="167"/>
      <c r="CIZ50" s="168"/>
      <c r="CJA50" s="172"/>
      <c r="CJB50" s="168"/>
      <c r="CJC50" s="168"/>
      <c r="CJD50" s="168"/>
      <c r="CJE50" s="173"/>
      <c r="CJF50" s="168"/>
      <c r="CJG50" s="164"/>
      <c r="CJH50" s="167"/>
      <c r="CJI50" s="168"/>
      <c r="CJJ50" s="172"/>
      <c r="CJK50" s="168"/>
      <c r="CJL50" s="168"/>
      <c r="CJM50" s="168"/>
      <c r="CJN50" s="173"/>
      <c r="CJO50" s="168"/>
      <c r="CJP50" s="164"/>
      <c r="CJQ50" s="167"/>
      <c r="CJR50" s="168"/>
      <c r="CJS50" s="172"/>
      <c r="CJT50" s="168"/>
      <c r="CJU50" s="168"/>
      <c r="CJV50" s="168"/>
      <c r="CJW50" s="173"/>
      <c r="CJX50" s="168"/>
      <c r="CJY50" s="164"/>
      <c r="CJZ50" s="167"/>
      <c r="CKA50" s="168"/>
      <c r="CKB50" s="172"/>
      <c r="CKC50" s="168"/>
      <c r="CKD50" s="168"/>
      <c r="CKE50" s="168"/>
      <c r="CKF50" s="173"/>
      <c r="CKG50" s="168"/>
      <c r="CKH50" s="164"/>
      <c r="CKI50" s="167"/>
      <c r="CKJ50" s="168"/>
      <c r="CKK50" s="172"/>
      <c r="CKL50" s="168"/>
      <c r="CKM50" s="168"/>
      <c r="CKN50" s="168"/>
      <c r="CKO50" s="173"/>
      <c r="CKP50" s="168"/>
      <c r="CKQ50" s="164"/>
      <c r="CKR50" s="167"/>
      <c r="CKS50" s="168"/>
      <c r="CKT50" s="172"/>
      <c r="CKU50" s="168"/>
      <c r="CKV50" s="168"/>
      <c r="CKW50" s="168"/>
      <c r="CKX50" s="173"/>
      <c r="CKY50" s="168"/>
      <c r="CKZ50" s="164"/>
      <c r="CLA50" s="167"/>
      <c r="CLB50" s="168"/>
      <c r="CLC50" s="172"/>
      <c r="CLD50" s="168"/>
      <c r="CLE50" s="168"/>
      <c r="CLF50" s="168"/>
      <c r="CLG50" s="173"/>
      <c r="CLH50" s="168"/>
      <c r="CLI50" s="164"/>
      <c r="CLJ50" s="167"/>
      <c r="CLK50" s="168"/>
      <c r="CLL50" s="172"/>
      <c r="CLM50" s="168"/>
      <c r="CLN50" s="168"/>
      <c r="CLO50" s="168"/>
      <c r="CLP50" s="173"/>
      <c r="CLQ50" s="168"/>
      <c r="CLR50" s="164"/>
      <c r="CLS50" s="167"/>
      <c r="CLT50" s="168"/>
      <c r="CLU50" s="172"/>
      <c r="CLV50" s="168"/>
      <c r="CLW50" s="168"/>
      <c r="CLX50" s="168"/>
      <c r="CLY50" s="173"/>
      <c r="CLZ50" s="168"/>
      <c r="CMA50" s="164"/>
      <c r="CMB50" s="167"/>
      <c r="CMC50" s="168"/>
      <c r="CMD50" s="172"/>
      <c r="CME50" s="168"/>
      <c r="CMF50" s="168"/>
      <c r="CMG50" s="168"/>
      <c r="CMH50" s="173"/>
      <c r="CMI50" s="168"/>
      <c r="CMJ50" s="164"/>
      <c r="CMK50" s="167"/>
      <c r="CML50" s="168"/>
      <c r="CMM50" s="172"/>
      <c r="CMN50" s="168"/>
      <c r="CMO50" s="168"/>
      <c r="CMP50" s="168"/>
      <c r="CMQ50" s="173"/>
      <c r="CMR50" s="168"/>
      <c r="CMS50" s="164"/>
      <c r="CMT50" s="167"/>
      <c r="CMU50" s="168"/>
      <c r="CMV50" s="172"/>
      <c r="CMW50" s="168"/>
      <c r="CMX50" s="168"/>
      <c r="CMY50" s="168"/>
      <c r="CMZ50" s="173"/>
      <c r="CNA50" s="168"/>
      <c r="CNB50" s="164"/>
      <c r="CNC50" s="167"/>
      <c r="CND50" s="168"/>
      <c r="CNE50" s="172"/>
      <c r="CNF50" s="168"/>
      <c r="CNG50" s="168"/>
      <c r="CNH50" s="168"/>
      <c r="CNI50" s="173"/>
      <c r="CNJ50" s="168"/>
      <c r="CNK50" s="164"/>
      <c r="CNL50" s="167"/>
      <c r="CNM50" s="168"/>
      <c r="CNN50" s="172"/>
      <c r="CNO50" s="168"/>
      <c r="CNP50" s="168"/>
      <c r="CNQ50" s="168"/>
      <c r="CNR50" s="173"/>
      <c r="CNS50" s="168"/>
      <c r="CNT50" s="164"/>
      <c r="CNU50" s="167"/>
      <c r="CNV50" s="168"/>
      <c r="CNW50" s="172"/>
      <c r="CNX50" s="168"/>
      <c r="CNY50" s="168"/>
      <c r="CNZ50" s="168"/>
      <c r="COA50" s="173"/>
      <c r="COB50" s="168"/>
      <c r="COC50" s="164"/>
      <c r="COD50" s="167"/>
      <c r="COE50" s="168"/>
      <c r="COF50" s="172"/>
      <c r="COG50" s="168"/>
      <c r="COH50" s="168"/>
      <c r="COI50" s="168"/>
      <c r="COJ50" s="173"/>
      <c r="COK50" s="168"/>
      <c r="COL50" s="164"/>
      <c r="COM50" s="167"/>
      <c r="CON50" s="168"/>
      <c r="COO50" s="172"/>
      <c r="COP50" s="168"/>
      <c r="COQ50" s="168"/>
      <c r="COR50" s="168"/>
      <c r="COS50" s="173"/>
      <c r="COT50" s="168"/>
      <c r="COU50" s="164"/>
      <c r="COV50" s="167"/>
      <c r="COW50" s="168"/>
      <c r="COX50" s="172"/>
      <c r="COY50" s="168"/>
      <c r="COZ50" s="168"/>
      <c r="CPA50" s="168"/>
      <c r="CPB50" s="173"/>
      <c r="CPC50" s="168"/>
      <c r="CPD50" s="164"/>
      <c r="CPE50" s="167"/>
      <c r="CPF50" s="168"/>
      <c r="CPG50" s="172"/>
      <c r="CPH50" s="168"/>
      <c r="CPI50" s="168"/>
      <c r="CPJ50" s="168"/>
      <c r="CPK50" s="173"/>
      <c r="CPL50" s="168"/>
      <c r="CPM50" s="164"/>
      <c r="CPN50" s="167"/>
      <c r="CPO50" s="168"/>
      <c r="CPP50" s="172"/>
      <c r="CPQ50" s="168"/>
      <c r="CPR50" s="168"/>
      <c r="CPS50" s="168"/>
      <c r="CPT50" s="173"/>
      <c r="CPU50" s="168"/>
      <c r="CPV50" s="164"/>
      <c r="CPW50" s="167"/>
      <c r="CPX50" s="168"/>
      <c r="CPY50" s="172"/>
      <c r="CPZ50" s="168"/>
      <c r="CQA50" s="168"/>
      <c r="CQB50" s="168"/>
      <c r="CQC50" s="173"/>
      <c r="CQD50" s="168"/>
      <c r="CQE50" s="164"/>
      <c r="CQF50" s="167"/>
      <c r="CQG50" s="168"/>
      <c r="CQH50" s="172"/>
      <c r="CQI50" s="168"/>
      <c r="CQJ50" s="168"/>
      <c r="CQK50" s="168"/>
      <c r="CQL50" s="173"/>
      <c r="CQM50" s="168"/>
      <c r="CQN50" s="164"/>
      <c r="CQO50" s="167"/>
      <c r="CQP50" s="168"/>
      <c r="CQQ50" s="172"/>
      <c r="CQR50" s="168"/>
      <c r="CQS50" s="168"/>
      <c r="CQT50" s="168"/>
      <c r="CQU50" s="173"/>
      <c r="CQV50" s="168"/>
      <c r="CQW50" s="164"/>
      <c r="CQX50" s="167"/>
      <c r="CQY50" s="168"/>
      <c r="CQZ50" s="172"/>
      <c r="CRA50" s="168"/>
      <c r="CRB50" s="168"/>
      <c r="CRC50" s="168"/>
      <c r="CRD50" s="173"/>
      <c r="CRE50" s="168"/>
      <c r="CRF50" s="164"/>
      <c r="CRG50" s="167"/>
      <c r="CRH50" s="168"/>
      <c r="CRI50" s="172"/>
      <c r="CRJ50" s="168"/>
      <c r="CRK50" s="168"/>
      <c r="CRL50" s="168"/>
      <c r="CRM50" s="173"/>
      <c r="CRN50" s="168"/>
      <c r="CRO50" s="164"/>
      <c r="CRP50" s="167"/>
      <c r="CRQ50" s="168"/>
      <c r="CRR50" s="172"/>
      <c r="CRS50" s="168"/>
      <c r="CRT50" s="168"/>
      <c r="CRU50" s="168"/>
      <c r="CRV50" s="173"/>
      <c r="CRW50" s="168"/>
      <c r="CRX50" s="164"/>
      <c r="CRY50" s="167"/>
      <c r="CRZ50" s="168"/>
      <c r="CSA50" s="172"/>
      <c r="CSB50" s="168"/>
      <c r="CSC50" s="168"/>
      <c r="CSD50" s="168"/>
      <c r="CSE50" s="173"/>
      <c r="CSF50" s="168"/>
      <c r="CSG50" s="164"/>
      <c r="CSH50" s="167"/>
      <c r="CSI50" s="168"/>
      <c r="CSJ50" s="172"/>
      <c r="CSK50" s="168"/>
      <c r="CSL50" s="168"/>
      <c r="CSM50" s="168"/>
      <c r="CSN50" s="173"/>
      <c r="CSO50" s="168"/>
      <c r="CSP50" s="164"/>
      <c r="CSQ50" s="167"/>
      <c r="CSR50" s="168"/>
      <c r="CSS50" s="172"/>
      <c r="CST50" s="168"/>
      <c r="CSU50" s="168"/>
      <c r="CSV50" s="168"/>
      <c r="CSW50" s="173"/>
      <c r="CSX50" s="168"/>
      <c r="CSY50" s="164"/>
      <c r="CSZ50" s="167"/>
      <c r="CTA50" s="168"/>
      <c r="CTB50" s="172"/>
      <c r="CTC50" s="168"/>
      <c r="CTD50" s="168"/>
      <c r="CTE50" s="168"/>
      <c r="CTF50" s="173"/>
      <c r="CTG50" s="168"/>
      <c r="CTH50" s="164"/>
      <c r="CTI50" s="167"/>
      <c r="CTJ50" s="168"/>
      <c r="CTK50" s="172"/>
      <c r="CTL50" s="168"/>
      <c r="CTM50" s="168"/>
      <c r="CTN50" s="168"/>
      <c r="CTO50" s="173"/>
      <c r="CTP50" s="168"/>
      <c r="CTQ50" s="164"/>
      <c r="CTR50" s="167"/>
      <c r="CTS50" s="168"/>
      <c r="CTT50" s="172"/>
      <c r="CTU50" s="168"/>
      <c r="CTV50" s="168"/>
      <c r="CTW50" s="168"/>
      <c r="CTX50" s="173"/>
      <c r="CTY50" s="168"/>
      <c r="CTZ50" s="164"/>
      <c r="CUA50" s="167"/>
      <c r="CUB50" s="168"/>
      <c r="CUC50" s="172"/>
      <c r="CUD50" s="168"/>
      <c r="CUE50" s="168"/>
      <c r="CUF50" s="168"/>
      <c r="CUG50" s="173"/>
      <c r="CUH50" s="168"/>
      <c r="CUI50" s="164"/>
      <c r="CUJ50" s="167"/>
      <c r="CUK50" s="168"/>
      <c r="CUL50" s="172"/>
      <c r="CUM50" s="168"/>
      <c r="CUN50" s="168"/>
      <c r="CUO50" s="168"/>
      <c r="CUP50" s="173"/>
      <c r="CUQ50" s="168"/>
      <c r="CUR50" s="164"/>
      <c r="CUS50" s="167"/>
      <c r="CUT50" s="168"/>
      <c r="CUU50" s="172"/>
      <c r="CUV50" s="168"/>
      <c r="CUW50" s="168"/>
      <c r="CUX50" s="168"/>
      <c r="CUY50" s="173"/>
      <c r="CUZ50" s="168"/>
      <c r="CVA50" s="164"/>
      <c r="CVB50" s="167"/>
      <c r="CVC50" s="168"/>
      <c r="CVD50" s="172"/>
      <c r="CVE50" s="168"/>
      <c r="CVF50" s="168"/>
      <c r="CVG50" s="168"/>
      <c r="CVH50" s="173"/>
      <c r="CVI50" s="168"/>
      <c r="CVJ50" s="164"/>
      <c r="CVK50" s="167"/>
      <c r="CVL50" s="168"/>
      <c r="CVM50" s="172"/>
      <c r="CVN50" s="168"/>
      <c r="CVO50" s="168"/>
      <c r="CVP50" s="168"/>
      <c r="CVQ50" s="173"/>
      <c r="CVR50" s="168"/>
      <c r="CVS50" s="164"/>
      <c r="CVT50" s="167"/>
      <c r="CVU50" s="168"/>
      <c r="CVV50" s="172"/>
      <c r="CVW50" s="168"/>
      <c r="CVX50" s="168"/>
      <c r="CVY50" s="168"/>
      <c r="CVZ50" s="173"/>
      <c r="CWA50" s="168"/>
      <c r="CWB50" s="164"/>
      <c r="CWC50" s="167"/>
      <c r="CWD50" s="168"/>
      <c r="CWE50" s="172"/>
      <c r="CWF50" s="168"/>
      <c r="CWG50" s="168"/>
      <c r="CWH50" s="168"/>
      <c r="CWI50" s="173"/>
      <c r="CWJ50" s="168"/>
      <c r="CWK50" s="164"/>
      <c r="CWL50" s="167"/>
      <c r="CWM50" s="168"/>
      <c r="CWN50" s="172"/>
      <c r="CWO50" s="168"/>
      <c r="CWP50" s="168"/>
      <c r="CWQ50" s="168"/>
      <c r="CWR50" s="173"/>
      <c r="CWS50" s="168"/>
      <c r="CWT50" s="164"/>
      <c r="CWU50" s="167"/>
      <c r="CWV50" s="168"/>
      <c r="CWW50" s="172"/>
      <c r="CWX50" s="168"/>
      <c r="CWY50" s="168"/>
      <c r="CWZ50" s="168"/>
      <c r="CXA50" s="173"/>
      <c r="CXB50" s="168"/>
      <c r="CXC50" s="164"/>
      <c r="CXD50" s="167"/>
      <c r="CXE50" s="168"/>
      <c r="CXF50" s="172"/>
      <c r="CXG50" s="168"/>
      <c r="CXH50" s="168"/>
      <c r="CXI50" s="168"/>
      <c r="CXJ50" s="173"/>
      <c r="CXK50" s="168"/>
      <c r="CXL50" s="164"/>
      <c r="CXM50" s="167"/>
      <c r="CXN50" s="168"/>
      <c r="CXO50" s="172"/>
      <c r="CXP50" s="168"/>
      <c r="CXQ50" s="168"/>
      <c r="CXR50" s="168"/>
      <c r="CXS50" s="173"/>
      <c r="CXT50" s="168"/>
      <c r="CXU50" s="164"/>
      <c r="CXV50" s="167"/>
      <c r="CXW50" s="168"/>
      <c r="CXX50" s="172"/>
      <c r="CXY50" s="168"/>
      <c r="CXZ50" s="168"/>
      <c r="CYA50" s="168"/>
      <c r="CYB50" s="173"/>
      <c r="CYC50" s="168"/>
      <c r="CYD50" s="164"/>
      <c r="CYE50" s="167"/>
      <c r="CYF50" s="168"/>
      <c r="CYG50" s="172"/>
      <c r="CYH50" s="168"/>
      <c r="CYI50" s="168"/>
      <c r="CYJ50" s="168"/>
      <c r="CYK50" s="173"/>
      <c r="CYL50" s="168"/>
      <c r="CYM50" s="164"/>
      <c r="CYN50" s="167"/>
      <c r="CYO50" s="168"/>
      <c r="CYP50" s="172"/>
      <c r="CYQ50" s="168"/>
      <c r="CYR50" s="168"/>
      <c r="CYS50" s="168"/>
      <c r="CYT50" s="173"/>
      <c r="CYU50" s="168"/>
      <c r="CYV50" s="164"/>
      <c r="CYW50" s="167"/>
      <c r="CYX50" s="168"/>
      <c r="CYY50" s="172"/>
      <c r="CYZ50" s="168"/>
      <c r="CZA50" s="168"/>
      <c r="CZB50" s="168"/>
      <c r="CZC50" s="173"/>
      <c r="CZD50" s="168"/>
      <c r="CZE50" s="164"/>
      <c r="CZF50" s="167"/>
      <c r="CZG50" s="168"/>
      <c r="CZH50" s="172"/>
      <c r="CZI50" s="168"/>
      <c r="CZJ50" s="168"/>
      <c r="CZK50" s="168"/>
      <c r="CZL50" s="173"/>
      <c r="CZM50" s="168"/>
      <c r="CZN50" s="164"/>
      <c r="CZO50" s="167"/>
      <c r="CZP50" s="168"/>
      <c r="CZQ50" s="172"/>
      <c r="CZR50" s="168"/>
      <c r="CZS50" s="168"/>
      <c r="CZT50" s="168"/>
      <c r="CZU50" s="173"/>
      <c r="CZV50" s="168"/>
      <c r="CZW50" s="164"/>
      <c r="CZX50" s="167"/>
      <c r="CZY50" s="168"/>
      <c r="CZZ50" s="172"/>
      <c r="DAA50" s="168"/>
      <c r="DAB50" s="168"/>
      <c r="DAC50" s="168"/>
      <c r="DAD50" s="173"/>
      <c r="DAE50" s="168"/>
      <c r="DAF50" s="164"/>
      <c r="DAG50" s="167"/>
      <c r="DAH50" s="168"/>
      <c r="DAI50" s="172"/>
      <c r="DAJ50" s="168"/>
      <c r="DAK50" s="168"/>
      <c r="DAL50" s="168"/>
      <c r="DAM50" s="173"/>
      <c r="DAN50" s="168"/>
      <c r="DAO50" s="164"/>
      <c r="DAP50" s="167"/>
      <c r="DAQ50" s="168"/>
      <c r="DAR50" s="172"/>
      <c r="DAS50" s="168"/>
      <c r="DAT50" s="168"/>
      <c r="DAU50" s="168"/>
      <c r="DAV50" s="173"/>
      <c r="DAW50" s="168"/>
      <c r="DAX50" s="164"/>
      <c r="DAY50" s="167"/>
      <c r="DAZ50" s="168"/>
      <c r="DBA50" s="172"/>
      <c r="DBB50" s="168"/>
      <c r="DBC50" s="168"/>
      <c r="DBD50" s="168"/>
      <c r="DBE50" s="173"/>
      <c r="DBF50" s="168"/>
      <c r="DBG50" s="164"/>
      <c r="DBH50" s="167"/>
      <c r="DBI50" s="168"/>
      <c r="DBJ50" s="172"/>
      <c r="DBK50" s="168"/>
      <c r="DBL50" s="168"/>
      <c r="DBM50" s="168"/>
      <c r="DBN50" s="173"/>
      <c r="DBO50" s="168"/>
      <c r="DBP50" s="164"/>
      <c r="DBQ50" s="167"/>
      <c r="DBR50" s="168"/>
      <c r="DBS50" s="172"/>
      <c r="DBT50" s="168"/>
      <c r="DBU50" s="168"/>
      <c r="DBV50" s="168"/>
      <c r="DBW50" s="173"/>
      <c r="DBX50" s="168"/>
      <c r="DBY50" s="164"/>
      <c r="DBZ50" s="167"/>
      <c r="DCA50" s="168"/>
      <c r="DCB50" s="172"/>
      <c r="DCC50" s="168"/>
      <c r="DCD50" s="168"/>
      <c r="DCE50" s="168"/>
      <c r="DCF50" s="173"/>
      <c r="DCG50" s="168"/>
      <c r="DCH50" s="164"/>
      <c r="DCI50" s="167"/>
      <c r="DCJ50" s="168"/>
      <c r="DCK50" s="172"/>
      <c r="DCL50" s="168"/>
      <c r="DCM50" s="168"/>
      <c r="DCN50" s="168"/>
      <c r="DCO50" s="173"/>
      <c r="DCP50" s="168"/>
      <c r="DCQ50" s="164"/>
      <c r="DCR50" s="167"/>
      <c r="DCS50" s="168"/>
      <c r="DCT50" s="172"/>
      <c r="DCU50" s="168"/>
      <c r="DCV50" s="168"/>
      <c r="DCW50" s="168"/>
      <c r="DCX50" s="173"/>
      <c r="DCY50" s="168"/>
      <c r="DCZ50" s="164"/>
      <c r="DDA50" s="167"/>
      <c r="DDB50" s="168"/>
      <c r="DDC50" s="172"/>
      <c r="DDD50" s="168"/>
      <c r="DDE50" s="168"/>
      <c r="DDF50" s="168"/>
      <c r="DDG50" s="173"/>
      <c r="DDH50" s="168"/>
      <c r="DDI50" s="164"/>
      <c r="DDJ50" s="167"/>
      <c r="DDK50" s="168"/>
      <c r="DDL50" s="172"/>
      <c r="DDM50" s="168"/>
      <c r="DDN50" s="168"/>
      <c r="DDO50" s="168"/>
      <c r="DDP50" s="173"/>
      <c r="DDQ50" s="168"/>
      <c r="DDR50" s="164"/>
      <c r="DDS50" s="167"/>
      <c r="DDT50" s="168"/>
      <c r="DDU50" s="172"/>
      <c r="DDV50" s="168"/>
      <c r="DDW50" s="168"/>
      <c r="DDX50" s="168"/>
      <c r="DDY50" s="173"/>
      <c r="DDZ50" s="168"/>
      <c r="DEA50" s="164"/>
      <c r="DEB50" s="167"/>
      <c r="DEC50" s="168"/>
      <c r="DED50" s="172"/>
      <c r="DEE50" s="168"/>
      <c r="DEF50" s="168"/>
      <c r="DEG50" s="168"/>
      <c r="DEH50" s="173"/>
      <c r="DEI50" s="168"/>
      <c r="DEJ50" s="164"/>
      <c r="DEK50" s="167"/>
      <c r="DEL50" s="168"/>
      <c r="DEM50" s="172"/>
      <c r="DEN50" s="168"/>
      <c r="DEO50" s="168"/>
      <c r="DEP50" s="168"/>
      <c r="DEQ50" s="173"/>
      <c r="DER50" s="168"/>
      <c r="DES50" s="164"/>
      <c r="DET50" s="167"/>
      <c r="DEU50" s="168"/>
      <c r="DEV50" s="172"/>
      <c r="DEW50" s="168"/>
      <c r="DEX50" s="168"/>
      <c r="DEY50" s="168"/>
      <c r="DEZ50" s="173"/>
      <c r="DFA50" s="168"/>
      <c r="DFB50" s="164"/>
      <c r="DFC50" s="167"/>
      <c r="DFD50" s="168"/>
      <c r="DFE50" s="172"/>
      <c r="DFF50" s="168"/>
      <c r="DFG50" s="168"/>
      <c r="DFH50" s="168"/>
      <c r="DFI50" s="173"/>
      <c r="DFJ50" s="168"/>
      <c r="DFK50" s="164"/>
      <c r="DFL50" s="167"/>
      <c r="DFM50" s="168"/>
      <c r="DFN50" s="172"/>
      <c r="DFO50" s="168"/>
      <c r="DFP50" s="168"/>
      <c r="DFQ50" s="168"/>
      <c r="DFR50" s="173"/>
      <c r="DFS50" s="168"/>
      <c r="DFT50" s="164"/>
      <c r="DFU50" s="167"/>
      <c r="DFV50" s="168"/>
      <c r="DFW50" s="172"/>
      <c r="DFX50" s="168"/>
      <c r="DFY50" s="168"/>
      <c r="DFZ50" s="168"/>
      <c r="DGA50" s="173"/>
      <c r="DGB50" s="168"/>
      <c r="DGC50" s="164"/>
      <c r="DGD50" s="167"/>
      <c r="DGE50" s="168"/>
      <c r="DGF50" s="172"/>
      <c r="DGG50" s="168"/>
      <c r="DGH50" s="168"/>
      <c r="DGI50" s="168"/>
      <c r="DGJ50" s="173"/>
      <c r="DGK50" s="168"/>
      <c r="DGL50" s="164"/>
      <c r="DGM50" s="167"/>
      <c r="DGN50" s="168"/>
      <c r="DGO50" s="172"/>
      <c r="DGP50" s="168"/>
      <c r="DGQ50" s="168"/>
      <c r="DGR50" s="168"/>
      <c r="DGS50" s="173"/>
      <c r="DGT50" s="168"/>
      <c r="DGU50" s="164"/>
      <c r="DGV50" s="167"/>
      <c r="DGW50" s="168"/>
      <c r="DGX50" s="172"/>
      <c r="DGY50" s="168"/>
      <c r="DGZ50" s="168"/>
      <c r="DHA50" s="168"/>
      <c r="DHB50" s="173"/>
      <c r="DHC50" s="168"/>
      <c r="DHD50" s="164"/>
      <c r="DHE50" s="167"/>
      <c r="DHF50" s="168"/>
      <c r="DHG50" s="172"/>
      <c r="DHH50" s="168"/>
      <c r="DHI50" s="168"/>
      <c r="DHJ50" s="168"/>
      <c r="DHK50" s="173"/>
      <c r="DHL50" s="168"/>
      <c r="DHM50" s="164"/>
      <c r="DHN50" s="167"/>
      <c r="DHO50" s="168"/>
      <c r="DHP50" s="172"/>
      <c r="DHQ50" s="168"/>
      <c r="DHR50" s="168"/>
      <c r="DHS50" s="168"/>
      <c r="DHT50" s="173"/>
      <c r="DHU50" s="168"/>
      <c r="DHV50" s="164"/>
      <c r="DHW50" s="167"/>
      <c r="DHX50" s="168"/>
      <c r="DHY50" s="172"/>
      <c r="DHZ50" s="168"/>
      <c r="DIA50" s="168"/>
      <c r="DIB50" s="168"/>
      <c r="DIC50" s="173"/>
      <c r="DID50" s="168"/>
      <c r="DIE50" s="164"/>
      <c r="DIF50" s="167"/>
      <c r="DIG50" s="168"/>
      <c r="DIH50" s="172"/>
      <c r="DII50" s="168"/>
      <c r="DIJ50" s="168"/>
      <c r="DIK50" s="168"/>
      <c r="DIL50" s="173"/>
      <c r="DIM50" s="168"/>
      <c r="DIN50" s="164"/>
      <c r="DIO50" s="167"/>
      <c r="DIP50" s="168"/>
      <c r="DIQ50" s="172"/>
      <c r="DIR50" s="168"/>
      <c r="DIS50" s="168"/>
      <c r="DIT50" s="168"/>
      <c r="DIU50" s="173"/>
      <c r="DIV50" s="168"/>
      <c r="DIW50" s="164"/>
      <c r="DIX50" s="167"/>
      <c r="DIY50" s="168"/>
      <c r="DIZ50" s="172"/>
      <c r="DJA50" s="168"/>
      <c r="DJB50" s="168"/>
      <c r="DJC50" s="168"/>
      <c r="DJD50" s="173"/>
      <c r="DJE50" s="168"/>
      <c r="DJF50" s="164"/>
      <c r="DJG50" s="167"/>
      <c r="DJH50" s="168"/>
      <c r="DJI50" s="172"/>
      <c r="DJJ50" s="168"/>
      <c r="DJK50" s="168"/>
      <c r="DJL50" s="168"/>
      <c r="DJM50" s="173"/>
      <c r="DJN50" s="168"/>
      <c r="DJO50" s="164"/>
      <c r="DJP50" s="167"/>
      <c r="DJQ50" s="168"/>
      <c r="DJR50" s="172"/>
      <c r="DJS50" s="168"/>
      <c r="DJT50" s="168"/>
      <c r="DJU50" s="168"/>
      <c r="DJV50" s="173"/>
      <c r="DJW50" s="168"/>
      <c r="DJX50" s="164"/>
      <c r="DJY50" s="167"/>
      <c r="DJZ50" s="168"/>
      <c r="DKA50" s="172"/>
      <c r="DKB50" s="168"/>
      <c r="DKC50" s="168"/>
      <c r="DKD50" s="168"/>
      <c r="DKE50" s="173"/>
      <c r="DKF50" s="168"/>
      <c r="DKG50" s="164"/>
      <c r="DKH50" s="167"/>
      <c r="DKI50" s="168"/>
      <c r="DKJ50" s="172"/>
      <c r="DKK50" s="168"/>
      <c r="DKL50" s="168"/>
      <c r="DKM50" s="168"/>
      <c r="DKN50" s="173"/>
      <c r="DKO50" s="168"/>
      <c r="DKP50" s="164"/>
      <c r="DKQ50" s="167"/>
      <c r="DKR50" s="168"/>
      <c r="DKS50" s="172"/>
      <c r="DKT50" s="168"/>
      <c r="DKU50" s="168"/>
      <c r="DKV50" s="168"/>
      <c r="DKW50" s="173"/>
      <c r="DKX50" s="168"/>
      <c r="DKY50" s="164"/>
      <c r="DKZ50" s="167"/>
      <c r="DLA50" s="168"/>
      <c r="DLB50" s="172"/>
      <c r="DLC50" s="168"/>
      <c r="DLD50" s="168"/>
      <c r="DLE50" s="168"/>
      <c r="DLF50" s="173"/>
      <c r="DLG50" s="168"/>
      <c r="DLH50" s="164"/>
      <c r="DLI50" s="167"/>
      <c r="DLJ50" s="168"/>
      <c r="DLK50" s="172"/>
      <c r="DLL50" s="168"/>
      <c r="DLM50" s="168"/>
      <c r="DLN50" s="168"/>
      <c r="DLO50" s="173"/>
      <c r="DLP50" s="168"/>
      <c r="DLQ50" s="164"/>
      <c r="DLR50" s="167"/>
      <c r="DLS50" s="168"/>
      <c r="DLT50" s="172"/>
      <c r="DLU50" s="168"/>
      <c r="DLV50" s="168"/>
      <c r="DLW50" s="168"/>
      <c r="DLX50" s="173"/>
      <c r="DLY50" s="168"/>
      <c r="DLZ50" s="164"/>
      <c r="DMA50" s="167"/>
      <c r="DMB50" s="168"/>
      <c r="DMC50" s="172"/>
      <c r="DMD50" s="168"/>
      <c r="DME50" s="168"/>
      <c r="DMF50" s="168"/>
      <c r="DMG50" s="173"/>
      <c r="DMH50" s="168"/>
      <c r="DMI50" s="164"/>
      <c r="DMJ50" s="167"/>
      <c r="DMK50" s="168"/>
      <c r="DML50" s="172"/>
      <c r="DMM50" s="168"/>
      <c r="DMN50" s="168"/>
      <c r="DMO50" s="168"/>
      <c r="DMP50" s="173"/>
      <c r="DMQ50" s="168"/>
      <c r="DMR50" s="164"/>
      <c r="DMS50" s="167"/>
      <c r="DMT50" s="168"/>
      <c r="DMU50" s="172"/>
      <c r="DMV50" s="168"/>
      <c r="DMW50" s="168"/>
      <c r="DMX50" s="168"/>
      <c r="DMY50" s="173"/>
      <c r="DMZ50" s="168"/>
      <c r="DNA50" s="164"/>
      <c r="DNB50" s="167"/>
      <c r="DNC50" s="168"/>
      <c r="DND50" s="172"/>
      <c r="DNE50" s="168"/>
      <c r="DNF50" s="168"/>
      <c r="DNG50" s="168"/>
      <c r="DNH50" s="173"/>
      <c r="DNI50" s="168"/>
      <c r="DNJ50" s="164"/>
      <c r="DNK50" s="167"/>
      <c r="DNL50" s="168"/>
      <c r="DNM50" s="172"/>
      <c r="DNN50" s="168"/>
      <c r="DNO50" s="168"/>
      <c r="DNP50" s="168"/>
      <c r="DNQ50" s="173"/>
      <c r="DNR50" s="168"/>
      <c r="DNS50" s="164"/>
      <c r="DNT50" s="167"/>
      <c r="DNU50" s="168"/>
      <c r="DNV50" s="172"/>
      <c r="DNW50" s="168"/>
      <c r="DNX50" s="168"/>
      <c r="DNY50" s="168"/>
      <c r="DNZ50" s="173"/>
      <c r="DOA50" s="168"/>
      <c r="DOB50" s="164"/>
      <c r="DOC50" s="167"/>
      <c r="DOD50" s="168"/>
      <c r="DOE50" s="172"/>
      <c r="DOF50" s="168"/>
      <c r="DOG50" s="168"/>
      <c r="DOH50" s="168"/>
      <c r="DOI50" s="173"/>
      <c r="DOJ50" s="168"/>
      <c r="DOK50" s="164"/>
      <c r="DOL50" s="167"/>
      <c r="DOM50" s="168"/>
      <c r="DON50" s="172"/>
      <c r="DOO50" s="168"/>
      <c r="DOP50" s="168"/>
      <c r="DOQ50" s="168"/>
      <c r="DOR50" s="173"/>
      <c r="DOS50" s="168"/>
      <c r="DOT50" s="164"/>
      <c r="DOU50" s="167"/>
      <c r="DOV50" s="168"/>
      <c r="DOW50" s="172"/>
      <c r="DOX50" s="168"/>
      <c r="DOY50" s="168"/>
      <c r="DOZ50" s="168"/>
      <c r="DPA50" s="173"/>
      <c r="DPB50" s="168"/>
      <c r="DPC50" s="164"/>
      <c r="DPD50" s="167"/>
      <c r="DPE50" s="168"/>
      <c r="DPF50" s="172"/>
      <c r="DPG50" s="168"/>
      <c r="DPH50" s="168"/>
      <c r="DPI50" s="168"/>
      <c r="DPJ50" s="173"/>
      <c r="DPK50" s="168"/>
      <c r="DPL50" s="164"/>
      <c r="DPM50" s="167"/>
      <c r="DPN50" s="168"/>
      <c r="DPO50" s="172"/>
      <c r="DPP50" s="168"/>
      <c r="DPQ50" s="168"/>
      <c r="DPR50" s="168"/>
      <c r="DPS50" s="173"/>
      <c r="DPT50" s="168"/>
      <c r="DPU50" s="164"/>
      <c r="DPV50" s="167"/>
      <c r="DPW50" s="168"/>
      <c r="DPX50" s="172"/>
      <c r="DPY50" s="168"/>
      <c r="DPZ50" s="168"/>
      <c r="DQA50" s="168"/>
      <c r="DQB50" s="173"/>
      <c r="DQC50" s="168"/>
      <c r="DQD50" s="164"/>
      <c r="DQE50" s="167"/>
      <c r="DQF50" s="168"/>
      <c r="DQG50" s="172"/>
      <c r="DQH50" s="168"/>
      <c r="DQI50" s="168"/>
      <c r="DQJ50" s="168"/>
      <c r="DQK50" s="173"/>
      <c r="DQL50" s="168"/>
      <c r="DQM50" s="164"/>
      <c r="DQN50" s="167"/>
      <c r="DQO50" s="168"/>
      <c r="DQP50" s="172"/>
      <c r="DQQ50" s="168"/>
      <c r="DQR50" s="168"/>
      <c r="DQS50" s="168"/>
      <c r="DQT50" s="173"/>
      <c r="DQU50" s="168"/>
      <c r="DQV50" s="164"/>
      <c r="DQW50" s="167"/>
      <c r="DQX50" s="168"/>
      <c r="DQY50" s="172"/>
      <c r="DQZ50" s="168"/>
      <c r="DRA50" s="168"/>
      <c r="DRB50" s="168"/>
      <c r="DRC50" s="173"/>
      <c r="DRD50" s="168"/>
      <c r="DRE50" s="164"/>
      <c r="DRF50" s="167"/>
      <c r="DRG50" s="168"/>
      <c r="DRH50" s="172"/>
      <c r="DRI50" s="168"/>
      <c r="DRJ50" s="168"/>
      <c r="DRK50" s="168"/>
      <c r="DRL50" s="173"/>
      <c r="DRM50" s="168"/>
      <c r="DRN50" s="164"/>
      <c r="DRO50" s="167"/>
      <c r="DRP50" s="168"/>
      <c r="DRQ50" s="172"/>
      <c r="DRR50" s="168"/>
      <c r="DRS50" s="168"/>
      <c r="DRT50" s="168"/>
      <c r="DRU50" s="173"/>
      <c r="DRV50" s="168"/>
      <c r="DRW50" s="164"/>
      <c r="DRX50" s="167"/>
      <c r="DRY50" s="168"/>
      <c r="DRZ50" s="172"/>
      <c r="DSA50" s="168"/>
      <c r="DSB50" s="168"/>
      <c r="DSC50" s="168"/>
      <c r="DSD50" s="173"/>
      <c r="DSE50" s="168"/>
      <c r="DSF50" s="164"/>
      <c r="DSG50" s="167"/>
      <c r="DSH50" s="168"/>
      <c r="DSI50" s="172"/>
      <c r="DSJ50" s="168"/>
      <c r="DSK50" s="168"/>
      <c r="DSL50" s="168"/>
      <c r="DSM50" s="173"/>
      <c r="DSN50" s="168"/>
      <c r="DSO50" s="164"/>
      <c r="DSP50" s="167"/>
      <c r="DSQ50" s="168"/>
      <c r="DSR50" s="172"/>
      <c r="DSS50" s="168"/>
      <c r="DST50" s="168"/>
      <c r="DSU50" s="168"/>
      <c r="DSV50" s="173"/>
      <c r="DSW50" s="168"/>
      <c r="DSX50" s="164"/>
      <c r="DSY50" s="167"/>
      <c r="DSZ50" s="168"/>
      <c r="DTA50" s="172"/>
      <c r="DTB50" s="168"/>
      <c r="DTC50" s="168"/>
      <c r="DTD50" s="168"/>
      <c r="DTE50" s="173"/>
      <c r="DTF50" s="168"/>
      <c r="DTG50" s="164"/>
      <c r="DTH50" s="167"/>
      <c r="DTI50" s="168"/>
      <c r="DTJ50" s="172"/>
      <c r="DTK50" s="168"/>
      <c r="DTL50" s="168"/>
      <c r="DTM50" s="168"/>
      <c r="DTN50" s="173"/>
      <c r="DTO50" s="168"/>
      <c r="DTP50" s="164"/>
      <c r="DTQ50" s="167"/>
      <c r="DTR50" s="168"/>
      <c r="DTS50" s="172"/>
      <c r="DTT50" s="168"/>
      <c r="DTU50" s="168"/>
      <c r="DTV50" s="168"/>
      <c r="DTW50" s="173"/>
      <c r="DTX50" s="168"/>
      <c r="DTY50" s="164"/>
      <c r="DTZ50" s="167"/>
      <c r="DUA50" s="168"/>
      <c r="DUB50" s="172"/>
      <c r="DUC50" s="168"/>
      <c r="DUD50" s="168"/>
      <c r="DUE50" s="168"/>
      <c r="DUF50" s="173"/>
      <c r="DUG50" s="168"/>
      <c r="DUH50" s="164"/>
      <c r="DUI50" s="167"/>
      <c r="DUJ50" s="168"/>
      <c r="DUK50" s="172"/>
      <c r="DUL50" s="168"/>
      <c r="DUM50" s="168"/>
      <c r="DUN50" s="168"/>
      <c r="DUO50" s="173"/>
      <c r="DUP50" s="168"/>
      <c r="DUQ50" s="164"/>
      <c r="DUR50" s="167"/>
      <c r="DUS50" s="168"/>
      <c r="DUT50" s="172"/>
      <c r="DUU50" s="168"/>
      <c r="DUV50" s="168"/>
      <c r="DUW50" s="168"/>
      <c r="DUX50" s="173"/>
      <c r="DUY50" s="168"/>
      <c r="DUZ50" s="164"/>
      <c r="DVA50" s="167"/>
      <c r="DVB50" s="168"/>
      <c r="DVC50" s="172"/>
      <c r="DVD50" s="168"/>
      <c r="DVE50" s="168"/>
      <c r="DVF50" s="168"/>
      <c r="DVG50" s="173"/>
      <c r="DVH50" s="168"/>
      <c r="DVI50" s="164"/>
      <c r="DVJ50" s="167"/>
      <c r="DVK50" s="168"/>
      <c r="DVL50" s="172"/>
      <c r="DVM50" s="168"/>
      <c r="DVN50" s="168"/>
      <c r="DVO50" s="168"/>
      <c r="DVP50" s="173"/>
      <c r="DVQ50" s="168"/>
      <c r="DVR50" s="164"/>
      <c r="DVS50" s="167"/>
      <c r="DVT50" s="168"/>
      <c r="DVU50" s="172"/>
      <c r="DVV50" s="168"/>
      <c r="DVW50" s="168"/>
      <c r="DVX50" s="168"/>
      <c r="DVY50" s="173"/>
      <c r="DVZ50" s="168"/>
      <c r="DWA50" s="164"/>
      <c r="DWB50" s="167"/>
      <c r="DWC50" s="168"/>
      <c r="DWD50" s="172"/>
      <c r="DWE50" s="168"/>
      <c r="DWF50" s="168"/>
      <c r="DWG50" s="168"/>
      <c r="DWH50" s="173"/>
      <c r="DWI50" s="168"/>
      <c r="DWJ50" s="164"/>
      <c r="DWK50" s="167"/>
      <c r="DWL50" s="168"/>
      <c r="DWM50" s="172"/>
      <c r="DWN50" s="168"/>
      <c r="DWO50" s="168"/>
      <c r="DWP50" s="168"/>
      <c r="DWQ50" s="173"/>
      <c r="DWR50" s="168"/>
      <c r="DWS50" s="164"/>
      <c r="DWT50" s="167"/>
      <c r="DWU50" s="168"/>
      <c r="DWV50" s="172"/>
      <c r="DWW50" s="168"/>
      <c r="DWX50" s="168"/>
      <c r="DWY50" s="168"/>
      <c r="DWZ50" s="173"/>
      <c r="DXA50" s="168"/>
      <c r="DXB50" s="164"/>
      <c r="DXC50" s="167"/>
      <c r="DXD50" s="168"/>
      <c r="DXE50" s="172"/>
      <c r="DXF50" s="168"/>
      <c r="DXG50" s="168"/>
      <c r="DXH50" s="168"/>
      <c r="DXI50" s="173"/>
      <c r="DXJ50" s="168"/>
      <c r="DXK50" s="164"/>
      <c r="DXL50" s="167"/>
      <c r="DXM50" s="168"/>
      <c r="DXN50" s="172"/>
      <c r="DXO50" s="168"/>
      <c r="DXP50" s="168"/>
      <c r="DXQ50" s="168"/>
      <c r="DXR50" s="173"/>
      <c r="DXS50" s="168"/>
      <c r="DXT50" s="164"/>
      <c r="DXU50" s="167"/>
      <c r="DXV50" s="168"/>
      <c r="DXW50" s="172"/>
      <c r="DXX50" s="168"/>
      <c r="DXY50" s="168"/>
      <c r="DXZ50" s="168"/>
      <c r="DYA50" s="173"/>
      <c r="DYB50" s="168"/>
      <c r="DYC50" s="164"/>
      <c r="DYD50" s="167"/>
      <c r="DYE50" s="168"/>
      <c r="DYF50" s="172"/>
      <c r="DYG50" s="168"/>
      <c r="DYH50" s="168"/>
      <c r="DYI50" s="168"/>
      <c r="DYJ50" s="173"/>
      <c r="DYK50" s="168"/>
      <c r="DYL50" s="164"/>
      <c r="DYM50" s="167"/>
      <c r="DYN50" s="168"/>
      <c r="DYO50" s="172"/>
      <c r="DYP50" s="168"/>
      <c r="DYQ50" s="168"/>
      <c r="DYR50" s="168"/>
      <c r="DYS50" s="173"/>
      <c r="DYT50" s="168"/>
      <c r="DYU50" s="164"/>
      <c r="DYV50" s="167"/>
      <c r="DYW50" s="168"/>
      <c r="DYX50" s="172"/>
      <c r="DYY50" s="168"/>
      <c r="DYZ50" s="168"/>
      <c r="DZA50" s="168"/>
      <c r="DZB50" s="173"/>
      <c r="DZC50" s="168"/>
      <c r="DZD50" s="164"/>
      <c r="DZE50" s="167"/>
      <c r="DZF50" s="168"/>
      <c r="DZG50" s="172"/>
      <c r="DZH50" s="168"/>
      <c r="DZI50" s="168"/>
      <c r="DZJ50" s="168"/>
      <c r="DZK50" s="173"/>
      <c r="DZL50" s="168"/>
      <c r="DZM50" s="164"/>
      <c r="DZN50" s="167"/>
      <c r="DZO50" s="168"/>
      <c r="DZP50" s="172"/>
      <c r="DZQ50" s="168"/>
      <c r="DZR50" s="168"/>
      <c r="DZS50" s="168"/>
      <c r="DZT50" s="173"/>
      <c r="DZU50" s="168"/>
      <c r="DZV50" s="164"/>
      <c r="DZW50" s="167"/>
      <c r="DZX50" s="168"/>
      <c r="DZY50" s="172"/>
      <c r="DZZ50" s="168"/>
      <c r="EAA50" s="168"/>
      <c r="EAB50" s="168"/>
      <c r="EAC50" s="173"/>
      <c r="EAD50" s="168"/>
      <c r="EAE50" s="164"/>
      <c r="EAF50" s="167"/>
      <c r="EAG50" s="168"/>
      <c r="EAH50" s="172"/>
      <c r="EAI50" s="168"/>
      <c r="EAJ50" s="168"/>
      <c r="EAK50" s="168"/>
      <c r="EAL50" s="173"/>
      <c r="EAM50" s="168"/>
      <c r="EAN50" s="164"/>
      <c r="EAO50" s="167"/>
      <c r="EAP50" s="168"/>
      <c r="EAQ50" s="172"/>
      <c r="EAR50" s="168"/>
      <c r="EAS50" s="168"/>
      <c r="EAT50" s="168"/>
      <c r="EAU50" s="173"/>
      <c r="EAV50" s="168"/>
      <c r="EAW50" s="164"/>
      <c r="EAX50" s="167"/>
      <c r="EAY50" s="168"/>
      <c r="EAZ50" s="172"/>
      <c r="EBA50" s="168"/>
      <c r="EBB50" s="168"/>
      <c r="EBC50" s="168"/>
      <c r="EBD50" s="173"/>
      <c r="EBE50" s="168"/>
      <c r="EBF50" s="164"/>
      <c r="EBG50" s="167"/>
      <c r="EBH50" s="168"/>
      <c r="EBI50" s="172"/>
      <c r="EBJ50" s="168"/>
      <c r="EBK50" s="168"/>
      <c r="EBL50" s="168"/>
      <c r="EBM50" s="173"/>
      <c r="EBN50" s="168"/>
      <c r="EBO50" s="164"/>
      <c r="EBP50" s="167"/>
      <c r="EBQ50" s="168"/>
      <c r="EBR50" s="172"/>
      <c r="EBS50" s="168"/>
      <c r="EBT50" s="168"/>
      <c r="EBU50" s="168"/>
      <c r="EBV50" s="173"/>
      <c r="EBW50" s="168"/>
      <c r="EBX50" s="164"/>
      <c r="EBY50" s="167"/>
      <c r="EBZ50" s="168"/>
      <c r="ECA50" s="172"/>
      <c r="ECB50" s="168"/>
      <c r="ECC50" s="168"/>
      <c r="ECD50" s="168"/>
      <c r="ECE50" s="173"/>
      <c r="ECF50" s="168"/>
      <c r="ECG50" s="164"/>
      <c r="ECH50" s="167"/>
      <c r="ECI50" s="168"/>
      <c r="ECJ50" s="172"/>
      <c r="ECK50" s="168"/>
      <c r="ECL50" s="168"/>
      <c r="ECM50" s="168"/>
      <c r="ECN50" s="173"/>
      <c r="ECO50" s="168"/>
      <c r="ECP50" s="164"/>
      <c r="ECQ50" s="167"/>
      <c r="ECR50" s="168"/>
      <c r="ECS50" s="172"/>
      <c r="ECT50" s="168"/>
      <c r="ECU50" s="168"/>
      <c r="ECV50" s="168"/>
      <c r="ECW50" s="173"/>
      <c r="ECX50" s="168"/>
      <c r="ECY50" s="164"/>
      <c r="ECZ50" s="167"/>
      <c r="EDA50" s="168"/>
      <c r="EDB50" s="172"/>
      <c r="EDC50" s="168"/>
      <c r="EDD50" s="168"/>
      <c r="EDE50" s="168"/>
      <c r="EDF50" s="173"/>
      <c r="EDG50" s="168"/>
      <c r="EDH50" s="164"/>
      <c r="EDI50" s="167"/>
      <c r="EDJ50" s="168"/>
      <c r="EDK50" s="172"/>
      <c r="EDL50" s="168"/>
      <c r="EDM50" s="168"/>
      <c r="EDN50" s="168"/>
      <c r="EDO50" s="173"/>
      <c r="EDP50" s="168"/>
      <c r="EDQ50" s="164"/>
      <c r="EDR50" s="167"/>
      <c r="EDS50" s="168"/>
      <c r="EDT50" s="172"/>
      <c r="EDU50" s="168"/>
      <c r="EDV50" s="168"/>
      <c r="EDW50" s="168"/>
      <c r="EDX50" s="173"/>
      <c r="EDY50" s="168"/>
      <c r="EDZ50" s="164"/>
      <c r="EEA50" s="167"/>
      <c r="EEB50" s="168"/>
      <c r="EEC50" s="172"/>
      <c r="EED50" s="168"/>
      <c r="EEE50" s="168"/>
      <c r="EEF50" s="168"/>
      <c r="EEG50" s="173"/>
      <c r="EEH50" s="168"/>
      <c r="EEI50" s="164"/>
      <c r="EEJ50" s="167"/>
      <c r="EEK50" s="168"/>
      <c r="EEL50" s="172"/>
      <c r="EEM50" s="168"/>
      <c r="EEN50" s="168"/>
      <c r="EEO50" s="168"/>
      <c r="EEP50" s="173"/>
      <c r="EEQ50" s="168"/>
      <c r="EER50" s="164"/>
      <c r="EES50" s="167"/>
      <c r="EET50" s="168"/>
      <c r="EEU50" s="172"/>
      <c r="EEV50" s="168"/>
      <c r="EEW50" s="168"/>
      <c r="EEX50" s="168"/>
      <c r="EEY50" s="173"/>
      <c r="EEZ50" s="168"/>
      <c r="EFA50" s="164"/>
      <c r="EFB50" s="167"/>
      <c r="EFC50" s="168"/>
      <c r="EFD50" s="172"/>
      <c r="EFE50" s="168"/>
      <c r="EFF50" s="168"/>
      <c r="EFG50" s="168"/>
      <c r="EFH50" s="173"/>
      <c r="EFI50" s="168"/>
      <c r="EFJ50" s="164"/>
      <c r="EFK50" s="167"/>
      <c r="EFL50" s="168"/>
      <c r="EFM50" s="172"/>
      <c r="EFN50" s="168"/>
      <c r="EFO50" s="168"/>
      <c r="EFP50" s="168"/>
      <c r="EFQ50" s="173"/>
      <c r="EFR50" s="168"/>
      <c r="EFS50" s="164"/>
      <c r="EFT50" s="167"/>
      <c r="EFU50" s="168"/>
      <c r="EFV50" s="172"/>
      <c r="EFW50" s="168"/>
      <c r="EFX50" s="168"/>
      <c r="EFY50" s="168"/>
      <c r="EFZ50" s="173"/>
      <c r="EGA50" s="168"/>
      <c r="EGB50" s="164"/>
      <c r="EGC50" s="167"/>
      <c r="EGD50" s="168"/>
      <c r="EGE50" s="172"/>
      <c r="EGF50" s="168"/>
      <c r="EGG50" s="168"/>
      <c r="EGH50" s="168"/>
      <c r="EGI50" s="173"/>
      <c r="EGJ50" s="168"/>
      <c r="EGK50" s="164"/>
      <c r="EGL50" s="167"/>
      <c r="EGM50" s="168"/>
      <c r="EGN50" s="172"/>
      <c r="EGO50" s="168"/>
      <c r="EGP50" s="168"/>
      <c r="EGQ50" s="168"/>
      <c r="EGR50" s="173"/>
      <c r="EGS50" s="168"/>
      <c r="EGT50" s="164"/>
      <c r="EGU50" s="167"/>
      <c r="EGV50" s="168"/>
      <c r="EGW50" s="172"/>
      <c r="EGX50" s="168"/>
      <c r="EGY50" s="168"/>
      <c r="EGZ50" s="168"/>
      <c r="EHA50" s="173"/>
      <c r="EHB50" s="168"/>
      <c r="EHC50" s="164"/>
      <c r="EHD50" s="167"/>
      <c r="EHE50" s="168"/>
      <c r="EHF50" s="172"/>
      <c r="EHG50" s="168"/>
      <c r="EHH50" s="168"/>
      <c r="EHI50" s="168"/>
      <c r="EHJ50" s="173"/>
      <c r="EHK50" s="168"/>
      <c r="EHL50" s="164"/>
      <c r="EHM50" s="167"/>
      <c r="EHN50" s="168"/>
      <c r="EHO50" s="172"/>
      <c r="EHP50" s="168"/>
      <c r="EHQ50" s="168"/>
      <c r="EHR50" s="168"/>
      <c r="EHS50" s="173"/>
      <c r="EHT50" s="168"/>
      <c r="EHU50" s="164"/>
      <c r="EHV50" s="167"/>
      <c r="EHW50" s="168"/>
      <c r="EHX50" s="172"/>
      <c r="EHY50" s="168"/>
      <c r="EHZ50" s="168"/>
      <c r="EIA50" s="168"/>
      <c r="EIB50" s="173"/>
      <c r="EIC50" s="168"/>
      <c r="EID50" s="164"/>
      <c r="EIE50" s="167"/>
      <c r="EIF50" s="168"/>
      <c r="EIG50" s="172"/>
      <c r="EIH50" s="168"/>
      <c r="EII50" s="168"/>
      <c r="EIJ50" s="168"/>
      <c r="EIK50" s="173"/>
      <c r="EIL50" s="168"/>
      <c r="EIM50" s="164"/>
      <c r="EIN50" s="167"/>
      <c r="EIO50" s="168"/>
      <c r="EIP50" s="172"/>
      <c r="EIQ50" s="168"/>
      <c r="EIR50" s="168"/>
      <c r="EIS50" s="168"/>
      <c r="EIT50" s="173"/>
      <c r="EIU50" s="168"/>
      <c r="EIV50" s="164"/>
      <c r="EIW50" s="167"/>
      <c r="EIX50" s="168"/>
      <c r="EIY50" s="172"/>
      <c r="EIZ50" s="168"/>
      <c r="EJA50" s="168"/>
      <c r="EJB50" s="168"/>
      <c r="EJC50" s="173"/>
      <c r="EJD50" s="168"/>
      <c r="EJE50" s="164"/>
      <c r="EJF50" s="167"/>
      <c r="EJG50" s="168"/>
      <c r="EJH50" s="172"/>
      <c r="EJI50" s="168"/>
      <c r="EJJ50" s="168"/>
      <c r="EJK50" s="168"/>
      <c r="EJL50" s="173"/>
      <c r="EJM50" s="168"/>
      <c r="EJN50" s="164"/>
      <c r="EJO50" s="167"/>
      <c r="EJP50" s="168"/>
      <c r="EJQ50" s="172"/>
      <c r="EJR50" s="168"/>
      <c r="EJS50" s="168"/>
      <c r="EJT50" s="168"/>
      <c r="EJU50" s="173"/>
      <c r="EJV50" s="168"/>
      <c r="EJW50" s="164"/>
      <c r="EJX50" s="167"/>
      <c r="EJY50" s="168"/>
      <c r="EJZ50" s="172"/>
      <c r="EKA50" s="168"/>
      <c r="EKB50" s="168"/>
      <c r="EKC50" s="168"/>
      <c r="EKD50" s="173"/>
      <c r="EKE50" s="168"/>
      <c r="EKF50" s="164"/>
      <c r="EKG50" s="167"/>
      <c r="EKH50" s="168"/>
      <c r="EKI50" s="172"/>
      <c r="EKJ50" s="168"/>
      <c r="EKK50" s="168"/>
      <c r="EKL50" s="168"/>
      <c r="EKM50" s="173"/>
      <c r="EKN50" s="168"/>
      <c r="EKO50" s="164"/>
      <c r="EKP50" s="167"/>
      <c r="EKQ50" s="168"/>
      <c r="EKR50" s="172"/>
      <c r="EKS50" s="168"/>
      <c r="EKT50" s="168"/>
      <c r="EKU50" s="168"/>
      <c r="EKV50" s="173"/>
      <c r="EKW50" s="168"/>
      <c r="EKX50" s="164"/>
      <c r="EKY50" s="167"/>
      <c r="EKZ50" s="168"/>
      <c r="ELA50" s="172"/>
      <c r="ELB50" s="168"/>
      <c r="ELC50" s="168"/>
      <c r="ELD50" s="168"/>
      <c r="ELE50" s="173"/>
      <c r="ELF50" s="168"/>
      <c r="ELG50" s="164"/>
      <c r="ELH50" s="167"/>
      <c r="ELI50" s="168"/>
      <c r="ELJ50" s="172"/>
      <c r="ELK50" s="168"/>
      <c r="ELL50" s="168"/>
      <c r="ELM50" s="168"/>
      <c r="ELN50" s="173"/>
      <c r="ELO50" s="168"/>
      <c r="ELP50" s="164"/>
      <c r="ELQ50" s="167"/>
      <c r="ELR50" s="168"/>
      <c r="ELS50" s="172"/>
      <c r="ELT50" s="168"/>
      <c r="ELU50" s="168"/>
      <c r="ELV50" s="168"/>
      <c r="ELW50" s="173"/>
      <c r="ELX50" s="168"/>
      <c r="ELY50" s="164"/>
      <c r="ELZ50" s="167"/>
      <c r="EMA50" s="168"/>
      <c r="EMB50" s="172"/>
      <c r="EMC50" s="168"/>
      <c r="EMD50" s="168"/>
      <c r="EME50" s="168"/>
      <c r="EMF50" s="173"/>
      <c r="EMG50" s="168"/>
      <c r="EMH50" s="164"/>
      <c r="EMI50" s="167"/>
      <c r="EMJ50" s="168"/>
      <c r="EMK50" s="172"/>
      <c r="EML50" s="168"/>
      <c r="EMM50" s="168"/>
      <c r="EMN50" s="168"/>
      <c r="EMO50" s="173"/>
      <c r="EMP50" s="168"/>
      <c r="EMQ50" s="164"/>
      <c r="EMR50" s="167"/>
      <c r="EMS50" s="168"/>
      <c r="EMT50" s="172"/>
      <c r="EMU50" s="168"/>
      <c r="EMV50" s="168"/>
      <c r="EMW50" s="168"/>
      <c r="EMX50" s="173"/>
      <c r="EMY50" s="168"/>
      <c r="EMZ50" s="164"/>
      <c r="ENA50" s="167"/>
      <c r="ENB50" s="168"/>
      <c r="ENC50" s="172"/>
      <c r="END50" s="168"/>
      <c r="ENE50" s="168"/>
      <c r="ENF50" s="168"/>
      <c r="ENG50" s="173"/>
      <c r="ENH50" s="168"/>
      <c r="ENI50" s="164"/>
      <c r="ENJ50" s="167"/>
      <c r="ENK50" s="168"/>
      <c r="ENL50" s="172"/>
      <c r="ENM50" s="168"/>
      <c r="ENN50" s="168"/>
      <c r="ENO50" s="168"/>
      <c r="ENP50" s="173"/>
      <c r="ENQ50" s="168"/>
      <c r="ENR50" s="164"/>
      <c r="ENS50" s="167"/>
      <c r="ENT50" s="168"/>
      <c r="ENU50" s="172"/>
      <c r="ENV50" s="168"/>
      <c r="ENW50" s="168"/>
      <c r="ENX50" s="168"/>
      <c r="ENY50" s="173"/>
      <c r="ENZ50" s="168"/>
      <c r="EOA50" s="164"/>
      <c r="EOB50" s="167"/>
      <c r="EOC50" s="168"/>
      <c r="EOD50" s="172"/>
      <c r="EOE50" s="168"/>
      <c r="EOF50" s="168"/>
      <c r="EOG50" s="168"/>
      <c r="EOH50" s="173"/>
      <c r="EOI50" s="168"/>
      <c r="EOJ50" s="164"/>
      <c r="EOK50" s="167"/>
      <c r="EOL50" s="168"/>
      <c r="EOM50" s="172"/>
      <c r="EON50" s="168"/>
      <c r="EOO50" s="168"/>
      <c r="EOP50" s="168"/>
      <c r="EOQ50" s="173"/>
      <c r="EOR50" s="168"/>
      <c r="EOS50" s="164"/>
      <c r="EOT50" s="167"/>
      <c r="EOU50" s="168"/>
      <c r="EOV50" s="172"/>
      <c r="EOW50" s="168"/>
      <c r="EOX50" s="168"/>
      <c r="EOY50" s="168"/>
      <c r="EOZ50" s="173"/>
      <c r="EPA50" s="168"/>
      <c r="EPB50" s="164"/>
      <c r="EPC50" s="167"/>
      <c r="EPD50" s="168"/>
      <c r="EPE50" s="172"/>
      <c r="EPF50" s="168"/>
      <c r="EPG50" s="168"/>
      <c r="EPH50" s="168"/>
      <c r="EPI50" s="173"/>
      <c r="EPJ50" s="168"/>
      <c r="EPK50" s="164"/>
      <c r="EPL50" s="167"/>
      <c r="EPM50" s="168"/>
      <c r="EPN50" s="172"/>
      <c r="EPO50" s="168"/>
      <c r="EPP50" s="168"/>
      <c r="EPQ50" s="168"/>
      <c r="EPR50" s="173"/>
      <c r="EPS50" s="168"/>
      <c r="EPT50" s="164"/>
      <c r="EPU50" s="167"/>
      <c r="EPV50" s="168"/>
      <c r="EPW50" s="172"/>
      <c r="EPX50" s="168"/>
      <c r="EPY50" s="168"/>
      <c r="EPZ50" s="168"/>
      <c r="EQA50" s="173"/>
      <c r="EQB50" s="168"/>
      <c r="EQC50" s="164"/>
      <c r="EQD50" s="167"/>
      <c r="EQE50" s="168"/>
      <c r="EQF50" s="172"/>
      <c r="EQG50" s="168"/>
      <c r="EQH50" s="168"/>
      <c r="EQI50" s="168"/>
      <c r="EQJ50" s="173"/>
      <c r="EQK50" s="168"/>
      <c r="EQL50" s="164"/>
      <c r="EQM50" s="167"/>
      <c r="EQN50" s="168"/>
      <c r="EQO50" s="172"/>
      <c r="EQP50" s="168"/>
      <c r="EQQ50" s="168"/>
      <c r="EQR50" s="168"/>
      <c r="EQS50" s="173"/>
      <c r="EQT50" s="168"/>
      <c r="EQU50" s="164"/>
      <c r="EQV50" s="167"/>
      <c r="EQW50" s="168"/>
      <c r="EQX50" s="172"/>
      <c r="EQY50" s="168"/>
      <c r="EQZ50" s="168"/>
      <c r="ERA50" s="168"/>
      <c r="ERB50" s="173"/>
      <c r="ERC50" s="168"/>
      <c r="ERD50" s="164"/>
      <c r="ERE50" s="167"/>
      <c r="ERF50" s="168"/>
      <c r="ERG50" s="172"/>
      <c r="ERH50" s="168"/>
      <c r="ERI50" s="168"/>
      <c r="ERJ50" s="168"/>
      <c r="ERK50" s="173"/>
      <c r="ERL50" s="168"/>
      <c r="ERM50" s="164"/>
      <c r="ERN50" s="167"/>
      <c r="ERO50" s="168"/>
      <c r="ERP50" s="172"/>
      <c r="ERQ50" s="168"/>
      <c r="ERR50" s="168"/>
      <c r="ERS50" s="168"/>
      <c r="ERT50" s="173"/>
      <c r="ERU50" s="168"/>
      <c r="ERV50" s="164"/>
      <c r="ERW50" s="167"/>
      <c r="ERX50" s="168"/>
      <c r="ERY50" s="172"/>
      <c r="ERZ50" s="168"/>
      <c r="ESA50" s="168"/>
      <c r="ESB50" s="168"/>
      <c r="ESC50" s="173"/>
      <c r="ESD50" s="168"/>
      <c r="ESE50" s="164"/>
      <c r="ESF50" s="167"/>
      <c r="ESG50" s="168"/>
      <c r="ESH50" s="172"/>
      <c r="ESI50" s="168"/>
      <c r="ESJ50" s="168"/>
      <c r="ESK50" s="168"/>
      <c r="ESL50" s="173"/>
      <c r="ESM50" s="168"/>
      <c r="ESN50" s="164"/>
      <c r="ESO50" s="167"/>
      <c r="ESP50" s="168"/>
      <c r="ESQ50" s="172"/>
      <c r="ESR50" s="168"/>
      <c r="ESS50" s="168"/>
      <c r="EST50" s="168"/>
      <c r="ESU50" s="173"/>
      <c r="ESV50" s="168"/>
      <c r="ESW50" s="164"/>
      <c r="ESX50" s="167"/>
      <c r="ESY50" s="168"/>
      <c r="ESZ50" s="172"/>
      <c r="ETA50" s="168"/>
      <c r="ETB50" s="168"/>
      <c r="ETC50" s="168"/>
      <c r="ETD50" s="173"/>
      <c r="ETE50" s="168"/>
      <c r="ETF50" s="164"/>
      <c r="ETG50" s="167"/>
      <c r="ETH50" s="168"/>
      <c r="ETI50" s="172"/>
      <c r="ETJ50" s="168"/>
      <c r="ETK50" s="168"/>
      <c r="ETL50" s="168"/>
      <c r="ETM50" s="173"/>
      <c r="ETN50" s="168"/>
      <c r="ETO50" s="164"/>
      <c r="ETP50" s="167"/>
      <c r="ETQ50" s="168"/>
      <c r="ETR50" s="172"/>
      <c r="ETS50" s="168"/>
      <c r="ETT50" s="168"/>
      <c r="ETU50" s="168"/>
      <c r="ETV50" s="173"/>
      <c r="ETW50" s="168"/>
      <c r="ETX50" s="164"/>
      <c r="ETY50" s="167"/>
      <c r="ETZ50" s="168"/>
      <c r="EUA50" s="172"/>
      <c r="EUB50" s="168"/>
      <c r="EUC50" s="168"/>
      <c r="EUD50" s="168"/>
      <c r="EUE50" s="173"/>
      <c r="EUF50" s="168"/>
      <c r="EUG50" s="164"/>
      <c r="EUH50" s="167"/>
      <c r="EUI50" s="168"/>
      <c r="EUJ50" s="172"/>
      <c r="EUK50" s="168"/>
      <c r="EUL50" s="168"/>
      <c r="EUM50" s="168"/>
      <c r="EUN50" s="173"/>
      <c r="EUO50" s="168"/>
      <c r="EUP50" s="164"/>
      <c r="EUQ50" s="167"/>
      <c r="EUR50" s="168"/>
      <c r="EUS50" s="172"/>
      <c r="EUT50" s="168"/>
      <c r="EUU50" s="168"/>
      <c r="EUV50" s="168"/>
      <c r="EUW50" s="173"/>
      <c r="EUX50" s="168"/>
      <c r="EUY50" s="164"/>
      <c r="EUZ50" s="167"/>
      <c r="EVA50" s="168"/>
      <c r="EVB50" s="172"/>
      <c r="EVC50" s="168"/>
      <c r="EVD50" s="168"/>
      <c r="EVE50" s="168"/>
      <c r="EVF50" s="173"/>
      <c r="EVG50" s="168"/>
      <c r="EVH50" s="164"/>
      <c r="EVI50" s="167"/>
      <c r="EVJ50" s="168"/>
      <c r="EVK50" s="172"/>
      <c r="EVL50" s="168"/>
      <c r="EVM50" s="168"/>
      <c r="EVN50" s="168"/>
      <c r="EVO50" s="173"/>
      <c r="EVP50" s="168"/>
      <c r="EVQ50" s="164"/>
      <c r="EVR50" s="167"/>
      <c r="EVS50" s="168"/>
      <c r="EVT50" s="172"/>
      <c r="EVU50" s="168"/>
      <c r="EVV50" s="168"/>
      <c r="EVW50" s="168"/>
      <c r="EVX50" s="173"/>
      <c r="EVY50" s="168"/>
      <c r="EVZ50" s="164"/>
      <c r="EWA50" s="167"/>
      <c r="EWB50" s="168"/>
      <c r="EWC50" s="172"/>
      <c r="EWD50" s="168"/>
      <c r="EWE50" s="168"/>
      <c r="EWF50" s="168"/>
      <c r="EWG50" s="173"/>
      <c r="EWH50" s="168"/>
      <c r="EWI50" s="164"/>
      <c r="EWJ50" s="167"/>
      <c r="EWK50" s="168"/>
      <c r="EWL50" s="172"/>
      <c r="EWM50" s="168"/>
      <c r="EWN50" s="168"/>
      <c r="EWO50" s="168"/>
      <c r="EWP50" s="173"/>
      <c r="EWQ50" s="168"/>
      <c r="EWR50" s="164"/>
      <c r="EWS50" s="167"/>
      <c r="EWT50" s="168"/>
      <c r="EWU50" s="172"/>
      <c r="EWV50" s="168"/>
      <c r="EWW50" s="168"/>
      <c r="EWX50" s="168"/>
      <c r="EWY50" s="173"/>
      <c r="EWZ50" s="168"/>
      <c r="EXA50" s="164"/>
      <c r="EXB50" s="167"/>
      <c r="EXC50" s="168"/>
      <c r="EXD50" s="172"/>
      <c r="EXE50" s="168"/>
      <c r="EXF50" s="168"/>
      <c r="EXG50" s="168"/>
      <c r="EXH50" s="173"/>
      <c r="EXI50" s="168"/>
      <c r="EXJ50" s="164"/>
      <c r="EXK50" s="167"/>
      <c r="EXL50" s="168"/>
      <c r="EXM50" s="172"/>
      <c r="EXN50" s="168"/>
      <c r="EXO50" s="168"/>
      <c r="EXP50" s="168"/>
      <c r="EXQ50" s="173"/>
      <c r="EXR50" s="168"/>
      <c r="EXS50" s="164"/>
      <c r="EXT50" s="167"/>
      <c r="EXU50" s="168"/>
      <c r="EXV50" s="172"/>
      <c r="EXW50" s="168"/>
      <c r="EXX50" s="168"/>
      <c r="EXY50" s="168"/>
      <c r="EXZ50" s="173"/>
      <c r="EYA50" s="168"/>
      <c r="EYB50" s="164"/>
      <c r="EYC50" s="167"/>
      <c r="EYD50" s="168"/>
      <c r="EYE50" s="172"/>
      <c r="EYF50" s="168"/>
      <c r="EYG50" s="168"/>
      <c r="EYH50" s="168"/>
      <c r="EYI50" s="173"/>
      <c r="EYJ50" s="168"/>
      <c r="EYK50" s="164"/>
      <c r="EYL50" s="167"/>
      <c r="EYM50" s="168"/>
      <c r="EYN50" s="172"/>
      <c r="EYO50" s="168"/>
      <c r="EYP50" s="168"/>
      <c r="EYQ50" s="168"/>
      <c r="EYR50" s="173"/>
      <c r="EYS50" s="168"/>
      <c r="EYT50" s="164"/>
      <c r="EYU50" s="167"/>
      <c r="EYV50" s="168"/>
      <c r="EYW50" s="172"/>
      <c r="EYX50" s="168"/>
      <c r="EYY50" s="168"/>
      <c r="EYZ50" s="168"/>
      <c r="EZA50" s="173"/>
      <c r="EZB50" s="168"/>
      <c r="EZC50" s="164"/>
      <c r="EZD50" s="167"/>
      <c r="EZE50" s="168"/>
      <c r="EZF50" s="172"/>
      <c r="EZG50" s="168"/>
      <c r="EZH50" s="168"/>
      <c r="EZI50" s="168"/>
      <c r="EZJ50" s="173"/>
      <c r="EZK50" s="168"/>
      <c r="EZL50" s="164"/>
      <c r="EZM50" s="167"/>
      <c r="EZN50" s="168"/>
      <c r="EZO50" s="172"/>
      <c r="EZP50" s="168"/>
      <c r="EZQ50" s="168"/>
      <c r="EZR50" s="168"/>
      <c r="EZS50" s="173"/>
      <c r="EZT50" s="168"/>
      <c r="EZU50" s="164"/>
      <c r="EZV50" s="167"/>
      <c r="EZW50" s="168"/>
      <c r="EZX50" s="172"/>
      <c r="EZY50" s="168"/>
      <c r="EZZ50" s="168"/>
      <c r="FAA50" s="168"/>
      <c r="FAB50" s="173"/>
      <c r="FAC50" s="168"/>
      <c r="FAD50" s="164"/>
      <c r="FAE50" s="167"/>
      <c r="FAF50" s="168"/>
      <c r="FAG50" s="172"/>
      <c r="FAH50" s="168"/>
      <c r="FAI50" s="168"/>
      <c r="FAJ50" s="168"/>
      <c r="FAK50" s="173"/>
      <c r="FAL50" s="168"/>
      <c r="FAM50" s="164"/>
      <c r="FAN50" s="167"/>
      <c r="FAO50" s="168"/>
      <c r="FAP50" s="172"/>
      <c r="FAQ50" s="168"/>
      <c r="FAR50" s="168"/>
      <c r="FAS50" s="168"/>
      <c r="FAT50" s="173"/>
      <c r="FAU50" s="168"/>
      <c r="FAV50" s="164"/>
      <c r="FAW50" s="167"/>
      <c r="FAX50" s="168"/>
      <c r="FAY50" s="172"/>
      <c r="FAZ50" s="168"/>
      <c r="FBA50" s="168"/>
      <c r="FBB50" s="168"/>
      <c r="FBC50" s="173"/>
      <c r="FBD50" s="168"/>
      <c r="FBE50" s="164"/>
      <c r="FBF50" s="167"/>
      <c r="FBG50" s="168"/>
      <c r="FBH50" s="172"/>
      <c r="FBI50" s="168"/>
      <c r="FBJ50" s="168"/>
      <c r="FBK50" s="168"/>
      <c r="FBL50" s="173"/>
      <c r="FBM50" s="168"/>
      <c r="FBN50" s="164"/>
      <c r="FBO50" s="167"/>
      <c r="FBP50" s="168"/>
      <c r="FBQ50" s="172"/>
      <c r="FBR50" s="168"/>
      <c r="FBS50" s="168"/>
      <c r="FBT50" s="168"/>
      <c r="FBU50" s="173"/>
      <c r="FBV50" s="168"/>
      <c r="FBW50" s="164"/>
      <c r="FBX50" s="167"/>
      <c r="FBY50" s="168"/>
      <c r="FBZ50" s="172"/>
      <c r="FCA50" s="168"/>
      <c r="FCB50" s="168"/>
      <c r="FCC50" s="168"/>
      <c r="FCD50" s="173"/>
      <c r="FCE50" s="168"/>
      <c r="FCF50" s="164"/>
      <c r="FCG50" s="167"/>
      <c r="FCH50" s="168"/>
      <c r="FCI50" s="172"/>
      <c r="FCJ50" s="168"/>
      <c r="FCK50" s="168"/>
      <c r="FCL50" s="168"/>
      <c r="FCM50" s="173"/>
      <c r="FCN50" s="168"/>
      <c r="FCO50" s="164"/>
      <c r="FCP50" s="167"/>
      <c r="FCQ50" s="168"/>
      <c r="FCR50" s="172"/>
      <c r="FCS50" s="168"/>
      <c r="FCT50" s="168"/>
      <c r="FCU50" s="168"/>
      <c r="FCV50" s="173"/>
      <c r="FCW50" s="168"/>
      <c r="FCX50" s="164"/>
      <c r="FCY50" s="167"/>
      <c r="FCZ50" s="168"/>
      <c r="FDA50" s="172"/>
      <c r="FDB50" s="168"/>
      <c r="FDC50" s="168"/>
      <c r="FDD50" s="168"/>
      <c r="FDE50" s="173"/>
      <c r="FDF50" s="168"/>
      <c r="FDG50" s="164"/>
      <c r="FDH50" s="167"/>
      <c r="FDI50" s="168"/>
      <c r="FDJ50" s="172"/>
      <c r="FDK50" s="168"/>
      <c r="FDL50" s="168"/>
      <c r="FDM50" s="168"/>
      <c r="FDN50" s="173"/>
      <c r="FDO50" s="168"/>
      <c r="FDP50" s="164"/>
      <c r="FDQ50" s="167"/>
      <c r="FDR50" s="168"/>
      <c r="FDS50" s="172"/>
      <c r="FDT50" s="168"/>
      <c r="FDU50" s="168"/>
      <c r="FDV50" s="168"/>
      <c r="FDW50" s="173"/>
      <c r="FDX50" s="168"/>
      <c r="FDY50" s="164"/>
      <c r="FDZ50" s="167"/>
      <c r="FEA50" s="168"/>
      <c r="FEB50" s="172"/>
      <c r="FEC50" s="168"/>
      <c r="FED50" s="168"/>
      <c r="FEE50" s="168"/>
      <c r="FEF50" s="173"/>
      <c r="FEG50" s="168"/>
      <c r="FEH50" s="164"/>
      <c r="FEI50" s="167"/>
      <c r="FEJ50" s="168"/>
      <c r="FEK50" s="172"/>
      <c r="FEL50" s="168"/>
      <c r="FEM50" s="168"/>
      <c r="FEN50" s="168"/>
      <c r="FEO50" s="173"/>
      <c r="FEP50" s="168"/>
      <c r="FEQ50" s="164"/>
      <c r="FER50" s="167"/>
      <c r="FES50" s="168"/>
      <c r="FET50" s="172"/>
      <c r="FEU50" s="168"/>
      <c r="FEV50" s="168"/>
      <c r="FEW50" s="168"/>
      <c r="FEX50" s="173"/>
      <c r="FEY50" s="168"/>
      <c r="FEZ50" s="164"/>
      <c r="FFA50" s="167"/>
      <c r="FFB50" s="168"/>
      <c r="FFC50" s="172"/>
      <c r="FFD50" s="168"/>
      <c r="FFE50" s="168"/>
      <c r="FFF50" s="168"/>
      <c r="FFG50" s="173"/>
      <c r="FFH50" s="168"/>
      <c r="FFI50" s="164"/>
      <c r="FFJ50" s="167"/>
      <c r="FFK50" s="168"/>
      <c r="FFL50" s="172"/>
      <c r="FFM50" s="168"/>
      <c r="FFN50" s="168"/>
      <c r="FFO50" s="168"/>
      <c r="FFP50" s="173"/>
      <c r="FFQ50" s="168"/>
      <c r="FFR50" s="164"/>
      <c r="FFS50" s="167"/>
      <c r="FFT50" s="168"/>
      <c r="FFU50" s="172"/>
      <c r="FFV50" s="168"/>
      <c r="FFW50" s="168"/>
      <c r="FFX50" s="168"/>
      <c r="FFY50" s="173"/>
      <c r="FFZ50" s="168"/>
      <c r="FGA50" s="164"/>
      <c r="FGB50" s="167"/>
      <c r="FGC50" s="168"/>
      <c r="FGD50" s="172"/>
      <c r="FGE50" s="168"/>
      <c r="FGF50" s="168"/>
      <c r="FGG50" s="168"/>
      <c r="FGH50" s="173"/>
      <c r="FGI50" s="168"/>
      <c r="FGJ50" s="164"/>
      <c r="FGK50" s="167"/>
      <c r="FGL50" s="168"/>
      <c r="FGM50" s="172"/>
      <c r="FGN50" s="168"/>
      <c r="FGO50" s="168"/>
      <c r="FGP50" s="168"/>
      <c r="FGQ50" s="173"/>
      <c r="FGR50" s="168"/>
      <c r="FGS50" s="164"/>
      <c r="FGT50" s="167"/>
      <c r="FGU50" s="168"/>
      <c r="FGV50" s="172"/>
      <c r="FGW50" s="168"/>
      <c r="FGX50" s="168"/>
      <c r="FGY50" s="168"/>
      <c r="FGZ50" s="173"/>
      <c r="FHA50" s="168"/>
      <c r="FHB50" s="164"/>
      <c r="FHC50" s="167"/>
      <c r="FHD50" s="168"/>
      <c r="FHE50" s="172"/>
      <c r="FHF50" s="168"/>
      <c r="FHG50" s="168"/>
      <c r="FHH50" s="168"/>
      <c r="FHI50" s="173"/>
      <c r="FHJ50" s="168"/>
      <c r="FHK50" s="164"/>
      <c r="FHL50" s="167"/>
      <c r="FHM50" s="168"/>
      <c r="FHN50" s="172"/>
      <c r="FHO50" s="168"/>
      <c r="FHP50" s="168"/>
      <c r="FHQ50" s="168"/>
      <c r="FHR50" s="173"/>
      <c r="FHS50" s="168"/>
      <c r="FHT50" s="164"/>
      <c r="FHU50" s="167"/>
      <c r="FHV50" s="168"/>
      <c r="FHW50" s="172"/>
      <c r="FHX50" s="168"/>
      <c r="FHY50" s="168"/>
      <c r="FHZ50" s="168"/>
      <c r="FIA50" s="173"/>
      <c r="FIB50" s="168"/>
      <c r="FIC50" s="164"/>
      <c r="FID50" s="167"/>
      <c r="FIE50" s="168"/>
      <c r="FIF50" s="172"/>
      <c r="FIG50" s="168"/>
      <c r="FIH50" s="168"/>
      <c r="FII50" s="168"/>
      <c r="FIJ50" s="173"/>
      <c r="FIK50" s="168"/>
      <c r="FIL50" s="164"/>
      <c r="FIM50" s="167"/>
      <c r="FIN50" s="168"/>
      <c r="FIO50" s="172"/>
      <c r="FIP50" s="168"/>
      <c r="FIQ50" s="168"/>
      <c r="FIR50" s="168"/>
      <c r="FIS50" s="173"/>
      <c r="FIT50" s="168"/>
      <c r="FIU50" s="164"/>
      <c r="FIV50" s="167"/>
      <c r="FIW50" s="168"/>
      <c r="FIX50" s="172"/>
      <c r="FIY50" s="168"/>
      <c r="FIZ50" s="168"/>
      <c r="FJA50" s="168"/>
      <c r="FJB50" s="173"/>
      <c r="FJC50" s="168"/>
      <c r="FJD50" s="164"/>
      <c r="FJE50" s="167"/>
      <c r="FJF50" s="168"/>
      <c r="FJG50" s="172"/>
      <c r="FJH50" s="168"/>
      <c r="FJI50" s="168"/>
      <c r="FJJ50" s="168"/>
      <c r="FJK50" s="173"/>
      <c r="FJL50" s="168"/>
      <c r="FJM50" s="164"/>
      <c r="FJN50" s="167"/>
      <c r="FJO50" s="168"/>
      <c r="FJP50" s="172"/>
      <c r="FJQ50" s="168"/>
      <c r="FJR50" s="168"/>
      <c r="FJS50" s="168"/>
      <c r="FJT50" s="173"/>
      <c r="FJU50" s="168"/>
      <c r="FJV50" s="164"/>
      <c r="FJW50" s="167"/>
      <c r="FJX50" s="168"/>
      <c r="FJY50" s="172"/>
      <c r="FJZ50" s="168"/>
      <c r="FKA50" s="168"/>
      <c r="FKB50" s="168"/>
      <c r="FKC50" s="173"/>
      <c r="FKD50" s="168"/>
      <c r="FKE50" s="164"/>
      <c r="FKF50" s="167"/>
      <c r="FKG50" s="168"/>
      <c r="FKH50" s="172"/>
      <c r="FKI50" s="168"/>
      <c r="FKJ50" s="168"/>
      <c r="FKK50" s="168"/>
      <c r="FKL50" s="173"/>
      <c r="FKM50" s="168"/>
      <c r="FKN50" s="164"/>
      <c r="FKO50" s="167"/>
      <c r="FKP50" s="168"/>
      <c r="FKQ50" s="172"/>
      <c r="FKR50" s="168"/>
      <c r="FKS50" s="168"/>
      <c r="FKT50" s="168"/>
      <c r="FKU50" s="173"/>
      <c r="FKV50" s="168"/>
      <c r="FKW50" s="164"/>
      <c r="FKX50" s="167"/>
      <c r="FKY50" s="168"/>
      <c r="FKZ50" s="172"/>
      <c r="FLA50" s="168"/>
      <c r="FLB50" s="168"/>
      <c r="FLC50" s="168"/>
      <c r="FLD50" s="173"/>
      <c r="FLE50" s="168"/>
      <c r="FLF50" s="164"/>
      <c r="FLG50" s="167"/>
      <c r="FLH50" s="168"/>
      <c r="FLI50" s="172"/>
      <c r="FLJ50" s="168"/>
      <c r="FLK50" s="168"/>
      <c r="FLL50" s="168"/>
      <c r="FLM50" s="173"/>
      <c r="FLN50" s="168"/>
      <c r="FLO50" s="164"/>
      <c r="FLP50" s="167"/>
      <c r="FLQ50" s="168"/>
      <c r="FLR50" s="172"/>
      <c r="FLS50" s="168"/>
      <c r="FLT50" s="168"/>
      <c r="FLU50" s="168"/>
      <c r="FLV50" s="173"/>
      <c r="FLW50" s="168"/>
      <c r="FLX50" s="164"/>
      <c r="FLY50" s="167"/>
      <c r="FLZ50" s="168"/>
      <c r="FMA50" s="172"/>
      <c r="FMB50" s="168"/>
      <c r="FMC50" s="168"/>
      <c r="FMD50" s="168"/>
      <c r="FME50" s="173"/>
      <c r="FMF50" s="168"/>
      <c r="FMG50" s="164"/>
      <c r="FMH50" s="167"/>
      <c r="FMI50" s="168"/>
      <c r="FMJ50" s="172"/>
      <c r="FMK50" s="168"/>
      <c r="FML50" s="168"/>
      <c r="FMM50" s="168"/>
      <c r="FMN50" s="173"/>
      <c r="FMO50" s="168"/>
      <c r="FMP50" s="164"/>
      <c r="FMQ50" s="167"/>
      <c r="FMR50" s="168"/>
      <c r="FMS50" s="172"/>
      <c r="FMT50" s="168"/>
      <c r="FMU50" s="168"/>
      <c r="FMV50" s="168"/>
      <c r="FMW50" s="173"/>
      <c r="FMX50" s="168"/>
      <c r="FMY50" s="164"/>
      <c r="FMZ50" s="167"/>
      <c r="FNA50" s="168"/>
      <c r="FNB50" s="172"/>
      <c r="FNC50" s="168"/>
      <c r="FND50" s="168"/>
      <c r="FNE50" s="168"/>
      <c r="FNF50" s="173"/>
      <c r="FNG50" s="168"/>
      <c r="FNH50" s="164"/>
      <c r="FNI50" s="167"/>
      <c r="FNJ50" s="168"/>
      <c r="FNK50" s="172"/>
      <c r="FNL50" s="168"/>
      <c r="FNM50" s="168"/>
      <c r="FNN50" s="168"/>
      <c r="FNO50" s="173"/>
      <c r="FNP50" s="168"/>
      <c r="FNQ50" s="164"/>
      <c r="FNR50" s="167"/>
      <c r="FNS50" s="168"/>
      <c r="FNT50" s="172"/>
      <c r="FNU50" s="168"/>
      <c r="FNV50" s="168"/>
      <c r="FNW50" s="168"/>
      <c r="FNX50" s="173"/>
      <c r="FNY50" s="168"/>
      <c r="FNZ50" s="164"/>
      <c r="FOA50" s="167"/>
      <c r="FOB50" s="168"/>
      <c r="FOC50" s="172"/>
      <c r="FOD50" s="168"/>
      <c r="FOE50" s="168"/>
      <c r="FOF50" s="168"/>
      <c r="FOG50" s="173"/>
      <c r="FOH50" s="168"/>
      <c r="FOI50" s="164"/>
      <c r="FOJ50" s="167"/>
      <c r="FOK50" s="168"/>
      <c r="FOL50" s="172"/>
      <c r="FOM50" s="168"/>
      <c r="FON50" s="168"/>
      <c r="FOO50" s="168"/>
      <c r="FOP50" s="173"/>
      <c r="FOQ50" s="168"/>
      <c r="FOR50" s="164"/>
      <c r="FOS50" s="167"/>
      <c r="FOT50" s="168"/>
      <c r="FOU50" s="172"/>
      <c r="FOV50" s="168"/>
      <c r="FOW50" s="168"/>
      <c r="FOX50" s="168"/>
      <c r="FOY50" s="173"/>
      <c r="FOZ50" s="168"/>
      <c r="FPA50" s="164"/>
      <c r="FPB50" s="167"/>
      <c r="FPC50" s="168"/>
      <c r="FPD50" s="172"/>
      <c r="FPE50" s="168"/>
      <c r="FPF50" s="168"/>
      <c r="FPG50" s="168"/>
      <c r="FPH50" s="173"/>
      <c r="FPI50" s="168"/>
      <c r="FPJ50" s="164"/>
      <c r="FPK50" s="167"/>
      <c r="FPL50" s="168"/>
      <c r="FPM50" s="172"/>
      <c r="FPN50" s="168"/>
      <c r="FPO50" s="168"/>
      <c r="FPP50" s="168"/>
      <c r="FPQ50" s="173"/>
      <c r="FPR50" s="168"/>
      <c r="FPS50" s="164"/>
      <c r="FPT50" s="167"/>
      <c r="FPU50" s="168"/>
      <c r="FPV50" s="172"/>
      <c r="FPW50" s="168"/>
      <c r="FPX50" s="168"/>
      <c r="FPY50" s="168"/>
      <c r="FPZ50" s="173"/>
      <c r="FQA50" s="168"/>
      <c r="FQB50" s="164"/>
      <c r="FQC50" s="167"/>
      <c r="FQD50" s="168"/>
      <c r="FQE50" s="172"/>
      <c r="FQF50" s="168"/>
      <c r="FQG50" s="168"/>
      <c r="FQH50" s="168"/>
      <c r="FQI50" s="173"/>
      <c r="FQJ50" s="168"/>
      <c r="FQK50" s="164"/>
      <c r="FQL50" s="167"/>
      <c r="FQM50" s="168"/>
      <c r="FQN50" s="172"/>
      <c r="FQO50" s="168"/>
      <c r="FQP50" s="168"/>
      <c r="FQQ50" s="168"/>
      <c r="FQR50" s="173"/>
      <c r="FQS50" s="168"/>
      <c r="FQT50" s="164"/>
      <c r="FQU50" s="167"/>
      <c r="FQV50" s="168"/>
      <c r="FQW50" s="172"/>
      <c r="FQX50" s="168"/>
      <c r="FQY50" s="168"/>
      <c r="FQZ50" s="168"/>
      <c r="FRA50" s="173"/>
      <c r="FRB50" s="168"/>
      <c r="FRC50" s="164"/>
      <c r="FRD50" s="167"/>
      <c r="FRE50" s="168"/>
      <c r="FRF50" s="172"/>
      <c r="FRG50" s="168"/>
      <c r="FRH50" s="168"/>
      <c r="FRI50" s="168"/>
      <c r="FRJ50" s="173"/>
      <c r="FRK50" s="168"/>
      <c r="FRL50" s="164"/>
      <c r="FRM50" s="167"/>
      <c r="FRN50" s="168"/>
      <c r="FRO50" s="172"/>
      <c r="FRP50" s="168"/>
      <c r="FRQ50" s="168"/>
      <c r="FRR50" s="168"/>
      <c r="FRS50" s="173"/>
      <c r="FRT50" s="168"/>
      <c r="FRU50" s="164"/>
      <c r="FRV50" s="167"/>
      <c r="FRW50" s="168"/>
      <c r="FRX50" s="172"/>
      <c r="FRY50" s="168"/>
      <c r="FRZ50" s="168"/>
      <c r="FSA50" s="168"/>
      <c r="FSB50" s="173"/>
      <c r="FSC50" s="168"/>
      <c r="FSD50" s="164"/>
      <c r="FSE50" s="167"/>
      <c r="FSF50" s="168"/>
      <c r="FSG50" s="172"/>
      <c r="FSH50" s="168"/>
      <c r="FSI50" s="168"/>
      <c r="FSJ50" s="168"/>
      <c r="FSK50" s="173"/>
      <c r="FSL50" s="168"/>
      <c r="FSM50" s="164"/>
      <c r="FSN50" s="167"/>
      <c r="FSO50" s="168"/>
      <c r="FSP50" s="172"/>
      <c r="FSQ50" s="168"/>
      <c r="FSR50" s="168"/>
      <c r="FSS50" s="168"/>
      <c r="FST50" s="173"/>
      <c r="FSU50" s="168"/>
      <c r="FSV50" s="164"/>
      <c r="FSW50" s="167"/>
      <c r="FSX50" s="168"/>
      <c r="FSY50" s="172"/>
      <c r="FSZ50" s="168"/>
      <c r="FTA50" s="168"/>
      <c r="FTB50" s="168"/>
      <c r="FTC50" s="173"/>
      <c r="FTD50" s="168"/>
      <c r="FTE50" s="164"/>
      <c r="FTF50" s="167"/>
      <c r="FTG50" s="168"/>
      <c r="FTH50" s="172"/>
      <c r="FTI50" s="168"/>
      <c r="FTJ50" s="168"/>
      <c r="FTK50" s="168"/>
      <c r="FTL50" s="173"/>
      <c r="FTM50" s="168"/>
      <c r="FTN50" s="164"/>
      <c r="FTO50" s="167"/>
      <c r="FTP50" s="168"/>
      <c r="FTQ50" s="172"/>
      <c r="FTR50" s="168"/>
      <c r="FTS50" s="168"/>
      <c r="FTT50" s="168"/>
      <c r="FTU50" s="173"/>
      <c r="FTV50" s="168"/>
      <c r="FTW50" s="164"/>
      <c r="FTX50" s="167"/>
      <c r="FTY50" s="168"/>
      <c r="FTZ50" s="172"/>
      <c r="FUA50" s="168"/>
      <c r="FUB50" s="168"/>
      <c r="FUC50" s="168"/>
      <c r="FUD50" s="173"/>
      <c r="FUE50" s="168"/>
      <c r="FUF50" s="164"/>
      <c r="FUG50" s="167"/>
      <c r="FUH50" s="168"/>
      <c r="FUI50" s="172"/>
      <c r="FUJ50" s="168"/>
      <c r="FUK50" s="168"/>
      <c r="FUL50" s="168"/>
      <c r="FUM50" s="173"/>
      <c r="FUN50" s="168"/>
      <c r="FUO50" s="164"/>
      <c r="FUP50" s="167"/>
      <c r="FUQ50" s="168"/>
      <c r="FUR50" s="172"/>
      <c r="FUS50" s="168"/>
      <c r="FUT50" s="168"/>
      <c r="FUU50" s="168"/>
      <c r="FUV50" s="173"/>
      <c r="FUW50" s="168"/>
      <c r="FUX50" s="164"/>
      <c r="FUY50" s="167"/>
      <c r="FUZ50" s="168"/>
      <c r="FVA50" s="172"/>
      <c r="FVB50" s="168"/>
      <c r="FVC50" s="168"/>
      <c r="FVD50" s="168"/>
      <c r="FVE50" s="173"/>
      <c r="FVF50" s="168"/>
      <c r="FVG50" s="164"/>
      <c r="FVH50" s="167"/>
      <c r="FVI50" s="168"/>
      <c r="FVJ50" s="172"/>
      <c r="FVK50" s="168"/>
      <c r="FVL50" s="168"/>
      <c r="FVM50" s="168"/>
      <c r="FVN50" s="173"/>
      <c r="FVO50" s="168"/>
      <c r="FVP50" s="164"/>
      <c r="FVQ50" s="167"/>
      <c r="FVR50" s="168"/>
      <c r="FVS50" s="172"/>
      <c r="FVT50" s="168"/>
      <c r="FVU50" s="168"/>
      <c r="FVV50" s="168"/>
      <c r="FVW50" s="173"/>
      <c r="FVX50" s="168"/>
      <c r="FVY50" s="164"/>
      <c r="FVZ50" s="167"/>
      <c r="FWA50" s="168"/>
      <c r="FWB50" s="172"/>
      <c r="FWC50" s="168"/>
      <c r="FWD50" s="168"/>
      <c r="FWE50" s="168"/>
      <c r="FWF50" s="173"/>
      <c r="FWG50" s="168"/>
      <c r="FWH50" s="164"/>
      <c r="FWI50" s="167"/>
      <c r="FWJ50" s="168"/>
      <c r="FWK50" s="172"/>
      <c r="FWL50" s="168"/>
      <c r="FWM50" s="168"/>
      <c r="FWN50" s="168"/>
      <c r="FWO50" s="173"/>
      <c r="FWP50" s="168"/>
      <c r="FWQ50" s="164"/>
      <c r="FWR50" s="167"/>
      <c r="FWS50" s="168"/>
      <c r="FWT50" s="172"/>
      <c r="FWU50" s="168"/>
      <c r="FWV50" s="168"/>
      <c r="FWW50" s="168"/>
      <c r="FWX50" s="173"/>
      <c r="FWY50" s="168"/>
      <c r="FWZ50" s="164"/>
      <c r="FXA50" s="167"/>
      <c r="FXB50" s="168"/>
      <c r="FXC50" s="172"/>
      <c r="FXD50" s="168"/>
      <c r="FXE50" s="168"/>
      <c r="FXF50" s="168"/>
      <c r="FXG50" s="173"/>
      <c r="FXH50" s="168"/>
      <c r="FXI50" s="164"/>
      <c r="FXJ50" s="167"/>
      <c r="FXK50" s="168"/>
      <c r="FXL50" s="172"/>
      <c r="FXM50" s="168"/>
      <c r="FXN50" s="168"/>
      <c r="FXO50" s="168"/>
      <c r="FXP50" s="173"/>
      <c r="FXQ50" s="168"/>
      <c r="FXR50" s="164"/>
      <c r="FXS50" s="167"/>
      <c r="FXT50" s="168"/>
      <c r="FXU50" s="172"/>
      <c r="FXV50" s="168"/>
      <c r="FXW50" s="168"/>
      <c r="FXX50" s="168"/>
      <c r="FXY50" s="173"/>
      <c r="FXZ50" s="168"/>
      <c r="FYA50" s="164"/>
      <c r="FYB50" s="167"/>
      <c r="FYC50" s="168"/>
      <c r="FYD50" s="172"/>
      <c r="FYE50" s="168"/>
      <c r="FYF50" s="168"/>
      <c r="FYG50" s="168"/>
      <c r="FYH50" s="173"/>
      <c r="FYI50" s="168"/>
      <c r="FYJ50" s="164"/>
      <c r="FYK50" s="167"/>
      <c r="FYL50" s="168"/>
      <c r="FYM50" s="172"/>
      <c r="FYN50" s="168"/>
      <c r="FYO50" s="168"/>
      <c r="FYP50" s="168"/>
      <c r="FYQ50" s="173"/>
      <c r="FYR50" s="168"/>
      <c r="FYS50" s="164"/>
      <c r="FYT50" s="167"/>
      <c r="FYU50" s="168"/>
      <c r="FYV50" s="172"/>
      <c r="FYW50" s="168"/>
      <c r="FYX50" s="168"/>
      <c r="FYY50" s="168"/>
      <c r="FYZ50" s="173"/>
      <c r="FZA50" s="168"/>
      <c r="FZB50" s="164"/>
      <c r="FZC50" s="167"/>
      <c r="FZD50" s="168"/>
      <c r="FZE50" s="172"/>
      <c r="FZF50" s="168"/>
      <c r="FZG50" s="168"/>
      <c r="FZH50" s="168"/>
      <c r="FZI50" s="173"/>
      <c r="FZJ50" s="168"/>
      <c r="FZK50" s="164"/>
      <c r="FZL50" s="167"/>
      <c r="FZM50" s="168"/>
      <c r="FZN50" s="172"/>
      <c r="FZO50" s="168"/>
      <c r="FZP50" s="168"/>
      <c r="FZQ50" s="168"/>
      <c r="FZR50" s="173"/>
      <c r="FZS50" s="168"/>
      <c r="FZT50" s="164"/>
      <c r="FZU50" s="167"/>
      <c r="FZV50" s="168"/>
      <c r="FZW50" s="172"/>
      <c r="FZX50" s="168"/>
      <c r="FZY50" s="168"/>
      <c r="FZZ50" s="168"/>
      <c r="GAA50" s="173"/>
      <c r="GAB50" s="168"/>
      <c r="GAC50" s="164"/>
      <c r="GAD50" s="167"/>
      <c r="GAE50" s="168"/>
      <c r="GAF50" s="172"/>
      <c r="GAG50" s="168"/>
      <c r="GAH50" s="168"/>
      <c r="GAI50" s="168"/>
      <c r="GAJ50" s="173"/>
      <c r="GAK50" s="168"/>
      <c r="GAL50" s="164"/>
      <c r="GAM50" s="167"/>
      <c r="GAN50" s="168"/>
      <c r="GAO50" s="172"/>
      <c r="GAP50" s="168"/>
      <c r="GAQ50" s="168"/>
      <c r="GAR50" s="168"/>
      <c r="GAS50" s="173"/>
      <c r="GAT50" s="168"/>
      <c r="GAU50" s="164"/>
      <c r="GAV50" s="167"/>
      <c r="GAW50" s="168"/>
      <c r="GAX50" s="172"/>
      <c r="GAY50" s="168"/>
      <c r="GAZ50" s="168"/>
      <c r="GBA50" s="168"/>
      <c r="GBB50" s="173"/>
      <c r="GBC50" s="168"/>
      <c r="GBD50" s="164"/>
      <c r="GBE50" s="167"/>
      <c r="GBF50" s="168"/>
      <c r="GBG50" s="172"/>
      <c r="GBH50" s="168"/>
      <c r="GBI50" s="168"/>
      <c r="GBJ50" s="168"/>
      <c r="GBK50" s="173"/>
      <c r="GBL50" s="168"/>
      <c r="GBM50" s="164"/>
      <c r="GBN50" s="167"/>
      <c r="GBO50" s="168"/>
      <c r="GBP50" s="172"/>
      <c r="GBQ50" s="168"/>
      <c r="GBR50" s="168"/>
      <c r="GBS50" s="168"/>
      <c r="GBT50" s="173"/>
      <c r="GBU50" s="168"/>
      <c r="GBV50" s="164"/>
      <c r="GBW50" s="167"/>
      <c r="GBX50" s="168"/>
      <c r="GBY50" s="172"/>
      <c r="GBZ50" s="168"/>
      <c r="GCA50" s="168"/>
      <c r="GCB50" s="168"/>
      <c r="GCC50" s="173"/>
      <c r="GCD50" s="168"/>
      <c r="GCE50" s="164"/>
      <c r="GCF50" s="167"/>
      <c r="GCG50" s="168"/>
      <c r="GCH50" s="172"/>
      <c r="GCI50" s="168"/>
      <c r="GCJ50" s="168"/>
      <c r="GCK50" s="168"/>
      <c r="GCL50" s="173"/>
      <c r="GCM50" s="168"/>
      <c r="GCN50" s="164"/>
      <c r="GCO50" s="167"/>
      <c r="GCP50" s="168"/>
      <c r="GCQ50" s="172"/>
      <c r="GCR50" s="168"/>
      <c r="GCS50" s="168"/>
      <c r="GCT50" s="168"/>
      <c r="GCU50" s="173"/>
      <c r="GCV50" s="168"/>
      <c r="GCW50" s="164"/>
      <c r="GCX50" s="167"/>
      <c r="GCY50" s="168"/>
      <c r="GCZ50" s="172"/>
      <c r="GDA50" s="168"/>
      <c r="GDB50" s="168"/>
      <c r="GDC50" s="168"/>
      <c r="GDD50" s="173"/>
      <c r="GDE50" s="168"/>
      <c r="GDF50" s="164"/>
      <c r="GDG50" s="167"/>
      <c r="GDH50" s="168"/>
      <c r="GDI50" s="172"/>
      <c r="GDJ50" s="168"/>
      <c r="GDK50" s="168"/>
      <c r="GDL50" s="168"/>
      <c r="GDM50" s="173"/>
      <c r="GDN50" s="168"/>
      <c r="GDO50" s="164"/>
      <c r="GDP50" s="167"/>
      <c r="GDQ50" s="168"/>
      <c r="GDR50" s="172"/>
      <c r="GDS50" s="168"/>
      <c r="GDT50" s="168"/>
      <c r="GDU50" s="168"/>
      <c r="GDV50" s="173"/>
      <c r="GDW50" s="168"/>
      <c r="GDX50" s="164"/>
      <c r="GDY50" s="167"/>
      <c r="GDZ50" s="168"/>
      <c r="GEA50" s="172"/>
      <c r="GEB50" s="168"/>
      <c r="GEC50" s="168"/>
      <c r="GED50" s="168"/>
      <c r="GEE50" s="173"/>
      <c r="GEF50" s="168"/>
      <c r="GEG50" s="164"/>
      <c r="GEH50" s="167"/>
      <c r="GEI50" s="168"/>
      <c r="GEJ50" s="172"/>
      <c r="GEK50" s="168"/>
      <c r="GEL50" s="168"/>
      <c r="GEM50" s="168"/>
      <c r="GEN50" s="173"/>
      <c r="GEO50" s="168"/>
      <c r="GEP50" s="164"/>
      <c r="GEQ50" s="167"/>
      <c r="GER50" s="168"/>
      <c r="GES50" s="172"/>
      <c r="GET50" s="168"/>
      <c r="GEU50" s="168"/>
      <c r="GEV50" s="168"/>
      <c r="GEW50" s="173"/>
      <c r="GEX50" s="168"/>
      <c r="GEY50" s="164"/>
      <c r="GEZ50" s="167"/>
      <c r="GFA50" s="168"/>
      <c r="GFB50" s="172"/>
      <c r="GFC50" s="168"/>
      <c r="GFD50" s="168"/>
      <c r="GFE50" s="168"/>
      <c r="GFF50" s="173"/>
      <c r="GFG50" s="168"/>
      <c r="GFH50" s="164"/>
      <c r="GFI50" s="167"/>
      <c r="GFJ50" s="168"/>
      <c r="GFK50" s="172"/>
      <c r="GFL50" s="168"/>
      <c r="GFM50" s="168"/>
      <c r="GFN50" s="168"/>
      <c r="GFO50" s="173"/>
      <c r="GFP50" s="168"/>
      <c r="GFQ50" s="164"/>
      <c r="GFR50" s="167"/>
      <c r="GFS50" s="168"/>
      <c r="GFT50" s="172"/>
      <c r="GFU50" s="168"/>
      <c r="GFV50" s="168"/>
      <c r="GFW50" s="168"/>
      <c r="GFX50" s="173"/>
      <c r="GFY50" s="168"/>
      <c r="GFZ50" s="164"/>
      <c r="GGA50" s="167"/>
      <c r="GGB50" s="168"/>
      <c r="GGC50" s="172"/>
      <c r="GGD50" s="168"/>
      <c r="GGE50" s="168"/>
      <c r="GGF50" s="168"/>
      <c r="GGG50" s="173"/>
      <c r="GGH50" s="168"/>
      <c r="GGI50" s="164"/>
      <c r="GGJ50" s="167"/>
      <c r="GGK50" s="168"/>
      <c r="GGL50" s="172"/>
      <c r="GGM50" s="168"/>
      <c r="GGN50" s="168"/>
      <c r="GGO50" s="168"/>
      <c r="GGP50" s="173"/>
      <c r="GGQ50" s="168"/>
      <c r="GGR50" s="164"/>
      <c r="GGS50" s="167"/>
      <c r="GGT50" s="168"/>
      <c r="GGU50" s="172"/>
      <c r="GGV50" s="168"/>
      <c r="GGW50" s="168"/>
      <c r="GGX50" s="168"/>
      <c r="GGY50" s="173"/>
      <c r="GGZ50" s="168"/>
      <c r="GHA50" s="164"/>
      <c r="GHB50" s="167"/>
      <c r="GHC50" s="168"/>
      <c r="GHD50" s="172"/>
      <c r="GHE50" s="168"/>
      <c r="GHF50" s="168"/>
      <c r="GHG50" s="168"/>
      <c r="GHH50" s="173"/>
      <c r="GHI50" s="168"/>
      <c r="GHJ50" s="164"/>
      <c r="GHK50" s="167"/>
      <c r="GHL50" s="168"/>
      <c r="GHM50" s="172"/>
      <c r="GHN50" s="168"/>
      <c r="GHO50" s="168"/>
      <c r="GHP50" s="168"/>
      <c r="GHQ50" s="173"/>
      <c r="GHR50" s="168"/>
      <c r="GHS50" s="164"/>
      <c r="GHT50" s="167"/>
      <c r="GHU50" s="168"/>
      <c r="GHV50" s="172"/>
      <c r="GHW50" s="168"/>
      <c r="GHX50" s="168"/>
      <c r="GHY50" s="168"/>
      <c r="GHZ50" s="173"/>
      <c r="GIA50" s="168"/>
      <c r="GIB50" s="164"/>
      <c r="GIC50" s="167"/>
      <c r="GID50" s="168"/>
      <c r="GIE50" s="172"/>
      <c r="GIF50" s="168"/>
      <c r="GIG50" s="168"/>
      <c r="GIH50" s="168"/>
      <c r="GII50" s="173"/>
      <c r="GIJ50" s="168"/>
      <c r="GIK50" s="164"/>
      <c r="GIL50" s="167"/>
      <c r="GIM50" s="168"/>
      <c r="GIN50" s="172"/>
      <c r="GIO50" s="168"/>
      <c r="GIP50" s="168"/>
      <c r="GIQ50" s="168"/>
      <c r="GIR50" s="173"/>
      <c r="GIS50" s="168"/>
      <c r="GIT50" s="164"/>
      <c r="GIU50" s="167"/>
      <c r="GIV50" s="168"/>
      <c r="GIW50" s="172"/>
      <c r="GIX50" s="168"/>
      <c r="GIY50" s="168"/>
      <c r="GIZ50" s="168"/>
      <c r="GJA50" s="173"/>
      <c r="GJB50" s="168"/>
      <c r="GJC50" s="164"/>
      <c r="GJD50" s="167"/>
      <c r="GJE50" s="168"/>
      <c r="GJF50" s="172"/>
      <c r="GJG50" s="168"/>
      <c r="GJH50" s="168"/>
      <c r="GJI50" s="168"/>
      <c r="GJJ50" s="173"/>
      <c r="GJK50" s="168"/>
      <c r="GJL50" s="164"/>
      <c r="GJM50" s="167"/>
      <c r="GJN50" s="168"/>
      <c r="GJO50" s="172"/>
      <c r="GJP50" s="168"/>
      <c r="GJQ50" s="168"/>
      <c r="GJR50" s="168"/>
      <c r="GJS50" s="173"/>
      <c r="GJT50" s="168"/>
      <c r="GJU50" s="164"/>
      <c r="GJV50" s="167"/>
      <c r="GJW50" s="168"/>
      <c r="GJX50" s="172"/>
      <c r="GJY50" s="168"/>
      <c r="GJZ50" s="168"/>
      <c r="GKA50" s="168"/>
      <c r="GKB50" s="173"/>
      <c r="GKC50" s="168"/>
      <c r="GKD50" s="164"/>
      <c r="GKE50" s="167"/>
      <c r="GKF50" s="168"/>
      <c r="GKG50" s="172"/>
      <c r="GKH50" s="168"/>
      <c r="GKI50" s="168"/>
      <c r="GKJ50" s="168"/>
      <c r="GKK50" s="173"/>
      <c r="GKL50" s="168"/>
      <c r="GKM50" s="164"/>
      <c r="GKN50" s="167"/>
      <c r="GKO50" s="168"/>
      <c r="GKP50" s="172"/>
      <c r="GKQ50" s="168"/>
      <c r="GKR50" s="168"/>
      <c r="GKS50" s="168"/>
      <c r="GKT50" s="173"/>
      <c r="GKU50" s="168"/>
      <c r="GKV50" s="164"/>
      <c r="GKW50" s="167"/>
      <c r="GKX50" s="168"/>
      <c r="GKY50" s="172"/>
      <c r="GKZ50" s="168"/>
      <c r="GLA50" s="168"/>
      <c r="GLB50" s="168"/>
      <c r="GLC50" s="173"/>
      <c r="GLD50" s="168"/>
      <c r="GLE50" s="164"/>
      <c r="GLF50" s="167"/>
      <c r="GLG50" s="168"/>
      <c r="GLH50" s="172"/>
      <c r="GLI50" s="168"/>
      <c r="GLJ50" s="168"/>
      <c r="GLK50" s="168"/>
      <c r="GLL50" s="173"/>
      <c r="GLM50" s="168"/>
      <c r="GLN50" s="164"/>
      <c r="GLO50" s="167"/>
      <c r="GLP50" s="168"/>
      <c r="GLQ50" s="172"/>
      <c r="GLR50" s="168"/>
      <c r="GLS50" s="168"/>
      <c r="GLT50" s="168"/>
      <c r="GLU50" s="173"/>
      <c r="GLV50" s="168"/>
      <c r="GLW50" s="164"/>
      <c r="GLX50" s="167"/>
      <c r="GLY50" s="168"/>
      <c r="GLZ50" s="172"/>
      <c r="GMA50" s="168"/>
      <c r="GMB50" s="168"/>
      <c r="GMC50" s="168"/>
      <c r="GMD50" s="173"/>
      <c r="GME50" s="168"/>
      <c r="GMF50" s="164"/>
      <c r="GMG50" s="167"/>
      <c r="GMH50" s="168"/>
      <c r="GMI50" s="172"/>
      <c r="GMJ50" s="168"/>
      <c r="GMK50" s="168"/>
      <c r="GML50" s="168"/>
      <c r="GMM50" s="173"/>
      <c r="GMN50" s="168"/>
      <c r="GMO50" s="164"/>
      <c r="GMP50" s="167"/>
      <c r="GMQ50" s="168"/>
      <c r="GMR50" s="172"/>
      <c r="GMS50" s="168"/>
      <c r="GMT50" s="168"/>
      <c r="GMU50" s="168"/>
      <c r="GMV50" s="173"/>
      <c r="GMW50" s="168"/>
      <c r="GMX50" s="164"/>
      <c r="GMY50" s="167"/>
      <c r="GMZ50" s="168"/>
      <c r="GNA50" s="172"/>
      <c r="GNB50" s="168"/>
      <c r="GNC50" s="168"/>
      <c r="GND50" s="168"/>
      <c r="GNE50" s="173"/>
      <c r="GNF50" s="168"/>
      <c r="GNG50" s="164"/>
      <c r="GNH50" s="167"/>
      <c r="GNI50" s="168"/>
      <c r="GNJ50" s="172"/>
      <c r="GNK50" s="168"/>
      <c r="GNL50" s="168"/>
      <c r="GNM50" s="168"/>
      <c r="GNN50" s="173"/>
      <c r="GNO50" s="168"/>
      <c r="GNP50" s="164"/>
      <c r="GNQ50" s="167"/>
      <c r="GNR50" s="168"/>
      <c r="GNS50" s="172"/>
      <c r="GNT50" s="168"/>
      <c r="GNU50" s="168"/>
      <c r="GNV50" s="168"/>
      <c r="GNW50" s="173"/>
      <c r="GNX50" s="168"/>
      <c r="GNY50" s="164"/>
      <c r="GNZ50" s="167"/>
      <c r="GOA50" s="168"/>
      <c r="GOB50" s="172"/>
      <c r="GOC50" s="168"/>
      <c r="GOD50" s="168"/>
      <c r="GOE50" s="168"/>
      <c r="GOF50" s="173"/>
      <c r="GOG50" s="168"/>
      <c r="GOH50" s="164"/>
      <c r="GOI50" s="167"/>
      <c r="GOJ50" s="168"/>
      <c r="GOK50" s="172"/>
      <c r="GOL50" s="168"/>
      <c r="GOM50" s="168"/>
      <c r="GON50" s="168"/>
      <c r="GOO50" s="173"/>
      <c r="GOP50" s="168"/>
      <c r="GOQ50" s="164"/>
      <c r="GOR50" s="167"/>
      <c r="GOS50" s="168"/>
      <c r="GOT50" s="172"/>
      <c r="GOU50" s="168"/>
      <c r="GOV50" s="168"/>
      <c r="GOW50" s="168"/>
      <c r="GOX50" s="173"/>
      <c r="GOY50" s="168"/>
      <c r="GOZ50" s="164"/>
      <c r="GPA50" s="167"/>
      <c r="GPB50" s="168"/>
      <c r="GPC50" s="172"/>
      <c r="GPD50" s="168"/>
      <c r="GPE50" s="168"/>
      <c r="GPF50" s="168"/>
      <c r="GPG50" s="173"/>
      <c r="GPH50" s="168"/>
      <c r="GPI50" s="164"/>
      <c r="GPJ50" s="167"/>
      <c r="GPK50" s="168"/>
      <c r="GPL50" s="172"/>
      <c r="GPM50" s="168"/>
      <c r="GPN50" s="168"/>
      <c r="GPO50" s="168"/>
      <c r="GPP50" s="173"/>
      <c r="GPQ50" s="168"/>
      <c r="GPR50" s="164"/>
      <c r="GPS50" s="167"/>
      <c r="GPT50" s="168"/>
      <c r="GPU50" s="172"/>
      <c r="GPV50" s="168"/>
      <c r="GPW50" s="168"/>
      <c r="GPX50" s="168"/>
      <c r="GPY50" s="173"/>
      <c r="GPZ50" s="168"/>
      <c r="GQA50" s="164"/>
      <c r="GQB50" s="167"/>
      <c r="GQC50" s="168"/>
      <c r="GQD50" s="172"/>
      <c r="GQE50" s="168"/>
      <c r="GQF50" s="168"/>
      <c r="GQG50" s="168"/>
      <c r="GQH50" s="173"/>
      <c r="GQI50" s="168"/>
      <c r="GQJ50" s="164"/>
      <c r="GQK50" s="167"/>
      <c r="GQL50" s="168"/>
      <c r="GQM50" s="172"/>
      <c r="GQN50" s="168"/>
      <c r="GQO50" s="168"/>
      <c r="GQP50" s="168"/>
      <c r="GQQ50" s="173"/>
      <c r="GQR50" s="168"/>
      <c r="GQS50" s="164"/>
      <c r="GQT50" s="167"/>
      <c r="GQU50" s="168"/>
      <c r="GQV50" s="172"/>
      <c r="GQW50" s="168"/>
      <c r="GQX50" s="168"/>
      <c r="GQY50" s="168"/>
      <c r="GQZ50" s="173"/>
      <c r="GRA50" s="168"/>
      <c r="GRB50" s="164"/>
      <c r="GRC50" s="167"/>
      <c r="GRD50" s="168"/>
      <c r="GRE50" s="172"/>
      <c r="GRF50" s="168"/>
      <c r="GRG50" s="168"/>
      <c r="GRH50" s="168"/>
      <c r="GRI50" s="173"/>
      <c r="GRJ50" s="168"/>
      <c r="GRK50" s="164"/>
      <c r="GRL50" s="167"/>
      <c r="GRM50" s="168"/>
      <c r="GRN50" s="172"/>
      <c r="GRO50" s="168"/>
      <c r="GRP50" s="168"/>
      <c r="GRQ50" s="168"/>
      <c r="GRR50" s="173"/>
      <c r="GRS50" s="168"/>
      <c r="GRT50" s="164"/>
      <c r="GRU50" s="167"/>
      <c r="GRV50" s="168"/>
      <c r="GRW50" s="172"/>
      <c r="GRX50" s="168"/>
      <c r="GRY50" s="168"/>
      <c r="GRZ50" s="168"/>
      <c r="GSA50" s="173"/>
      <c r="GSB50" s="168"/>
      <c r="GSC50" s="164"/>
      <c r="GSD50" s="167"/>
      <c r="GSE50" s="168"/>
      <c r="GSF50" s="172"/>
      <c r="GSG50" s="168"/>
      <c r="GSH50" s="168"/>
      <c r="GSI50" s="168"/>
      <c r="GSJ50" s="173"/>
      <c r="GSK50" s="168"/>
      <c r="GSL50" s="164"/>
      <c r="GSM50" s="167"/>
      <c r="GSN50" s="168"/>
      <c r="GSO50" s="172"/>
      <c r="GSP50" s="168"/>
      <c r="GSQ50" s="168"/>
      <c r="GSR50" s="168"/>
      <c r="GSS50" s="173"/>
      <c r="GST50" s="168"/>
      <c r="GSU50" s="164"/>
      <c r="GSV50" s="167"/>
      <c r="GSW50" s="168"/>
      <c r="GSX50" s="172"/>
      <c r="GSY50" s="168"/>
      <c r="GSZ50" s="168"/>
      <c r="GTA50" s="168"/>
      <c r="GTB50" s="173"/>
      <c r="GTC50" s="168"/>
      <c r="GTD50" s="164"/>
      <c r="GTE50" s="167"/>
      <c r="GTF50" s="168"/>
      <c r="GTG50" s="172"/>
      <c r="GTH50" s="168"/>
      <c r="GTI50" s="168"/>
      <c r="GTJ50" s="168"/>
      <c r="GTK50" s="173"/>
      <c r="GTL50" s="168"/>
      <c r="GTM50" s="164"/>
      <c r="GTN50" s="167"/>
      <c r="GTO50" s="168"/>
      <c r="GTP50" s="172"/>
      <c r="GTQ50" s="168"/>
      <c r="GTR50" s="168"/>
      <c r="GTS50" s="168"/>
      <c r="GTT50" s="173"/>
      <c r="GTU50" s="168"/>
      <c r="GTV50" s="164"/>
      <c r="GTW50" s="167"/>
      <c r="GTX50" s="168"/>
      <c r="GTY50" s="172"/>
      <c r="GTZ50" s="168"/>
      <c r="GUA50" s="168"/>
      <c r="GUB50" s="168"/>
      <c r="GUC50" s="173"/>
      <c r="GUD50" s="168"/>
      <c r="GUE50" s="164"/>
      <c r="GUF50" s="167"/>
      <c r="GUG50" s="168"/>
      <c r="GUH50" s="172"/>
      <c r="GUI50" s="168"/>
      <c r="GUJ50" s="168"/>
      <c r="GUK50" s="168"/>
      <c r="GUL50" s="173"/>
      <c r="GUM50" s="168"/>
      <c r="GUN50" s="164"/>
      <c r="GUO50" s="167"/>
      <c r="GUP50" s="168"/>
      <c r="GUQ50" s="172"/>
      <c r="GUR50" s="168"/>
      <c r="GUS50" s="168"/>
      <c r="GUT50" s="168"/>
      <c r="GUU50" s="173"/>
      <c r="GUV50" s="168"/>
      <c r="GUW50" s="164"/>
      <c r="GUX50" s="167"/>
      <c r="GUY50" s="168"/>
      <c r="GUZ50" s="172"/>
      <c r="GVA50" s="168"/>
      <c r="GVB50" s="168"/>
      <c r="GVC50" s="168"/>
      <c r="GVD50" s="173"/>
      <c r="GVE50" s="168"/>
      <c r="GVF50" s="164"/>
      <c r="GVG50" s="167"/>
      <c r="GVH50" s="168"/>
      <c r="GVI50" s="172"/>
      <c r="GVJ50" s="168"/>
      <c r="GVK50" s="168"/>
      <c r="GVL50" s="168"/>
      <c r="GVM50" s="173"/>
      <c r="GVN50" s="168"/>
      <c r="GVO50" s="164"/>
      <c r="GVP50" s="167"/>
      <c r="GVQ50" s="168"/>
      <c r="GVR50" s="172"/>
      <c r="GVS50" s="168"/>
      <c r="GVT50" s="168"/>
      <c r="GVU50" s="168"/>
      <c r="GVV50" s="173"/>
      <c r="GVW50" s="168"/>
      <c r="GVX50" s="164"/>
      <c r="GVY50" s="167"/>
      <c r="GVZ50" s="168"/>
      <c r="GWA50" s="172"/>
      <c r="GWB50" s="168"/>
      <c r="GWC50" s="168"/>
      <c r="GWD50" s="168"/>
      <c r="GWE50" s="173"/>
      <c r="GWF50" s="168"/>
      <c r="GWG50" s="164"/>
      <c r="GWH50" s="167"/>
      <c r="GWI50" s="168"/>
      <c r="GWJ50" s="172"/>
      <c r="GWK50" s="168"/>
      <c r="GWL50" s="168"/>
      <c r="GWM50" s="168"/>
      <c r="GWN50" s="173"/>
      <c r="GWO50" s="168"/>
      <c r="GWP50" s="164"/>
      <c r="GWQ50" s="167"/>
      <c r="GWR50" s="168"/>
      <c r="GWS50" s="172"/>
      <c r="GWT50" s="168"/>
      <c r="GWU50" s="168"/>
      <c r="GWV50" s="168"/>
      <c r="GWW50" s="173"/>
      <c r="GWX50" s="168"/>
      <c r="GWY50" s="164"/>
      <c r="GWZ50" s="167"/>
      <c r="GXA50" s="168"/>
      <c r="GXB50" s="172"/>
      <c r="GXC50" s="168"/>
      <c r="GXD50" s="168"/>
      <c r="GXE50" s="168"/>
      <c r="GXF50" s="173"/>
      <c r="GXG50" s="168"/>
      <c r="GXH50" s="164"/>
      <c r="GXI50" s="167"/>
      <c r="GXJ50" s="168"/>
      <c r="GXK50" s="172"/>
      <c r="GXL50" s="168"/>
      <c r="GXM50" s="168"/>
      <c r="GXN50" s="168"/>
      <c r="GXO50" s="173"/>
      <c r="GXP50" s="168"/>
      <c r="GXQ50" s="164"/>
      <c r="GXR50" s="167"/>
      <c r="GXS50" s="168"/>
      <c r="GXT50" s="172"/>
      <c r="GXU50" s="168"/>
      <c r="GXV50" s="168"/>
      <c r="GXW50" s="168"/>
      <c r="GXX50" s="173"/>
      <c r="GXY50" s="168"/>
      <c r="GXZ50" s="164"/>
      <c r="GYA50" s="167"/>
      <c r="GYB50" s="168"/>
      <c r="GYC50" s="172"/>
      <c r="GYD50" s="168"/>
      <c r="GYE50" s="168"/>
      <c r="GYF50" s="168"/>
      <c r="GYG50" s="173"/>
      <c r="GYH50" s="168"/>
      <c r="GYI50" s="164"/>
      <c r="GYJ50" s="167"/>
      <c r="GYK50" s="168"/>
      <c r="GYL50" s="172"/>
      <c r="GYM50" s="168"/>
      <c r="GYN50" s="168"/>
      <c r="GYO50" s="168"/>
      <c r="GYP50" s="173"/>
      <c r="GYQ50" s="168"/>
      <c r="GYR50" s="164"/>
      <c r="GYS50" s="167"/>
      <c r="GYT50" s="168"/>
      <c r="GYU50" s="172"/>
      <c r="GYV50" s="168"/>
      <c r="GYW50" s="168"/>
      <c r="GYX50" s="168"/>
      <c r="GYY50" s="173"/>
      <c r="GYZ50" s="168"/>
      <c r="GZA50" s="164"/>
      <c r="GZB50" s="167"/>
      <c r="GZC50" s="168"/>
      <c r="GZD50" s="172"/>
      <c r="GZE50" s="168"/>
      <c r="GZF50" s="168"/>
      <c r="GZG50" s="168"/>
      <c r="GZH50" s="173"/>
      <c r="GZI50" s="168"/>
      <c r="GZJ50" s="164"/>
      <c r="GZK50" s="167"/>
      <c r="GZL50" s="168"/>
      <c r="GZM50" s="172"/>
      <c r="GZN50" s="168"/>
      <c r="GZO50" s="168"/>
      <c r="GZP50" s="168"/>
      <c r="GZQ50" s="173"/>
      <c r="GZR50" s="168"/>
      <c r="GZS50" s="164"/>
      <c r="GZT50" s="167"/>
      <c r="GZU50" s="168"/>
      <c r="GZV50" s="172"/>
      <c r="GZW50" s="168"/>
      <c r="GZX50" s="168"/>
      <c r="GZY50" s="168"/>
      <c r="GZZ50" s="173"/>
      <c r="HAA50" s="168"/>
      <c r="HAB50" s="164"/>
      <c r="HAC50" s="167"/>
      <c r="HAD50" s="168"/>
      <c r="HAE50" s="172"/>
      <c r="HAF50" s="168"/>
      <c r="HAG50" s="168"/>
      <c r="HAH50" s="168"/>
      <c r="HAI50" s="173"/>
      <c r="HAJ50" s="168"/>
      <c r="HAK50" s="164"/>
      <c r="HAL50" s="167"/>
      <c r="HAM50" s="168"/>
      <c r="HAN50" s="172"/>
      <c r="HAO50" s="168"/>
      <c r="HAP50" s="168"/>
      <c r="HAQ50" s="168"/>
      <c r="HAR50" s="173"/>
      <c r="HAS50" s="168"/>
      <c r="HAT50" s="164"/>
      <c r="HAU50" s="167"/>
      <c r="HAV50" s="168"/>
      <c r="HAW50" s="172"/>
      <c r="HAX50" s="168"/>
      <c r="HAY50" s="168"/>
      <c r="HAZ50" s="168"/>
      <c r="HBA50" s="173"/>
      <c r="HBB50" s="168"/>
      <c r="HBC50" s="164"/>
      <c r="HBD50" s="167"/>
      <c r="HBE50" s="168"/>
      <c r="HBF50" s="172"/>
      <c r="HBG50" s="168"/>
      <c r="HBH50" s="168"/>
      <c r="HBI50" s="168"/>
      <c r="HBJ50" s="173"/>
      <c r="HBK50" s="168"/>
      <c r="HBL50" s="164"/>
      <c r="HBM50" s="167"/>
      <c r="HBN50" s="168"/>
      <c r="HBO50" s="172"/>
      <c r="HBP50" s="168"/>
      <c r="HBQ50" s="168"/>
      <c r="HBR50" s="168"/>
      <c r="HBS50" s="173"/>
      <c r="HBT50" s="168"/>
      <c r="HBU50" s="164"/>
      <c r="HBV50" s="167"/>
      <c r="HBW50" s="168"/>
      <c r="HBX50" s="172"/>
      <c r="HBY50" s="168"/>
      <c r="HBZ50" s="168"/>
      <c r="HCA50" s="168"/>
      <c r="HCB50" s="173"/>
      <c r="HCC50" s="168"/>
      <c r="HCD50" s="164"/>
      <c r="HCE50" s="167"/>
      <c r="HCF50" s="168"/>
      <c r="HCG50" s="172"/>
      <c r="HCH50" s="168"/>
      <c r="HCI50" s="168"/>
      <c r="HCJ50" s="168"/>
      <c r="HCK50" s="173"/>
      <c r="HCL50" s="168"/>
      <c r="HCM50" s="164"/>
      <c r="HCN50" s="167"/>
      <c r="HCO50" s="168"/>
      <c r="HCP50" s="172"/>
      <c r="HCQ50" s="168"/>
      <c r="HCR50" s="168"/>
      <c r="HCS50" s="168"/>
      <c r="HCT50" s="173"/>
      <c r="HCU50" s="168"/>
      <c r="HCV50" s="164"/>
      <c r="HCW50" s="167"/>
      <c r="HCX50" s="168"/>
      <c r="HCY50" s="172"/>
      <c r="HCZ50" s="168"/>
      <c r="HDA50" s="168"/>
      <c r="HDB50" s="168"/>
      <c r="HDC50" s="173"/>
      <c r="HDD50" s="168"/>
      <c r="HDE50" s="164"/>
      <c r="HDF50" s="167"/>
      <c r="HDG50" s="168"/>
      <c r="HDH50" s="172"/>
      <c r="HDI50" s="168"/>
      <c r="HDJ50" s="168"/>
      <c r="HDK50" s="168"/>
      <c r="HDL50" s="173"/>
      <c r="HDM50" s="168"/>
      <c r="HDN50" s="164"/>
      <c r="HDO50" s="167"/>
      <c r="HDP50" s="168"/>
      <c r="HDQ50" s="172"/>
      <c r="HDR50" s="168"/>
      <c r="HDS50" s="168"/>
      <c r="HDT50" s="168"/>
      <c r="HDU50" s="173"/>
      <c r="HDV50" s="168"/>
      <c r="HDW50" s="164"/>
      <c r="HDX50" s="167"/>
      <c r="HDY50" s="168"/>
      <c r="HDZ50" s="172"/>
      <c r="HEA50" s="168"/>
      <c r="HEB50" s="168"/>
      <c r="HEC50" s="168"/>
      <c r="HED50" s="173"/>
      <c r="HEE50" s="168"/>
      <c r="HEF50" s="164"/>
      <c r="HEG50" s="167"/>
      <c r="HEH50" s="168"/>
      <c r="HEI50" s="172"/>
      <c r="HEJ50" s="168"/>
      <c r="HEK50" s="168"/>
      <c r="HEL50" s="168"/>
      <c r="HEM50" s="173"/>
      <c r="HEN50" s="168"/>
      <c r="HEO50" s="164"/>
      <c r="HEP50" s="167"/>
      <c r="HEQ50" s="168"/>
      <c r="HER50" s="172"/>
      <c r="HES50" s="168"/>
      <c r="HET50" s="168"/>
      <c r="HEU50" s="168"/>
      <c r="HEV50" s="173"/>
      <c r="HEW50" s="168"/>
      <c r="HEX50" s="164"/>
      <c r="HEY50" s="167"/>
      <c r="HEZ50" s="168"/>
      <c r="HFA50" s="172"/>
      <c r="HFB50" s="168"/>
      <c r="HFC50" s="168"/>
      <c r="HFD50" s="168"/>
      <c r="HFE50" s="173"/>
      <c r="HFF50" s="168"/>
      <c r="HFG50" s="164"/>
      <c r="HFH50" s="167"/>
      <c r="HFI50" s="168"/>
      <c r="HFJ50" s="172"/>
      <c r="HFK50" s="168"/>
      <c r="HFL50" s="168"/>
      <c r="HFM50" s="168"/>
      <c r="HFN50" s="173"/>
      <c r="HFO50" s="168"/>
      <c r="HFP50" s="164"/>
      <c r="HFQ50" s="167"/>
      <c r="HFR50" s="168"/>
      <c r="HFS50" s="172"/>
      <c r="HFT50" s="168"/>
      <c r="HFU50" s="168"/>
      <c r="HFV50" s="168"/>
      <c r="HFW50" s="173"/>
      <c r="HFX50" s="168"/>
      <c r="HFY50" s="164"/>
      <c r="HFZ50" s="167"/>
      <c r="HGA50" s="168"/>
      <c r="HGB50" s="172"/>
      <c r="HGC50" s="168"/>
      <c r="HGD50" s="168"/>
      <c r="HGE50" s="168"/>
      <c r="HGF50" s="173"/>
      <c r="HGG50" s="168"/>
      <c r="HGH50" s="164"/>
      <c r="HGI50" s="167"/>
      <c r="HGJ50" s="168"/>
      <c r="HGK50" s="172"/>
      <c r="HGL50" s="168"/>
      <c r="HGM50" s="168"/>
      <c r="HGN50" s="168"/>
      <c r="HGO50" s="173"/>
      <c r="HGP50" s="168"/>
      <c r="HGQ50" s="164"/>
      <c r="HGR50" s="167"/>
      <c r="HGS50" s="168"/>
      <c r="HGT50" s="172"/>
      <c r="HGU50" s="168"/>
      <c r="HGV50" s="168"/>
      <c r="HGW50" s="168"/>
      <c r="HGX50" s="173"/>
      <c r="HGY50" s="168"/>
      <c r="HGZ50" s="164"/>
      <c r="HHA50" s="167"/>
      <c r="HHB50" s="168"/>
      <c r="HHC50" s="172"/>
      <c r="HHD50" s="168"/>
      <c r="HHE50" s="168"/>
      <c r="HHF50" s="168"/>
      <c r="HHG50" s="173"/>
      <c r="HHH50" s="168"/>
      <c r="HHI50" s="164"/>
      <c r="HHJ50" s="167"/>
      <c r="HHK50" s="168"/>
      <c r="HHL50" s="172"/>
      <c r="HHM50" s="168"/>
      <c r="HHN50" s="168"/>
      <c r="HHO50" s="168"/>
      <c r="HHP50" s="173"/>
      <c r="HHQ50" s="168"/>
      <c r="HHR50" s="164"/>
      <c r="HHS50" s="167"/>
      <c r="HHT50" s="168"/>
      <c r="HHU50" s="172"/>
      <c r="HHV50" s="168"/>
      <c r="HHW50" s="168"/>
      <c r="HHX50" s="168"/>
      <c r="HHY50" s="173"/>
      <c r="HHZ50" s="168"/>
      <c r="HIA50" s="164"/>
      <c r="HIB50" s="167"/>
      <c r="HIC50" s="168"/>
      <c r="HID50" s="172"/>
      <c r="HIE50" s="168"/>
      <c r="HIF50" s="168"/>
      <c r="HIG50" s="168"/>
      <c r="HIH50" s="173"/>
      <c r="HII50" s="168"/>
      <c r="HIJ50" s="164"/>
      <c r="HIK50" s="167"/>
      <c r="HIL50" s="168"/>
      <c r="HIM50" s="172"/>
      <c r="HIN50" s="168"/>
      <c r="HIO50" s="168"/>
      <c r="HIP50" s="168"/>
      <c r="HIQ50" s="173"/>
      <c r="HIR50" s="168"/>
      <c r="HIS50" s="164"/>
      <c r="HIT50" s="167"/>
      <c r="HIU50" s="168"/>
      <c r="HIV50" s="172"/>
      <c r="HIW50" s="168"/>
      <c r="HIX50" s="168"/>
      <c r="HIY50" s="168"/>
      <c r="HIZ50" s="173"/>
      <c r="HJA50" s="168"/>
      <c r="HJB50" s="164"/>
      <c r="HJC50" s="167"/>
      <c r="HJD50" s="168"/>
      <c r="HJE50" s="172"/>
      <c r="HJF50" s="168"/>
      <c r="HJG50" s="168"/>
      <c r="HJH50" s="168"/>
      <c r="HJI50" s="173"/>
      <c r="HJJ50" s="168"/>
      <c r="HJK50" s="164"/>
      <c r="HJL50" s="167"/>
      <c r="HJM50" s="168"/>
      <c r="HJN50" s="172"/>
      <c r="HJO50" s="168"/>
      <c r="HJP50" s="168"/>
      <c r="HJQ50" s="168"/>
      <c r="HJR50" s="173"/>
      <c r="HJS50" s="168"/>
      <c r="HJT50" s="164"/>
      <c r="HJU50" s="167"/>
      <c r="HJV50" s="168"/>
      <c r="HJW50" s="172"/>
      <c r="HJX50" s="168"/>
      <c r="HJY50" s="168"/>
      <c r="HJZ50" s="168"/>
      <c r="HKA50" s="173"/>
      <c r="HKB50" s="168"/>
      <c r="HKC50" s="164"/>
      <c r="HKD50" s="167"/>
      <c r="HKE50" s="168"/>
      <c r="HKF50" s="172"/>
      <c r="HKG50" s="168"/>
      <c r="HKH50" s="168"/>
      <c r="HKI50" s="168"/>
      <c r="HKJ50" s="173"/>
      <c r="HKK50" s="168"/>
      <c r="HKL50" s="164"/>
      <c r="HKM50" s="167"/>
      <c r="HKN50" s="168"/>
      <c r="HKO50" s="172"/>
      <c r="HKP50" s="168"/>
      <c r="HKQ50" s="168"/>
      <c r="HKR50" s="168"/>
      <c r="HKS50" s="173"/>
      <c r="HKT50" s="168"/>
      <c r="HKU50" s="164"/>
      <c r="HKV50" s="167"/>
      <c r="HKW50" s="168"/>
      <c r="HKX50" s="172"/>
      <c r="HKY50" s="168"/>
      <c r="HKZ50" s="168"/>
      <c r="HLA50" s="168"/>
      <c r="HLB50" s="173"/>
      <c r="HLC50" s="168"/>
      <c r="HLD50" s="164"/>
      <c r="HLE50" s="167"/>
      <c r="HLF50" s="168"/>
      <c r="HLG50" s="172"/>
      <c r="HLH50" s="168"/>
      <c r="HLI50" s="168"/>
      <c r="HLJ50" s="168"/>
      <c r="HLK50" s="173"/>
      <c r="HLL50" s="168"/>
      <c r="HLM50" s="164"/>
      <c r="HLN50" s="167"/>
      <c r="HLO50" s="168"/>
      <c r="HLP50" s="172"/>
      <c r="HLQ50" s="168"/>
      <c r="HLR50" s="168"/>
      <c r="HLS50" s="168"/>
      <c r="HLT50" s="173"/>
      <c r="HLU50" s="168"/>
      <c r="HLV50" s="164"/>
      <c r="HLW50" s="167"/>
      <c r="HLX50" s="168"/>
      <c r="HLY50" s="172"/>
      <c r="HLZ50" s="168"/>
      <c r="HMA50" s="168"/>
      <c r="HMB50" s="168"/>
      <c r="HMC50" s="173"/>
      <c r="HMD50" s="168"/>
      <c r="HME50" s="164"/>
      <c r="HMF50" s="167"/>
      <c r="HMG50" s="168"/>
      <c r="HMH50" s="172"/>
      <c r="HMI50" s="168"/>
      <c r="HMJ50" s="168"/>
      <c r="HMK50" s="168"/>
      <c r="HML50" s="173"/>
      <c r="HMM50" s="168"/>
      <c r="HMN50" s="164"/>
      <c r="HMO50" s="167"/>
      <c r="HMP50" s="168"/>
      <c r="HMQ50" s="172"/>
      <c r="HMR50" s="168"/>
      <c r="HMS50" s="168"/>
      <c r="HMT50" s="168"/>
      <c r="HMU50" s="173"/>
      <c r="HMV50" s="168"/>
      <c r="HMW50" s="164"/>
      <c r="HMX50" s="167"/>
      <c r="HMY50" s="168"/>
      <c r="HMZ50" s="172"/>
      <c r="HNA50" s="168"/>
      <c r="HNB50" s="168"/>
      <c r="HNC50" s="168"/>
      <c r="HND50" s="173"/>
      <c r="HNE50" s="168"/>
      <c r="HNF50" s="164"/>
      <c r="HNG50" s="167"/>
      <c r="HNH50" s="168"/>
      <c r="HNI50" s="172"/>
      <c r="HNJ50" s="168"/>
      <c r="HNK50" s="168"/>
      <c r="HNL50" s="168"/>
      <c r="HNM50" s="173"/>
      <c r="HNN50" s="168"/>
      <c r="HNO50" s="164"/>
      <c r="HNP50" s="167"/>
      <c r="HNQ50" s="168"/>
      <c r="HNR50" s="172"/>
      <c r="HNS50" s="168"/>
      <c r="HNT50" s="168"/>
      <c r="HNU50" s="168"/>
      <c r="HNV50" s="173"/>
      <c r="HNW50" s="168"/>
      <c r="HNX50" s="164"/>
      <c r="HNY50" s="167"/>
      <c r="HNZ50" s="168"/>
      <c r="HOA50" s="172"/>
      <c r="HOB50" s="168"/>
      <c r="HOC50" s="168"/>
      <c r="HOD50" s="168"/>
      <c r="HOE50" s="173"/>
      <c r="HOF50" s="168"/>
      <c r="HOG50" s="164"/>
      <c r="HOH50" s="167"/>
      <c r="HOI50" s="168"/>
      <c r="HOJ50" s="172"/>
      <c r="HOK50" s="168"/>
      <c r="HOL50" s="168"/>
      <c r="HOM50" s="168"/>
      <c r="HON50" s="173"/>
      <c r="HOO50" s="168"/>
      <c r="HOP50" s="164"/>
      <c r="HOQ50" s="167"/>
      <c r="HOR50" s="168"/>
      <c r="HOS50" s="172"/>
      <c r="HOT50" s="168"/>
      <c r="HOU50" s="168"/>
      <c r="HOV50" s="168"/>
      <c r="HOW50" s="173"/>
      <c r="HOX50" s="168"/>
      <c r="HOY50" s="164"/>
      <c r="HOZ50" s="167"/>
      <c r="HPA50" s="168"/>
      <c r="HPB50" s="172"/>
      <c r="HPC50" s="168"/>
      <c r="HPD50" s="168"/>
      <c r="HPE50" s="168"/>
      <c r="HPF50" s="173"/>
      <c r="HPG50" s="168"/>
      <c r="HPH50" s="164"/>
      <c r="HPI50" s="167"/>
      <c r="HPJ50" s="168"/>
      <c r="HPK50" s="172"/>
      <c r="HPL50" s="168"/>
      <c r="HPM50" s="168"/>
      <c r="HPN50" s="168"/>
      <c r="HPO50" s="173"/>
      <c r="HPP50" s="168"/>
      <c r="HPQ50" s="164"/>
      <c r="HPR50" s="167"/>
      <c r="HPS50" s="168"/>
      <c r="HPT50" s="172"/>
      <c r="HPU50" s="168"/>
      <c r="HPV50" s="168"/>
      <c r="HPW50" s="168"/>
      <c r="HPX50" s="173"/>
      <c r="HPY50" s="168"/>
      <c r="HPZ50" s="164"/>
      <c r="HQA50" s="167"/>
      <c r="HQB50" s="168"/>
      <c r="HQC50" s="172"/>
      <c r="HQD50" s="168"/>
      <c r="HQE50" s="168"/>
      <c r="HQF50" s="168"/>
      <c r="HQG50" s="173"/>
      <c r="HQH50" s="168"/>
      <c r="HQI50" s="164"/>
      <c r="HQJ50" s="167"/>
      <c r="HQK50" s="168"/>
      <c r="HQL50" s="172"/>
      <c r="HQM50" s="168"/>
      <c r="HQN50" s="168"/>
      <c r="HQO50" s="168"/>
      <c r="HQP50" s="173"/>
      <c r="HQQ50" s="168"/>
      <c r="HQR50" s="164"/>
      <c r="HQS50" s="167"/>
      <c r="HQT50" s="168"/>
      <c r="HQU50" s="172"/>
      <c r="HQV50" s="168"/>
      <c r="HQW50" s="168"/>
      <c r="HQX50" s="168"/>
      <c r="HQY50" s="173"/>
      <c r="HQZ50" s="168"/>
      <c r="HRA50" s="164"/>
      <c r="HRB50" s="167"/>
      <c r="HRC50" s="168"/>
      <c r="HRD50" s="172"/>
      <c r="HRE50" s="168"/>
      <c r="HRF50" s="168"/>
      <c r="HRG50" s="168"/>
      <c r="HRH50" s="173"/>
      <c r="HRI50" s="168"/>
      <c r="HRJ50" s="164"/>
      <c r="HRK50" s="167"/>
      <c r="HRL50" s="168"/>
      <c r="HRM50" s="172"/>
      <c r="HRN50" s="168"/>
      <c r="HRO50" s="168"/>
      <c r="HRP50" s="168"/>
      <c r="HRQ50" s="173"/>
      <c r="HRR50" s="168"/>
      <c r="HRS50" s="164"/>
      <c r="HRT50" s="167"/>
      <c r="HRU50" s="168"/>
      <c r="HRV50" s="172"/>
      <c r="HRW50" s="168"/>
      <c r="HRX50" s="168"/>
      <c r="HRY50" s="168"/>
      <c r="HRZ50" s="173"/>
      <c r="HSA50" s="168"/>
      <c r="HSB50" s="164"/>
      <c r="HSC50" s="167"/>
      <c r="HSD50" s="168"/>
      <c r="HSE50" s="172"/>
      <c r="HSF50" s="168"/>
      <c r="HSG50" s="168"/>
      <c r="HSH50" s="168"/>
      <c r="HSI50" s="173"/>
      <c r="HSJ50" s="168"/>
      <c r="HSK50" s="164"/>
      <c r="HSL50" s="167"/>
      <c r="HSM50" s="168"/>
      <c r="HSN50" s="172"/>
      <c r="HSO50" s="168"/>
      <c r="HSP50" s="168"/>
      <c r="HSQ50" s="168"/>
      <c r="HSR50" s="173"/>
      <c r="HSS50" s="168"/>
      <c r="HST50" s="164"/>
      <c r="HSU50" s="167"/>
      <c r="HSV50" s="168"/>
      <c r="HSW50" s="172"/>
      <c r="HSX50" s="168"/>
      <c r="HSY50" s="168"/>
      <c r="HSZ50" s="168"/>
      <c r="HTA50" s="173"/>
      <c r="HTB50" s="168"/>
      <c r="HTC50" s="164"/>
      <c r="HTD50" s="167"/>
      <c r="HTE50" s="168"/>
      <c r="HTF50" s="172"/>
      <c r="HTG50" s="168"/>
      <c r="HTH50" s="168"/>
      <c r="HTI50" s="168"/>
      <c r="HTJ50" s="173"/>
      <c r="HTK50" s="168"/>
      <c r="HTL50" s="164"/>
      <c r="HTM50" s="167"/>
      <c r="HTN50" s="168"/>
      <c r="HTO50" s="172"/>
      <c r="HTP50" s="168"/>
      <c r="HTQ50" s="168"/>
      <c r="HTR50" s="168"/>
      <c r="HTS50" s="173"/>
      <c r="HTT50" s="168"/>
      <c r="HTU50" s="164"/>
      <c r="HTV50" s="167"/>
      <c r="HTW50" s="168"/>
      <c r="HTX50" s="172"/>
      <c r="HTY50" s="168"/>
      <c r="HTZ50" s="168"/>
      <c r="HUA50" s="168"/>
      <c r="HUB50" s="173"/>
      <c r="HUC50" s="168"/>
      <c r="HUD50" s="164"/>
      <c r="HUE50" s="167"/>
      <c r="HUF50" s="168"/>
      <c r="HUG50" s="172"/>
      <c r="HUH50" s="168"/>
      <c r="HUI50" s="168"/>
      <c r="HUJ50" s="168"/>
      <c r="HUK50" s="173"/>
      <c r="HUL50" s="168"/>
      <c r="HUM50" s="164"/>
      <c r="HUN50" s="167"/>
      <c r="HUO50" s="168"/>
      <c r="HUP50" s="172"/>
      <c r="HUQ50" s="168"/>
      <c r="HUR50" s="168"/>
      <c r="HUS50" s="168"/>
      <c r="HUT50" s="173"/>
      <c r="HUU50" s="168"/>
      <c r="HUV50" s="164"/>
      <c r="HUW50" s="167"/>
      <c r="HUX50" s="168"/>
      <c r="HUY50" s="172"/>
      <c r="HUZ50" s="168"/>
      <c r="HVA50" s="168"/>
      <c r="HVB50" s="168"/>
      <c r="HVC50" s="173"/>
      <c r="HVD50" s="168"/>
      <c r="HVE50" s="164"/>
      <c r="HVF50" s="167"/>
      <c r="HVG50" s="168"/>
      <c r="HVH50" s="172"/>
      <c r="HVI50" s="168"/>
      <c r="HVJ50" s="168"/>
      <c r="HVK50" s="168"/>
      <c r="HVL50" s="173"/>
      <c r="HVM50" s="168"/>
      <c r="HVN50" s="164"/>
      <c r="HVO50" s="167"/>
      <c r="HVP50" s="168"/>
      <c r="HVQ50" s="172"/>
      <c r="HVR50" s="168"/>
      <c r="HVS50" s="168"/>
      <c r="HVT50" s="168"/>
      <c r="HVU50" s="173"/>
      <c r="HVV50" s="168"/>
      <c r="HVW50" s="164"/>
      <c r="HVX50" s="167"/>
      <c r="HVY50" s="168"/>
      <c r="HVZ50" s="172"/>
      <c r="HWA50" s="168"/>
      <c r="HWB50" s="168"/>
      <c r="HWC50" s="168"/>
      <c r="HWD50" s="173"/>
      <c r="HWE50" s="168"/>
      <c r="HWF50" s="164"/>
      <c r="HWG50" s="167"/>
      <c r="HWH50" s="168"/>
      <c r="HWI50" s="172"/>
      <c r="HWJ50" s="168"/>
      <c r="HWK50" s="168"/>
      <c r="HWL50" s="168"/>
      <c r="HWM50" s="173"/>
      <c r="HWN50" s="168"/>
      <c r="HWO50" s="164"/>
      <c r="HWP50" s="167"/>
      <c r="HWQ50" s="168"/>
      <c r="HWR50" s="172"/>
      <c r="HWS50" s="168"/>
      <c r="HWT50" s="168"/>
      <c r="HWU50" s="168"/>
      <c r="HWV50" s="173"/>
      <c r="HWW50" s="168"/>
      <c r="HWX50" s="164"/>
      <c r="HWY50" s="167"/>
      <c r="HWZ50" s="168"/>
      <c r="HXA50" s="172"/>
      <c r="HXB50" s="168"/>
      <c r="HXC50" s="168"/>
      <c r="HXD50" s="168"/>
      <c r="HXE50" s="173"/>
      <c r="HXF50" s="168"/>
      <c r="HXG50" s="164"/>
      <c r="HXH50" s="167"/>
      <c r="HXI50" s="168"/>
      <c r="HXJ50" s="172"/>
      <c r="HXK50" s="168"/>
      <c r="HXL50" s="168"/>
      <c r="HXM50" s="168"/>
      <c r="HXN50" s="173"/>
      <c r="HXO50" s="168"/>
      <c r="HXP50" s="164"/>
      <c r="HXQ50" s="167"/>
      <c r="HXR50" s="168"/>
      <c r="HXS50" s="172"/>
      <c r="HXT50" s="168"/>
      <c r="HXU50" s="168"/>
      <c r="HXV50" s="168"/>
      <c r="HXW50" s="173"/>
      <c r="HXX50" s="168"/>
      <c r="HXY50" s="164"/>
      <c r="HXZ50" s="167"/>
      <c r="HYA50" s="168"/>
      <c r="HYB50" s="172"/>
      <c r="HYC50" s="168"/>
      <c r="HYD50" s="168"/>
      <c r="HYE50" s="168"/>
      <c r="HYF50" s="173"/>
      <c r="HYG50" s="168"/>
      <c r="HYH50" s="164"/>
      <c r="HYI50" s="167"/>
      <c r="HYJ50" s="168"/>
      <c r="HYK50" s="172"/>
      <c r="HYL50" s="168"/>
      <c r="HYM50" s="168"/>
      <c r="HYN50" s="168"/>
      <c r="HYO50" s="173"/>
      <c r="HYP50" s="168"/>
      <c r="HYQ50" s="164"/>
      <c r="HYR50" s="167"/>
      <c r="HYS50" s="168"/>
      <c r="HYT50" s="172"/>
      <c r="HYU50" s="168"/>
      <c r="HYV50" s="168"/>
      <c r="HYW50" s="168"/>
      <c r="HYX50" s="173"/>
      <c r="HYY50" s="168"/>
      <c r="HYZ50" s="164"/>
      <c r="HZA50" s="167"/>
      <c r="HZB50" s="168"/>
      <c r="HZC50" s="172"/>
      <c r="HZD50" s="168"/>
      <c r="HZE50" s="168"/>
      <c r="HZF50" s="168"/>
      <c r="HZG50" s="173"/>
      <c r="HZH50" s="168"/>
      <c r="HZI50" s="164"/>
      <c r="HZJ50" s="167"/>
      <c r="HZK50" s="168"/>
      <c r="HZL50" s="172"/>
      <c r="HZM50" s="168"/>
      <c r="HZN50" s="168"/>
      <c r="HZO50" s="168"/>
      <c r="HZP50" s="173"/>
      <c r="HZQ50" s="168"/>
      <c r="HZR50" s="164"/>
      <c r="HZS50" s="167"/>
      <c r="HZT50" s="168"/>
      <c r="HZU50" s="172"/>
      <c r="HZV50" s="168"/>
      <c r="HZW50" s="168"/>
      <c r="HZX50" s="168"/>
      <c r="HZY50" s="173"/>
      <c r="HZZ50" s="168"/>
      <c r="IAA50" s="164"/>
      <c r="IAB50" s="167"/>
      <c r="IAC50" s="168"/>
      <c r="IAD50" s="172"/>
      <c r="IAE50" s="168"/>
      <c r="IAF50" s="168"/>
      <c r="IAG50" s="168"/>
      <c r="IAH50" s="173"/>
      <c r="IAI50" s="168"/>
      <c r="IAJ50" s="164"/>
      <c r="IAK50" s="167"/>
      <c r="IAL50" s="168"/>
      <c r="IAM50" s="172"/>
      <c r="IAN50" s="168"/>
      <c r="IAO50" s="168"/>
      <c r="IAP50" s="168"/>
      <c r="IAQ50" s="173"/>
      <c r="IAR50" s="168"/>
      <c r="IAS50" s="164"/>
      <c r="IAT50" s="167"/>
      <c r="IAU50" s="168"/>
      <c r="IAV50" s="172"/>
      <c r="IAW50" s="168"/>
      <c r="IAX50" s="168"/>
      <c r="IAY50" s="168"/>
      <c r="IAZ50" s="173"/>
      <c r="IBA50" s="168"/>
      <c r="IBB50" s="164"/>
      <c r="IBC50" s="167"/>
      <c r="IBD50" s="168"/>
      <c r="IBE50" s="172"/>
      <c r="IBF50" s="168"/>
      <c r="IBG50" s="168"/>
      <c r="IBH50" s="168"/>
      <c r="IBI50" s="173"/>
      <c r="IBJ50" s="168"/>
      <c r="IBK50" s="164"/>
      <c r="IBL50" s="167"/>
      <c r="IBM50" s="168"/>
      <c r="IBN50" s="172"/>
      <c r="IBO50" s="168"/>
      <c r="IBP50" s="168"/>
      <c r="IBQ50" s="168"/>
      <c r="IBR50" s="173"/>
      <c r="IBS50" s="168"/>
      <c r="IBT50" s="164"/>
      <c r="IBU50" s="167"/>
      <c r="IBV50" s="168"/>
      <c r="IBW50" s="172"/>
      <c r="IBX50" s="168"/>
      <c r="IBY50" s="168"/>
      <c r="IBZ50" s="168"/>
      <c r="ICA50" s="173"/>
      <c r="ICB50" s="168"/>
      <c r="ICC50" s="164"/>
      <c r="ICD50" s="167"/>
      <c r="ICE50" s="168"/>
      <c r="ICF50" s="172"/>
      <c r="ICG50" s="168"/>
      <c r="ICH50" s="168"/>
      <c r="ICI50" s="168"/>
      <c r="ICJ50" s="173"/>
      <c r="ICK50" s="168"/>
      <c r="ICL50" s="164"/>
      <c r="ICM50" s="167"/>
      <c r="ICN50" s="168"/>
      <c r="ICO50" s="172"/>
      <c r="ICP50" s="168"/>
      <c r="ICQ50" s="168"/>
      <c r="ICR50" s="168"/>
      <c r="ICS50" s="173"/>
      <c r="ICT50" s="168"/>
      <c r="ICU50" s="164"/>
      <c r="ICV50" s="167"/>
      <c r="ICW50" s="168"/>
      <c r="ICX50" s="172"/>
      <c r="ICY50" s="168"/>
      <c r="ICZ50" s="168"/>
      <c r="IDA50" s="168"/>
      <c r="IDB50" s="173"/>
      <c r="IDC50" s="168"/>
      <c r="IDD50" s="164"/>
      <c r="IDE50" s="167"/>
      <c r="IDF50" s="168"/>
      <c r="IDG50" s="172"/>
      <c r="IDH50" s="168"/>
      <c r="IDI50" s="168"/>
      <c r="IDJ50" s="168"/>
      <c r="IDK50" s="173"/>
      <c r="IDL50" s="168"/>
      <c r="IDM50" s="164"/>
      <c r="IDN50" s="167"/>
      <c r="IDO50" s="168"/>
      <c r="IDP50" s="172"/>
      <c r="IDQ50" s="168"/>
      <c r="IDR50" s="168"/>
      <c r="IDS50" s="168"/>
      <c r="IDT50" s="173"/>
      <c r="IDU50" s="168"/>
      <c r="IDV50" s="164"/>
      <c r="IDW50" s="167"/>
      <c r="IDX50" s="168"/>
      <c r="IDY50" s="172"/>
      <c r="IDZ50" s="168"/>
      <c r="IEA50" s="168"/>
      <c r="IEB50" s="168"/>
      <c r="IEC50" s="173"/>
      <c r="IED50" s="168"/>
      <c r="IEE50" s="164"/>
      <c r="IEF50" s="167"/>
      <c r="IEG50" s="168"/>
      <c r="IEH50" s="172"/>
      <c r="IEI50" s="168"/>
      <c r="IEJ50" s="168"/>
      <c r="IEK50" s="168"/>
      <c r="IEL50" s="173"/>
      <c r="IEM50" s="168"/>
      <c r="IEN50" s="164"/>
      <c r="IEO50" s="167"/>
      <c r="IEP50" s="168"/>
      <c r="IEQ50" s="172"/>
      <c r="IER50" s="168"/>
      <c r="IES50" s="168"/>
      <c r="IET50" s="168"/>
      <c r="IEU50" s="173"/>
      <c r="IEV50" s="168"/>
      <c r="IEW50" s="164"/>
      <c r="IEX50" s="167"/>
      <c r="IEY50" s="168"/>
      <c r="IEZ50" s="172"/>
      <c r="IFA50" s="168"/>
      <c r="IFB50" s="168"/>
      <c r="IFC50" s="168"/>
      <c r="IFD50" s="173"/>
      <c r="IFE50" s="168"/>
      <c r="IFF50" s="164"/>
      <c r="IFG50" s="167"/>
      <c r="IFH50" s="168"/>
      <c r="IFI50" s="172"/>
      <c r="IFJ50" s="168"/>
      <c r="IFK50" s="168"/>
      <c r="IFL50" s="168"/>
      <c r="IFM50" s="173"/>
      <c r="IFN50" s="168"/>
      <c r="IFO50" s="164"/>
      <c r="IFP50" s="167"/>
      <c r="IFQ50" s="168"/>
      <c r="IFR50" s="172"/>
      <c r="IFS50" s="168"/>
      <c r="IFT50" s="168"/>
      <c r="IFU50" s="168"/>
      <c r="IFV50" s="173"/>
      <c r="IFW50" s="168"/>
      <c r="IFX50" s="164"/>
      <c r="IFY50" s="167"/>
      <c r="IFZ50" s="168"/>
      <c r="IGA50" s="172"/>
      <c r="IGB50" s="168"/>
      <c r="IGC50" s="168"/>
      <c r="IGD50" s="168"/>
      <c r="IGE50" s="173"/>
      <c r="IGF50" s="168"/>
      <c r="IGG50" s="164"/>
      <c r="IGH50" s="167"/>
      <c r="IGI50" s="168"/>
      <c r="IGJ50" s="172"/>
      <c r="IGK50" s="168"/>
      <c r="IGL50" s="168"/>
      <c r="IGM50" s="168"/>
      <c r="IGN50" s="173"/>
      <c r="IGO50" s="168"/>
      <c r="IGP50" s="164"/>
      <c r="IGQ50" s="167"/>
      <c r="IGR50" s="168"/>
      <c r="IGS50" s="172"/>
      <c r="IGT50" s="168"/>
      <c r="IGU50" s="168"/>
      <c r="IGV50" s="168"/>
      <c r="IGW50" s="173"/>
      <c r="IGX50" s="168"/>
      <c r="IGY50" s="164"/>
      <c r="IGZ50" s="167"/>
      <c r="IHA50" s="168"/>
      <c r="IHB50" s="172"/>
      <c r="IHC50" s="168"/>
      <c r="IHD50" s="168"/>
      <c r="IHE50" s="168"/>
      <c r="IHF50" s="173"/>
      <c r="IHG50" s="168"/>
      <c r="IHH50" s="164"/>
      <c r="IHI50" s="167"/>
      <c r="IHJ50" s="168"/>
      <c r="IHK50" s="172"/>
      <c r="IHL50" s="168"/>
      <c r="IHM50" s="168"/>
      <c r="IHN50" s="168"/>
      <c r="IHO50" s="173"/>
      <c r="IHP50" s="168"/>
      <c r="IHQ50" s="164"/>
      <c r="IHR50" s="167"/>
      <c r="IHS50" s="168"/>
      <c r="IHT50" s="172"/>
      <c r="IHU50" s="168"/>
      <c r="IHV50" s="168"/>
      <c r="IHW50" s="168"/>
      <c r="IHX50" s="173"/>
      <c r="IHY50" s="168"/>
      <c r="IHZ50" s="164"/>
      <c r="IIA50" s="167"/>
      <c r="IIB50" s="168"/>
      <c r="IIC50" s="172"/>
      <c r="IID50" s="168"/>
      <c r="IIE50" s="168"/>
      <c r="IIF50" s="168"/>
      <c r="IIG50" s="173"/>
      <c r="IIH50" s="168"/>
      <c r="III50" s="164"/>
      <c r="IIJ50" s="167"/>
      <c r="IIK50" s="168"/>
      <c r="IIL50" s="172"/>
      <c r="IIM50" s="168"/>
      <c r="IIN50" s="168"/>
      <c r="IIO50" s="168"/>
      <c r="IIP50" s="173"/>
      <c r="IIQ50" s="168"/>
      <c r="IIR50" s="164"/>
      <c r="IIS50" s="167"/>
      <c r="IIT50" s="168"/>
      <c r="IIU50" s="172"/>
      <c r="IIV50" s="168"/>
      <c r="IIW50" s="168"/>
      <c r="IIX50" s="168"/>
      <c r="IIY50" s="173"/>
      <c r="IIZ50" s="168"/>
      <c r="IJA50" s="164"/>
      <c r="IJB50" s="167"/>
      <c r="IJC50" s="168"/>
      <c r="IJD50" s="172"/>
      <c r="IJE50" s="168"/>
      <c r="IJF50" s="168"/>
      <c r="IJG50" s="168"/>
      <c r="IJH50" s="173"/>
      <c r="IJI50" s="168"/>
      <c r="IJJ50" s="164"/>
      <c r="IJK50" s="167"/>
      <c r="IJL50" s="168"/>
      <c r="IJM50" s="172"/>
      <c r="IJN50" s="168"/>
      <c r="IJO50" s="168"/>
      <c r="IJP50" s="168"/>
      <c r="IJQ50" s="173"/>
      <c r="IJR50" s="168"/>
      <c r="IJS50" s="164"/>
      <c r="IJT50" s="167"/>
      <c r="IJU50" s="168"/>
      <c r="IJV50" s="172"/>
      <c r="IJW50" s="168"/>
      <c r="IJX50" s="168"/>
      <c r="IJY50" s="168"/>
      <c r="IJZ50" s="173"/>
      <c r="IKA50" s="168"/>
      <c r="IKB50" s="164"/>
      <c r="IKC50" s="167"/>
      <c r="IKD50" s="168"/>
      <c r="IKE50" s="172"/>
      <c r="IKF50" s="168"/>
      <c r="IKG50" s="168"/>
      <c r="IKH50" s="168"/>
      <c r="IKI50" s="173"/>
      <c r="IKJ50" s="168"/>
      <c r="IKK50" s="164"/>
      <c r="IKL50" s="167"/>
      <c r="IKM50" s="168"/>
      <c r="IKN50" s="172"/>
      <c r="IKO50" s="168"/>
      <c r="IKP50" s="168"/>
      <c r="IKQ50" s="168"/>
      <c r="IKR50" s="173"/>
      <c r="IKS50" s="168"/>
      <c r="IKT50" s="164"/>
      <c r="IKU50" s="167"/>
      <c r="IKV50" s="168"/>
      <c r="IKW50" s="172"/>
      <c r="IKX50" s="168"/>
      <c r="IKY50" s="168"/>
      <c r="IKZ50" s="168"/>
      <c r="ILA50" s="173"/>
      <c r="ILB50" s="168"/>
      <c r="ILC50" s="164"/>
      <c r="ILD50" s="167"/>
      <c r="ILE50" s="168"/>
      <c r="ILF50" s="172"/>
      <c r="ILG50" s="168"/>
      <c r="ILH50" s="168"/>
      <c r="ILI50" s="168"/>
      <c r="ILJ50" s="173"/>
      <c r="ILK50" s="168"/>
      <c r="ILL50" s="164"/>
      <c r="ILM50" s="167"/>
      <c r="ILN50" s="168"/>
      <c r="ILO50" s="172"/>
      <c r="ILP50" s="168"/>
      <c r="ILQ50" s="168"/>
      <c r="ILR50" s="168"/>
      <c r="ILS50" s="173"/>
      <c r="ILT50" s="168"/>
      <c r="ILU50" s="164"/>
      <c r="ILV50" s="167"/>
      <c r="ILW50" s="168"/>
      <c r="ILX50" s="172"/>
      <c r="ILY50" s="168"/>
      <c r="ILZ50" s="168"/>
      <c r="IMA50" s="168"/>
      <c r="IMB50" s="173"/>
      <c r="IMC50" s="168"/>
      <c r="IMD50" s="164"/>
      <c r="IME50" s="167"/>
      <c r="IMF50" s="168"/>
      <c r="IMG50" s="172"/>
      <c r="IMH50" s="168"/>
      <c r="IMI50" s="168"/>
      <c r="IMJ50" s="168"/>
      <c r="IMK50" s="173"/>
      <c r="IML50" s="168"/>
      <c r="IMM50" s="164"/>
      <c r="IMN50" s="167"/>
      <c r="IMO50" s="168"/>
      <c r="IMP50" s="172"/>
      <c r="IMQ50" s="168"/>
      <c r="IMR50" s="168"/>
      <c r="IMS50" s="168"/>
      <c r="IMT50" s="173"/>
      <c r="IMU50" s="168"/>
      <c r="IMV50" s="164"/>
      <c r="IMW50" s="167"/>
      <c r="IMX50" s="168"/>
      <c r="IMY50" s="172"/>
      <c r="IMZ50" s="168"/>
      <c r="INA50" s="168"/>
      <c r="INB50" s="168"/>
      <c r="INC50" s="173"/>
      <c r="IND50" s="168"/>
      <c r="INE50" s="164"/>
      <c r="INF50" s="167"/>
      <c r="ING50" s="168"/>
      <c r="INH50" s="172"/>
      <c r="INI50" s="168"/>
      <c r="INJ50" s="168"/>
      <c r="INK50" s="168"/>
      <c r="INL50" s="173"/>
      <c r="INM50" s="168"/>
      <c r="INN50" s="164"/>
      <c r="INO50" s="167"/>
      <c r="INP50" s="168"/>
      <c r="INQ50" s="172"/>
      <c r="INR50" s="168"/>
      <c r="INS50" s="168"/>
      <c r="INT50" s="168"/>
      <c r="INU50" s="173"/>
      <c r="INV50" s="168"/>
      <c r="INW50" s="164"/>
      <c r="INX50" s="167"/>
      <c r="INY50" s="168"/>
      <c r="INZ50" s="172"/>
      <c r="IOA50" s="168"/>
      <c r="IOB50" s="168"/>
      <c r="IOC50" s="168"/>
      <c r="IOD50" s="173"/>
      <c r="IOE50" s="168"/>
      <c r="IOF50" s="164"/>
      <c r="IOG50" s="167"/>
      <c r="IOH50" s="168"/>
      <c r="IOI50" s="172"/>
      <c r="IOJ50" s="168"/>
      <c r="IOK50" s="168"/>
      <c r="IOL50" s="168"/>
      <c r="IOM50" s="173"/>
      <c r="ION50" s="168"/>
      <c r="IOO50" s="164"/>
      <c r="IOP50" s="167"/>
      <c r="IOQ50" s="168"/>
      <c r="IOR50" s="172"/>
      <c r="IOS50" s="168"/>
      <c r="IOT50" s="168"/>
      <c r="IOU50" s="168"/>
      <c r="IOV50" s="173"/>
      <c r="IOW50" s="168"/>
      <c r="IOX50" s="164"/>
      <c r="IOY50" s="167"/>
      <c r="IOZ50" s="168"/>
      <c r="IPA50" s="172"/>
      <c r="IPB50" s="168"/>
      <c r="IPC50" s="168"/>
      <c r="IPD50" s="168"/>
      <c r="IPE50" s="173"/>
      <c r="IPF50" s="168"/>
      <c r="IPG50" s="164"/>
      <c r="IPH50" s="167"/>
      <c r="IPI50" s="168"/>
      <c r="IPJ50" s="172"/>
      <c r="IPK50" s="168"/>
      <c r="IPL50" s="168"/>
      <c r="IPM50" s="168"/>
      <c r="IPN50" s="173"/>
      <c r="IPO50" s="168"/>
      <c r="IPP50" s="164"/>
      <c r="IPQ50" s="167"/>
      <c r="IPR50" s="168"/>
      <c r="IPS50" s="172"/>
      <c r="IPT50" s="168"/>
      <c r="IPU50" s="168"/>
      <c r="IPV50" s="168"/>
      <c r="IPW50" s="173"/>
      <c r="IPX50" s="168"/>
      <c r="IPY50" s="164"/>
      <c r="IPZ50" s="167"/>
      <c r="IQA50" s="168"/>
      <c r="IQB50" s="172"/>
      <c r="IQC50" s="168"/>
      <c r="IQD50" s="168"/>
      <c r="IQE50" s="168"/>
      <c r="IQF50" s="173"/>
      <c r="IQG50" s="168"/>
      <c r="IQH50" s="164"/>
      <c r="IQI50" s="167"/>
      <c r="IQJ50" s="168"/>
      <c r="IQK50" s="172"/>
      <c r="IQL50" s="168"/>
      <c r="IQM50" s="168"/>
      <c r="IQN50" s="168"/>
      <c r="IQO50" s="173"/>
      <c r="IQP50" s="168"/>
      <c r="IQQ50" s="164"/>
      <c r="IQR50" s="167"/>
      <c r="IQS50" s="168"/>
      <c r="IQT50" s="172"/>
      <c r="IQU50" s="168"/>
      <c r="IQV50" s="168"/>
      <c r="IQW50" s="168"/>
      <c r="IQX50" s="173"/>
      <c r="IQY50" s="168"/>
      <c r="IQZ50" s="164"/>
      <c r="IRA50" s="167"/>
      <c r="IRB50" s="168"/>
      <c r="IRC50" s="172"/>
      <c r="IRD50" s="168"/>
      <c r="IRE50" s="168"/>
      <c r="IRF50" s="168"/>
      <c r="IRG50" s="173"/>
      <c r="IRH50" s="168"/>
      <c r="IRI50" s="164"/>
      <c r="IRJ50" s="167"/>
      <c r="IRK50" s="168"/>
      <c r="IRL50" s="172"/>
      <c r="IRM50" s="168"/>
      <c r="IRN50" s="168"/>
      <c r="IRO50" s="168"/>
      <c r="IRP50" s="173"/>
      <c r="IRQ50" s="168"/>
      <c r="IRR50" s="164"/>
      <c r="IRS50" s="167"/>
      <c r="IRT50" s="168"/>
      <c r="IRU50" s="172"/>
      <c r="IRV50" s="168"/>
      <c r="IRW50" s="168"/>
      <c r="IRX50" s="168"/>
      <c r="IRY50" s="173"/>
      <c r="IRZ50" s="168"/>
      <c r="ISA50" s="164"/>
      <c r="ISB50" s="167"/>
      <c r="ISC50" s="168"/>
      <c r="ISD50" s="172"/>
      <c r="ISE50" s="168"/>
      <c r="ISF50" s="168"/>
      <c r="ISG50" s="168"/>
      <c r="ISH50" s="173"/>
      <c r="ISI50" s="168"/>
      <c r="ISJ50" s="164"/>
      <c r="ISK50" s="167"/>
      <c r="ISL50" s="168"/>
      <c r="ISM50" s="172"/>
      <c r="ISN50" s="168"/>
      <c r="ISO50" s="168"/>
      <c r="ISP50" s="168"/>
      <c r="ISQ50" s="173"/>
      <c r="ISR50" s="168"/>
      <c r="ISS50" s="164"/>
      <c r="IST50" s="167"/>
      <c r="ISU50" s="168"/>
      <c r="ISV50" s="172"/>
      <c r="ISW50" s="168"/>
      <c r="ISX50" s="168"/>
      <c r="ISY50" s="168"/>
      <c r="ISZ50" s="173"/>
      <c r="ITA50" s="168"/>
      <c r="ITB50" s="164"/>
      <c r="ITC50" s="167"/>
      <c r="ITD50" s="168"/>
      <c r="ITE50" s="172"/>
      <c r="ITF50" s="168"/>
      <c r="ITG50" s="168"/>
      <c r="ITH50" s="168"/>
      <c r="ITI50" s="173"/>
      <c r="ITJ50" s="168"/>
      <c r="ITK50" s="164"/>
      <c r="ITL50" s="167"/>
      <c r="ITM50" s="168"/>
      <c r="ITN50" s="172"/>
      <c r="ITO50" s="168"/>
      <c r="ITP50" s="168"/>
      <c r="ITQ50" s="168"/>
      <c r="ITR50" s="173"/>
      <c r="ITS50" s="168"/>
      <c r="ITT50" s="164"/>
      <c r="ITU50" s="167"/>
      <c r="ITV50" s="168"/>
      <c r="ITW50" s="172"/>
      <c r="ITX50" s="168"/>
      <c r="ITY50" s="168"/>
      <c r="ITZ50" s="168"/>
      <c r="IUA50" s="173"/>
      <c r="IUB50" s="168"/>
      <c r="IUC50" s="164"/>
      <c r="IUD50" s="167"/>
      <c r="IUE50" s="168"/>
      <c r="IUF50" s="172"/>
      <c r="IUG50" s="168"/>
      <c r="IUH50" s="168"/>
      <c r="IUI50" s="168"/>
      <c r="IUJ50" s="173"/>
      <c r="IUK50" s="168"/>
      <c r="IUL50" s="164"/>
      <c r="IUM50" s="167"/>
      <c r="IUN50" s="168"/>
      <c r="IUO50" s="172"/>
      <c r="IUP50" s="168"/>
      <c r="IUQ50" s="168"/>
      <c r="IUR50" s="168"/>
      <c r="IUS50" s="173"/>
      <c r="IUT50" s="168"/>
      <c r="IUU50" s="164"/>
      <c r="IUV50" s="167"/>
      <c r="IUW50" s="168"/>
      <c r="IUX50" s="172"/>
      <c r="IUY50" s="168"/>
      <c r="IUZ50" s="168"/>
      <c r="IVA50" s="168"/>
      <c r="IVB50" s="173"/>
      <c r="IVC50" s="168"/>
      <c r="IVD50" s="164"/>
      <c r="IVE50" s="167"/>
      <c r="IVF50" s="168"/>
      <c r="IVG50" s="172"/>
      <c r="IVH50" s="168"/>
      <c r="IVI50" s="168"/>
      <c r="IVJ50" s="168"/>
      <c r="IVK50" s="173"/>
      <c r="IVL50" s="168"/>
      <c r="IVM50" s="164"/>
      <c r="IVN50" s="167"/>
      <c r="IVO50" s="168"/>
      <c r="IVP50" s="172"/>
      <c r="IVQ50" s="168"/>
      <c r="IVR50" s="168"/>
      <c r="IVS50" s="168"/>
      <c r="IVT50" s="173"/>
      <c r="IVU50" s="168"/>
      <c r="IVV50" s="164"/>
      <c r="IVW50" s="167"/>
      <c r="IVX50" s="168"/>
      <c r="IVY50" s="172"/>
      <c r="IVZ50" s="168"/>
      <c r="IWA50" s="168"/>
      <c r="IWB50" s="168"/>
      <c r="IWC50" s="173"/>
      <c r="IWD50" s="168"/>
      <c r="IWE50" s="164"/>
      <c r="IWF50" s="167"/>
      <c r="IWG50" s="168"/>
      <c r="IWH50" s="172"/>
      <c r="IWI50" s="168"/>
      <c r="IWJ50" s="168"/>
      <c r="IWK50" s="168"/>
      <c r="IWL50" s="173"/>
      <c r="IWM50" s="168"/>
      <c r="IWN50" s="164"/>
      <c r="IWO50" s="167"/>
      <c r="IWP50" s="168"/>
      <c r="IWQ50" s="172"/>
      <c r="IWR50" s="168"/>
      <c r="IWS50" s="168"/>
      <c r="IWT50" s="168"/>
      <c r="IWU50" s="173"/>
      <c r="IWV50" s="168"/>
      <c r="IWW50" s="164"/>
      <c r="IWX50" s="167"/>
      <c r="IWY50" s="168"/>
      <c r="IWZ50" s="172"/>
      <c r="IXA50" s="168"/>
      <c r="IXB50" s="168"/>
      <c r="IXC50" s="168"/>
      <c r="IXD50" s="173"/>
      <c r="IXE50" s="168"/>
      <c r="IXF50" s="164"/>
      <c r="IXG50" s="167"/>
      <c r="IXH50" s="168"/>
      <c r="IXI50" s="172"/>
      <c r="IXJ50" s="168"/>
      <c r="IXK50" s="168"/>
      <c r="IXL50" s="168"/>
      <c r="IXM50" s="173"/>
      <c r="IXN50" s="168"/>
      <c r="IXO50" s="164"/>
      <c r="IXP50" s="167"/>
      <c r="IXQ50" s="168"/>
      <c r="IXR50" s="172"/>
      <c r="IXS50" s="168"/>
      <c r="IXT50" s="168"/>
      <c r="IXU50" s="168"/>
      <c r="IXV50" s="173"/>
      <c r="IXW50" s="168"/>
      <c r="IXX50" s="164"/>
      <c r="IXY50" s="167"/>
      <c r="IXZ50" s="168"/>
      <c r="IYA50" s="172"/>
      <c r="IYB50" s="168"/>
      <c r="IYC50" s="168"/>
      <c r="IYD50" s="168"/>
      <c r="IYE50" s="173"/>
      <c r="IYF50" s="168"/>
      <c r="IYG50" s="164"/>
      <c r="IYH50" s="167"/>
      <c r="IYI50" s="168"/>
      <c r="IYJ50" s="172"/>
      <c r="IYK50" s="168"/>
      <c r="IYL50" s="168"/>
      <c r="IYM50" s="168"/>
      <c r="IYN50" s="173"/>
      <c r="IYO50" s="168"/>
      <c r="IYP50" s="164"/>
      <c r="IYQ50" s="167"/>
      <c r="IYR50" s="168"/>
      <c r="IYS50" s="172"/>
      <c r="IYT50" s="168"/>
      <c r="IYU50" s="168"/>
      <c r="IYV50" s="168"/>
      <c r="IYW50" s="173"/>
      <c r="IYX50" s="168"/>
      <c r="IYY50" s="164"/>
      <c r="IYZ50" s="167"/>
      <c r="IZA50" s="168"/>
      <c r="IZB50" s="172"/>
      <c r="IZC50" s="168"/>
      <c r="IZD50" s="168"/>
      <c r="IZE50" s="168"/>
      <c r="IZF50" s="173"/>
      <c r="IZG50" s="168"/>
      <c r="IZH50" s="164"/>
      <c r="IZI50" s="167"/>
      <c r="IZJ50" s="168"/>
      <c r="IZK50" s="172"/>
      <c r="IZL50" s="168"/>
      <c r="IZM50" s="168"/>
      <c r="IZN50" s="168"/>
      <c r="IZO50" s="173"/>
      <c r="IZP50" s="168"/>
      <c r="IZQ50" s="164"/>
      <c r="IZR50" s="167"/>
      <c r="IZS50" s="168"/>
      <c r="IZT50" s="172"/>
      <c r="IZU50" s="168"/>
      <c r="IZV50" s="168"/>
      <c r="IZW50" s="168"/>
      <c r="IZX50" s="173"/>
      <c r="IZY50" s="168"/>
      <c r="IZZ50" s="164"/>
      <c r="JAA50" s="167"/>
      <c r="JAB50" s="168"/>
      <c r="JAC50" s="172"/>
      <c r="JAD50" s="168"/>
      <c r="JAE50" s="168"/>
      <c r="JAF50" s="168"/>
      <c r="JAG50" s="173"/>
      <c r="JAH50" s="168"/>
      <c r="JAI50" s="164"/>
      <c r="JAJ50" s="167"/>
      <c r="JAK50" s="168"/>
      <c r="JAL50" s="172"/>
      <c r="JAM50" s="168"/>
      <c r="JAN50" s="168"/>
      <c r="JAO50" s="168"/>
      <c r="JAP50" s="173"/>
      <c r="JAQ50" s="168"/>
      <c r="JAR50" s="164"/>
      <c r="JAS50" s="167"/>
      <c r="JAT50" s="168"/>
      <c r="JAU50" s="172"/>
      <c r="JAV50" s="168"/>
      <c r="JAW50" s="168"/>
      <c r="JAX50" s="168"/>
      <c r="JAY50" s="173"/>
      <c r="JAZ50" s="168"/>
      <c r="JBA50" s="164"/>
      <c r="JBB50" s="167"/>
      <c r="JBC50" s="168"/>
      <c r="JBD50" s="172"/>
      <c r="JBE50" s="168"/>
      <c r="JBF50" s="168"/>
      <c r="JBG50" s="168"/>
      <c r="JBH50" s="173"/>
      <c r="JBI50" s="168"/>
      <c r="JBJ50" s="164"/>
      <c r="JBK50" s="167"/>
      <c r="JBL50" s="168"/>
      <c r="JBM50" s="172"/>
      <c r="JBN50" s="168"/>
      <c r="JBO50" s="168"/>
      <c r="JBP50" s="168"/>
      <c r="JBQ50" s="173"/>
      <c r="JBR50" s="168"/>
      <c r="JBS50" s="164"/>
      <c r="JBT50" s="167"/>
      <c r="JBU50" s="168"/>
      <c r="JBV50" s="172"/>
      <c r="JBW50" s="168"/>
      <c r="JBX50" s="168"/>
      <c r="JBY50" s="168"/>
      <c r="JBZ50" s="173"/>
      <c r="JCA50" s="168"/>
      <c r="JCB50" s="164"/>
      <c r="JCC50" s="167"/>
      <c r="JCD50" s="168"/>
      <c r="JCE50" s="172"/>
      <c r="JCF50" s="168"/>
      <c r="JCG50" s="168"/>
      <c r="JCH50" s="168"/>
      <c r="JCI50" s="173"/>
      <c r="JCJ50" s="168"/>
      <c r="JCK50" s="164"/>
      <c r="JCL50" s="167"/>
      <c r="JCM50" s="168"/>
      <c r="JCN50" s="172"/>
      <c r="JCO50" s="168"/>
      <c r="JCP50" s="168"/>
      <c r="JCQ50" s="168"/>
      <c r="JCR50" s="173"/>
      <c r="JCS50" s="168"/>
      <c r="JCT50" s="164"/>
      <c r="JCU50" s="167"/>
      <c r="JCV50" s="168"/>
      <c r="JCW50" s="172"/>
      <c r="JCX50" s="168"/>
      <c r="JCY50" s="168"/>
      <c r="JCZ50" s="168"/>
      <c r="JDA50" s="173"/>
      <c r="JDB50" s="168"/>
      <c r="JDC50" s="164"/>
      <c r="JDD50" s="167"/>
      <c r="JDE50" s="168"/>
      <c r="JDF50" s="172"/>
      <c r="JDG50" s="168"/>
      <c r="JDH50" s="168"/>
      <c r="JDI50" s="168"/>
      <c r="JDJ50" s="173"/>
      <c r="JDK50" s="168"/>
      <c r="JDL50" s="164"/>
      <c r="JDM50" s="167"/>
      <c r="JDN50" s="168"/>
      <c r="JDO50" s="172"/>
      <c r="JDP50" s="168"/>
      <c r="JDQ50" s="168"/>
      <c r="JDR50" s="168"/>
      <c r="JDS50" s="173"/>
      <c r="JDT50" s="168"/>
      <c r="JDU50" s="164"/>
      <c r="JDV50" s="167"/>
      <c r="JDW50" s="168"/>
      <c r="JDX50" s="172"/>
      <c r="JDY50" s="168"/>
      <c r="JDZ50" s="168"/>
      <c r="JEA50" s="168"/>
      <c r="JEB50" s="173"/>
      <c r="JEC50" s="168"/>
      <c r="JED50" s="164"/>
      <c r="JEE50" s="167"/>
      <c r="JEF50" s="168"/>
      <c r="JEG50" s="172"/>
      <c r="JEH50" s="168"/>
      <c r="JEI50" s="168"/>
      <c r="JEJ50" s="168"/>
      <c r="JEK50" s="173"/>
      <c r="JEL50" s="168"/>
      <c r="JEM50" s="164"/>
      <c r="JEN50" s="167"/>
      <c r="JEO50" s="168"/>
      <c r="JEP50" s="172"/>
      <c r="JEQ50" s="168"/>
      <c r="JER50" s="168"/>
      <c r="JES50" s="168"/>
      <c r="JET50" s="173"/>
      <c r="JEU50" s="168"/>
      <c r="JEV50" s="164"/>
      <c r="JEW50" s="167"/>
      <c r="JEX50" s="168"/>
      <c r="JEY50" s="172"/>
      <c r="JEZ50" s="168"/>
      <c r="JFA50" s="168"/>
      <c r="JFB50" s="168"/>
      <c r="JFC50" s="173"/>
      <c r="JFD50" s="168"/>
      <c r="JFE50" s="164"/>
      <c r="JFF50" s="167"/>
      <c r="JFG50" s="168"/>
      <c r="JFH50" s="172"/>
      <c r="JFI50" s="168"/>
      <c r="JFJ50" s="168"/>
      <c r="JFK50" s="168"/>
      <c r="JFL50" s="173"/>
      <c r="JFM50" s="168"/>
      <c r="JFN50" s="164"/>
      <c r="JFO50" s="167"/>
      <c r="JFP50" s="168"/>
      <c r="JFQ50" s="172"/>
      <c r="JFR50" s="168"/>
      <c r="JFS50" s="168"/>
      <c r="JFT50" s="168"/>
      <c r="JFU50" s="173"/>
      <c r="JFV50" s="168"/>
      <c r="JFW50" s="164"/>
      <c r="JFX50" s="167"/>
      <c r="JFY50" s="168"/>
      <c r="JFZ50" s="172"/>
      <c r="JGA50" s="168"/>
      <c r="JGB50" s="168"/>
      <c r="JGC50" s="168"/>
      <c r="JGD50" s="173"/>
      <c r="JGE50" s="168"/>
      <c r="JGF50" s="164"/>
      <c r="JGG50" s="167"/>
      <c r="JGH50" s="168"/>
      <c r="JGI50" s="172"/>
      <c r="JGJ50" s="168"/>
      <c r="JGK50" s="168"/>
      <c r="JGL50" s="168"/>
      <c r="JGM50" s="173"/>
      <c r="JGN50" s="168"/>
      <c r="JGO50" s="164"/>
      <c r="JGP50" s="167"/>
      <c r="JGQ50" s="168"/>
      <c r="JGR50" s="172"/>
      <c r="JGS50" s="168"/>
      <c r="JGT50" s="168"/>
      <c r="JGU50" s="168"/>
      <c r="JGV50" s="173"/>
      <c r="JGW50" s="168"/>
      <c r="JGX50" s="164"/>
      <c r="JGY50" s="167"/>
      <c r="JGZ50" s="168"/>
      <c r="JHA50" s="172"/>
      <c r="JHB50" s="168"/>
      <c r="JHC50" s="168"/>
      <c r="JHD50" s="168"/>
      <c r="JHE50" s="173"/>
      <c r="JHF50" s="168"/>
      <c r="JHG50" s="164"/>
      <c r="JHH50" s="167"/>
      <c r="JHI50" s="168"/>
      <c r="JHJ50" s="172"/>
      <c r="JHK50" s="168"/>
      <c r="JHL50" s="168"/>
      <c r="JHM50" s="168"/>
      <c r="JHN50" s="173"/>
      <c r="JHO50" s="168"/>
      <c r="JHP50" s="164"/>
      <c r="JHQ50" s="167"/>
      <c r="JHR50" s="168"/>
      <c r="JHS50" s="172"/>
      <c r="JHT50" s="168"/>
      <c r="JHU50" s="168"/>
      <c r="JHV50" s="168"/>
      <c r="JHW50" s="173"/>
      <c r="JHX50" s="168"/>
      <c r="JHY50" s="164"/>
      <c r="JHZ50" s="167"/>
      <c r="JIA50" s="168"/>
      <c r="JIB50" s="172"/>
      <c r="JIC50" s="168"/>
      <c r="JID50" s="168"/>
      <c r="JIE50" s="168"/>
      <c r="JIF50" s="173"/>
      <c r="JIG50" s="168"/>
      <c r="JIH50" s="164"/>
      <c r="JII50" s="167"/>
      <c r="JIJ50" s="168"/>
      <c r="JIK50" s="172"/>
      <c r="JIL50" s="168"/>
      <c r="JIM50" s="168"/>
      <c r="JIN50" s="168"/>
      <c r="JIO50" s="173"/>
      <c r="JIP50" s="168"/>
      <c r="JIQ50" s="164"/>
      <c r="JIR50" s="167"/>
      <c r="JIS50" s="168"/>
      <c r="JIT50" s="172"/>
      <c r="JIU50" s="168"/>
      <c r="JIV50" s="168"/>
      <c r="JIW50" s="168"/>
      <c r="JIX50" s="173"/>
      <c r="JIY50" s="168"/>
      <c r="JIZ50" s="164"/>
      <c r="JJA50" s="167"/>
      <c r="JJB50" s="168"/>
      <c r="JJC50" s="172"/>
      <c r="JJD50" s="168"/>
      <c r="JJE50" s="168"/>
      <c r="JJF50" s="168"/>
      <c r="JJG50" s="173"/>
      <c r="JJH50" s="168"/>
      <c r="JJI50" s="164"/>
      <c r="JJJ50" s="167"/>
      <c r="JJK50" s="168"/>
      <c r="JJL50" s="172"/>
      <c r="JJM50" s="168"/>
      <c r="JJN50" s="168"/>
      <c r="JJO50" s="168"/>
      <c r="JJP50" s="173"/>
      <c r="JJQ50" s="168"/>
      <c r="JJR50" s="164"/>
      <c r="JJS50" s="167"/>
      <c r="JJT50" s="168"/>
      <c r="JJU50" s="172"/>
      <c r="JJV50" s="168"/>
      <c r="JJW50" s="168"/>
      <c r="JJX50" s="168"/>
      <c r="JJY50" s="173"/>
      <c r="JJZ50" s="168"/>
      <c r="JKA50" s="164"/>
      <c r="JKB50" s="167"/>
      <c r="JKC50" s="168"/>
      <c r="JKD50" s="172"/>
      <c r="JKE50" s="168"/>
      <c r="JKF50" s="168"/>
      <c r="JKG50" s="168"/>
      <c r="JKH50" s="173"/>
      <c r="JKI50" s="168"/>
      <c r="JKJ50" s="164"/>
      <c r="JKK50" s="167"/>
      <c r="JKL50" s="168"/>
      <c r="JKM50" s="172"/>
      <c r="JKN50" s="168"/>
      <c r="JKO50" s="168"/>
      <c r="JKP50" s="168"/>
      <c r="JKQ50" s="173"/>
      <c r="JKR50" s="168"/>
      <c r="JKS50" s="164"/>
      <c r="JKT50" s="167"/>
      <c r="JKU50" s="168"/>
      <c r="JKV50" s="172"/>
      <c r="JKW50" s="168"/>
      <c r="JKX50" s="168"/>
      <c r="JKY50" s="168"/>
      <c r="JKZ50" s="173"/>
      <c r="JLA50" s="168"/>
      <c r="JLB50" s="164"/>
      <c r="JLC50" s="167"/>
      <c r="JLD50" s="168"/>
      <c r="JLE50" s="172"/>
      <c r="JLF50" s="168"/>
      <c r="JLG50" s="168"/>
      <c r="JLH50" s="168"/>
      <c r="JLI50" s="173"/>
      <c r="JLJ50" s="168"/>
      <c r="JLK50" s="164"/>
      <c r="JLL50" s="167"/>
      <c r="JLM50" s="168"/>
      <c r="JLN50" s="172"/>
      <c r="JLO50" s="168"/>
      <c r="JLP50" s="168"/>
      <c r="JLQ50" s="168"/>
      <c r="JLR50" s="173"/>
      <c r="JLS50" s="168"/>
      <c r="JLT50" s="164"/>
      <c r="JLU50" s="167"/>
      <c r="JLV50" s="168"/>
      <c r="JLW50" s="172"/>
      <c r="JLX50" s="168"/>
      <c r="JLY50" s="168"/>
      <c r="JLZ50" s="168"/>
      <c r="JMA50" s="173"/>
      <c r="JMB50" s="168"/>
      <c r="JMC50" s="164"/>
      <c r="JMD50" s="167"/>
      <c r="JME50" s="168"/>
      <c r="JMF50" s="172"/>
      <c r="JMG50" s="168"/>
      <c r="JMH50" s="168"/>
      <c r="JMI50" s="168"/>
      <c r="JMJ50" s="173"/>
      <c r="JMK50" s="168"/>
      <c r="JML50" s="164"/>
      <c r="JMM50" s="167"/>
      <c r="JMN50" s="168"/>
      <c r="JMO50" s="172"/>
      <c r="JMP50" s="168"/>
      <c r="JMQ50" s="168"/>
      <c r="JMR50" s="168"/>
      <c r="JMS50" s="173"/>
      <c r="JMT50" s="168"/>
      <c r="JMU50" s="164"/>
      <c r="JMV50" s="167"/>
      <c r="JMW50" s="168"/>
      <c r="JMX50" s="172"/>
      <c r="JMY50" s="168"/>
      <c r="JMZ50" s="168"/>
      <c r="JNA50" s="168"/>
      <c r="JNB50" s="173"/>
      <c r="JNC50" s="168"/>
      <c r="JND50" s="164"/>
      <c r="JNE50" s="167"/>
      <c r="JNF50" s="168"/>
      <c r="JNG50" s="172"/>
      <c r="JNH50" s="168"/>
      <c r="JNI50" s="168"/>
      <c r="JNJ50" s="168"/>
      <c r="JNK50" s="173"/>
      <c r="JNL50" s="168"/>
      <c r="JNM50" s="164"/>
      <c r="JNN50" s="167"/>
      <c r="JNO50" s="168"/>
      <c r="JNP50" s="172"/>
      <c r="JNQ50" s="168"/>
      <c r="JNR50" s="168"/>
      <c r="JNS50" s="168"/>
      <c r="JNT50" s="173"/>
      <c r="JNU50" s="168"/>
      <c r="JNV50" s="164"/>
      <c r="JNW50" s="167"/>
      <c r="JNX50" s="168"/>
      <c r="JNY50" s="172"/>
      <c r="JNZ50" s="168"/>
      <c r="JOA50" s="168"/>
      <c r="JOB50" s="168"/>
      <c r="JOC50" s="173"/>
      <c r="JOD50" s="168"/>
      <c r="JOE50" s="164"/>
      <c r="JOF50" s="167"/>
      <c r="JOG50" s="168"/>
      <c r="JOH50" s="172"/>
      <c r="JOI50" s="168"/>
      <c r="JOJ50" s="168"/>
      <c r="JOK50" s="168"/>
      <c r="JOL50" s="173"/>
      <c r="JOM50" s="168"/>
      <c r="JON50" s="164"/>
      <c r="JOO50" s="167"/>
      <c r="JOP50" s="168"/>
      <c r="JOQ50" s="172"/>
      <c r="JOR50" s="168"/>
      <c r="JOS50" s="168"/>
      <c r="JOT50" s="168"/>
      <c r="JOU50" s="173"/>
      <c r="JOV50" s="168"/>
      <c r="JOW50" s="164"/>
      <c r="JOX50" s="167"/>
      <c r="JOY50" s="168"/>
      <c r="JOZ50" s="172"/>
      <c r="JPA50" s="168"/>
      <c r="JPB50" s="168"/>
      <c r="JPC50" s="168"/>
      <c r="JPD50" s="173"/>
      <c r="JPE50" s="168"/>
      <c r="JPF50" s="164"/>
      <c r="JPG50" s="167"/>
      <c r="JPH50" s="168"/>
      <c r="JPI50" s="172"/>
      <c r="JPJ50" s="168"/>
      <c r="JPK50" s="168"/>
      <c r="JPL50" s="168"/>
      <c r="JPM50" s="173"/>
      <c r="JPN50" s="168"/>
      <c r="JPO50" s="164"/>
      <c r="JPP50" s="167"/>
      <c r="JPQ50" s="168"/>
      <c r="JPR50" s="172"/>
      <c r="JPS50" s="168"/>
      <c r="JPT50" s="168"/>
      <c r="JPU50" s="168"/>
      <c r="JPV50" s="173"/>
      <c r="JPW50" s="168"/>
      <c r="JPX50" s="164"/>
      <c r="JPY50" s="167"/>
      <c r="JPZ50" s="168"/>
      <c r="JQA50" s="172"/>
      <c r="JQB50" s="168"/>
      <c r="JQC50" s="168"/>
      <c r="JQD50" s="168"/>
      <c r="JQE50" s="173"/>
      <c r="JQF50" s="168"/>
      <c r="JQG50" s="164"/>
      <c r="JQH50" s="167"/>
      <c r="JQI50" s="168"/>
      <c r="JQJ50" s="172"/>
      <c r="JQK50" s="168"/>
      <c r="JQL50" s="168"/>
      <c r="JQM50" s="168"/>
      <c r="JQN50" s="173"/>
      <c r="JQO50" s="168"/>
      <c r="JQP50" s="164"/>
      <c r="JQQ50" s="167"/>
      <c r="JQR50" s="168"/>
      <c r="JQS50" s="172"/>
      <c r="JQT50" s="168"/>
      <c r="JQU50" s="168"/>
      <c r="JQV50" s="168"/>
      <c r="JQW50" s="173"/>
      <c r="JQX50" s="168"/>
      <c r="JQY50" s="164"/>
      <c r="JQZ50" s="167"/>
      <c r="JRA50" s="168"/>
      <c r="JRB50" s="172"/>
      <c r="JRC50" s="168"/>
      <c r="JRD50" s="168"/>
      <c r="JRE50" s="168"/>
      <c r="JRF50" s="173"/>
      <c r="JRG50" s="168"/>
      <c r="JRH50" s="164"/>
      <c r="JRI50" s="167"/>
      <c r="JRJ50" s="168"/>
      <c r="JRK50" s="172"/>
      <c r="JRL50" s="168"/>
      <c r="JRM50" s="168"/>
      <c r="JRN50" s="168"/>
      <c r="JRO50" s="173"/>
      <c r="JRP50" s="168"/>
      <c r="JRQ50" s="164"/>
      <c r="JRR50" s="167"/>
      <c r="JRS50" s="168"/>
      <c r="JRT50" s="172"/>
      <c r="JRU50" s="168"/>
      <c r="JRV50" s="168"/>
      <c r="JRW50" s="168"/>
      <c r="JRX50" s="173"/>
      <c r="JRY50" s="168"/>
      <c r="JRZ50" s="164"/>
      <c r="JSA50" s="167"/>
      <c r="JSB50" s="168"/>
      <c r="JSC50" s="172"/>
      <c r="JSD50" s="168"/>
      <c r="JSE50" s="168"/>
      <c r="JSF50" s="168"/>
      <c r="JSG50" s="173"/>
      <c r="JSH50" s="168"/>
      <c r="JSI50" s="164"/>
      <c r="JSJ50" s="167"/>
      <c r="JSK50" s="168"/>
      <c r="JSL50" s="172"/>
      <c r="JSM50" s="168"/>
      <c r="JSN50" s="168"/>
      <c r="JSO50" s="168"/>
      <c r="JSP50" s="173"/>
      <c r="JSQ50" s="168"/>
      <c r="JSR50" s="164"/>
      <c r="JSS50" s="167"/>
      <c r="JST50" s="168"/>
      <c r="JSU50" s="172"/>
      <c r="JSV50" s="168"/>
      <c r="JSW50" s="168"/>
      <c r="JSX50" s="168"/>
      <c r="JSY50" s="173"/>
      <c r="JSZ50" s="168"/>
      <c r="JTA50" s="164"/>
      <c r="JTB50" s="167"/>
      <c r="JTC50" s="168"/>
      <c r="JTD50" s="172"/>
      <c r="JTE50" s="168"/>
      <c r="JTF50" s="168"/>
      <c r="JTG50" s="168"/>
      <c r="JTH50" s="173"/>
      <c r="JTI50" s="168"/>
      <c r="JTJ50" s="164"/>
      <c r="JTK50" s="167"/>
      <c r="JTL50" s="168"/>
      <c r="JTM50" s="172"/>
      <c r="JTN50" s="168"/>
      <c r="JTO50" s="168"/>
      <c r="JTP50" s="168"/>
      <c r="JTQ50" s="173"/>
      <c r="JTR50" s="168"/>
      <c r="JTS50" s="164"/>
      <c r="JTT50" s="167"/>
      <c r="JTU50" s="168"/>
      <c r="JTV50" s="172"/>
      <c r="JTW50" s="168"/>
      <c r="JTX50" s="168"/>
      <c r="JTY50" s="168"/>
      <c r="JTZ50" s="173"/>
      <c r="JUA50" s="168"/>
      <c r="JUB50" s="164"/>
      <c r="JUC50" s="167"/>
      <c r="JUD50" s="168"/>
      <c r="JUE50" s="172"/>
      <c r="JUF50" s="168"/>
      <c r="JUG50" s="168"/>
      <c r="JUH50" s="168"/>
      <c r="JUI50" s="173"/>
      <c r="JUJ50" s="168"/>
      <c r="JUK50" s="164"/>
      <c r="JUL50" s="167"/>
      <c r="JUM50" s="168"/>
      <c r="JUN50" s="172"/>
      <c r="JUO50" s="168"/>
      <c r="JUP50" s="168"/>
      <c r="JUQ50" s="168"/>
      <c r="JUR50" s="173"/>
      <c r="JUS50" s="168"/>
      <c r="JUT50" s="164"/>
      <c r="JUU50" s="167"/>
      <c r="JUV50" s="168"/>
      <c r="JUW50" s="172"/>
      <c r="JUX50" s="168"/>
      <c r="JUY50" s="168"/>
      <c r="JUZ50" s="168"/>
      <c r="JVA50" s="173"/>
      <c r="JVB50" s="168"/>
      <c r="JVC50" s="164"/>
      <c r="JVD50" s="167"/>
      <c r="JVE50" s="168"/>
      <c r="JVF50" s="172"/>
      <c r="JVG50" s="168"/>
      <c r="JVH50" s="168"/>
      <c r="JVI50" s="168"/>
      <c r="JVJ50" s="173"/>
      <c r="JVK50" s="168"/>
      <c r="JVL50" s="164"/>
      <c r="JVM50" s="167"/>
      <c r="JVN50" s="168"/>
      <c r="JVO50" s="172"/>
      <c r="JVP50" s="168"/>
      <c r="JVQ50" s="168"/>
      <c r="JVR50" s="168"/>
      <c r="JVS50" s="173"/>
      <c r="JVT50" s="168"/>
      <c r="JVU50" s="164"/>
      <c r="JVV50" s="167"/>
      <c r="JVW50" s="168"/>
      <c r="JVX50" s="172"/>
      <c r="JVY50" s="168"/>
      <c r="JVZ50" s="168"/>
      <c r="JWA50" s="168"/>
      <c r="JWB50" s="173"/>
      <c r="JWC50" s="168"/>
      <c r="JWD50" s="164"/>
      <c r="JWE50" s="167"/>
      <c r="JWF50" s="168"/>
      <c r="JWG50" s="172"/>
      <c r="JWH50" s="168"/>
      <c r="JWI50" s="168"/>
      <c r="JWJ50" s="168"/>
      <c r="JWK50" s="173"/>
      <c r="JWL50" s="168"/>
      <c r="JWM50" s="164"/>
      <c r="JWN50" s="167"/>
      <c r="JWO50" s="168"/>
      <c r="JWP50" s="172"/>
      <c r="JWQ50" s="168"/>
      <c r="JWR50" s="168"/>
      <c r="JWS50" s="168"/>
      <c r="JWT50" s="173"/>
      <c r="JWU50" s="168"/>
      <c r="JWV50" s="164"/>
      <c r="JWW50" s="167"/>
      <c r="JWX50" s="168"/>
      <c r="JWY50" s="172"/>
      <c r="JWZ50" s="168"/>
      <c r="JXA50" s="168"/>
      <c r="JXB50" s="168"/>
      <c r="JXC50" s="173"/>
      <c r="JXD50" s="168"/>
      <c r="JXE50" s="164"/>
      <c r="JXF50" s="167"/>
      <c r="JXG50" s="168"/>
      <c r="JXH50" s="172"/>
      <c r="JXI50" s="168"/>
      <c r="JXJ50" s="168"/>
      <c r="JXK50" s="168"/>
      <c r="JXL50" s="173"/>
      <c r="JXM50" s="168"/>
      <c r="JXN50" s="164"/>
      <c r="JXO50" s="167"/>
      <c r="JXP50" s="168"/>
      <c r="JXQ50" s="172"/>
      <c r="JXR50" s="168"/>
      <c r="JXS50" s="168"/>
      <c r="JXT50" s="168"/>
      <c r="JXU50" s="173"/>
      <c r="JXV50" s="168"/>
      <c r="JXW50" s="164"/>
      <c r="JXX50" s="167"/>
      <c r="JXY50" s="168"/>
      <c r="JXZ50" s="172"/>
      <c r="JYA50" s="168"/>
      <c r="JYB50" s="168"/>
      <c r="JYC50" s="168"/>
      <c r="JYD50" s="173"/>
      <c r="JYE50" s="168"/>
      <c r="JYF50" s="164"/>
      <c r="JYG50" s="167"/>
      <c r="JYH50" s="168"/>
      <c r="JYI50" s="172"/>
      <c r="JYJ50" s="168"/>
      <c r="JYK50" s="168"/>
      <c r="JYL50" s="168"/>
      <c r="JYM50" s="173"/>
      <c r="JYN50" s="168"/>
      <c r="JYO50" s="164"/>
      <c r="JYP50" s="167"/>
      <c r="JYQ50" s="168"/>
      <c r="JYR50" s="172"/>
      <c r="JYS50" s="168"/>
      <c r="JYT50" s="168"/>
      <c r="JYU50" s="168"/>
      <c r="JYV50" s="173"/>
      <c r="JYW50" s="168"/>
      <c r="JYX50" s="164"/>
      <c r="JYY50" s="167"/>
      <c r="JYZ50" s="168"/>
      <c r="JZA50" s="172"/>
      <c r="JZB50" s="168"/>
      <c r="JZC50" s="168"/>
      <c r="JZD50" s="168"/>
      <c r="JZE50" s="173"/>
      <c r="JZF50" s="168"/>
      <c r="JZG50" s="164"/>
      <c r="JZH50" s="167"/>
      <c r="JZI50" s="168"/>
      <c r="JZJ50" s="172"/>
      <c r="JZK50" s="168"/>
      <c r="JZL50" s="168"/>
      <c r="JZM50" s="168"/>
      <c r="JZN50" s="173"/>
      <c r="JZO50" s="168"/>
      <c r="JZP50" s="164"/>
      <c r="JZQ50" s="167"/>
      <c r="JZR50" s="168"/>
      <c r="JZS50" s="172"/>
      <c r="JZT50" s="168"/>
      <c r="JZU50" s="168"/>
      <c r="JZV50" s="168"/>
      <c r="JZW50" s="173"/>
      <c r="JZX50" s="168"/>
      <c r="JZY50" s="164"/>
      <c r="JZZ50" s="167"/>
      <c r="KAA50" s="168"/>
      <c r="KAB50" s="172"/>
      <c r="KAC50" s="168"/>
      <c r="KAD50" s="168"/>
      <c r="KAE50" s="168"/>
      <c r="KAF50" s="173"/>
      <c r="KAG50" s="168"/>
      <c r="KAH50" s="164"/>
      <c r="KAI50" s="167"/>
      <c r="KAJ50" s="168"/>
      <c r="KAK50" s="172"/>
      <c r="KAL50" s="168"/>
      <c r="KAM50" s="168"/>
      <c r="KAN50" s="168"/>
      <c r="KAO50" s="173"/>
      <c r="KAP50" s="168"/>
      <c r="KAQ50" s="164"/>
      <c r="KAR50" s="167"/>
      <c r="KAS50" s="168"/>
      <c r="KAT50" s="172"/>
      <c r="KAU50" s="168"/>
      <c r="KAV50" s="168"/>
      <c r="KAW50" s="168"/>
      <c r="KAX50" s="173"/>
      <c r="KAY50" s="168"/>
      <c r="KAZ50" s="164"/>
      <c r="KBA50" s="167"/>
      <c r="KBB50" s="168"/>
      <c r="KBC50" s="172"/>
      <c r="KBD50" s="168"/>
      <c r="KBE50" s="168"/>
      <c r="KBF50" s="168"/>
      <c r="KBG50" s="173"/>
      <c r="KBH50" s="168"/>
      <c r="KBI50" s="164"/>
      <c r="KBJ50" s="167"/>
      <c r="KBK50" s="168"/>
      <c r="KBL50" s="172"/>
      <c r="KBM50" s="168"/>
      <c r="KBN50" s="168"/>
      <c r="KBO50" s="168"/>
      <c r="KBP50" s="173"/>
      <c r="KBQ50" s="168"/>
      <c r="KBR50" s="164"/>
      <c r="KBS50" s="167"/>
      <c r="KBT50" s="168"/>
      <c r="KBU50" s="172"/>
      <c r="KBV50" s="168"/>
      <c r="KBW50" s="168"/>
      <c r="KBX50" s="168"/>
      <c r="KBY50" s="173"/>
      <c r="KBZ50" s="168"/>
      <c r="KCA50" s="164"/>
      <c r="KCB50" s="167"/>
      <c r="KCC50" s="168"/>
      <c r="KCD50" s="172"/>
      <c r="KCE50" s="168"/>
      <c r="KCF50" s="168"/>
      <c r="KCG50" s="168"/>
      <c r="KCH50" s="173"/>
      <c r="KCI50" s="168"/>
      <c r="KCJ50" s="164"/>
      <c r="KCK50" s="167"/>
      <c r="KCL50" s="168"/>
      <c r="KCM50" s="172"/>
      <c r="KCN50" s="168"/>
      <c r="KCO50" s="168"/>
      <c r="KCP50" s="168"/>
      <c r="KCQ50" s="173"/>
      <c r="KCR50" s="168"/>
      <c r="KCS50" s="164"/>
      <c r="KCT50" s="167"/>
      <c r="KCU50" s="168"/>
      <c r="KCV50" s="172"/>
      <c r="KCW50" s="168"/>
      <c r="KCX50" s="168"/>
      <c r="KCY50" s="168"/>
      <c r="KCZ50" s="173"/>
      <c r="KDA50" s="168"/>
      <c r="KDB50" s="164"/>
      <c r="KDC50" s="167"/>
      <c r="KDD50" s="168"/>
      <c r="KDE50" s="172"/>
      <c r="KDF50" s="168"/>
      <c r="KDG50" s="168"/>
      <c r="KDH50" s="168"/>
      <c r="KDI50" s="173"/>
      <c r="KDJ50" s="168"/>
      <c r="KDK50" s="164"/>
      <c r="KDL50" s="167"/>
      <c r="KDM50" s="168"/>
      <c r="KDN50" s="172"/>
      <c r="KDO50" s="168"/>
      <c r="KDP50" s="168"/>
      <c r="KDQ50" s="168"/>
      <c r="KDR50" s="173"/>
      <c r="KDS50" s="168"/>
      <c r="KDT50" s="164"/>
      <c r="KDU50" s="167"/>
      <c r="KDV50" s="168"/>
      <c r="KDW50" s="172"/>
      <c r="KDX50" s="168"/>
      <c r="KDY50" s="168"/>
      <c r="KDZ50" s="168"/>
      <c r="KEA50" s="173"/>
      <c r="KEB50" s="168"/>
      <c r="KEC50" s="164"/>
      <c r="KED50" s="167"/>
      <c r="KEE50" s="168"/>
      <c r="KEF50" s="172"/>
      <c r="KEG50" s="168"/>
      <c r="KEH50" s="168"/>
      <c r="KEI50" s="168"/>
      <c r="KEJ50" s="173"/>
      <c r="KEK50" s="168"/>
      <c r="KEL50" s="164"/>
      <c r="KEM50" s="167"/>
      <c r="KEN50" s="168"/>
      <c r="KEO50" s="172"/>
      <c r="KEP50" s="168"/>
      <c r="KEQ50" s="168"/>
      <c r="KER50" s="168"/>
      <c r="KES50" s="173"/>
      <c r="KET50" s="168"/>
      <c r="KEU50" s="164"/>
      <c r="KEV50" s="167"/>
      <c r="KEW50" s="168"/>
      <c r="KEX50" s="172"/>
      <c r="KEY50" s="168"/>
      <c r="KEZ50" s="168"/>
      <c r="KFA50" s="168"/>
      <c r="KFB50" s="173"/>
      <c r="KFC50" s="168"/>
      <c r="KFD50" s="164"/>
      <c r="KFE50" s="167"/>
      <c r="KFF50" s="168"/>
      <c r="KFG50" s="172"/>
      <c r="KFH50" s="168"/>
      <c r="KFI50" s="168"/>
      <c r="KFJ50" s="168"/>
      <c r="KFK50" s="173"/>
      <c r="KFL50" s="168"/>
      <c r="KFM50" s="164"/>
      <c r="KFN50" s="167"/>
      <c r="KFO50" s="168"/>
      <c r="KFP50" s="172"/>
      <c r="KFQ50" s="168"/>
      <c r="KFR50" s="168"/>
      <c r="KFS50" s="168"/>
      <c r="KFT50" s="173"/>
      <c r="KFU50" s="168"/>
      <c r="KFV50" s="164"/>
      <c r="KFW50" s="167"/>
      <c r="KFX50" s="168"/>
      <c r="KFY50" s="172"/>
      <c r="KFZ50" s="168"/>
      <c r="KGA50" s="168"/>
      <c r="KGB50" s="168"/>
      <c r="KGC50" s="173"/>
      <c r="KGD50" s="168"/>
      <c r="KGE50" s="164"/>
      <c r="KGF50" s="167"/>
      <c r="KGG50" s="168"/>
      <c r="KGH50" s="172"/>
      <c r="KGI50" s="168"/>
      <c r="KGJ50" s="168"/>
      <c r="KGK50" s="168"/>
      <c r="KGL50" s="173"/>
      <c r="KGM50" s="168"/>
      <c r="KGN50" s="164"/>
      <c r="KGO50" s="167"/>
      <c r="KGP50" s="168"/>
      <c r="KGQ50" s="172"/>
      <c r="KGR50" s="168"/>
      <c r="KGS50" s="168"/>
      <c r="KGT50" s="168"/>
      <c r="KGU50" s="173"/>
      <c r="KGV50" s="168"/>
      <c r="KGW50" s="164"/>
      <c r="KGX50" s="167"/>
      <c r="KGY50" s="168"/>
      <c r="KGZ50" s="172"/>
      <c r="KHA50" s="168"/>
      <c r="KHB50" s="168"/>
      <c r="KHC50" s="168"/>
      <c r="KHD50" s="173"/>
      <c r="KHE50" s="168"/>
      <c r="KHF50" s="164"/>
      <c r="KHG50" s="167"/>
      <c r="KHH50" s="168"/>
      <c r="KHI50" s="172"/>
      <c r="KHJ50" s="168"/>
      <c r="KHK50" s="168"/>
      <c r="KHL50" s="168"/>
      <c r="KHM50" s="173"/>
      <c r="KHN50" s="168"/>
      <c r="KHO50" s="164"/>
      <c r="KHP50" s="167"/>
      <c r="KHQ50" s="168"/>
      <c r="KHR50" s="172"/>
      <c r="KHS50" s="168"/>
      <c r="KHT50" s="168"/>
      <c r="KHU50" s="168"/>
      <c r="KHV50" s="173"/>
      <c r="KHW50" s="168"/>
      <c r="KHX50" s="164"/>
      <c r="KHY50" s="167"/>
      <c r="KHZ50" s="168"/>
      <c r="KIA50" s="172"/>
      <c r="KIB50" s="168"/>
      <c r="KIC50" s="168"/>
      <c r="KID50" s="168"/>
      <c r="KIE50" s="173"/>
      <c r="KIF50" s="168"/>
      <c r="KIG50" s="164"/>
      <c r="KIH50" s="167"/>
      <c r="KII50" s="168"/>
      <c r="KIJ50" s="172"/>
      <c r="KIK50" s="168"/>
      <c r="KIL50" s="168"/>
      <c r="KIM50" s="168"/>
      <c r="KIN50" s="173"/>
      <c r="KIO50" s="168"/>
      <c r="KIP50" s="164"/>
      <c r="KIQ50" s="167"/>
      <c r="KIR50" s="168"/>
      <c r="KIS50" s="172"/>
      <c r="KIT50" s="168"/>
      <c r="KIU50" s="168"/>
      <c r="KIV50" s="168"/>
      <c r="KIW50" s="173"/>
      <c r="KIX50" s="168"/>
      <c r="KIY50" s="164"/>
      <c r="KIZ50" s="167"/>
      <c r="KJA50" s="168"/>
      <c r="KJB50" s="172"/>
      <c r="KJC50" s="168"/>
      <c r="KJD50" s="168"/>
      <c r="KJE50" s="168"/>
      <c r="KJF50" s="173"/>
      <c r="KJG50" s="168"/>
      <c r="KJH50" s="164"/>
      <c r="KJI50" s="167"/>
      <c r="KJJ50" s="168"/>
      <c r="KJK50" s="172"/>
      <c r="KJL50" s="168"/>
      <c r="KJM50" s="168"/>
      <c r="KJN50" s="168"/>
      <c r="KJO50" s="173"/>
      <c r="KJP50" s="168"/>
      <c r="KJQ50" s="164"/>
      <c r="KJR50" s="167"/>
      <c r="KJS50" s="168"/>
      <c r="KJT50" s="172"/>
      <c r="KJU50" s="168"/>
      <c r="KJV50" s="168"/>
      <c r="KJW50" s="168"/>
      <c r="KJX50" s="173"/>
      <c r="KJY50" s="168"/>
      <c r="KJZ50" s="164"/>
      <c r="KKA50" s="167"/>
      <c r="KKB50" s="168"/>
      <c r="KKC50" s="172"/>
      <c r="KKD50" s="168"/>
      <c r="KKE50" s="168"/>
      <c r="KKF50" s="168"/>
      <c r="KKG50" s="173"/>
      <c r="KKH50" s="168"/>
      <c r="KKI50" s="164"/>
      <c r="KKJ50" s="167"/>
      <c r="KKK50" s="168"/>
      <c r="KKL50" s="172"/>
      <c r="KKM50" s="168"/>
      <c r="KKN50" s="168"/>
      <c r="KKO50" s="168"/>
      <c r="KKP50" s="173"/>
      <c r="KKQ50" s="168"/>
      <c r="KKR50" s="164"/>
      <c r="KKS50" s="167"/>
      <c r="KKT50" s="168"/>
      <c r="KKU50" s="172"/>
      <c r="KKV50" s="168"/>
      <c r="KKW50" s="168"/>
      <c r="KKX50" s="168"/>
      <c r="KKY50" s="173"/>
      <c r="KKZ50" s="168"/>
      <c r="KLA50" s="164"/>
      <c r="KLB50" s="167"/>
      <c r="KLC50" s="168"/>
      <c r="KLD50" s="172"/>
      <c r="KLE50" s="168"/>
      <c r="KLF50" s="168"/>
      <c r="KLG50" s="168"/>
      <c r="KLH50" s="173"/>
      <c r="KLI50" s="168"/>
      <c r="KLJ50" s="164"/>
      <c r="KLK50" s="167"/>
      <c r="KLL50" s="168"/>
      <c r="KLM50" s="172"/>
      <c r="KLN50" s="168"/>
      <c r="KLO50" s="168"/>
      <c r="KLP50" s="168"/>
      <c r="KLQ50" s="173"/>
      <c r="KLR50" s="168"/>
      <c r="KLS50" s="164"/>
      <c r="KLT50" s="167"/>
      <c r="KLU50" s="168"/>
      <c r="KLV50" s="172"/>
      <c r="KLW50" s="168"/>
      <c r="KLX50" s="168"/>
      <c r="KLY50" s="168"/>
      <c r="KLZ50" s="173"/>
      <c r="KMA50" s="168"/>
      <c r="KMB50" s="164"/>
      <c r="KMC50" s="167"/>
      <c r="KMD50" s="168"/>
      <c r="KME50" s="172"/>
      <c r="KMF50" s="168"/>
      <c r="KMG50" s="168"/>
      <c r="KMH50" s="168"/>
      <c r="KMI50" s="173"/>
      <c r="KMJ50" s="168"/>
      <c r="KMK50" s="164"/>
      <c r="KML50" s="167"/>
      <c r="KMM50" s="168"/>
      <c r="KMN50" s="172"/>
      <c r="KMO50" s="168"/>
      <c r="KMP50" s="168"/>
      <c r="KMQ50" s="168"/>
      <c r="KMR50" s="173"/>
      <c r="KMS50" s="168"/>
      <c r="KMT50" s="164"/>
      <c r="KMU50" s="167"/>
      <c r="KMV50" s="168"/>
      <c r="KMW50" s="172"/>
      <c r="KMX50" s="168"/>
      <c r="KMY50" s="168"/>
      <c r="KMZ50" s="168"/>
      <c r="KNA50" s="173"/>
      <c r="KNB50" s="168"/>
      <c r="KNC50" s="164"/>
      <c r="KND50" s="167"/>
      <c r="KNE50" s="168"/>
      <c r="KNF50" s="172"/>
      <c r="KNG50" s="168"/>
      <c r="KNH50" s="168"/>
      <c r="KNI50" s="168"/>
      <c r="KNJ50" s="173"/>
      <c r="KNK50" s="168"/>
      <c r="KNL50" s="164"/>
      <c r="KNM50" s="167"/>
      <c r="KNN50" s="168"/>
      <c r="KNO50" s="172"/>
      <c r="KNP50" s="168"/>
      <c r="KNQ50" s="168"/>
      <c r="KNR50" s="168"/>
      <c r="KNS50" s="173"/>
      <c r="KNT50" s="168"/>
      <c r="KNU50" s="164"/>
      <c r="KNV50" s="167"/>
      <c r="KNW50" s="168"/>
      <c r="KNX50" s="172"/>
      <c r="KNY50" s="168"/>
      <c r="KNZ50" s="168"/>
      <c r="KOA50" s="168"/>
      <c r="KOB50" s="173"/>
      <c r="KOC50" s="168"/>
      <c r="KOD50" s="164"/>
      <c r="KOE50" s="167"/>
      <c r="KOF50" s="168"/>
      <c r="KOG50" s="172"/>
      <c r="KOH50" s="168"/>
      <c r="KOI50" s="168"/>
      <c r="KOJ50" s="168"/>
      <c r="KOK50" s="173"/>
      <c r="KOL50" s="168"/>
      <c r="KOM50" s="164"/>
      <c r="KON50" s="167"/>
      <c r="KOO50" s="168"/>
      <c r="KOP50" s="172"/>
      <c r="KOQ50" s="168"/>
      <c r="KOR50" s="168"/>
      <c r="KOS50" s="168"/>
      <c r="KOT50" s="173"/>
      <c r="KOU50" s="168"/>
      <c r="KOV50" s="164"/>
      <c r="KOW50" s="167"/>
      <c r="KOX50" s="168"/>
      <c r="KOY50" s="172"/>
      <c r="KOZ50" s="168"/>
      <c r="KPA50" s="168"/>
      <c r="KPB50" s="168"/>
      <c r="KPC50" s="173"/>
      <c r="KPD50" s="168"/>
      <c r="KPE50" s="164"/>
      <c r="KPF50" s="167"/>
      <c r="KPG50" s="168"/>
      <c r="KPH50" s="172"/>
      <c r="KPI50" s="168"/>
      <c r="KPJ50" s="168"/>
      <c r="KPK50" s="168"/>
      <c r="KPL50" s="173"/>
      <c r="KPM50" s="168"/>
      <c r="KPN50" s="164"/>
      <c r="KPO50" s="167"/>
      <c r="KPP50" s="168"/>
      <c r="KPQ50" s="172"/>
      <c r="KPR50" s="168"/>
      <c r="KPS50" s="168"/>
      <c r="KPT50" s="168"/>
      <c r="KPU50" s="173"/>
      <c r="KPV50" s="168"/>
      <c r="KPW50" s="164"/>
      <c r="KPX50" s="167"/>
      <c r="KPY50" s="168"/>
      <c r="KPZ50" s="172"/>
      <c r="KQA50" s="168"/>
      <c r="KQB50" s="168"/>
      <c r="KQC50" s="168"/>
      <c r="KQD50" s="173"/>
      <c r="KQE50" s="168"/>
      <c r="KQF50" s="164"/>
      <c r="KQG50" s="167"/>
      <c r="KQH50" s="168"/>
      <c r="KQI50" s="172"/>
      <c r="KQJ50" s="168"/>
      <c r="KQK50" s="168"/>
      <c r="KQL50" s="168"/>
      <c r="KQM50" s="173"/>
      <c r="KQN50" s="168"/>
      <c r="KQO50" s="164"/>
      <c r="KQP50" s="167"/>
      <c r="KQQ50" s="168"/>
      <c r="KQR50" s="172"/>
      <c r="KQS50" s="168"/>
      <c r="KQT50" s="168"/>
      <c r="KQU50" s="168"/>
      <c r="KQV50" s="173"/>
      <c r="KQW50" s="168"/>
      <c r="KQX50" s="164"/>
      <c r="KQY50" s="167"/>
      <c r="KQZ50" s="168"/>
      <c r="KRA50" s="172"/>
      <c r="KRB50" s="168"/>
      <c r="KRC50" s="168"/>
      <c r="KRD50" s="168"/>
      <c r="KRE50" s="173"/>
      <c r="KRF50" s="168"/>
      <c r="KRG50" s="164"/>
      <c r="KRH50" s="167"/>
      <c r="KRI50" s="168"/>
      <c r="KRJ50" s="172"/>
      <c r="KRK50" s="168"/>
      <c r="KRL50" s="168"/>
      <c r="KRM50" s="168"/>
      <c r="KRN50" s="173"/>
      <c r="KRO50" s="168"/>
      <c r="KRP50" s="164"/>
      <c r="KRQ50" s="167"/>
      <c r="KRR50" s="168"/>
      <c r="KRS50" s="172"/>
      <c r="KRT50" s="168"/>
      <c r="KRU50" s="168"/>
      <c r="KRV50" s="168"/>
      <c r="KRW50" s="173"/>
      <c r="KRX50" s="168"/>
      <c r="KRY50" s="164"/>
      <c r="KRZ50" s="167"/>
      <c r="KSA50" s="168"/>
      <c r="KSB50" s="172"/>
      <c r="KSC50" s="168"/>
      <c r="KSD50" s="168"/>
      <c r="KSE50" s="168"/>
      <c r="KSF50" s="173"/>
      <c r="KSG50" s="168"/>
      <c r="KSH50" s="164"/>
      <c r="KSI50" s="167"/>
      <c r="KSJ50" s="168"/>
      <c r="KSK50" s="172"/>
      <c r="KSL50" s="168"/>
      <c r="KSM50" s="168"/>
      <c r="KSN50" s="168"/>
      <c r="KSO50" s="173"/>
      <c r="KSP50" s="168"/>
      <c r="KSQ50" s="164"/>
      <c r="KSR50" s="167"/>
      <c r="KSS50" s="168"/>
      <c r="KST50" s="172"/>
      <c r="KSU50" s="168"/>
      <c r="KSV50" s="168"/>
      <c r="KSW50" s="168"/>
      <c r="KSX50" s="173"/>
      <c r="KSY50" s="168"/>
      <c r="KSZ50" s="164"/>
      <c r="KTA50" s="167"/>
      <c r="KTB50" s="168"/>
      <c r="KTC50" s="172"/>
      <c r="KTD50" s="168"/>
      <c r="KTE50" s="168"/>
      <c r="KTF50" s="168"/>
      <c r="KTG50" s="173"/>
      <c r="KTH50" s="168"/>
      <c r="KTI50" s="164"/>
      <c r="KTJ50" s="167"/>
      <c r="KTK50" s="168"/>
      <c r="KTL50" s="172"/>
      <c r="KTM50" s="168"/>
      <c r="KTN50" s="168"/>
      <c r="KTO50" s="168"/>
      <c r="KTP50" s="173"/>
      <c r="KTQ50" s="168"/>
      <c r="KTR50" s="164"/>
      <c r="KTS50" s="167"/>
      <c r="KTT50" s="168"/>
      <c r="KTU50" s="172"/>
      <c r="KTV50" s="168"/>
      <c r="KTW50" s="168"/>
      <c r="KTX50" s="168"/>
      <c r="KTY50" s="173"/>
      <c r="KTZ50" s="168"/>
      <c r="KUA50" s="164"/>
      <c r="KUB50" s="167"/>
      <c r="KUC50" s="168"/>
      <c r="KUD50" s="172"/>
      <c r="KUE50" s="168"/>
      <c r="KUF50" s="168"/>
      <c r="KUG50" s="168"/>
      <c r="KUH50" s="173"/>
      <c r="KUI50" s="168"/>
      <c r="KUJ50" s="164"/>
      <c r="KUK50" s="167"/>
      <c r="KUL50" s="168"/>
      <c r="KUM50" s="172"/>
      <c r="KUN50" s="168"/>
      <c r="KUO50" s="168"/>
      <c r="KUP50" s="168"/>
      <c r="KUQ50" s="173"/>
      <c r="KUR50" s="168"/>
      <c r="KUS50" s="164"/>
      <c r="KUT50" s="167"/>
      <c r="KUU50" s="168"/>
      <c r="KUV50" s="172"/>
      <c r="KUW50" s="168"/>
      <c r="KUX50" s="168"/>
      <c r="KUY50" s="168"/>
      <c r="KUZ50" s="173"/>
      <c r="KVA50" s="168"/>
      <c r="KVB50" s="164"/>
      <c r="KVC50" s="167"/>
      <c r="KVD50" s="168"/>
      <c r="KVE50" s="172"/>
      <c r="KVF50" s="168"/>
      <c r="KVG50" s="168"/>
      <c r="KVH50" s="168"/>
      <c r="KVI50" s="173"/>
      <c r="KVJ50" s="168"/>
      <c r="KVK50" s="164"/>
      <c r="KVL50" s="167"/>
      <c r="KVM50" s="168"/>
      <c r="KVN50" s="172"/>
      <c r="KVO50" s="168"/>
      <c r="KVP50" s="168"/>
      <c r="KVQ50" s="168"/>
      <c r="KVR50" s="173"/>
      <c r="KVS50" s="168"/>
      <c r="KVT50" s="164"/>
      <c r="KVU50" s="167"/>
      <c r="KVV50" s="168"/>
      <c r="KVW50" s="172"/>
      <c r="KVX50" s="168"/>
      <c r="KVY50" s="168"/>
      <c r="KVZ50" s="168"/>
      <c r="KWA50" s="173"/>
      <c r="KWB50" s="168"/>
      <c r="KWC50" s="164"/>
      <c r="KWD50" s="167"/>
      <c r="KWE50" s="168"/>
      <c r="KWF50" s="172"/>
      <c r="KWG50" s="168"/>
      <c r="KWH50" s="168"/>
      <c r="KWI50" s="168"/>
      <c r="KWJ50" s="173"/>
      <c r="KWK50" s="168"/>
      <c r="KWL50" s="164"/>
      <c r="KWM50" s="167"/>
      <c r="KWN50" s="168"/>
      <c r="KWO50" s="172"/>
      <c r="KWP50" s="168"/>
      <c r="KWQ50" s="168"/>
      <c r="KWR50" s="168"/>
      <c r="KWS50" s="173"/>
      <c r="KWT50" s="168"/>
      <c r="KWU50" s="164"/>
      <c r="KWV50" s="167"/>
      <c r="KWW50" s="168"/>
      <c r="KWX50" s="172"/>
      <c r="KWY50" s="168"/>
      <c r="KWZ50" s="168"/>
      <c r="KXA50" s="168"/>
      <c r="KXB50" s="173"/>
      <c r="KXC50" s="168"/>
      <c r="KXD50" s="164"/>
      <c r="KXE50" s="167"/>
      <c r="KXF50" s="168"/>
      <c r="KXG50" s="172"/>
      <c r="KXH50" s="168"/>
      <c r="KXI50" s="168"/>
      <c r="KXJ50" s="168"/>
      <c r="KXK50" s="173"/>
      <c r="KXL50" s="168"/>
      <c r="KXM50" s="164"/>
      <c r="KXN50" s="167"/>
      <c r="KXO50" s="168"/>
      <c r="KXP50" s="172"/>
      <c r="KXQ50" s="168"/>
      <c r="KXR50" s="168"/>
      <c r="KXS50" s="168"/>
      <c r="KXT50" s="173"/>
      <c r="KXU50" s="168"/>
      <c r="KXV50" s="164"/>
      <c r="KXW50" s="167"/>
      <c r="KXX50" s="168"/>
      <c r="KXY50" s="172"/>
      <c r="KXZ50" s="168"/>
      <c r="KYA50" s="168"/>
      <c r="KYB50" s="168"/>
      <c r="KYC50" s="173"/>
      <c r="KYD50" s="168"/>
      <c r="KYE50" s="164"/>
      <c r="KYF50" s="167"/>
      <c r="KYG50" s="168"/>
      <c r="KYH50" s="172"/>
      <c r="KYI50" s="168"/>
      <c r="KYJ50" s="168"/>
      <c r="KYK50" s="168"/>
      <c r="KYL50" s="173"/>
      <c r="KYM50" s="168"/>
      <c r="KYN50" s="164"/>
      <c r="KYO50" s="167"/>
      <c r="KYP50" s="168"/>
      <c r="KYQ50" s="172"/>
      <c r="KYR50" s="168"/>
      <c r="KYS50" s="168"/>
      <c r="KYT50" s="168"/>
      <c r="KYU50" s="173"/>
      <c r="KYV50" s="168"/>
      <c r="KYW50" s="164"/>
      <c r="KYX50" s="167"/>
      <c r="KYY50" s="168"/>
      <c r="KYZ50" s="172"/>
      <c r="KZA50" s="168"/>
      <c r="KZB50" s="168"/>
      <c r="KZC50" s="168"/>
      <c r="KZD50" s="173"/>
      <c r="KZE50" s="168"/>
      <c r="KZF50" s="164"/>
      <c r="KZG50" s="167"/>
      <c r="KZH50" s="168"/>
      <c r="KZI50" s="172"/>
      <c r="KZJ50" s="168"/>
      <c r="KZK50" s="168"/>
      <c r="KZL50" s="168"/>
      <c r="KZM50" s="173"/>
      <c r="KZN50" s="168"/>
      <c r="KZO50" s="164"/>
      <c r="KZP50" s="167"/>
      <c r="KZQ50" s="168"/>
      <c r="KZR50" s="172"/>
      <c r="KZS50" s="168"/>
      <c r="KZT50" s="168"/>
      <c r="KZU50" s="168"/>
      <c r="KZV50" s="173"/>
      <c r="KZW50" s="168"/>
      <c r="KZX50" s="164"/>
      <c r="KZY50" s="167"/>
      <c r="KZZ50" s="168"/>
      <c r="LAA50" s="172"/>
      <c r="LAB50" s="168"/>
      <c r="LAC50" s="168"/>
      <c r="LAD50" s="168"/>
      <c r="LAE50" s="173"/>
      <c r="LAF50" s="168"/>
      <c r="LAG50" s="164"/>
      <c r="LAH50" s="167"/>
      <c r="LAI50" s="168"/>
      <c r="LAJ50" s="172"/>
      <c r="LAK50" s="168"/>
      <c r="LAL50" s="168"/>
      <c r="LAM50" s="168"/>
      <c r="LAN50" s="173"/>
      <c r="LAO50" s="168"/>
      <c r="LAP50" s="164"/>
      <c r="LAQ50" s="167"/>
      <c r="LAR50" s="168"/>
      <c r="LAS50" s="172"/>
      <c r="LAT50" s="168"/>
      <c r="LAU50" s="168"/>
      <c r="LAV50" s="168"/>
      <c r="LAW50" s="173"/>
      <c r="LAX50" s="168"/>
      <c r="LAY50" s="164"/>
      <c r="LAZ50" s="167"/>
      <c r="LBA50" s="168"/>
      <c r="LBB50" s="172"/>
      <c r="LBC50" s="168"/>
      <c r="LBD50" s="168"/>
      <c r="LBE50" s="168"/>
      <c r="LBF50" s="173"/>
      <c r="LBG50" s="168"/>
      <c r="LBH50" s="164"/>
      <c r="LBI50" s="167"/>
      <c r="LBJ50" s="168"/>
      <c r="LBK50" s="172"/>
      <c r="LBL50" s="168"/>
      <c r="LBM50" s="168"/>
      <c r="LBN50" s="168"/>
      <c r="LBO50" s="173"/>
      <c r="LBP50" s="168"/>
      <c r="LBQ50" s="164"/>
      <c r="LBR50" s="167"/>
      <c r="LBS50" s="168"/>
      <c r="LBT50" s="172"/>
      <c r="LBU50" s="168"/>
      <c r="LBV50" s="168"/>
      <c r="LBW50" s="168"/>
      <c r="LBX50" s="173"/>
      <c r="LBY50" s="168"/>
      <c r="LBZ50" s="164"/>
      <c r="LCA50" s="167"/>
      <c r="LCB50" s="168"/>
      <c r="LCC50" s="172"/>
      <c r="LCD50" s="168"/>
      <c r="LCE50" s="168"/>
      <c r="LCF50" s="168"/>
      <c r="LCG50" s="173"/>
      <c r="LCH50" s="168"/>
      <c r="LCI50" s="164"/>
      <c r="LCJ50" s="167"/>
      <c r="LCK50" s="168"/>
      <c r="LCL50" s="172"/>
      <c r="LCM50" s="168"/>
      <c r="LCN50" s="168"/>
      <c r="LCO50" s="168"/>
      <c r="LCP50" s="173"/>
      <c r="LCQ50" s="168"/>
      <c r="LCR50" s="164"/>
      <c r="LCS50" s="167"/>
      <c r="LCT50" s="168"/>
      <c r="LCU50" s="172"/>
      <c r="LCV50" s="168"/>
      <c r="LCW50" s="168"/>
      <c r="LCX50" s="168"/>
      <c r="LCY50" s="173"/>
      <c r="LCZ50" s="168"/>
      <c r="LDA50" s="164"/>
      <c r="LDB50" s="167"/>
      <c r="LDC50" s="168"/>
      <c r="LDD50" s="172"/>
      <c r="LDE50" s="168"/>
      <c r="LDF50" s="168"/>
      <c r="LDG50" s="168"/>
      <c r="LDH50" s="173"/>
      <c r="LDI50" s="168"/>
      <c r="LDJ50" s="164"/>
      <c r="LDK50" s="167"/>
      <c r="LDL50" s="168"/>
      <c r="LDM50" s="172"/>
      <c r="LDN50" s="168"/>
      <c r="LDO50" s="168"/>
      <c r="LDP50" s="168"/>
      <c r="LDQ50" s="173"/>
      <c r="LDR50" s="168"/>
      <c r="LDS50" s="164"/>
      <c r="LDT50" s="167"/>
      <c r="LDU50" s="168"/>
      <c r="LDV50" s="172"/>
      <c r="LDW50" s="168"/>
      <c r="LDX50" s="168"/>
      <c r="LDY50" s="168"/>
      <c r="LDZ50" s="173"/>
      <c r="LEA50" s="168"/>
      <c r="LEB50" s="164"/>
      <c r="LEC50" s="167"/>
      <c r="LED50" s="168"/>
      <c r="LEE50" s="172"/>
      <c r="LEF50" s="168"/>
      <c r="LEG50" s="168"/>
      <c r="LEH50" s="168"/>
      <c r="LEI50" s="173"/>
      <c r="LEJ50" s="168"/>
      <c r="LEK50" s="164"/>
      <c r="LEL50" s="167"/>
      <c r="LEM50" s="168"/>
      <c r="LEN50" s="172"/>
      <c r="LEO50" s="168"/>
      <c r="LEP50" s="168"/>
      <c r="LEQ50" s="168"/>
      <c r="LER50" s="173"/>
      <c r="LES50" s="168"/>
      <c r="LET50" s="164"/>
      <c r="LEU50" s="167"/>
      <c r="LEV50" s="168"/>
      <c r="LEW50" s="172"/>
      <c r="LEX50" s="168"/>
      <c r="LEY50" s="168"/>
      <c r="LEZ50" s="168"/>
      <c r="LFA50" s="173"/>
      <c r="LFB50" s="168"/>
      <c r="LFC50" s="164"/>
      <c r="LFD50" s="167"/>
      <c r="LFE50" s="168"/>
      <c r="LFF50" s="172"/>
      <c r="LFG50" s="168"/>
      <c r="LFH50" s="168"/>
      <c r="LFI50" s="168"/>
      <c r="LFJ50" s="173"/>
      <c r="LFK50" s="168"/>
      <c r="LFL50" s="164"/>
      <c r="LFM50" s="167"/>
      <c r="LFN50" s="168"/>
      <c r="LFO50" s="172"/>
      <c r="LFP50" s="168"/>
      <c r="LFQ50" s="168"/>
      <c r="LFR50" s="168"/>
      <c r="LFS50" s="173"/>
      <c r="LFT50" s="168"/>
      <c r="LFU50" s="164"/>
      <c r="LFV50" s="167"/>
      <c r="LFW50" s="168"/>
      <c r="LFX50" s="172"/>
      <c r="LFY50" s="168"/>
      <c r="LFZ50" s="168"/>
      <c r="LGA50" s="168"/>
      <c r="LGB50" s="173"/>
      <c r="LGC50" s="168"/>
      <c r="LGD50" s="164"/>
      <c r="LGE50" s="167"/>
      <c r="LGF50" s="168"/>
      <c r="LGG50" s="172"/>
      <c r="LGH50" s="168"/>
      <c r="LGI50" s="168"/>
      <c r="LGJ50" s="168"/>
      <c r="LGK50" s="173"/>
      <c r="LGL50" s="168"/>
      <c r="LGM50" s="164"/>
      <c r="LGN50" s="167"/>
      <c r="LGO50" s="168"/>
      <c r="LGP50" s="172"/>
      <c r="LGQ50" s="168"/>
      <c r="LGR50" s="168"/>
      <c r="LGS50" s="168"/>
      <c r="LGT50" s="173"/>
      <c r="LGU50" s="168"/>
      <c r="LGV50" s="164"/>
      <c r="LGW50" s="167"/>
      <c r="LGX50" s="168"/>
      <c r="LGY50" s="172"/>
      <c r="LGZ50" s="168"/>
      <c r="LHA50" s="168"/>
      <c r="LHB50" s="168"/>
      <c r="LHC50" s="173"/>
      <c r="LHD50" s="168"/>
      <c r="LHE50" s="164"/>
      <c r="LHF50" s="167"/>
      <c r="LHG50" s="168"/>
      <c r="LHH50" s="172"/>
      <c r="LHI50" s="168"/>
      <c r="LHJ50" s="168"/>
      <c r="LHK50" s="168"/>
      <c r="LHL50" s="173"/>
      <c r="LHM50" s="168"/>
      <c r="LHN50" s="164"/>
      <c r="LHO50" s="167"/>
      <c r="LHP50" s="168"/>
      <c r="LHQ50" s="172"/>
      <c r="LHR50" s="168"/>
      <c r="LHS50" s="168"/>
      <c r="LHT50" s="168"/>
      <c r="LHU50" s="173"/>
      <c r="LHV50" s="168"/>
      <c r="LHW50" s="164"/>
      <c r="LHX50" s="167"/>
      <c r="LHY50" s="168"/>
      <c r="LHZ50" s="172"/>
      <c r="LIA50" s="168"/>
      <c r="LIB50" s="168"/>
      <c r="LIC50" s="168"/>
      <c r="LID50" s="173"/>
      <c r="LIE50" s="168"/>
      <c r="LIF50" s="164"/>
      <c r="LIG50" s="167"/>
      <c r="LIH50" s="168"/>
      <c r="LII50" s="172"/>
      <c r="LIJ50" s="168"/>
      <c r="LIK50" s="168"/>
      <c r="LIL50" s="168"/>
      <c r="LIM50" s="173"/>
      <c r="LIN50" s="168"/>
      <c r="LIO50" s="164"/>
      <c r="LIP50" s="167"/>
      <c r="LIQ50" s="168"/>
      <c r="LIR50" s="172"/>
      <c r="LIS50" s="168"/>
      <c r="LIT50" s="168"/>
      <c r="LIU50" s="168"/>
      <c r="LIV50" s="173"/>
      <c r="LIW50" s="168"/>
      <c r="LIX50" s="164"/>
      <c r="LIY50" s="167"/>
      <c r="LIZ50" s="168"/>
      <c r="LJA50" s="172"/>
      <c r="LJB50" s="168"/>
      <c r="LJC50" s="168"/>
      <c r="LJD50" s="168"/>
      <c r="LJE50" s="173"/>
      <c r="LJF50" s="168"/>
      <c r="LJG50" s="164"/>
      <c r="LJH50" s="167"/>
      <c r="LJI50" s="168"/>
      <c r="LJJ50" s="172"/>
      <c r="LJK50" s="168"/>
      <c r="LJL50" s="168"/>
      <c r="LJM50" s="168"/>
      <c r="LJN50" s="173"/>
      <c r="LJO50" s="168"/>
      <c r="LJP50" s="164"/>
      <c r="LJQ50" s="167"/>
      <c r="LJR50" s="168"/>
      <c r="LJS50" s="172"/>
      <c r="LJT50" s="168"/>
      <c r="LJU50" s="168"/>
      <c r="LJV50" s="168"/>
      <c r="LJW50" s="173"/>
      <c r="LJX50" s="168"/>
      <c r="LJY50" s="164"/>
      <c r="LJZ50" s="167"/>
      <c r="LKA50" s="168"/>
      <c r="LKB50" s="172"/>
      <c r="LKC50" s="168"/>
      <c r="LKD50" s="168"/>
      <c r="LKE50" s="168"/>
      <c r="LKF50" s="173"/>
      <c r="LKG50" s="168"/>
      <c r="LKH50" s="164"/>
      <c r="LKI50" s="167"/>
      <c r="LKJ50" s="168"/>
      <c r="LKK50" s="172"/>
      <c r="LKL50" s="168"/>
      <c r="LKM50" s="168"/>
      <c r="LKN50" s="168"/>
      <c r="LKO50" s="173"/>
      <c r="LKP50" s="168"/>
      <c r="LKQ50" s="164"/>
      <c r="LKR50" s="167"/>
      <c r="LKS50" s="168"/>
      <c r="LKT50" s="172"/>
      <c r="LKU50" s="168"/>
      <c r="LKV50" s="168"/>
      <c r="LKW50" s="168"/>
      <c r="LKX50" s="173"/>
      <c r="LKY50" s="168"/>
      <c r="LKZ50" s="164"/>
      <c r="LLA50" s="167"/>
      <c r="LLB50" s="168"/>
      <c r="LLC50" s="172"/>
      <c r="LLD50" s="168"/>
      <c r="LLE50" s="168"/>
      <c r="LLF50" s="168"/>
      <c r="LLG50" s="173"/>
      <c r="LLH50" s="168"/>
      <c r="LLI50" s="164"/>
      <c r="LLJ50" s="167"/>
      <c r="LLK50" s="168"/>
      <c r="LLL50" s="172"/>
      <c r="LLM50" s="168"/>
      <c r="LLN50" s="168"/>
      <c r="LLO50" s="168"/>
      <c r="LLP50" s="173"/>
      <c r="LLQ50" s="168"/>
      <c r="LLR50" s="164"/>
      <c r="LLS50" s="167"/>
      <c r="LLT50" s="168"/>
      <c r="LLU50" s="172"/>
      <c r="LLV50" s="168"/>
      <c r="LLW50" s="168"/>
      <c r="LLX50" s="168"/>
      <c r="LLY50" s="173"/>
      <c r="LLZ50" s="168"/>
      <c r="LMA50" s="164"/>
      <c r="LMB50" s="167"/>
      <c r="LMC50" s="168"/>
      <c r="LMD50" s="172"/>
      <c r="LME50" s="168"/>
      <c r="LMF50" s="168"/>
      <c r="LMG50" s="168"/>
      <c r="LMH50" s="173"/>
      <c r="LMI50" s="168"/>
      <c r="LMJ50" s="164"/>
      <c r="LMK50" s="167"/>
      <c r="LML50" s="168"/>
      <c r="LMM50" s="172"/>
      <c r="LMN50" s="168"/>
      <c r="LMO50" s="168"/>
      <c r="LMP50" s="168"/>
      <c r="LMQ50" s="173"/>
      <c r="LMR50" s="168"/>
      <c r="LMS50" s="164"/>
      <c r="LMT50" s="167"/>
      <c r="LMU50" s="168"/>
      <c r="LMV50" s="172"/>
      <c r="LMW50" s="168"/>
      <c r="LMX50" s="168"/>
      <c r="LMY50" s="168"/>
      <c r="LMZ50" s="173"/>
      <c r="LNA50" s="168"/>
      <c r="LNB50" s="164"/>
      <c r="LNC50" s="167"/>
      <c r="LND50" s="168"/>
      <c r="LNE50" s="172"/>
      <c r="LNF50" s="168"/>
      <c r="LNG50" s="168"/>
      <c r="LNH50" s="168"/>
      <c r="LNI50" s="173"/>
      <c r="LNJ50" s="168"/>
      <c r="LNK50" s="164"/>
      <c r="LNL50" s="167"/>
      <c r="LNM50" s="168"/>
      <c r="LNN50" s="172"/>
      <c r="LNO50" s="168"/>
      <c r="LNP50" s="168"/>
      <c r="LNQ50" s="168"/>
      <c r="LNR50" s="173"/>
      <c r="LNS50" s="168"/>
      <c r="LNT50" s="164"/>
      <c r="LNU50" s="167"/>
      <c r="LNV50" s="168"/>
      <c r="LNW50" s="172"/>
      <c r="LNX50" s="168"/>
      <c r="LNY50" s="168"/>
      <c r="LNZ50" s="168"/>
      <c r="LOA50" s="173"/>
      <c r="LOB50" s="168"/>
      <c r="LOC50" s="164"/>
      <c r="LOD50" s="167"/>
      <c r="LOE50" s="168"/>
      <c r="LOF50" s="172"/>
      <c r="LOG50" s="168"/>
      <c r="LOH50" s="168"/>
      <c r="LOI50" s="168"/>
      <c r="LOJ50" s="173"/>
      <c r="LOK50" s="168"/>
      <c r="LOL50" s="164"/>
      <c r="LOM50" s="167"/>
      <c r="LON50" s="168"/>
      <c r="LOO50" s="172"/>
      <c r="LOP50" s="168"/>
      <c r="LOQ50" s="168"/>
      <c r="LOR50" s="168"/>
      <c r="LOS50" s="173"/>
      <c r="LOT50" s="168"/>
      <c r="LOU50" s="164"/>
      <c r="LOV50" s="167"/>
      <c r="LOW50" s="168"/>
      <c r="LOX50" s="172"/>
      <c r="LOY50" s="168"/>
      <c r="LOZ50" s="168"/>
      <c r="LPA50" s="168"/>
      <c r="LPB50" s="173"/>
      <c r="LPC50" s="168"/>
      <c r="LPD50" s="164"/>
      <c r="LPE50" s="167"/>
      <c r="LPF50" s="168"/>
      <c r="LPG50" s="172"/>
      <c r="LPH50" s="168"/>
      <c r="LPI50" s="168"/>
      <c r="LPJ50" s="168"/>
      <c r="LPK50" s="173"/>
      <c r="LPL50" s="168"/>
      <c r="LPM50" s="164"/>
      <c r="LPN50" s="167"/>
      <c r="LPO50" s="168"/>
      <c r="LPP50" s="172"/>
      <c r="LPQ50" s="168"/>
      <c r="LPR50" s="168"/>
      <c r="LPS50" s="168"/>
      <c r="LPT50" s="173"/>
      <c r="LPU50" s="168"/>
      <c r="LPV50" s="164"/>
      <c r="LPW50" s="167"/>
      <c r="LPX50" s="168"/>
      <c r="LPY50" s="172"/>
      <c r="LPZ50" s="168"/>
      <c r="LQA50" s="168"/>
      <c r="LQB50" s="168"/>
      <c r="LQC50" s="173"/>
      <c r="LQD50" s="168"/>
      <c r="LQE50" s="164"/>
      <c r="LQF50" s="167"/>
      <c r="LQG50" s="168"/>
      <c r="LQH50" s="172"/>
      <c r="LQI50" s="168"/>
      <c r="LQJ50" s="168"/>
      <c r="LQK50" s="168"/>
      <c r="LQL50" s="173"/>
      <c r="LQM50" s="168"/>
      <c r="LQN50" s="164"/>
      <c r="LQO50" s="167"/>
      <c r="LQP50" s="168"/>
      <c r="LQQ50" s="172"/>
      <c r="LQR50" s="168"/>
      <c r="LQS50" s="168"/>
      <c r="LQT50" s="168"/>
      <c r="LQU50" s="173"/>
      <c r="LQV50" s="168"/>
      <c r="LQW50" s="164"/>
      <c r="LQX50" s="167"/>
      <c r="LQY50" s="168"/>
      <c r="LQZ50" s="172"/>
      <c r="LRA50" s="168"/>
      <c r="LRB50" s="168"/>
      <c r="LRC50" s="168"/>
      <c r="LRD50" s="173"/>
      <c r="LRE50" s="168"/>
      <c r="LRF50" s="164"/>
      <c r="LRG50" s="167"/>
      <c r="LRH50" s="168"/>
      <c r="LRI50" s="172"/>
      <c r="LRJ50" s="168"/>
      <c r="LRK50" s="168"/>
      <c r="LRL50" s="168"/>
      <c r="LRM50" s="173"/>
      <c r="LRN50" s="168"/>
      <c r="LRO50" s="164"/>
      <c r="LRP50" s="167"/>
      <c r="LRQ50" s="168"/>
      <c r="LRR50" s="172"/>
      <c r="LRS50" s="168"/>
      <c r="LRT50" s="168"/>
      <c r="LRU50" s="168"/>
      <c r="LRV50" s="173"/>
      <c r="LRW50" s="168"/>
      <c r="LRX50" s="164"/>
      <c r="LRY50" s="167"/>
      <c r="LRZ50" s="168"/>
      <c r="LSA50" s="172"/>
      <c r="LSB50" s="168"/>
      <c r="LSC50" s="168"/>
      <c r="LSD50" s="168"/>
      <c r="LSE50" s="173"/>
      <c r="LSF50" s="168"/>
      <c r="LSG50" s="164"/>
      <c r="LSH50" s="167"/>
      <c r="LSI50" s="168"/>
      <c r="LSJ50" s="172"/>
      <c r="LSK50" s="168"/>
      <c r="LSL50" s="168"/>
      <c r="LSM50" s="168"/>
      <c r="LSN50" s="173"/>
      <c r="LSO50" s="168"/>
      <c r="LSP50" s="164"/>
      <c r="LSQ50" s="167"/>
      <c r="LSR50" s="168"/>
      <c r="LSS50" s="172"/>
      <c r="LST50" s="168"/>
      <c r="LSU50" s="168"/>
      <c r="LSV50" s="168"/>
      <c r="LSW50" s="173"/>
      <c r="LSX50" s="168"/>
      <c r="LSY50" s="164"/>
      <c r="LSZ50" s="167"/>
      <c r="LTA50" s="168"/>
      <c r="LTB50" s="172"/>
      <c r="LTC50" s="168"/>
      <c r="LTD50" s="168"/>
      <c r="LTE50" s="168"/>
      <c r="LTF50" s="173"/>
      <c r="LTG50" s="168"/>
      <c r="LTH50" s="164"/>
      <c r="LTI50" s="167"/>
      <c r="LTJ50" s="168"/>
      <c r="LTK50" s="172"/>
      <c r="LTL50" s="168"/>
      <c r="LTM50" s="168"/>
      <c r="LTN50" s="168"/>
      <c r="LTO50" s="173"/>
      <c r="LTP50" s="168"/>
      <c r="LTQ50" s="164"/>
      <c r="LTR50" s="167"/>
      <c r="LTS50" s="168"/>
      <c r="LTT50" s="172"/>
      <c r="LTU50" s="168"/>
      <c r="LTV50" s="168"/>
      <c r="LTW50" s="168"/>
      <c r="LTX50" s="173"/>
      <c r="LTY50" s="168"/>
      <c r="LTZ50" s="164"/>
      <c r="LUA50" s="167"/>
      <c r="LUB50" s="168"/>
      <c r="LUC50" s="172"/>
      <c r="LUD50" s="168"/>
      <c r="LUE50" s="168"/>
      <c r="LUF50" s="168"/>
      <c r="LUG50" s="173"/>
      <c r="LUH50" s="168"/>
      <c r="LUI50" s="164"/>
      <c r="LUJ50" s="167"/>
      <c r="LUK50" s="168"/>
      <c r="LUL50" s="172"/>
      <c r="LUM50" s="168"/>
      <c r="LUN50" s="168"/>
      <c r="LUO50" s="168"/>
      <c r="LUP50" s="173"/>
      <c r="LUQ50" s="168"/>
      <c r="LUR50" s="164"/>
      <c r="LUS50" s="167"/>
      <c r="LUT50" s="168"/>
      <c r="LUU50" s="172"/>
      <c r="LUV50" s="168"/>
      <c r="LUW50" s="168"/>
      <c r="LUX50" s="168"/>
      <c r="LUY50" s="173"/>
      <c r="LUZ50" s="168"/>
      <c r="LVA50" s="164"/>
      <c r="LVB50" s="167"/>
      <c r="LVC50" s="168"/>
      <c r="LVD50" s="172"/>
      <c r="LVE50" s="168"/>
      <c r="LVF50" s="168"/>
      <c r="LVG50" s="168"/>
      <c r="LVH50" s="173"/>
      <c r="LVI50" s="168"/>
      <c r="LVJ50" s="164"/>
      <c r="LVK50" s="167"/>
      <c r="LVL50" s="168"/>
      <c r="LVM50" s="172"/>
      <c r="LVN50" s="168"/>
      <c r="LVO50" s="168"/>
      <c r="LVP50" s="168"/>
      <c r="LVQ50" s="173"/>
      <c r="LVR50" s="168"/>
      <c r="LVS50" s="164"/>
      <c r="LVT50" s="167"/>
      <c r="LVU50" s="168"/>
      <c r="LVV50" s="172"/>
      <c r="LVW50" s="168"/>
      <c r="LVX50" s="168"/>
      <c r="LVY50" s="168"/>
      <c r="LVZ50" s="173"/>
      <c r="LWA50" s="168"/>
      <c r="LWB50" s="164"/>
      <c r="LWC50" s="167"/>
      <c r="LWD50" s="168"/>
      <c r="LWE50" s="172"/>
      <c r="LWF50" s="168"/>
      <c r="LWG50" s="168"/>
      <c r="LWH50" s="168"/>
      <c r="LWI50" s="173"/>
      <c r="LWJ50" s="168"/>
      <c r="LWK50" s="164"/>
      <c r="LWL50" s="167"/>
      <c r="LWM50" s="168"/>
      <c r="LWN50" s="172"/>
      <c r="LWO50" s="168"/>
      <c r="LWP50" s="168"/>
      <c r="LWQ50" s="168"/>
      <c r="LWR50" s="173"/>
      <c r="LWS50" s="168"/>
      <c r="LWT50" s="164"/>
      <c r="LWU50" s="167"/>
      <c r="LWV50" s="168"/>
      <c r="LWW50" s="172"/>
      <c r="LWX50" s="168"/>
      <c r="LWY50" s="168"/>
      <c r="LWZ50" s="168"/>
      <c r="LXA50" s="173"/>
      <c r="LXB50" s="168"/>
      <c r="LXC50" s="164"/>
      <c r="LXD50" s="167"/>
      <c r="LXE50" s="168"/>
      <c r="LXF50" s="172"/>
      <c r="LXG50" s="168"/>
      <c r="LXH50" s="168"/>
      <c r="LXI50" s="168"/>
      <c r="LXJ50" s="173"/>
      <c r="LXK50" s="168"/>
      <c r="LXL50" s="164"/>
      <c r="LXM50" s="167"/>
      <c r="LXN50" s="168"/>
      <c r="LXO50" s="172"/>
      <c r="LXP50" s="168"/>
      <c r="LXQ50" s="168"/>
      <c r="LXR50" s="168"/>
      <c r="LXS50" s="173"/>
      <c r="LXT50" s="168"/>
      <c r="LXU50" s="164"/>
      <c r="LXV50" s="167"/>
      <c r="LXW50" s="168"/>
      <c r="LXX50" s="172"/>
      <c r="LXY50" s="168"/>
      <c r="LXZ50" s="168"/>
      <c r="LYA50" s="168"/>
      <c r="LYB50" s="173"/>
      <c r="LYC50" s="168"/>
      <c r="LYD50" s="164"/>
      <c r="LYE50" s="167"/>
      <c r="LYF50" s="168"/>
      <c r="LYG50" s="172"/>
      <c r="LYH50" s="168"/>
      <c r="LYI50" s="168"/>
      <c r="LYJ50" s="168"/>
      <c r="LYK50" s="173"/>
      <c r="LYL50" s="168"/>
      <c r="LYM50" s="164"/>
      <c r="LYN50" s="167"/>
      <c r="LYO50" s="168"/>
      <c r="LYP50" s="172"/>
      <c r="LYQ50" s="168"/>
      <c r="LYR50" s="168"/>
      <c r="LYS50" s="168"/>
      <c r="LYT50" s="173"/>
      <c r="LYU50" s="168"/>
      <c r="LYV50" s="164"/>
      <c r="LYW50" s="167"/>
      <c r="LYX50" s="168"/>
      <c r="LYY50" s="172"/>
      <c r="LYZ50" s="168"/>
      <c r="LZA50" s="168"/>
      <c r="LZB50" s="168"/>
      <c r="LZC50" s="173"/>
      <c r="LZD50" s="168"/>
      <c r="LZE50" s="164"/>
      <c r="LZF50" s="167"/>
      <c r="LZG50" s="168"/>
      <c r="LZH50" s="172"/>
      <c r="LZI50" s="168"/>
      <c r="LZJ50" s="168"/>
      <c r="LZK50" s="168"/>
      <c r="LZL50" s="173"/>
      <c r="LZM50" s="168"/>
      <c r="LZN50" s="164"/>
      <c r="LZO50" s="167"/>
      <c r="LZP50" s="168"/>
      <c r="LZQ50" s="172"/>
      <c r="LZR50" s="168"/>
      <c r="LZS50" s="168"/>
      <c r="LZT50" s="168"/>
      <c r="LZU50" s="173"/>
      <c r="LZV50" s="168"/>
      <c r="LZW50" s="164"/>
      <c r="LZX50" s="167"/>
      <c r="LZY50" s="168"/>
      <c r="LZZ50" s="172"/>
      <c r="MAA50" s="168"/>
      <c r="MAB50" s="168"/>
      <c r="MAC50" s="168"/>
      <c r="MAD50" s="173"/>
      <c r="MAE50" s="168"/>
      <c r="MAF50" s="164"/>
      <c r="MAG50" s="167"/>
      <c r="MAH50" s="168"/>
      <c r="MAI50" s="172"/>
      <c r="MAJ50" s="168"/>
      <c r="MAK50" s="168"/>
      <c r="MAL50" s="168"/>
      <c r="MAM50" s="173"/>
      <c r="MAN50" s="168"/>
      <c r="MAO50" s="164"/>
      <c r="MAP50" s="167"/>
      <c r="MAQ50" s="168"/>
      <c r="MAR50" s="172"/>
      <c r="MAS50" s="168"/>
      <c r="MAT50" s="168"/>
      <c r="MAU50" s="168"/>
      <c r="MAV50" s="173"/>
      <c r="MAW50" s="168"/>
      <c r="MAX50" s="164"/>
      <c r="MAY50" s="167"/>
      <c r="MAZ50" s="168"/>
      <c r="MBA50" s="172"/>
      <c r="MBB50" s="168"/>
      <c r="MBC50" s="168"/>
      <c r="MBD50" s="168"/>
      <c r="MBE50" s="173"/>
      <c r="MBF50" s="168"/>
      <c r="MBG50" s="164"/>
      <c r="MBH50" s="167"/>
      <c r="MBI50" s="168"/>
      <c r="MBJ50" s="172"/>
      <c r="MBK50" s="168"/>
      <c r="MBL50" s="168"/>
      <c r="MBM50" s="168"/>
      <c r="MBN50" s="173"/>
      <c r="MBO50" s="168"/>
      <c r="MBP50" s="164"/>
      <c r="MBQ50" s="167"/>
      <c r="MBR50" s="168"/>
      <c r="MBS50" s="172"/>
      <c r="MBT50" s="168"/>
      <c r="MBU50" s="168"/>
      <c r="MBV50" s="168"/>
      <c r="MBW50" s="173"/>
      <c r="MBX50" s="168"/>
      <c r="MBY50" s="164"/>
      <c r="MBZ50" s="167"/>
      <c r="MCA50" s="168"/>
      <c r="MCB50" s="172"/>
      <c r="MCC50" s="168"/>
      <c r="MCD50" s="168"/>
      <c r="MCE50" s="168"/>
      <c r="MCF50" s="173"/>
      <c r="MCG50" s="168"/>
      <c r="MCH50" s="164"/>
      <c r="MCI50" s="167"/>
      <c r="MCJ50" s="168"/>
      <c r="MCK50" s="172"/>
      <c r="MCL50" s="168"/>
      <c r="MCM50" s="168"/>
      <c r="MCN50" s="168"/>
      <c r="MCO50" s="173"/>
      <c r="MCP50" s="168"/>
      <c r="MCQ50" s="164"/>
      <c r="MCR50" s="167"/>
      <c r="MCS50" s="168"/>
      <c r="MCT50" s="172"/>
      <c r="MCU50" s="168"/>
      <c r="MCV50" s="168"/>
      <c r="MCW50" s="168"/>
      <c r="MCX50" s="173"/>
      <c r="MCY50" s="168"/>
      <c r="MCZ50" s="164"/>
      <c r="MDA50" s="167"/>
      <c r="MDB50" s="168"/>
      <c r="MDC50" s="172"/>
      <c r="MDD50" s="168"/>
      <c r="MDE50" s="168"/>
      <c r="MDF50" s="168"/>
      <c r="MDG50" s="173"/>
      <c r="MDH50" s="168"/>
      <c r="MDI50" s="164"/>
      <c r="MDJ50" s="167"/>
      <c r="MDK50" s="168"/>
      <c r="MDL50" s="172"/>
      <c r="MDM50" s="168"/>
      <c r="MDN50" s="168"/>
      <c r="MDO50" s="168"/>
      <c r="MDP50" s="173"/>
      <c r="MDQ50" s="168"/>
      <c r="MDR50" s="164"/>
      <c r="MDS50" s="167"/>
      <c r="MDT50" s="168"/>
      <c r="MDU50" s="172"/>
      <c r="MDV50" s="168"/>
      <c r="MDW50" s="168"/>
      <c r="MDX50" s="168"/>
      <c r="MDY50" s="173"/>
      <c r="MDZ50" s="168"/>
      <c r="MEA50" s="164"/>
      <c r="MEB50" s="167"/>
      <c r="MEC50" s="168"/>
      <c r="MED50" s="172"/>
      <c r="MEE50" s="168"/>
      <c r="MEF50" s="168"/>
      <c r="MEG50" s="168"/>
      <c r="MEH50" s="173"/>
      <c r="MEI50" s="168"/>
      <c r="MEJ50" s="164"/>
      <c r="MEK50" s="167"/>
      <c r="MEL50" s="168"/>
      <c r="MEM50" s="172"/>
      <c r="MEN50" s="168"/>
      <c r="MEO50" s="168"/>
      <c r="MEP50" s="168"/>
      <c r="MEQ50" s="173"/>
      <c r="MER50" s="168"/>
      <c r="MES50" s="164"/>
      <c r="MET50" s="167"/>
      <c r="MEU50" s="168"/>
      <c r="MEV50" s="172"/>
      <c r="MEW50" s="168"/>
      <c r="MEX50" s="168"/>
      <c r="MEY50" s="168"/>
      <c r="MEZ50" s="173"/>
      <c r="MFA50" s="168"/>
      <c r="MFB50" s="164"/>
      <c r="MFC50" s="167"/>
      <c r="MFD50" s="168"/>
      <c r="MFE50" s="172"/>
      <c r="MFF50" s="168"/>
      <c r="MFG50" s="168"/>
      <c r="MFH50" s="168"/>
      <c r="MFI50" s="173"/>
      <c r="MFJ50" s="168"/>
      <c r="MFK50" s="164"/>
      <c r="MFL50" s="167"/>
      <c r="MFM50" s="168"/>
      <c r="MFN50" s="172"/>
      <c r="MFO50" s="168"/>
      <c r="MFP50" s="168"/>
      <c r="MFQ50" s="168"/>
      <c r="MFR50" s="173"/>
      <c r="MFS50" s="168"/>
      <c r="MFT50" s="164"/>
      <c r="MFU50" s="167"/>
      <c r="MFV50" s="168"/>
      <c r="MFW50" s="172"/>
      <c r="MFX50" s="168"/>
      <c r="MFY50" s="168"/>
      <c r="MFZ50" s="168"/>
      <c r="MGA50" s="173"/>
      <c r="MGB50" s="168"/>
      <c r="MGC50" s="164"/>
      <c r="MGD50" s="167"/>
      <c r="MGE50" s="168"/>
      <c r="MGF50" s="172"/>
      <c r="MGG50" s="168"/>
      <c r="MGH50" s="168"/>
      <c r="MGI50" s="168"/>
      <c r="MGJ50" s="173"/>
      <c r="MGK50" s="168"/>
      <c r="MGL50" s="164"/>
      <c r="MGM50" s="167"/>
      <c r="MGN50" s="168"/>
      <c r="MGO50" s="172"/>
      <c r="MGP50" s="168"/>
      <c r="MGQ50" s="168"/>
      <c r="MGR50" s="168"/>
      <c r="MGS50" s="173"/>
      <c r="MGT50" s="168"/>
      <c r="MGU50" s="164"/>
      <c r="MGV50" s="167"/>
      <c r="MGW50" s="168"/>
      <c r="MGX50" s="172"/>
      <c r="MGY50" s="168"/>
      <c r="MGZ50" s="168"/>
      <c r="MHA50" s="168"/>
      <c r="MHB50" s="173"/>
      <c r="MHC50" s="168"/>
      <c r="MHD50" s="164"/>
      <c r="MHE50" s="167"/>
      <c r="MHF50" s="168"/>
      <c r="MHG50" s="172"/>
      <c r="MHH50" s="168"/>
      <c r="MHI50" s="168"/>
      <c r="MHJ50" s="168"/>
      <c r="MHK50" s="173"/>
      <c r="MHL50" s="168"/>
      <c r="MHM50" s="164"/>
      <c r="MHN50" s="167"/>
      <c r="MHO50" s="168"/>
      <c r="MHP50" s="172"/>
      <c r="MHQ50" s="168"/>
      <c r="MHR50" s="168"/>
      <c r="MHS50" s="168"/>
      <c r="MHT50" s="173"/>
      <c r="MHU50" s="168"/>
      <c r="MHV50" s="164"/>
      <c r="MHW50" s="167"/>
      <c r="MHX50" s="168"/>
      <c r="MHY50" s="172"/>
      <c r="MHZ50" s="168"/>
      <c r="MIA50" s="168"/>
      <c r="MIB50" s="168"/>
      <c r="MIC50" s="173"/>
      <c r="MID50" s="168"/>
      <c r="MIE50" s="164"/>
      <c r="MIF50" s="167"/>
      <c r="MIG50" s="168"/>
      <c r="MIH50" s="172"/>
      <c r="MII50" s="168"/>
      <c r="MIJ50" s="168"/>
      <c r="MIK50" s="168"/>
      <c r="MIL50" s="173"/>
      <c r="MIM50" s="168"/>
      <c r="MIN50" s="164"/>
      <c r="MIO50" s="167"/>
      <c r="MIP50" s="168"/>
      <c r="MIQ50" s="172"/>
      <c r="MIR50" s="168"/>
      <c r="MIS50" s="168"/>
      <c r="MIT50" s="168"/>
      <c r="MIU50" s="173"/>
      <c r="MIV50" s="168"/>
      <c r="MIW50" s="164"/>
      <c r="MIX50" s="167"/>
      <c r="MIY50" s="168"/>
      <c r="MIZ50" s="172"/>
      <c r="MJA50" s="168"/>
      <c r="MJB50" s="168"/>
      <c r="MJC50" s="168"/>
      <c r="MJD50" s="173"/>
      <c r="MJE50" s="168"/>
      <c r="MJF50" s="164"/>
      <c r="MJG50" s="167"/>
      <c r="MJH50" s="168"/>
      <c r="MJI50" s="172"/>
      <c r="MJJ50" s="168"/>
      <c r="MJK50" s="168"/>
      <c r="MJL50" s="168"/>
      <c r="MJM50" s="173"/>
      <c r="MJN50" s="168"/>
      <c r="MJO50" s="164"/>
      <c r="MJP50" s="167"/>
      <c r="MJQ50" s="168"/>
      <c r="MJR50" s="172"/>
      <c r="MJS50" s="168"/>
      <c r="MJT50" s="168"/>
      <c r="MJU50" s="168"/>
      <c r="MJV50" s="173"/>
      <c r="MJW50" s="168"/>
      <c r="MJX50" s="164"/>
      <c r="MJY50" s="167"/>
      <c r="MJZ50" s="168"/>
      <c r="MKA50" s="172"/>
      <c r="MKB50" s="168"/>
      <c r="MKC50" s="168"/>
      <c r="MKD50" s="168"/>
      <c r="MKE50" s="173"/>
      <c r="MKF50" s="168"/>
      <c r="MKG50" s="164"/>
      <c r="MKH50" s="167"/>
      <c r="MKI50" s="168"/>
      <c r="MKJ50" s="172"/>
      <c r="MKK50" s="168"/>
      <c r="MKL50" s="168"/>
      <c r="MKM50" s="168"/>
      <c r="MKN50" s="173"/>
      <c r="MKO50" s="168"/>
      <c r="MKP50" s="164"/>
      <c r="MKQ50" s="167"/>
      <c r="MKR50" s="168"/>
      <c r="MKS50" s="172"/>
      <c r="MKT50" s="168"/>
      <c r="MKU50" s="168"/>
      <c r="MKV50" s="168"/>
      <c r="MKW50" s="173"/>
      <c r="MKX50" s="168"/>
      <c r="MKY50" s="164"/>
      <c r="MKZ50" s="167"/>
      <c r="MLA50" s="168"/>
      <c r="MLB50" s="172"/>
      <c r="MLC50" s="168"/>
      <c r="MLD50" s="168"/>
      <c r="MLE50" s="168"/>
      <c r="MLF50" s="173"/>
      <c r="MLG50" s="168"/>
      <c r="MLH50" s="164"/>
      <c r="MLI50" s="167"/>
      <c r="MLJ50" s="168"/>
      <c r="MLK50" s="172"/>
      <c r="MLL50" s="168"/>
      <c r="MLM50" s="168"/>
      <c r="MLN50" s="168"/>
      <c r="MLO50" s="173"/>
      <c r="MLP50" s="168"/>
      <c r="MLQ50" s="164"/>
      <c r="MLR50" s="167"/>
      <c r="MLS50" s="168"/>
      <c r="MLT50" s="172"/>
      <c r="MLU50" s="168"/>
      <c r="MLV50" s="168"/>
      <c r="MLW50" s="168"/>
      <c r="MLX50" s="173"/>
      <c r="MLY50" s="168"/>
      <c r="MLZ50" s="164"/>
      <c r="MMA50" s="167"/>
      <c r="MMB50" s="168"/>
      <c r="MMC50" s="172"/>
      <c r="MMD50" s="168"/>
      <c r="MME50" s="168"/>
      <c r="MMF50" s="168"/>
      <c r="MMG50" s="173"/>
      <c r="MMH50" s="168"/>
      <c r="MMI50" s="164"/>
      <c r="MMJ50" s="167"/>
      <c r="MMK50" s="168"/>
      <c r="MML50" s="172"/>
      <c r="MMM50" s="168"/>
      <c r="MMN50" s="168"/>
      <c r="MMO50" s="168"/>
      <c r="MMP50" s="173"/>
      <c r="MMQ50" s="168"/>
      <c r="MMR50" s="164"/>
      <c r="MMS50" s="167"/>
      <c r="MMT50" s="168"/>
      <c r="MMU50" s="172"/>
      <c r="MMV50" s="168"/>
      <c r="MMW50" s="168"/>
      <c r="MMX50" s="168"/>
      <c r="MMY50" s="173"/>
      <c r="MMZ50" s="168"/>
      <c r="MNA50" s="164"/>
      <c r="MNB50" s="167"/>
      <c r="MNC50" s="168"/>
      <c r="MND50" s="172"/>
      <c r="MNE50" s="168"/>
      <c r="MNF50" s="168"/>
      <c r="MNG50" s="168"/>
      <c r="MNH50" s="173"/>
      <c r="MNI50" s="168"/>
      <c r="MNJ50" s="164"/>
      <c r="MNK50" s="167"/>
      <c r="MNL50" s="168"/>
      <c r="MNM50" s="172"/>
      <c r="MNN50" s="168"/>
      <c r="MNO50" s="168"/>
      <c r="MNP50" s="168"/>
      <c r="MNQ50" s="173"/>
      <c r="MNR50" s="168"/>
      <c r="MNS50" s="164"/>
      <c r="MNT50" s="167"/>
      <c r="MNU50" s="168"/>
      <c r="MNV50" s="172"/>
      <c r="MNW50" s="168"/>
      <c r="MNX50" s="168"/>
      <c r="MNY50" s="168"/>
      <c r="MNZ50" s="173"/>
      <c r="MOA50" s="168"/>
      <c r="MOB50" s="164"/>
      <c r="MOC50" s="167"/>
      <c r="MOD50" s="168"/>
      <c r="MOE50" s="172"/>
      <c r="MOF50" s="168"/>
      <c r="MOG50" s="168"/>
      <c r="MOH50" s="168"/>
      <c r="MOI50" s="173"/>
      <c r="MOJ50" s="168"/>
      <c r="MOK50" s="164"/>
      <c r="MOL50" s="167"/>
      <c r="MOM50" s="168"/>
      <c r="MON50" s="172"/>
      <c r="MOO50" s="168"/>
      <c r="MOP50" s="168"/>
      <c r="MOQ50" s="168"/>
      <c r="MOR50" s="173"/>
      <c r="MOS50" s="168"/>
      <c r="MOT50" s="164"/>
      <c r="MOU50" s="167"/>
      <c r="MOV50" s="168"/>
      <c r="MOW50" s="172"/>
      <c r="MOX50" s="168"/>
      <c r="MOY50" s="168"/>
      <c r="MOZ50" s="168"/>
      <c r="MPA50" s="173"/>
      <c r="MPB50" s="168"/>
      <c r="MPC50" s="164"/>
      <c r="MPD50" s="167"/>
      <c r="MPE50" s="168"/>
      <c r="MPF50" s="172"/>
      <c r="MPG50" s="168"/>
      <c r="MPH50" s="168"/>
      <c r="MPI50" s="168"/>
      <c r="MPJ50" s="173"/>
      <c r="MPK50" s="168"/>
      <c r="MPL50" s="164"/>
      <c r="MPM50" s="167"/>
      <c r="MPN50" s="168"/>
      <c r="MPO50" s="172"/>
      <c r="MPP50" s="168"/>
      <c r="MPQ50" s="168"/>
      <c r="MPR50" s="168"/>
      <c r="MPS50" s="173"/>
      <c r="MPT50" s="168"/>
      <c r="MPU50" s="164"/>
      <c r="MPV50" s="167"/>
      <c r="MPW50" s="168"/>
      <c r="MPX50" s="172"/>
      <c r="MPY50" s="168"/>
      <c r="MPZ50" s="168"/>
      <c r="MQA50" s="168"/>
      <c r="MQB50" s="173"/>
      <c r="MQC50" s="168"/>
      <c r="MQD50" s="164"/>
      <c r="MQE50" s="167"/>
      <c r="MQF50" s="168"/>
      <c r="MQG50" s="172"/>
      <c r="MQH50" s="168"/>
      <c r="MQI50" s="168"/>
      <c r="MQJ50" s="168"/>
      <c r="MQK50" s="173"/>
      <c r="MQL50" s="168"/>
      <c r="MQM50" s="164"/>
      <c r="MQN50" s="167"/>
      <c r="MQO50" s="168"/>
      <c r="MQP50" s="172"/>
      <c r="MQQ50" s="168"/>
      <c r="MQR50" s="168"/>
      <c r="MQS50" s="168"/>
      <c r="MQT50" s="173"/>
      <c r="MQU50" s="168"/>
      <c r="MQV50" s="164"/>
      <c r="MQW50" s="167"/>
      <c r="MQX50" s="168"/>
      <c r="MQY50" s="172"/>
      <c r="MQZ50" s="168"/>
      <c r="MRA50" s="168"/>
      <c r="MRB50" s="168"/>
      <c r="MRC50" s="173"/>
      <c r="MRD50" s="168"/>
      <c r="MRE50" s="164"/>
      <c r="MRF50" s="167"/>
      <c r="MRG50" s="168"/>
      <c r="MRH50" s="172"/>
      <c r="MRI50" s="168"/>
      <c r="MRJ50" s="168"/>
      <c r="MRK50" s="168"/>
      <c r="MRL50" s="173"/>
      <c r="MRM50" s="168"/>
      <c r="MRN50" s="164"/>
      <c r="MRO50" s="167"/>
      <c r="MRP50" s="168"/>
      <c r="MRQ50" s="172"/>
      <c r="MRR50" s="168"/>
      <c r="MRS50" s="168"/>
      <c r="MRT50" s="168"/>
      <c r="MRU50" s="173"/>
      <c r="MRV50" s="168"/>
      <c r="MRW50" s="164"/>
      <c r="MRX50" s="167"/>
      <c r="MRY50" s="168"/>
      <c r="MRZ50" s="172"/>
      <c r="MSA50" s="168"/>
      <c r="MSB50" s="168"/>
      <c r="MSC50" s="168"/>
      <c r="MSD50" s="173"/>
      <c r="MSE50" s="168"/>
      <c r="MSF50" s="164"/>
      <c r="MSG50" s="167"/>
      <c r="MSH50" s="168"/>
      <c r="MSI50" s="172"/>
      <c r="MSJ50" s="168"/>
      <c r="MSK50" s="168"/>
      <c r="MSL50" s="168"/>
      <c r="MSM50" s="173"/>
      <c r="MSN50" s="168"/>
      <c r="MSO50" s="164"/>
      <c r="MSP50" s="167"/>
      <c r="MSQ50" s="168"/>
      <c r="MSR50" s="172"/>
      <c r="MSS50" s="168"/>
      <c r="MST50" s="168"/>
      <c r="MSU50" s="168"/>
      <c r="MSV50" s="173"/>
      <c r="MSW50" s="168"/>
      <c r="MSX50" s="164"/>
      <c r="MSY50" s="167"/>
      <c r="MSZ50" s="168"/>
      <c r="MTA50" s="172"/>
      <c r="MTB50" s="168"/>
      <c r="MTC50" s="168"/>
      <c r="MTD50" s="168"/>
      <c r="MTE50" s="173"/>
      <c r="MTF50" s="168"/>
      <c r="MTG50" s="164"/>
      <c r="MTH50" s="167"/>
      <c r="MTI50" s="168"/>
      <c r="MTJ50" s="172"/>
      <c r="MTK50" s="168"/>
      <c r="MTL50" s="168"/>
      <c r="MTM50" s="168"/>
      <c r="MTN50" s="173"/>
      <c r="MTO50" s="168"/>
      <c r="MTP50" s="164"/>
      <c r="MTQ50" s="167"/>
      <c r="MTR50" s="168"/>
      <c r="MTS50" s="172"/>
      <c r="MTT50" s="168"/>
      <c r="MTU50" s="168"/>
      <c r="MTV50" s="168"/>
      <c r="MTW50" s="173"/>
      <c r="MTX50" s="168"/>
      <c r="MTY50" s="164"/>
      <c r="MTZ50" s="167"/>
      <c r="MUA50" s="168"/>
      <c r="MUB50" s="172"/>
      <c r="MUC50" s="168"/>
      <c r="MUD50" s="168"/>
      <c r="MUE50" s="168"/>
      <c r="MUF50" s="173"/>
      <c r="MUG50" s="168"/>
      <c r="MUH50" s="164"/>
      <c r="MUI50" s="167"/>
      <c r="MUJ50" s="168"/>
      <c r="MUK50" s="172"/>
      <c r="MUL50" s="168"/>
      <c r="MUM50" s="168"/>
      <c r="MUN50" s="168"/>
      <c r="MUO50" s="173"/>
      <c r="MUP50" s="168"/>
      <c r="MUQ50" s="164"/>
      <c r="MUR50" s="167"/>
      <c r="MUS50" s="168"/>
      <c r="MUT50" s="172"/>
      <c r="MUU50" s="168"/>
      <c r="MUV50" s="168"/>
      <c r="MUW50" s="168"/>
      <c r="MUX50" s="173"/>
      <c r="MUY50" s="168"/>
      <c r="MUZ50" s="164"/>
      <c r="MVA50" s="167"/>
      <c r="MVB50" s="168"/>
      <c r="MVC50" s="172"/>
      <c r="MVD50" s="168"/>
      <c r="MVE50" s="168"/>
      <c r="MVF50" s="168"/>
      <c r="MVG50" s="173"/>
      <c r="MVH50" s="168"/>
      <c r="MVI50" s="164"/>
      <c r="MVJ50" s="167"/>
      <c r="MVK50" s="168"/>
      <c r="MVL50" s="172"/>
      <c r="MVM50" s="168"/>
      <c r="MVN50" s="168"/>
      <c r="MVO50" s="168"/>
      <c r="MVP50" s="173"/>
      <c r="MVQ50" s="168"/>
      <c r="MVR50" s="164"/>
      <c r="MVS50" s="167"/>
      <c r="MVT50" s="168"/>
      <c r="MVU50" s="172"/>
      <c r="MVV50" s="168"/>
      <c r="MVW50" s="168"/>
      <c r="MVX50" s="168"/>
      <c r="MVY50" s="173"/>
      <c r="MVZ50" s="168"/>
      <c r="MWA50" s="164"/>
      <c r="MWB50" s="167"/>
      <c r="MWC50" s="168"/>
      <c r="MWD50" s="172"/>
      <c r="MWE50" s="168"/>
      <c r="MWF50" s="168"/>
      <c r="MWG50" s="168"/>
      <c r="MWH50" s="173"/>
      <c r="MWI50" s="168"/>
      <c r="MWJ50" s="164"/>
      <c r="MWK50" s="167"/>
      <c r="MWL50" s="168"/>
      <c r="MWM50" s="172"/>
      <c r="MWN50" s="168"/>
      <c r="MWO50" s="168"/>
      <c r="MWP50" s="168"/>
      <c r="MWQ50" s="173"/>
      <c r="MWR50" s="168"/>
      <c r="MWS50" s="164"/>
      <c r="MWT50" s="167"/>
      <c r="MWU50" s="168"/>
      <c r="MWV50" s="172"/>
      <c r="MWW50" s="168"/>
      <c r="MWX50" s="168"/>
      <c r="MWY50" s="168"/>
      <c r="MWZ50" s="173"/>
      <c r="MXA50" s="168"/>
      <c r="MXB50" s="164"/>
      <c r="MXC50" s="167"/>
      <c r="MXD50" s="168"/>
      <c r="MXE50" s="172"/>
      <c r="MXF50" s="168"/>
      <c r="MXG50" s="168"/>
      <c r="MXH50" s="168"/>
      <c r="MXI50" s="173"/>
      <c r="MXJ50" s="168"/>
      <c r="MXK50" s="164"/>
      <c r="MXL50" s="167"/>
      <c r="MXM50" s="168"/>
      <c r="MXN50" s="172"/>
      <c r="MXO50" s="168"/>
      <c r="MXP50" s="168"/>
      <c r="MXQ50" s="168"/>
      <c r="MXR50" s="173"/>
      <c r="MXS50" s="168"/>
      <c r="MXT50" s="164"/>
      <c r="MXU50" s="167"/>
      <c r="MXV50" s="168"/>
      <c r="MXW50" s="172"/>
      <c r="MXX50" s="168"/>
      <c r="MXY50" s="168"/>
      <c r="MXZ50" s="168"/>
      <c r="MYA50" s="173"/>
      <c r="MYB50" s="168"/>
      <c r="MYC50" s="164"/>
      <c r="MYD50" s="167"/>
      <c r="MYE50" s="168"/>
      <c r="MYF50" s="172"/>
      <c r="MYG50" s="168"/>
      <c r="MYH50" s="168"/>
      <c r="MYI50" s="168"/>
      <c r="MYJ50" s="173"/>
      <c r="MYK50" s="168"/>
      <c r="MYL50" s="164"/>
      <c r="MYM50" s="167"/>
      <c r="MYN50" s="168"/>
      <c r="MYO50" s="172"/>
      <c r="MYP50" s="168"/>
      <c r="MYQ50" s="168"/>
      <c r="MYR50" s="168"/>
      <c r="MYS50" s="173"/>
      <c r="MYT50" s="168"/>
      <c r="MYU50" s="164"/>
      <c r="MYV50" s="167"/>
      <c r="MYW50" s="168"/>
      <c r="MYX50" s="172"/>
      <c r="MYY50" s="168"/>
      <c r="MYZ50" s="168"/>
      <c r="MZA50" s="168"/>
      <c r="MZB50" s="173"/>
      <c r="MZC50" s="168"/>
      <c r="MZD50" s="164"/>
      <c r="MZE50" s="167"/>
      <c r="MZF50" s="168"/>
      <c r="MZG50" s="172"/>
      <c r="MZH50" s="168"/>
      <c r="MZI50" s="168"/>
      <c r="MZJ50" s="168"/>
      <c r="MZK50" s="173"/>
      <c r="MZL50" s="168"/>
      <c r="MZM50" s="164"/>
      <c r="MZN50" s="167"/>
      <c r="MZO50" s="168"/>
      <c r="MZP50" s="172"/>
      <c r="MZQ50" s="168"/>
      <c r="MZR50" s="168"/>
      <c r="MZS50" s="168"/>
      <c r="MZT50" s="173"/>
      <c r="MZU50" s="168"/>
      <c r="MZV50" s="164"/>
      <c r="MZW50" s="167"/>
      <c r="MZX50" s="168"/>
      <c r="MZY50" s="172"/>
      <c r="MZZ50" s="168"/>
      <c r="NAA50" s="168"/>
      <c r="NAB50" s="168"/>
      <c r="NAC50" s="173"/>
      <c r="NAD50" s="168"/>
      <c r="NAE50" s="164"/>
      <c r="NAF50" s="167"/>
      <c r="NAG50" s="168"/>
      <c r="NAH50" s="172"/>
      <c r="NAI50" s="168"/>
      <c r="NAJ50" s="168"/>
      <c r="NAK50" s="168"/>
      <c r="NAL50" s="173"/>
      <c r="NAM50" s="168"/>
      <c r="NAN50" s="164"/>
      <c r="NAO50" s="167"/>
      <c r="NAP50" s="168"/>
      <c r="NAQ50" s="172"/>
      <c r="NAR50" s="168"/>
      <c r="NAS50" s="168"/>
      <c r="NAT50" s="168"/>
      <c r="NAU50" s="173"/>
      <c r="NAV50" s="168"/>
      <c r="NAW50" s="164"/>
      <c r="NAX50" s="167"/>
      <c r="NAY50" s="168"/>
      <c r="NAZ50" s="172"/>
      <c r="NBA50" s="168"/>
      <c r="NBB50" s="168"/>
      <c r="NBC50" s="168"/>
      <c r="NBD50" s="173"/>
      <c r="NBE50" s="168"/>
      <c r="NBF50" s="164"/>
      <c r="NBG50" s="167"/>
      <c r="NBH50" s="168"/>
      <c r="NBI50" s="172"/>
      <c r="NBJ50" s="168"/>
      <c r="NBK50" s="168"/>
      <c r="NBL50" s="168"/>
      <c r="NBM50" s="173"/>
      <c r="NBN50" s="168"/>
      <c r="NBO50" s="164"/>
      <c r="NBP50" s="167"/>
      <c r="NBQ50" s="168"/>
      <c r="NBR50" s="172"/>
      <c r="NBS50" s="168"/>
      <c r="NBT50" s="168"/>
      <c r="NBU50" s="168"/>
      <c r="NBV50" s="173"/>
      <c r="NBW50" s="168"/>
      <c r="NBX50" s="164"/>
      <c r="NBY50" s="167"/>
      <c r="NBZ50" s="168"/>
      <c r="NCA50" s="172"/>
      <c r="NCB50" s="168"/>
      <c r="NCC50" s="168"/>
      <c r="NCD50" s="168"/>
      <c r="NCE50" s="173"/>
      <c r="NCF50" s="168"/>
      <c r="NCG50" s="164"/>
      <c r="NCH50" s="167"/>
      <c r="NCI50" s="168"/>
      <c r="NCJ50" s="172"/>
      <c r="NCK50" s="168"/>
      <c r="NCL50" s="168"/>
      <c r="NCM50" s="168"/>
      <c r="NCN50" s="173"/>
      <c r="NCO50" s="168"/>
      <c r="NCP50" s="164"/>
      <c r="NCQ50" s="167"/>
      <c r="NCR50" s="168"/>
      <c r="NCS50" s="172"/>
      <c r="NCT50" s="168"/>
      <c r="NCU50" s="168"/>
      <c r="NCV50" s="168"/>
      <c r="NCW50" s="173"/>
      <c r="NCX50" s="168"/>
      <c r="NCY50" s="164"/>
      <c r="NCZ50" s="167"/>
      <c r="NDA50" s="168"/>
      <c r="NDB50" s="172"/>
      <c r="NDC50" s="168"/>
      <c r="NDD50" s="168"/>
      <c r="NDE50" s="168"/>
      <c r="NDF50" s="173"/>
      <c r="NDG50" s="168"/>
      <c r="NDH50" s="164"/>
      <c r="NDI50" s="167"/>
      <c r="NDJ50" s="168"/>
      <c r="NDK50" s="172"/>
      <c r="NDL50" s="168"/>
      <c r="NDM50" s="168"/>
      <c r="NDN50" s="168"/>
      <c r="NDO50" s="173"/>
      <c r="NDP50" s="168"/>
      <c r="NDQ50" s="164"/>
      <c r="NDR50" s="167"/>
      <c r="NDS50" s="168"/>
      <c r="NDT50" s="172"/>
      <c r="NDU50" s="168"/>
      <c r="NDV50" s="168"/>
      <c r="NDW50" s="168"/>
      <c r="NDX50" s="173"/>
      <c r="NDY50" s="168"/>
      <c r="NDZ50" s="164"/>
      <c r="NEA50" s="167"/>
      <c r="NEB50" s="168"/>
      <c r="NEC50" s="172"/>
      <c r="NED50" s="168"/>
      <c r="NEE50" s="168"/>
      <c r="NEF50" s="168"/>
      <c r="NEG50" s="173"/>
      <c r="NEH50" s="168"/>
      <c r="NEI50" s="164"/>
      <c r="NEJ50" s="167"/>
      <c r="NEK50" s="168"/>
      <c r="NEL50" s="172"/>
      <c r="NEM50" s="168"/>
      <c r="NEN50" s="168"/>
      <c r="NEO50" s="168"/>
      <c r="NEP50" s="173"/>
      <c r="NEQ50" s="168"/>
      <c r="NER50" s="164"/>
      <c r="NES50" s="167"/>
      <c r="NET50" s="168"/>
      <c r="NEU50" s="172"/>
      <c r="NEV50" s="168"/>
      <c r="NEW50" s="168"/>
      <c r="NEX50" s="168"/>
      <c r="NEY50" s="173"/>
      <c r="NEZ50" s="168"/>
      <c r="NFA50" s="164"/>
      <c r="NFB50" s="167"/>
      <c r="NFC50" s="168"/>
      <c r="NFD50" s="172"/>
      <c r="NFE50" s="168"/>
      <c r="NFF50" s="168"/>
      <c r="NFG50" s="168"/>
      <c r="NFH50" s="173"/>
      <c r="NFI50" s="168"/>
      <c r="NFJ50" s="164"/>
      <c r="NFK50" s="167"/>
      <c r="NFL50" s="168"/>
      <c r="NFM50" s="172"/>
      <c r="NFN50" s="168"/>
      <c r="NFO50" s="168"/>
      <c r="NFP50" s="168"/>
      <c r="NFQ50" s="173"/>
      <c r="NFR50" s="168"/>
      <c r="NFS50" s="164"/>
      <c r="NFT50" s="167"/>
      <c r="NFU50" s="168"/>
      <c r="NFV50" s="172"/>
      <c r="NFW50" s="168"/>
      <c r="NFX50" s="168"/>
      <c r="NFY50" s="168"/>
      <c r="NFZ50" s="173"/>
      <c r="NGA50" s="168"/>
      <c r="NGB50" s="164"/>
      <c r="NGC50" s="167"/>
      <c r="NGD50" s="168"/>
      <c r="NGE50" s="172"/>
      <c r="NGF50" s="168"/>
      <c r="NGG50" s="168"/>
      <c r="NGH50" s="168"/>
      <c r="NGI50" s="173"/>
      <c r="NGJ50" s="168"/>
      <c r="NGK50" s="164"/>
      <c r="NGL50" s="167"/>
      <c r="NGM50" s="168"/>
      <c r="NGN50" s="172"/>
      <c r="NGO50" s="168"/>
      <c r="NGP50" s="168"/>
      <c r="NGQ50" s="168"/>
      <c r="NGR50" s="173"/>
      <c r="NGS50" s="168"/>
      <c r="NGT50" s="164"/>
      <c r="NGU50" s="167"/>
      <c r="NGV50" s="168"/>
      <c r="NGW50" s="172"/>
      <c r="NGX50" s="168"/>
      <c r="NGY50" s="168"/>
      <c r="NGZ50" s="168"/>
      <c r="NHA50" s="173"/>
      <c r="NHB50" s="168"/>
      <c r="NHC50" s="164"/>
      <c r="NHD50" s="167"/>
      <c r="NHE50" s="168"/>
      <c r="NHF50" s="172"/>
      <c r="NHG50" s="168"/>
      <c r="NHH50" s="168"/>
      <c r="NHI50" s="168"/>
      <c r="NHJ50" s="173"/>
      <c r="NHK50" s="168"/>
      <c r="NHL50" s="164"/>
      <c r="NHM50" s="167"/>
      <c r="NHN50" s="168"/>
      <c r="NHO50" s="172"/>
      <c r="NHP50" s="168"/>
      <c r="NHQ50" s="168"/>
      <c r="NHR50" s="168"/>
      <c r="NHS50" s="173"/>
      <c r="NHT50" s="168"/>
      <c r="NHU50" s="164"/>
      <c r="NHV50" s="167"/>
      <c r="NHW50" s="168"/>
      <c r="NHX50" s="172"/>
      <c r="NHY50" s="168"/>
      <c r="NHZ50" s="168"/>
      <c r="NIA50" s="168"/>
      <c r="NIB50" s="173"/>
      <c r="NIC50" s="168"/>
      <c r="NID50" s="164"/>
      <c r="NIE50" s="167"/>
      <c r="NIF50" s="168"/>
      <c r="NIG50" s="172"/>
      <c r="NIH50" s="168"/>
      <c r="NII50" s="168"/>
      <c r="NIJ50" s="168"/>
      <c r="NIK50" s="173"/>
      <c r="NIL50" s="168"/>
      <c r="NIM50" s="164"/>
      <c r="NIN50" s="167"/>
      <c r="NIO50" s="168"/>
      <c r="NIP50" s="172"/>
      <c r="NIQ50" s="168"/>
      <c r="NIR50" s="168"/>
      <c r="NIS50" s="168"/>
      <c r="NIT50" s="173"/>
      <c r="NIU50" s="168"/>
      <c r="NIV50" s="164"/>
      <c r="NIW50" s="167"/>
      <c r="NIX50" s="168"/>
      <c r="NIY50" s="172"/>
      <c r="NIZ50" s="168"/>
      <c r="NJA50" s="168"/>
      <c r="NJB50" s="168"/>
      <c r="NJC50" s="173"/>
      <c r="NJD50" s="168"/>
      <c r="NJE50" s="164"/>
      <c r="NJF50" s="167"/>
      <c r="NJG50" s="168"/>
      <c r="NJH50" s="172"/>
      <c r="NJI50" s="168"/>
      <c r="NJJ50" s="168"/>
      <c r="NJK50" s="168"/>
      <c r="NJL50" s="173"/>
      <c r="NJM50" s="168"/>
      <c r="NJN50" s="164"/>
      <c r="NJO50" s="167"/>
      <c r="NJP50" s="168"/>
      <c r="NJQ50" s="172"/>
      <c r="NJR50" s="168"/>
      <c r="NJS50" s="168"/>
      <c r="NJT50" s="168"/>
      <c r="NJU50" s="173"/>
      <c r="NJV50" s="168"/>
      <c r="NJW50" s="164"/>
      <c r="NJX50" s="167"/>
      <c r="NJY50" s="168"/>
      <c r="NJZ50" s="172"/>
      <c r="NKA50" s="168"/>
      <c r="NKB50" s="168"/>
      <c r="NKC50" s="168"/>
      <c r="NKD50" s="173"/>
      <c r="NKE50" s="168"/>
      <c r="NKF50" s="164"/>
      <c r="NKG50" s="167"/>
      <c r="NKH50" s="168"/>
      <c r="NKI50" s="172"/>
      <c r="NKJ50" s="168"/>
      <c r="NKK50" s="168"/>
      <c r="NKL50" s="168"/>
      <c r="NKM50" s="173"/>
      <c r="NKN50" s="168"/>
      <c r="NKO50" s="164"/>
      <c r="NKP50" s="167"/>
      <c r="NKQ50" s="168"/>
      <c r="NKR50" s="172"/>
      <c r="NKS50" s="168"/>
      <c r="NKT50" s="168"/>
      <c r="NKU50" s="168"/>
      <c r="NKV50" s="173"/>
      <c r="NKW50" s="168"/>
      <c r="NKX50" s="164"/>
      <c r="NKY50" s="167"/>
      <c r="NKZ50" s="168"/>
      <c r="NLA50" s="172"/>
      <c r="NLB50" s="168"/>
      <c r="NLC50" s="168"/>
      <c r="NLD50" s="168"/>
      <c r="NLE50" s="173"/>
      <c r="NLF50" s="168"/>
      <c r="NLG50" s="164"/>
      <c r="NLH50" s="167"/>
      <c r="NLI50" s="168"/>
      <c r="NLJ50" s="172"/>
      <c r="NLK50" s="168"/>
      <c r="NLL50" s="168"/>
      <c r="NLM50" s="168"/>
      <c r="NLN50" s="173"/>
      <c r="NLO50" s="168"/>
      <c r="NLP50" s="164"/>
      <c r="NLQ50" s="167"/>
      <c r="NLR50" s="168"/>
      <c r="NLS50" s="172"/>
      <c r="NLT50" s="168"/>
      <c r="NLU50" s="168"/>
      <c r="NLV50" s="168"/>
      <c r="NLW50" s="173"/>
      <c r="NLX50" s="168"/>
      <c r="NLY50" s="164"/>
      <c r="NLZ50" s="167"/>
      <c r="NMA50" s="168"/>
      <c r="NMB50" s="172"/>
      <c r="NMC50" s="168"/>
      <c r="NMD50" s="168"/>
      <c r="NME50" s="168"/>
      <c r="NMF50" s="173"/>
      <c r="NMG50" s="168"/>
      <c r="NMH50" s="164"/>
      <c r="NMI50" s="167"/>
      <c r="NMJ50" s="168"/>
      <c r="NMK50" s="172"/>
      <c r="NML50" s="168"/>
      <c r="NMM50" s="168"/>
      <c r="NMN50" s="168"/>
      <c r="NMO50" s="173"/>
      <c r="NMP50" s="168"/>
      <c r="NMQ50" s="164"/>
      <c r="NMR50" s="167"/>
      <c r="NMS50" s="168"/>
      <c r="NMT50" s="172"/>
      <c r="NMU50" s="168"/>
      <c r="NMV50" s="168"/>
      <c r="NMW50" s="168"/>
      <c r="NMX50" s="173"/>
      <c r="NMY50" s="168"/>
      <c r="NMZ50" s="164"/>
      <c r="NNA50" s="167"/>
      <c r="NNB50" s="168"/>
      <c r="NNC50" s="172"/>
      <c r="NND50" s="168"/>
      <c r="NNE50" s="168"/>
      <c r="NNF50" s="168"/>
      <c r="NNG50" s="173"/>
      <c r="NNH50" s="168"/>
      <c r="NNI50" s="164"/>
      <c r="NNJ50" s="167"/>
      <c r="NNK50" s="168"/>
      <c r="NNL50" s="172"/>
      <c r="NNM50" s="168"/>
      <c r="NNN50" s="168"/>
      <c r="NNO50" s="168"/>
      <c r="NNP50" s="173"/>
      <c r="NNQ50" s="168"/>
      <c r="NNR50" s="164"/>
      <c r="NNS50" s="167"/>
      <c r="NNT50" s="168"/>
      <c r="NNU50" s="172"/>
      <c r="NNV50" s="168"/>
      <c r="NNW50" s="168"/>
      <c r="NNX50" s="168"/>
      <c r="NNY50" s="173"/>
      <c r="NNZ50" s="168"/>
      <c r="NOA50" s="164"/>
      <c r="NOB50" s="167"/>
      <c r="NOC50" s="168"/>
      <c r="NOD50" s="172"/>
      <c r="NOE50" s="168"/>
      <c r="NOF50" s="168"/>
      <c r="NOG50" s="168"/>
      <c r="NOH50" s="173"/>
      <c r="NOI50" s="168"/>
      <c r="NOJ50" s="164"/>
      <c r="NOK50" s="167"/>
      <c r="NOL50" s="168"/>
      <c r="NOM50" s="172"/>
      <c r="NON50" s="168"/>
      <c r="NOO50" s="168"/>
      <c r="NOP50" s="168"/>
      <c r="NOQ50" s="173"/>
      <c r="NOR50" s="168"/>
      <c r="NOS50" s="164"/>
      <c r="NOT50" s="167"/>
      <c r="NOU50" s="168"/>
      <c r="NOV50" s="172"/>
      <c r="NOW50" s="168"/>
      <c r="NOX50" s="168"/>
      <c r="NOY50" s="168"/>
      <c r="NOZ50" s="173"/>
      <c r="NPA50" s="168"/>
      <c r="NPB50" s="164"/>
      <c r="NPC50" s="167"/>
      <c r="NPD50" s="168"/>
      <c r="NPE50" s="172"/>
      <c r="NPF50" s="168"/>
      <c r="NPG50" s="168"/>
      <c r="NPH50" s="168"/>
      <c r="NPI50" s="173"/>
      <c r="NPJ50" s="168"/>
      <c r="NPK50" s="164"/>
      <c r="NPL50" s="167"/>
      <c r="NPM50" s="168"/>
      <c r="NPN50" s="172"/>
      <c r="NPO50" s="168"/>
      <c r="NPP50" s="168"/>
      <c r="NPQ50" s="168"/>
      <c r="NPR50" s="173"/>
      <c r="NPS50" s="168"/>
      <c r="NPT50" s="164"/>
      <c r="NPU50" s="167"/>
      <c r="NPV50" s="168"/>
      <c r="NPW50" s="172"/>
      <c r="NPX50" s="168"/>
      <c r="NPY50" s="168"/>
      <c r="NPZ50" s="168"/>
      <c r="NQA50" s="173"/>
      <c r="NQB50" s="168"/>
      <c r="NQC50" s="164"/>
      <c r="NQD50" s="167"/>
      <c r="NQE50" s="168"/>
      <c r="NQF50" s="172"/>
      <c r="NQG50" s="168"/>
      <c r="NQH50" s="168"/>
      <c r="NQI50" s="168"/>
      <c r="NQJ50" s="173"/>
      <c r="NQK50" s="168"/>
      <c r="NQL50" s="164"/>
      <c r="NQM50" s="167"/>
      <c r="NQN50" s="168"/>
      <c r="NQO50" s="172"/>
      <c r="NQP50" s="168"/>
      <c r="NQQ50" s="168"/>
      <c r="NQR50" s="168"/>
      <c r="NQS50" s="173"/>
      <c r="NQT50" s="168"/>
      <c r="NQU50" s="164"/>
      <c r="NQV50" s="167"/>
      <c r="NQW50" s="168"/>
      <c r="NQX50" s="172"/>
      <c r="NQY50" s="168"/>
      <c r="NQZ50" s="168"/>
      <c r="NRA50" s="168"/>
      <c r="NRB50" s="173"/>
      <c r="NRC50" s="168"/>
      <c r="NRD50" s="164"/>
      <c r="NRE50" s="167"/>
      <c r="NRF50" s="168"/>
      <c r="NRG50" s="172"/>
      <c r="NRH50" s="168"/>
      <c r="NRI50" s="168"/>
      <c r="NRJ50" s="168"/>
      <c r="NRK50" s="173"/>
      <c r="NRL50" s="168"/>
      <c r="NRM50" s="164"/>
      <c r="NRN50" s="167"/>
      <c r="NRO50" s="168"/>
      <c r="NRP50" s="172"/>
      <c r="NRQ50" s="168"/>
      <c r="NRR50" s="168"/>
      <c r="NRS50" s="168"/>
      <c r="NRT50" s="173"/>
      <c r="NRU50" s="168"/>
      <c r="NRV50" s="164"/>
      <c r="NRW50" s="167"/>
      <c r="NRX50" s="168"/>
      <c r="NRY50" s="172"/>
      <c r="NRZ50" s="168"/>
      <c r="NSA50" s="168"/>
      <c r="NSB50" s="168"/>
      <c r="NSC50" s="173"/>
      <c r="NSD50" s="168"/>
      <c r="NSE50" s="164"/>
      <c r="NSF50" s="167"/>
      <c r="NSG50" s="168"/>
      <c r="NSH50" s="172"/>
      <c r="NSI50" s="168"/>
      <c r="NSJ50" s="168"/>
      <c r="NSK50" s="168"/>
      <c r="NSL50" s="173"/>
      <c r="NSM50" s="168"/>
      <c r="NSN50" s="164"/>
      <c r="NSO50" s="167"/>
      <c r="NSP50" s="168"/>
      <c r="NSQ50" s="172"/>
      <c r="NSR50" s="168"/>
      <c r="NSS50" s="168"/>
      <c r="NST50" s="168"/>
      <c r="NSU50" s="173"/>
      <c r="NSV50" s="168"/>
      <c r="NSW50" s="164"/>
      <c r="NSX50" s="167"/>
      <c r="NSY50" s="168"/>
      <c r="NSZ50" s="172"/>
      <c r="NTA50" s="168"/>
      <c r="NTB50" s="168"/>
      <c r="NTC50" s="168"/>
      <c r="NTD50" s="173"/>
      <c r="NTE50" s="168"/>
      <c r="NTF50" s="164"/>
      <c r="NTG50" s="167"/>
      <c r="NTH50" s="168"/>
      <c r="NTI50" s="172"/>
      <c r="NTJ50" s="168"/>
      <c r="NTK50" s="168"/>
      <c r="NTL50" s="168"/>
      <c r="NTM50" s="173"/>
      <c r="NTN50" s="168"/>
      <c r="NTO50" s="164"/>
      <c r="NTP50" s="167"/>
      <c r="NTQ50" s="168"/>
      <c r="NTR50" s="172"/>
      <c r="NTS50" s="168"/>
      <c r="NTT50" s="168"/>
      <c r="NTU50" s="168"/>
      <c r="NTV50" s="173"/>
      <c r="NTW50" s="168"/>
      <c r="NTX50" s="164"/>
      <c r="NTY50" s="167"/>
      <c r="NTZ50" s="168"/>
      <c r="NUA50" s="172"/>
      <c r="NUB50" s="168"/>
      <c r="NUC50" s="168"/>
      <c r="NUD50" s="168"/>
      <c r="NUE50" s="173"/>
      <c r="NUF50" s="168"/>
      <c r="NUG50" s="164"/>
      <c r="NUH50" s="167"/>
      <c r="NUI50" s="168"/>
      <c r="NUJ50" s="172"/>
      <c r="NUK50" s="168"/>
      <c r="NUL50" s="168"/>
      <c r="NUM50" s="168"/>
      <c r="NUN50" s="173"/>
      <c r="NUO50" s="168"/>
      <c r="NUP50" s="164"/>
      <c r="NUQ50" s="167"/>
      <c r="NUR50" s="168"/>
      <c r="NUS50" s="172"/>
      <c r="NUT50" s="168"/>
      <c r="NUU50" s="168"/>
      <c r="NUV50" s="168"/>
      <c r="NUW50" s="173"/>
      <c r="NUX50" s="168"/>
      <c r="NUY50" s="164"/>
      <c r="NUZ50" s="167"/>
      <c r="NVA50" s="168"/>
      <c r="NVB50" s="172"/>
      <c r="NVC50" s="168"/>
      <c r="NVD50" s="168"/>
      <c r="NVE50" s="168"/>
      <c r="NVF50" s="173"/>
      <c r="NVG50" s="168"/>
      <c r="NVH50" s="164"/>
      <c r="NVI50" s="167"/>
      <c r="NVJ50" s="168"/>
      <c r="NVK50" s="172"/>
      <c r="NVL50" s="168"/>
      <c r="NVM50" s="168"/>
      <c r="NVN50" s="168"/>
      <c r="NVO50" s="173"/>
      <c r="NVP50" s="168"/>
      <c r="NVQ50" s="164"/>
      <c r="NVR50" s="167"/>
      <c r="NVS50" s="168"/>
      <c r="NVT50" s="172"/>
      <c r="NVU50" s="168"/>
      <c r="NVV50" s="168"/>
      <c r="NVW50" s="168"/>
      <c r="NVX50" s="173"/>
      <c r="NVY50" s="168"/>
      <c r="NVZ50" s="164"/>
      <c r="NWA50" s="167"/>
      <c r="NWB50" s="168"/>
      <c r="NWC50" s="172"/>
      <c r="NWD50" s="168"/>
      <c r="NWE50" s="168"/>
      <c r="NWF50" s="168"/>
      <c r="NWG50" s="173"/>
      <c r="NWH50" s="168"/>
      <c r="NWI50" s="164"/>
      <c r="NWJ50" s="167"/>
      <c r="NWK50" s="168"/>
      <c r="NWL50" s="172"/>
      <c r="NWM50" s="168"/>
      <c r="NWN50" s="168"/>
      <c r="NWO50" s="168"/>
      <c r="NWP50" s="173"/>
      <c r="NWQ50" s="168"/>
      <c r="NWR50" s="164"/>
      <c r="NWS50" s="167"/>
      <c r="NWT50" s="168"/>
      <c r="NWU50" s="172"/>
      <c r="NWV50" s="168"/>
      <c r="NWW50" s="168"/>
      <c r="NWX50" s="168"/>
      <c r="NWY50" s="173"/>
      <c r="NWZ50" s="168"/>
      <c r="NXA50" s="164"/>
      <c r="NXB50" s="167"/>
      <c r="NXC50" s="168"/>
      <c r="NXD50" s="172"/>
      <c r="NXE50" s="168"/>
      <c r="NXF50" s="168"/>
      <c r="NXG50" s="168"/>
      <c r="NXH50" s="173"/>
      <c r="NXI50" s="168"/>
      <c r="NXJ50" s="164"/>
      <c r="NXK50" s="167"/>
      <c r="NXL50" s="168"/>
      <c r="NXM50" s="172"/>
      <c r="NXN50" s="168"/>
      <c r="NXO50" s="168"/>
      <c r="NXP50" s="168"/>
      <c r="NXQ50" s="173"/>
      <c r="NXR50" s="168"/>
      <c r="NXS50" s="164"/>
      <c r="NXT50" s="167"/>
      <c r="NXU50" s="168"/>
      <c r="NXV50" s="172"/>
      <c r="NXW50" s="168"/>
      <c r="NXX50" s="168"/>
      <c r="NXY50" s="168"/>
      <c r="NXZ50" s="173"/>
      <c r="NYA50" s="168"/>
      <c r="NYB50" s="164"/>
      <c r="NYC50" s="167"/>
      <c r="NYD50" s="168"/>
      <c r="NYE50" s="172"/>
      <c r="NYF50" s="168"/>
      <c r="NYG50" s="168"/>
      <c r="NYH50" s="168"/>
      <c r="NYI50" s="173"/>
      <c r="NYJ50" s="168"/>
      <c r="NYK50" s="164"/>
      <c r="NYL50" s="167"/>
      <c r="NYM50" s="168"/>
      <c r="NYN50" s="172"/>
      <c r="NYO50" s="168"/>
      <c r="NYP50" s="168"/>
      <c r="NYQ50" s="168"/>
      <c r="NYR50" s="173"/>
      <c r="NYS50" s="168"/>
      <c r="NYT50" s="164"/>
      <c r="NYU50" s="167"/>
      <c r="NYV50" s="168"/>
      <c r="NYW50" s="172"/>
      <c r="NYX50" s="168"/>
      <c r="NYY50" s="168"/>
      <c r="NYZ50" s="168"/>
      <c r="NZA50" s="173"/>
      <c r="NZB50" s="168"/>
      <c r="NZC50" s="164"/>
      <c r="NZD50" s="167"/>
      <c r="NZE50" s="168"/>
      <c r="NZF50" s="172"/>
      <c r="NZG50" s="168"/>
      <c r="NZH50" s="168"/>
      <c r="NZI50" s="168"/>
      <c r="NZJ50" s="173"/>
      <c r="NZK50" s="168"/>
      <c r="NZL50" s="164"/>
      <c r="NZM50" s="167"/>
      <c r="NZN50" s="168"/>
      <c r="NZO50" s="172"/>
      <c r="NZP50" s="168"/>
      <c r="NZQ50" s="168"/>
      <c r="NZR50" s="168"/>
      <c r="NZS50" s="173"/>
      <c r="NZT50" s="168"/>
      <c r="NZU50" s="164"/>
      <c r="NZV50" s="167"/>
      <c r="NZW50" s="168"/>
      <c r="NZX50" s="172"/>
      <c r="NZY50" s="168"/>
      <c r="NZZ50" s="168"/>
      <c r="OAA50" s="168"/>
      <c r="OAB50" s="173"/>
      <c r="OAC50" s="168"/>
      <c r="OAD50" s="164"/>
      <c r="OAE50" s="167"/>
      <c r="OAF50" s="168"/>
      <c r="OAG50" s="172"/>
      <c r="OAH50" s="168"/>
      <c r="OAI50" s="168"/>
      <c r="OAJ50" s="168"/>
      <c r="OAK50" s="173"/>
      <c r="OAL50" s="168"/>
      <c r="OAM50" s="164"/>
      <c r="OAN50" s="167"/>
      <c r="OAO50" s="168"/>
      <c r="OAP50" s="172"/>
      <c r="OAQ50" s="168"/>
      <c r="OAR50" s="168"/>
      <c r="OAS50" s="168"/>
      <c r="OAT50" s="173"/>
      <c r="OAU50" s="168"/>
      <c r="OAV50" s="164"/>
      <c r="OAW50" s="167"/>
      <c r="OAX50" s="168"/>
      <c r="OAY50" s="172"/>
      <c r="OAZ50" s="168"/>
      <c r="OBA50" s="168"/>
      <c r="OBB50" s="168"/>
      <c r="OBC50" s="173"/>
      <c r="OBD50" s="168"/>
      <c r="OBE50" s="164"/>
      <c r="OBF50" s="167"/>
      <c r="OBG50" s="168"/>
      <c r="OBH50" s="172"/>
      <c r="OBI50" s="168"/>
      <c r="OBJ50" s="168"/>
      <c r="OBK50" s="168"/>
      <c r="OBL50" s="173"/>
      <c r="OBM50" s="168"/>
      <c r="OBN50" s="164"/>
      <c r="OBO50" s="167"/>
      <c r="OBP50" s="168"/>
      <c r="OBQ50" s="172"/>
      <c r="OBR50" s="168"/>
      <c r="OBS50" s="168"/>
      <c r="OBT50" s="168"/>
      <c r="OBU50" s="173"/>
      <c r="OBV50" s="168"/>
      <c r="OBW50" s="164"/>
      <c r="OBX50" s="167"/>
      <c r="OBY50" s="168"/>
      <c r="OBZ50" s="172"/>
      <c r="OCA50" s="168"/>
      <c r="OCB50" s="168"/>
      <c r="OCC50" s="168"/>
      <c r="OCD50" s="173"/>
      <c r="OCE50" s="168"/>
      <c r="OCF50" s="164"/>
      <c r="OCG50" s="167"/>
      <c r="OCH50" s="168"/>
      <c r="OCI50" s="172"/>
      <c r="OCJ50" s="168"/>
      <c r="OCK50" s="168"/>
      <c r="OCL50" s="168"/>
      <c r="OCM50" s="173"/>
      <c r="OCN50" s="168"/>
      <c r="OCO50" s="164"/>
      <c r="OCP50" s="167"/>
      <c r="OCQ50" s="168"/>
      <c r="OCR50" s="172"/>
      <c r="OCS50" s="168"/>
      <c r="OCT50" s="168"/>
      <c r="OCU50" s="168"/>
      <c r="OCV50" s="173"/>
      <c r="OCW50" s="168"/>
      <c r="OCX50" s="164"/>
      <c r="OCY50" s="167"/>
      <c r="OCZ50" s="168"/>
      <c r="ODA50" s="172"/>
      <c r="ODB50" s="168"/>
      <c r="ODC50" s="168"/>
      <c r="ODD50" s="168"/>
      <c r="ODE50" s="173"/>
      <c r="ODF50" s="168"/>
      <c r="ODG50" s="164"/>
      <c r="ODH50" s="167"/>
      <c r="ODI50" s="168"/>
      <c r="ODJ50" s="172"/>
      <c r="ODK50" s="168"/>
      <c r="ODL50" s="168"/>
      <c r="ODM50" s="168"/>
      <c r="ODN50" s="173"/>
      <c r="ODO50" s="168"/>
      <c r="ODP50" s="164"/>
      <c r="ODQ50" s="167"/>
      <c r="ODR50" s="168"/>
      <c r="ODS50" s="172"/>
      <c r="ODT50" s="168"/>
      <c r="ODU50" s="168"/>
      <c r="ODV50" s="168"/>
      <c r="ODW50" s="173"/>
      <c r="ODX50" s="168"/>
      <c r="ODY50" s="164"/>
      <c r="ODZ50" s="167"/>
      <c r="OEA50" s="168"/>
      <c r="OEB50" s="172"/>
      <c r="OEC50" s="168"/>
      <c r="OED50" s="168"/>
      <c r="OEE50" s="168"/>
      <c r="OEF50" s="173"/>
      <c r="OEG50" s="168"/>
      <c r="OEH50" s="164"/>
      <c r="OEI50" s="167"/>
      <c r="OEJ50" s="168"/>
      <c r="OEK50" s="172"/>
      <c r="OEL50" s="168"/>
      <c r="OEM50" s="168"/>
      <c r="OEN50" s="168"/>
      <c r="OEO50" s="173"/>
      <c r="OEP50" s="168"/>
      <c r="OEQ50" s="164"/>
      <c r="OER50" s="167"/>
      <c r="OES50" s="168"/>
      <c r="OET50" s="172"/>
      <c r="OEU50" s="168"/>
      <c r="OEV50" s="168"/>
      <c r="OEW50" s="168"/>
      <c r="OEX50" s="173"/>
      <c r="OEY50" s="168"/>
      <c r="OEZ50" s="164"/>
      <c r="OFA50" s="167"/>
      <c r="OFB50" s="168"/>
      <c r="OFC50" s="172"/>
      <c r="OFD50" s="168"/>
      <c r="OFE50" s="168"/>
      <c r="OFF50" s="168"/>
      <c r="OFG50" s="173"/>
      <c r="OFH50" s="168"/>
      <c r="OFI50" s="164"/>
      <c r="OFJ50" s="167"/>
      <c r="OFK50" s="168"/>
      <c r="OFL50" s="172"/>
      <c r="OFM50" s="168"/>
      <c r="OFN50" s="168"/>
      <c r="OFO50" s="168"/>
      <c r="OFP50" s="173"/>
      <c r="OFQ50" s="168"/>
      <c r="OFR50" s="164"/>
      <c r="OFS50" s="167"/>
      <c r="OFT50" s="168"/>
      <c r="OFU50" s="172"/>
      <c r="OFV50" s="168"/>
      <c r="OFW50" s="168"/>
      <c r="OFX50" s="168"/>
      <c r="OFY50" s="173"/>
      <c r="OFZ50" s="168"/>
      <c r="OGA50" s="164"/>
      <c r="OGB50" s="167"/>
      <c r="OGC50" s="168"/>
      <c r="OGD50" s="172"/>
      <c r="OGE50" s="168"/>
      <c r="OGF50" s="168"/>
      <c r="OGG50" s="168"/>
      <c r="OGH50" s="173"/>
      <c r="OGI50" s="168"/>
      <c r="OGJ50" s="164"/>
      <c r="OGK50" s="167"/>
      <c r="OGL50" s="168"/>
      <c r="OGM50" s="172"/>
      <c r="OGN50" s="168"/>
      <c r="OGO50" s="168"/>
      <c r="OGP50" s="168"/>
      <c r="OGQ50" s="173"/>
      <c r="OGR50" s="168"/>
      <c r="OGS50" s="164"/>
      <c r="OGT50" s="167"/>
      <c r="OGU50" s="168"/>
      <c r="OGV50" s="172"/>
      <c r="OGW50" s="168"/>
      <c r="OGX50" s="168"/>
      <c r="OGY50" s="168"/>
      <c r="OGZ50" s="173"/>
      <c r="OHA50" s="168"/>
      <c r="OHB50" s="164"/>
      <c r="OHC50" s="167"/>
      <c r="OHD50" s="168"/>
      <c r="OHE50" s="172"/>
      <c r="OHF50" s="168"/>
      <c r="OHG50" s="168"/>
      <c r="OHH50" s="168"/>
      <c r="OHI50" s="173"/>
      <c r="OHJ50" s="168"/>
      <c r="OHK50" s="164"/>
      <c r="OHL50" s="167"/>
      <c r="OHM50" s="168"/>
      <c r="OHN50" s="172"/>
      <c r="OHO50" s="168"/>
      <c r="OHP50" s="168"/>
      <c r="OHQ50" s="168"/>
      <c r="OHR50" s="173"/>
      <c r="OHS50" s="168"/>
      <c r="OHT50" s="164"/>
      <c r="OHU50" s="167"/>
      <c r="OHV50" s="168"/>
      <c r="OHW50" s="172"/>
      <c r="OHX50" s="168"/>
      <c r="OHY50" s="168"/>
      <c r="OHZ50" s="168"/>
      <c r="OIA50" s="173"/>
      <c r="OIB50" s="168"/>
      <c r="OIC50" s="164"/>
      <c r="OID50" s="167"/>
      <c r="OIE50" s="168"/>
      <c r="OIF50" s="172"/>
      <c r="OIG50" s="168"/>
      <c r="OIH50" s="168"/>
      <c r="OII50" s="168"/>
      <c r="OIJ50" s="173"/>
      <c r="OIK50" s="168"/>
      <c r="OIL50" s="164"/>
      <c r="OIM50" s="167"/>
      <c r="OIN50" s="168"/>
      <c r="OIO50" s="172"/>
      <c r="OIP50" s="168"/>
      <c r="OIQ50" s="168"/>
      <c r="OIR50" s="168"/>
      <c r="OIS50" s="173"/>
      <c r="OIT50" s="168"/>
      <c r="OIU50" s="164"/>
      <c r="OIV50" s="167"/>
      <c r="OIW50" s="168"/>
      <c r="OIX50" s="172"/>
      <c r="OIY50" s="168"/>
      <c r="OIZ50" s="168"/>
      <c r="OJA50" s="168"/>
      <c r="OJB50" s="173"/>
      <c r="OJC50" s="168"/>
      <c r="OJD50" s="164"/>
      <c r="OJE50" s="167"/>
      <c r="OJF50" s="168"/>
      <c r="OJG50" s="172"/>
      <c r="OJH50" s="168"/>
      <c r="OJI50" s="168"/>
      <c r="OJJ50" s="168"/>
      <c r="OJK50" s="173"/>
      <c r="OJL50" s="168"/>
      <c r="OJM50" s="164"/>
      <c r="OJN50" s="167"/>
      <c r="OJO50" s="168"/>
      <c r="OJP50" s="172"/>
      <c r="OJQ50" s="168"/>
      <c r="OJR50" s="168"/>
      <c r="OJS50" s="168"/>
      <c r="OJT50" s="173"/>
      <c r="OJU50" s="168"/>
      <c r="OJV50" s="164"/>
      <c r="OJW50" s="167"/>
      <c r="OJX50" s="168"/>
      <c r="OJY50" s="172"/>
      <c r="OJZ50" s="168"/>
      <c r="OKA50" s="168"/>
      <c r="OKB50" s="168"/>
      <c r="OKC50" s="173"/>
      <c r="OKD50" s="168"/>
      <c r="OKE50" s="164"/>
      <c r="OKF50" s="167"/>
      <c r="OKG50" s="168"/>
      <c r="OKH50" s="172"/>
      <c r="OKI50" s="168"/>
      <c r="OKJ50" s="168"/>
      <c r="OKK50" s="168"/>
      <c r="OKL50" s="173"/>
      <c r="OKM50" s="168"/>
      <c r="OKN50" s="164"/>
      <c r="OKO50" s="167"/>
      <c r="OKP50" s="168"/>
      <c r="OKQ50" s="172"/>
      <c r="OKR50" s="168"/>
      <c r="OKS50" s="168"/>
      <c r="OKT50" s="168"/>
      <c r="OKU50" s="173"/>
      <c r="OKV50" s="168"/>
      <c r="OKW50" s="164"/>
      <c r="OKX50" s="167"/>
      <c r="OKY50" s="168"/>
      <c r="OKZ50" s="172"/>
      <c r="OLA50" s="168"/>
      <c r="OLB50" s="168"/>
      <c r="OLC50" s="168"/>
      <c r="OLD50" s="173"/>
      <c r="OLE50" s="168"/>
      <c r="OLF50" s="164"/>
      <c r="OLG50" s="167"/>
      <c r="OLH50" s="168"/>
      <c r="OLI50" s="172"/>
      <c r="OLJ50" s="168"/>
      <c r="OLK50" s="168"/>
      <c r="OLL50" s="168"/>
      <c r="OLM50" s="173"/>
      <c r="OLN50" s="168"/>
      <c r="OLO50" s="164"/>
      <c r="OLP50" s="167"/>
      <c r="OLQ50" s="168"/>
      <c r="OLR50" s="172"/>
      <c r="OLS50" s="168"/>
      <c r="OLT50" s="168"/>
      <c r="OLU50" s="168"/>
      <c r="OLV50" s="173"/>
      <c r="OLW50" s="168"/>
      <c r="OLX50" s="164"/>
      <c r="OLY50" s="167"/>
      <c r="OLZ50" s="168"/>
      <c r="OMA50" s="172"/>
      <c r="OMB50" s="168"/>
      <c r="OMC50" s="168"/>
      <c r="OMD50" s="168"/>
      <c r="OME50" s="173"/>
      <c r="OMF50" s="168"/>
      <c r="OMG50" s="164"/>
      <c r="OMH50" s="167"/>
      <c r="OMI50" s="168"/>
      <c r="OMJ50" s="172"/>
      <c r="OMK50" s="168"/>
      <c r="OML50" s="168"/>
      <c r="OMM50" s="168"/>
      <c r="OMN50" s="173"/>
      <c r="OMO50" s="168"/>
      <c r="OMP50" s="164"/>
      <c r="OMQ50" s="167"/>
      <c r="OMR50" s="168"/>
      <c r="OMS50" s="172"/>
      <c r="OMT50" s="168"/>
      <c r="OMU50" s="168"/>
      <c r="OMV50" s="168"/>
      <c r="OMW50" s="173"/>
      <c r="OMX50" s="168"/>
      <c r="OMY50" s="164"/>
      <c r="OMZ50" s="167"/>
      <c r="ONA50" s="168"/>
      <c r="ONB50" s="172"/>
      <c r="ONC50" s="168"/>
      <c r="OND50" s="168"/>
      <c r="ONE50" s="168"/>
      <c r="ONF50" s="173"/>
      <c r="ONG50" s="168"/>
      <c r="ONH50" s="164"/>
      <c r="ONI50" s="167"/>
      <c r="ONJ50" s="168"/>
      <c r="ONK50" s="172"/>
      <c r="ONL50" s="168"/>
      <c r="ONM50" s="168"/>
      <c r="ONN50" s="168"/>
      <c r="ONO50" s="173"/>
      <c r="ONP50" s="168"/>
      <c r="ONQ50" s="164"/>
      <c r="ONR50" s="167"/>
      <c r="ONS50" s="168"/>
      <c r="ONT50" s="172"/>
      <c r="ONU50" s="168"/>
      <c r="ONV50" s="168"/>
      <c r="ONW50" s="168"/>
      <c r="ONX50" s="173"/>
      <c r="ONY50" s="168"/>
      <c r="ONZ50" s="164"/>
      <c r="OOA50" s="167"/>
      <c r="OOB50" s="168"/>
      <c r="OOC50" s="172"/>
      <c r="OOD50" s="168"/>
      <c r="OOE50" s="168"/>
      <c r="OOF50" s="168"/>
      <c r="OOG50" s="173"/>
      <c r="OOH50" s="168"/>
      <c r="OOI50" s="164"/>
      <c r="OOJ50" s="167"/>
      <c r="OOK50" s="168"/>
      <c r="OOL50" s="172"/>
      <c r="OOM50" s="168"/>
      <c r="OON50" s="168"/>
      <c r="OOO50" s="168"/>
      <c r="OOP50" s="173"/>
      <c r="OOQ50" s="168"/>
      <c r="OOR50" s="164"/>
      <c r="OOS50" s="167"/>
      <c r="OOT50" s="168"/>
      <c r="OOU50" s="172"/>
      <c r="OOV50" s="168"/>
      <c r="OOW50" s="168"/>
      <c r="OOX50" s="168"/>
      <c r="OOY50" s="173"/>
      <c r="OOZ50" s="168"/>
      <c r="OPA50" s="164"/>
      <c r="OPB50" s="167"/>
      <c r="OPC50" s="168"/>
      <c r="OPD50" s="172"/>
      <c r="OPE50" s="168"/>
      <c r="OPF50" s="168"/>
      <c r="OPG50" s="168"/>
      <c r="OPH50" s="173"/>
      <c r="OPI50" s="168"/>
      <c r="OPJ50" s="164"/>
      <c r="OPK50" s="167"/>
      <c r="OPL50" s="168"/>
      <c r="OPM50" s="172"/>
      <c r="OPN50" s="168"/>
      <c r="OPO50" s="168"/>
      <c r="OPP50" s="168"/>
      <c r="OPQ50" s="173"/>
      <c r="OPR50" s="168"/>
      <c r="OPS50" s="164"/>
      <c r="OPT50" s="167"/>
      <c r="OPU50" s="168"/>
      <c r="OPV50" s="172"/>
      <c r="OPW50" s="168"/>
      <c r="OPX50" s="168"/>
      <c r="OPY50" s="168"/>
      <c r="OPZ50" s="173"/>
      <c r="OQA50" s="168"/>
      <c r="OQB50" s="164"/>
      <c r="OQC50" s="167"/>
      <c r="OQD50" s="168"/>
      <c r="OQE50" s="172"/>
      <c r="OQF50" s="168"/>
      <c r="OQG50" s="168"/>
      <c r="OQH50" s="168"/>
      <c r="OQI50" s="173"/>
      <c r="OQJ50" s="168"/>
      <c r="OQK50" s="164"/>
      <c r="OQL50" s="167"/>
      <c r="OQM50" s="168"/>
      <c r="OQN50" s="172"/>
      <c r="OQO50" s="168"/>
      <c r="OQP50" s="168"/>
      <c r="OQQ50" s="168"/>
      <c r="OQR50" s="173"/>
      <c r="OQS50" s="168"/>
      <c r="OQT50" s="164"/>
      <c r="OQU50" s="167"/>
      <c r="OQV50" s="168"/>
      <c r="OQW50" s="172"/>
      <c r="OQX50" s="168"/>
      <c r="OQY50" s="168"/>
      <c r="OQZ50" s="168"/>
      <c r="ORA50" s="173"/>
      <c r="ORB50" s="168"/>
      <c r="ORC50" s="164"/>
      <c r="ORD50" s="167"/>
      <c r="ORE50" s="168"/>
      <c r="ORF50" s="172"/>
      <c r="ORG50" s="168"/>
      <c r="ORH50" s="168"/>
      <c r="ORI50" s="168"/>
      <c r="ORJ50" s="173"/>
      <c r="ORK50" s="168"/>
      <c r="ORL50" s="164"/>
      <c r="ORM50" s="167"/>
      <c r="ORN50" s="168"/>
      <c r="ORO50" s="172"/>
      <c r="ORP50" s="168"/>
      <c r="ORQ50" s="168"/>
      <c r="ORR50" s="168"/>
      <c r="ORS50" s="173"/>
      <c r="ORT50" s="168"/>
      <c r="ORU50" s="164"/>
      <c r="ORV50" s="167"/>
      <c r="ORW50" s="168"/>
      <c r="ORX50" s="172"/>
      <c r="ORY50" s="168"/>
      <c r="ORZ50" s="168"/>
      <c r="OSA50" s="168"/>
      <c r="OSB50" s="173"/>
      <c r="OSC50" s="168"/>
      <c r="OSD50" s="164"/>
      <c r="OSE50" s="167"/>
      <c r="OSF50" s="168"/>
      <c r="OSG50" s="172"/>
      <c r="OSH50" s="168"/>
      <c r="OSI50" s="168"/>
      <c r="OSJ50" s="168"/>
      <c r="OSK50" s="173"/>
      <c r="OSL50" s="168"/>
      <c r="OSM50" s="164"/>
      <c r="OSN50" s="167"/>
      <c r="OSO50" s="168"/>
      <c r="OSP50" s="172"/>
      <c r="OSQ50" s="168"/>
      <c r="OSR50" s="168"/>
      <c r="OSS50" s="168"/>
      <c r="OST50" s="173"/>
      <c r="OSU50" s="168"/>
      <c r="OSV50" s="164"/>
      <c r="OSW50" s="167"/>
      <c r="OSX50" s="168"/>
      <c r="OSY50" s="172"/>
      <c r="OSZ50" s="168"/>
      <c r="OTA50" s="168"/>
      <c r="OTB50" s="168"/>
      <c r="OTC50" s="173"/>
      <c r="OTD50" s="168"/>
      <c r="OTE50" s="164"/>
      <c r="OTF50" s="167"/>
      <c r="OTG50" s="168"/>
      <c r="OTH50" s="172"/>
      <c r="OTI50" s="168"/>
      <c r="OTJ50" s="168"/>
      <c r="OTK50" s="168"/>
      <c r="OTL50" s="173"/>
      <c r="OTM50" s="168"/>
      <c r="OTN50" s="164"/>
      <c r="OTO50" s="167"/>
      <c r="OTP50" s="168"/>
      <c r="OTQ50" s="172"/>
      <c r="OTR50" s="168"/>
      <c r="OTS50" s="168"/>
      <c r="OTT50" s="168"/>
      <c r="OTU50" s="173"/>
      <c r="OTV50" s="168"/>
      <c r="OTW50" s="164"/>
      <c r="OTX50" s="167"/>
      <c r="OTY50" s="168"/>
      <c r="OTZ50" s="172"/>
      <c r="OUA50" s="168"/>
      <c r="OUB50" s="168"/>
      <c r="OUC50" s="168"/>
      <c r="OUD50" s="173"/>
      <c r="OUE50" s="168"/>
      <c r="OUF50" s="164"/>
      <c r="OUG50" s="167"/>
      <c r="OUH50" s="168"/>
      <c r="OUI50" s="172"/>
      <c r="OUJ50" s="168"/>
      <c r="OUK50" s="168"/>
      <c r="OUL50" s="168"/>
      <c r="OUM50" s="173"/>
      <c r="OUN50" s="168"/>
      <c r="OUO50" s="164"/>
      <c r="OUP50" s="167"/>
      <c r="OUQ50" s="168"/>
      <c r="OUR50" s="172"/>
      <c r="OUS50" s="168"/>
      <c r="OUT50" s="168"/>
      <c r="OUU50" s="168"/>
      <c r="OUV50" s="173"/>
      <c r="OUW50" s="168"/>
      <c r="OUX50" s="164"/>
      <c r="OUY50" s="167"/>
      <c r="OUZ50" s="168"/>
      <c r="OVA50" s="172"/>
      <c r="OVB50" s="168"/>
      <c r="OVC50" s="168"/>
      <c r="OVD50" s="168"/>
      <c r="OVE50" s="173"/>
      <c r="OVF50" s="168"/>
      <c r="OVG50" s="164"/>
      <c r="OVH50" s="167"/>
      <c r="OVI50" s="168"/>
      <c r="OVJ50" s="172"/>
      <c r="OVK50" s="168"/>
      <c r="OVL50" s="168"/>
      <c r="OVM50" s="168"/>
      <c r="OVN50" s="173"/>
      <c r="OVO50" s="168"/>
      <c r="OVP50" s="164"/>
      <c r="OVQ50" s="167"/>
      <c r="OVR50" s="168"/>
      <c r="OVS50" s="172"/>
      <c r="OVT50" s="168"/>
      <c r="OVU50" s="168"/>
      <c r="OVV50" s="168"/>
      <c r="OVW50" s="173"/>
      <c r="OVX50" s="168"/>
      <c r="OVY50" s="164"/>
      <c r="OVZ50" s="167"/>
      <c r="OWA50" s="168"/>
      <c r="OWB50" s="172"/>
      <c r="OWC50" s="168"/>
      <c r="OWD50" s="168"/>
      <c r="OWE50" s="168"/>
      <c r="OWF50" s="173"/>
      <c r="OWG50" s="168"/>
      <c r="OWH50" s="164"/>
      <c r="OWI50" s="167"/>
      <c r="OWJ50" s="168"/>
      <c r="OWK50" s="172"/>
      <c r="OWL50" s="168"/>
      <c r="OWM50" s="168"/>
      <c r="OWN50" s="168"/>
      <c r="OWO50" s="173"/>
      <c r="OWP50" s="168"/>
      <c r="OWQ50" s="164"/>
      <c r="OWR50" s="167"/>
      <c r="OWS50" s="168"/>
      <c r="OWT50" s="172"/>
      <c r="OWU50" s="168"/>
      <c r="OWV50" s="168"/>
      <c r="OWW50" s="168"/>
      <c r="OWX50" s="173"/>
      <c r="OWY50" s="168"/>
      <c r="OWZ50" s="164"/>
      <c r="OXA50" s="167"/>
      <c r="OXB50" s="168"/>
      <c r="OXC50" s="172"/>
      <c r="OXD50" s="168"/>
      <c r="OXE50" s="168"/>
      <c r="OXF50" s="168"/>
      <c r="OXG50" s="173"/>
      <c r="OXH50" s="168"/>
      <c r="OXI50" s="164"/>
      <c r="OXJ50" s="167"/>
      <c r="OXK50" s="168"/>
      <c r="OXL50" s="172"/>
      <c r="OXM50" s="168"/>
      <c r="OXN50" s="168"/>
      <c r="OXO50" s="168"/>
      <c r="OXP50" s="173"/>
      <c r="OXQ50" s="168"/>
      <c r="OXR50" s="164"/>
      <c r="OXS50" s="167"/>
      <c r="OXT50" s="168"/>
      <c r="OXU50" s="172"/>
      <c r="OXV50" s="168"/>
      <c r="OXW50" s="168"/>
      <c r="OXX50" s="168"/>
      <c r="OXY50" s="173"/>
      <c r="OXZ50" s="168"/>
      <c r="OYA50" s="164"/>
      <c r="OYB50" s="167"/>
      <c r="OYC50" s="168"/>
      <c r="OYD50" s="172"/>
      <c r="OYE50" s="168"/>
      <c r="OYF50" s="168"/>
      <c r="OYG50" s="168"/>
      <c r="OYH50" s="173"/>
      <c r="OYI50" s="168"/>
      <c r="OYJ50" s="164"/>
      <c r="OYK50" s="167"/>
      <c r="OYL50" s="168"/>
      <c r="OYM50" s="172"/>
      <c r="OYN50" s="168"/>
      <c r="OYO50" s="168"/>
      <c r="OYP50" s="168"/>
      <c r="OYQ50" s="173"/>
      <c r="OYR50" s="168"/>
      <c r="OYS50" s="164"/>
      <c r="OYT50" s="167"/>
      <c r="OYU50" s="168"/>
      <c r="OYV50" s="172"/>
      <c r="OYW50" s="168"/>
      <c r="OYX50" s="168"/>
      <c r="OYY50" s="168"/>
      <c r="OYZ50" s="173"/>
      <c r="OZA50" s="168"/>
      <c r="OZB50" s="164"/>
      <c r="OZC50" s="167"/>
      <c r="OZD50" s="168"/>
      <c r="OZE50" s="172"/>
      <c r="OZF50" s="168"/>
      <c r="OZG50" s="168"/>
      <c r="OZH50" s="168"/>
      <c r="OZI50" s="173"/>
      <c r="OZJ50" s="168"/>
      <c r="OZK50" s="164"/>
      <c r="OZL50" s="167"/>
      <c r="OZM50" s="168"/>
      <c r="OZN50" s="172"/>
      <c r="OZO50" s="168"/>
      <c r="OZP50" s="168"/>
      <c r="OZQ50" s="168"/>
      <c r="OZR50" s="173"/>
      <c r="OZS50" s="168"/>
      <c r="OZT50" s="164"/>
      <c r="OZU50" s="167"/>
      <c r="OZV50" s="168"/>
      <c r="OZW50" s="172"/>
      <c r="OZX50" s="168"/>
      <c r="OZY50" s="168"/>
      <c r="OZZ50" s="168"/>
      <c r="PAA50" s="173"/>
      <c r="PAB50" s="168"/>
      <c r="PAC50" s="164"/>
      <c r="PAD50" s="167"/>
      <c r="PAE50" s="168"/>
      <c r="PAF50" s="172"/>
      <c r="PAG50" s="168"/>
      <c r="PAH50" s="168"/>
      <c r="PAI50" s="168"/>
      <c r="PAJ50" s="173"/>
      <c r="PAK50" s="168"/>
      <c r="PAL50" s="164"/>
      <c r="PAM50" s="167"/>
      <c r="PAN50" s="168"/>
      <c r="PAO50" s="172"/>
      <c r="PAP50" s="168"/>
      <c r="PAQ50" s="168"/>
      <c r="PAR50" s="168"/>
      <c r="PAS50" s="173"/>
      <c r="PAT50" s="168"/>
      <c r="PAU50" s="164"/>
      <c r="PAV50" s="167"/>
      <c r="PAW50" s="168"/>
      <c r="PAX50" s="172"/>
      <c r="PAY50" s="168"/>
      <c r="PAZ50" s="168"/>
      <c r="PBA50" s="168"/>
      <c r="PBB50" s="173"/>
      <c r="PBC50" s="168"/>
      <c r="PBD50" s="164"/>
      <c r="PBE50" s="167"/>
      <c r="PBF50" s="168"/>
      <c r="PBG50" s="172"/>
      <c r="PBH50" s="168"/>
      <c r="PBI50" s="168"/>
      <c r="PBJ50" s="168"/>
      <c r="PBK50" s="173"/>
      <c r="PBL50" s="168"/>
      <c r="PBM50" s="164"/>
      <c r="PBN50" s="167"/>
      <c r="PBO50" s="168"/>
      <c r="PBP50" s="172"/>
      <c r="PBQ50" s="168"/>
      <c r="PBR50" s="168"/>
      <c r="PBS50" s="168"/>
      <c r="PBT50" s="173"/>
      <c r="PBU50" s="168"/>
      <c r="PBV50" s="164"/>
      <c r="PBW50" s="167"/>
      <c r="PBX50" s="168"/>
      <c r="PBY50" s="172"/>
      <c r="PBZ50" s="168"/>
      <c r="PCA50" s="168"/>
      <c r="PCB50" s="168"/>
      <c r="PCC50" s="173"/>
      <c r="PCD50" s="168"/>
      <c r="PCE50" s="164"/>
      <c r="PCF50" s="167"/>
      <c r="PCG50" s="168"/>
      <c r="PCH50" s="172"/>
      <c r="PCI50" s="168"/>
      <c r="PCJ50" s="168"/>
      <c r="PCK50" s="168"/>
      <c r="PCL50" s="173"/>
      <c r="PCM50" s="168"/>
      <c r="PCN50" s="164"/>
      <c r="PCO50" s="167"/>
      <c r="PCP50" s="168"/>
      <c r="PCQ50" s="172"/>
      <c r="PCR50" s="168"/>
      <c r="PCS50" s="168"/>
      <c r="PCT50" s="168"/>
      <c r="PCU50" s="173"/>
      <c r="PCV50" s="168"/>
      <c r="PCW50" s="164"/>
      <c r="PCX50" s="167"/>
      <c r="PCY50" s="168"/>
      <c r="PCZ50" s="172"/>
      <c r="PDA50" s="168"/>
      <c r="PDB50" s="168"/>
      <c r="PDC50" s="168"/>
      <c r="PDD50" s="173"/>
      <c r="PDE50" s="168"/>
      <c r="PDF50" s="164"/>
      <c r="PDG50" s="167"/>
      <c r="PDH50" s="168"/>
      <c r="PDI50" s="172"/>
      <c r="PDJ50" s="168"/>
      <c r="PDK50" s="168"/>
      <c r="PDL50" s="168"/>
      <c r="PDM50" s="173"/>
      <c r="PDN50" s="168"/>
      <c r="PDO50" s="164"/>
      <c r="PDP50" s="167"/>
      <c r="PDQ50" s="168"/>
      <c r="PDR50" s="172"/>
      <c r="PDS50" s="168"/>
      <c r="PDT50" s="168"/>
      <c r="PDU50" s="168"/>
      <c r="PDV50" s="173"/>
      <c r="PDW50" s="168"/>
      <c r="PDX50" s="164"/>
      <c r="PDY50" s="167"/>
      <c r="PDZ50" s="168"/>
      <c r="PEA50" s="172"/>
      <c r="PEB50" s="168"/>
      <c r="PEC50" s="168"/>
      <c r="PED50" s="168"/>
      <c r="PEE50" s="173"/>
      <c r="PEF50" s="168"/>
      <c r="PEG50" s="164"/>
      <c r="PEH50" s="167"/>
      <c r="PEI50" s="168"/>
      <c r="PEJ50" s="172"/>
      <c r="PEK50" s="168"/>
      <c r="PEL50" s="168"/>
      <c r="PEM50" s="168"/>
      <c r="PEN50" s="173"/>
      <c r="PEO50" s="168"/>
      <c r="PEP50" s="164"/>
      <c r="PEQ50" s="167"/>
      <c r="PER50" s="168"/>
      <c r="PES50" s="172"/>
      <c r="PET50" s="168"/>
      <c r="PEU50" s="168"/>
      <c r="PEV50" s="168"/>
      <c r="PEW50" s="173"/>
      <c r="PEX50" s="168"/>
      <c r="PEY50" s="164"/>
      <c r="PEZ50" s="167"/>
      <c r="PFA50" s="168"/>
      <c r="PFB50" s="172"/>
      <c r="PFC50" s="168"/>
      <c r="PFD50" s="168"/>
      <c r="PFE50" s="168"/>
      <c r="PFF50" s="173"/>
      <c r="PFG50" s="168"/>
      <c r="PFH50" s="164"/>
      <c r="PFI50" s="167"/>
      <c r="PFJ50" s="168"/>
      <c r="PFK50" s="172"/>
      <c r="PFL50" s="168"/>
      <c r="PFM50" s="168"/>
      <c r="PFN50" s="168"/>
      <c r="PFO50" s="173"/>
      <c r="PFP50" s="168"/>
      <c r="PFQ50" s="164"/>
      <c r="PFR50" s="167"/>
      <c r="PFS50" s="168"/>
      <c r="PFT50" s="172"/>
      <c r="PFU50" s="168"/>
      <c r="PFV50" s="168"/>
      <c r="PFW50" s="168"/>
      <c r="PFX50" s="173"/>
      <c r="PFY50" s="168"/>
      <c r="PFZ50" s="164"/>
      <c r="PGA50" s="167"/>
      <c r="PGB50" s="168"/>
      <c r="PGC50" s="172"/>
      <c r="PGD50" s="168"/>
      <c r="PGE50" s="168"/>
      <c r="PGF50" s="168"/>
      <c r="PGG50" s="173"/>
      <c r="PGH50" s="168"/>
      <c r="PGI50" s="164"/>
      <c r="PGJ50" s="167"/>
      <c r="PGK50" s="168"/>
      <c r="PGL50" s="172"/>
      <c r="PGM50" s="168"/>
      <c r="PGN50" s="168"/>
      <c r="PGO50" s="168"/>
      <c r="PGP50" s="173"/>
      <c r="PGQ50" s="168"/>
      <c r="PGR50" s="164"/>
      <c r="PGS50" s="167"/>
      <c r="PGT50" s="168"/>
      <c r="PGU50" s="172"/>
      <c r="PGV50" s="168"/>
      <c r="PGW50" s="168"/>
      <c r="PGX50" s="168"/>
      <c r="PGY50" s="173"/>
      <c r="PGZ50" s="168"/>
      <c r="PHA50" s="164"/>
      <c r="PHB50" s="167"/>
      <c r="PHC50" s="168"/>
      <c r="PHD50" s="172"/>
      <c r="PHE50" s="168"/>
      <c r="PHF50" s="168"/>
      <c r="PHG50" s="168"/>
      <c r="PHH50" s="173"/>
      <c r="PHI50" s="168"/>
      <c r="PHJ50" s="164"/>
      <c r="PHK50" s="167"/>
      <c r="PHL50" s="168"/>
      <c r="PHM50" s="172"/>
      <c r="PHN50" s="168"/>
      <c r="PHO50" s="168"/>
      <c r="PHP50" s="168"/>
      <c r="PHQ50" s="173"/>
      <c r="PHR50" s="168"/>
      <c r="PHS50" s="164"/>
      <c r="PHT50" s="167"/>
      <c r="PHU50" s="168"/>
      <c r="PHV50" s="172"/>
      <c r="PHW50" s="168"/>
      <c r="PHX50" s="168"/>
      <c r="PHY50" s="168"/>
      <c r="PHZ50" s="173"/>
      <c r="PIA50" s="168"/>
      <c r="PIB50" s="164"/>
      <c r="PIC50" s="167"/>
      <c r="PID50" s="168"/>
      <c r="PIE50" s="172"/>
      <c r="PIF50" s="168"/>
      <c r="PIG50" s="168"/>
      <c r="PIH50" s="168"/>
      <c r="PII50" s="173"/>
      <c r="PIJ50" s="168"/>
      <c r="PIK50" s="164"/>
      <c r="PIL50" s="167"/>
      <c r="PIM50" s="168"/>
      <c r="PIN50" s="172"/>
      <c r="PIO50" s="168"/>
      <c r="PIP50" s="168"/>
      <c r="PIQ50" s="168"/>
      <c r="PIR50" s="173"/>
      <c r="PIS50" s="168"/>
      <c r="PIT50" s="164"/>
      <c r="PIU50" s="167"/>
      <c r="PIV50" s="168"/>
      <c r="PIW50" s="172"/>
      <c r="PIX50" s="168"/>
      <c r="PIY50" s="168"/>
      <c r="PIZ50" s="168"/>
      <c r="PJA50" s="173"/>
      <c r="PJB50" s="168"/>
      <c r="PJC50" s="164"/>
      <c r="PJD50" s="167"/>
      <c r="PJE50" s="168"/>
      <c r="PJF50" s="172"/>
      <c r="PJG50" s="168"/>
      <c r="PJH50" s="168"/>
      <c r="PJI50" s="168"/>
      <c r="PJJ50" s="173"/>
      <c r="PJK50" s="168"/>
      <c r="PJL50" s="164"/>
      <c r="PJM50" s="167"/>
      <c r="PJN50" s="168"/>
      <c r="PJO50" s="172"/>
      <c r="PJP50" s="168"/>
      <c r="PJQ50" s="168"/>
      <c r="PJR50" s="168"/>
      <c r="PJS50" s="173"/>
      <c r="PJT50" s="168"/>
      <c r="PJU50" s="164"/>
      <c r="PJV50" s="167"/>
      <c r="PJW50" s="168"/>
      <c r="PJX50" s="172"/>
      <c r="PJY50" s="168"/>
      <c r="PJZ50" s="168"/>
      <c r="PKA50" s="168"/>
      <c r="PKB50" s="173"/>
      <c r="PKC50" s="168"/>
      <c r="PKD50" s="164"/>
      <c r="PKE50" s="167"/>
      <c r="PKF50" s="168"/>
      <c r="PKG50" s="172"/>
      <c r="PKH50" s="168"/>
      <c r="PKI50" s="168"/>
      <c r="PKJ50" s="168"/>
      <c r="PKK50" s="173"/>
      <c r="PKL50" s="168"/>
      <c r="PKM50" s="164"/>
      <c r="PKN50" s="167"/>
      <c r="PKO50" s="168"/>
      <c r="PKP50" s="172"/>
      <c r="PKQ50" s="168"/>
      <c r="PKR50" s="168"/>
      <c r="PKS50" s="168"/>
      <c r="PKT50" s="173"/>
      <c r="PKU50" s="168"/>
      <c r="PKV50" s="164"/>
      <c r="PKW50" s="167"/>
      <c r="PKX50" s="168"/>
      <c r="PKY50" s="172"/>
      <c r="PKZ50" s="168"/>
      <c r="PLA50" s="168"/>
      <c r="PLB50" s="168"/>
      <c r="PLC50" s="173"/>
      <c r="PLD50" s="168"/>
      <c r="PLE50" s="164"/>
      <c r="PLF50" s="167"/>
      <c r="PLG50" s="168"/>
      <c r="PLH50" s="172"/>
      <c r="PLI50" s="168"/>
      <c r="PLJ50" s="168"/>
      <c r="PLK50" s="168"/>
      <c r="PLL50" s="173"/>
      <c r="PLM50" s="168"/>
      <c r="PLN50" s="164"/>
      <c r="PLO50" s="167"/>
      <c r="PLP50" s="168"/>
      <c r="PLQ50" s="172"/>
      <c r="PLR50" s="168"/>
      <c r="PLS50" s="168"/>
      <c r="PLT50" s="168"/>
      <c r="PLU50" s="173"/>
      <c r="PLV50" s="168"/>
      <c r="PLW50" s="164"/>
      <c r="PLX50" s="167"/>
      <c r="PLY50" s="168"/>
      <c r="PLZ50" s="172"/>
      <c r="PMA50" s="168"/>
      <c r="PMB50" s="168"/>
      <c r="PMC50" s="168"/>
      <c r="PMD50" s="173"/>
      <c r="PME50" s="168"/>
      <c r="PMF50" s="164"/>
      <c r="PMG50" s="167"/>
      <c r="PMH50" s="168"/>
      <c r="PMI50" s="172"/>
      <c r="PMJ50" s="168"/>
      <c r="PMK50" s="168"/>
      <c r="PML50" s="168"/>
      <c r="PMM50" s="173"/>
      <c r="PMN50" s="168"/>
      <c r="PMO50" s="164"/>
      <c r="PMP50" s="167"/>
      <c r="PMQ50" s="168"/>
      <c r="PMR50" s="172"/>
      <c r="PMS50" s="168"/>
      <c r="PMT50" s="168"/>
      <c r="PMU50" s="168"/>
      <c r="PMV50" s="173"/>
      <c r="PMW50" s="168"/>
      <c r="PMX50" s="164"/>
      <c r="PMY50" s="167"/>
      <c r="PMZ50" s="168"/>
      <c r="PNA50" s="172"/>
      <c r="PNB50" s="168"/>
      <c r="PNC50" s="168"/>
      <c r="PND50" s="168"/>
      <c r="PNE50" s="173"/>
      <c r="PNF50" s="168"/>
      <c r="PNG50" s="164"/>
      <c r="PNH50" s="167"/>
      <c r="PNI50" s="168"/>
      <c r="PNJ50" s="172"/>
      <c r="PNK50" s="168"/>
      <c r="PNL50" s="168"/>
      <c r="PNM50" s="168"/>
      <c r="PNN50" s="173"/>
      <c r="PNO50" s="168"/>
      <c r="PNP50" s="164"/>
      <c r="PNQ50" s="167"/>
      <c r="PNR50" s="168"/>
      <c r="PNS50" s="172"/>
      <c r="PNT50" s="168"/>
      <c r="PNU50" s="168"/>
      <c r="PNV50" s="168"/>
      <c r="PNW50" s="173"/>
      <c r="PNX50" s="168"/>
      <c r="PNY50" s="164"/>
      <c r="PNZ50" s="167"/>
      <c r="POA50" s="168"/>
      <c r="POB50" s="172"/>
      <c r="POC50" s="168"/>
      <c r="POD50" s="168"/>
      <c r="POE50" s="168"/>
      <c r="POF50" s="173"/>
      <c r="POG50" s="168"/>
      <c r="POH50" s="164"/>
      <c r="POI50" s="167"/>
      <c r="POJ50" s="168"/>
      <c r="POK50" s="172"/>
      <c r="POL50" s="168"/>
      <c r="POM50" s="168"/>
      <c r="PON50" s="168"/>
      <c r="POO50" s="173"/>
      <c r="POP50" s="168"/>
      <c r="POQ50" s="164"/>
      <c r="POR50" s="167"/>
      <c r="POS50" s="168"/>
      <c r="POT50" s="172"/>
      <c r="POU50" s="168"/>
      <c r="POV50" s="168"/>
      <c r="POW50" s="168"/>
      <c r="POX50" s="173"/>
      <c r="POY50" s="168"/>
      <c r="POZ50" s="164"/>
      <c r="PPA50" s="167"/>
      <c r="PPB50" s="168"/>
      <c r="PPC50" s="172"/>
      <c r="PPD50" s="168"/>
      <c r="PPE50" s="168"/>
      <c r="PPF50" s="168"/>
      <c r="PPG50" s="173"/>
      <c r="PPH50" s="168"/>
      <c r="PPI50" s="164"/>
      <c r="PPJ50" s="167"/>
      <c r="PPK50" s="168"/>
      <c r="PPL50" s="172"/>
      <c r="PPM50" s="168"/>
      <c r="PPN50" s="168"/>
      <c r="PPO50" s="168"/>
      <c r="PPP50" s="173"/>
      <c r="PPQ50" s="168"/>
      <c r="PPR50" s="164"/>
      <c r="PPS50" s="167"/>
      <c r="PPT50" s="168"/>
      <c r="PPU50" s="172"/>
      <c r="PPV50" s="168"/>
      <c r="PPW50" s="168"/>
      <c r="PPX50" s="168"/>
      <c r="PPY50" s="173"/>
      <c r="PPZ50" s="168"/>
      <c r="PQA50" s="164"/>
      <c r="PQB50" s="167"/>
      <c r="PQC50" s="168"/>
      <c r="PQD50" s="172"/>
      <c r="PQE50" s="168"/>
      <c r="PQF50" s="168"/>
      <c r="PQG50" s="168"/>
      <c r="PQH50" s="173"/>
      <c r="PQI50" s="168"/>
      <c r="PQJ50" s="164"/>
      <c r="PQK50" s="167"/>
      <c r="PQL50" s="168"/>
      <c r="PQM50" s="172"/>
      <c r="PQN50" s="168"/>
      <c r="PQO50" s="168"/>
      <c r="PQP50" s="168"/>
      <c r="PQQ50" s="173"/>
      <c r="PQR50" s="168"/>
      <c r="PQS50" s="164"/>
      <c r="PQT50" s="167"/>
      <c r="PQU50" s="168"/>
      <c r="PQV50" s="172"/>
      <c r="PQW50" s="168"/>
      <c r="PQX50" s="168"/>
      <c r="PQY50" s="168"/>
      <c r="PQZ50" s="173"/>
      <c r="PRA50" s="168"/>
      <c r="PRB50" s="164"/>
      <c r="PRC50" s="167"/>
      <c r="PRD50" s="168"/>
      <c r="PRE50" s="172"/>
      <c r="PRF50" s="168"/>
      <c r="PRG50" s="168"/>
      <c r="PRH50" s="168"/>
      <c r="PRI50" s="173"/>
      <c r="PRJ50" s="168"/>
      <c r="PRK50" s="164"/>
      <c r="PRL50" s="167"/>
      <c r="PRM50" s="168"/>
      <c r="PRN50" s="172"/>
      <c r="PRO50" s="168"/>
      <c r="PRP50" s="168"/>
      <c r="PRQ50" s="168"/>
      <c r="PRR50" s="173"/>
      <c r="PRS50" s="168"/>
      <c r="PRT50" s="164"/>
      <c r="PRU50" s="167"/>
      <c r="PRV50" s="168"/>
      <c r="PRW50" s="172"/>
      <c r="PRX50" s="168"/>
      <c r="PRY50" s="168"/>
      <c r="PRZ50" s="168"/>
      <c r="PSA50" s="173"/>
      <c r="PSB50" s="168"/>
      <c r="PSC50" s="164"/>
      <c r="PSD50" s="167"/>
      <c r="PSE50" s="168"/>
      <c r="PSF50" s="172"/>
      <c r="PSG50" s="168"/>
      <c r="PSH50" s="168"/>
      <c r="PSI50" s="168"/>
      <c r="PSJ50" s="173"/>
      <c r="PSK50" s="168"/>
      <c r="PSL50" s="164"/>
      <c r="PSM50" s="167"/>
      <c r="PSN50" s="168"/>
      <c r="PSO50" s="172"/>
      <c r="PSP50" s="168"/>
      <c r="PSQ50" s="168"/>
      <c r="PSR50" s="168"/>
      <c r="PSS50" s="173"/>
      <c r="PST50" s="168"/>
      <c r="PSU50" s="164"/>
      <c r="PSV50" s="167"/>
      <c r="PSW50" s="168"/>
      <c r="PSX50" s="172"/>
      <c r="PSY50" s="168"/>
      <c r="PSZ50" s="168"/>
      <c r="PTA50" s="168"/>
      <c r="PTB50" s="173"/>
      <c r="PTC50" s="168"/>
      <c r="PTD50" s="164"/>
      <c r="PTE50" s="167"/>
      <c r="PTF50" s="168"/>
      <c r="PTG50" s="172"/>
      <c r="PTH50" s="168"/>
      <c r="PTI50" s="168"/>
      <c r="PTJ50" s="168"/>
      <c r="PTK50" s="173"/>
      <c r="PTL50" s="168"/>
      <c r="PTM50" s="164"/>
      <c r="PTN50" s="167"/>
      <c r="PTO50" s="168"/>
      <c r="PTP50" s="172"/>
      <c r="PTQ50" s="168"/>
      <c r="PTR50" s="168"/>
      <c r="PTS50" s="168"/>
      <c r="PTT50" s="173"/>
      <c r="PTU50" s="168"/>
      <c r="PTV50" s="164"/>
      <c r="PTW50" s="167"/>
      <c r="PTX50" s="168"/>
      <c r="PTY50" s="172"/>
      <c r="PTZ50" s="168"/>
      <c r="PUA50" s="168"/>
      <c r="PUB50" s="168"/>
      <c r="PUC50" s="173"/>
      <c r="PUD50" s="168"/>
      <c r="PUE50" s="164"/>
      <c r="PUF50" s="167"/>
      <c r="PUG50" s="168"/>
      <c r="PUH50" s="172"/>
      <c r="PUI50" s="168"/>
      <c r="PUJ50" s="168"/>
      <c r="PUK50" s="168"/>
      <c r="PUL50" s="173"/>
      <c r="PUM50" s="168"/>
      <c r="PUN50" s="164"/>
      <c r="PUO50" s="167"/>
      <c r="PUP50" s="168"/>
      <c r="PUQ50" s="172"/>
      <c r="PUR50" s="168"/>
      <c r="PUS50" s="168"/>
      <c r="PUT50" s="168"/>
      <c r="PUU50" s="173"/>
      <c r="PUV50" s="168"/>
      <c r="PUW50" s="164"/>
      <c r="PUX50" s="167"/>
      <c r="PUY50" s="168"/>
      <c r="PUZ50" s="172"/>
      <c r="PVA50" s="168"/>
      <c r="PVB50" s="168"/>
      <c r="PVC50" s="168"/>
      <c r="PVD50" s="173"/>
      <c r="PVE50" s="168"/>
      <c r="PVF50" s="164"/>
      <c r="PVG50" s="167"/>
      <c r="PVH50" s="168"/>
      <c r="PVI50" s="172"/>
      <c r="PVJ50" s="168"/>
      <c r="PVK50" s="168"/>
      <c r="PVL50" s="168"/>
      <c r="PVM50" s="173"/>
      <c r="PVN50" s="168"/>
      <c r="PVO50" s="164"/>
      <c r="PVP50" s="167"/>
      <c r="PVQ50" s="168"/>
      <c r="PVR50" s="172"/>
      <c r="PVS50" s="168"/>
      <c r="PVT50" s="168"/>
      <c r="PVU50" s="168"/>
      <c r="PVV50" s="173"/>
      <c r="PVW50" s="168"/>
      <c r="PVX50" s="164"/>
      <c r="PVY50" s="167"/>
      <c r="PVZ50" s="168"/>
      <c r="PWA50" s="172"/>
      <c r="PWB50" s="168"/>
      <c r="PWC50" s="168"/>
      <c r="PWD50" s="168"/>
      <c r="PWE50" s="173"/>
      <c r="PWF50" s="168"/>
      <c r="PWG50" s="164"/>
      <c r="PWH50" s="167"/>
      <c r="PWI50" s="168"/>
      <c r="PWJ50" s="172"/>
      <c r="PWK50" s="168"/>
      <c r="PWL50" s="168"/>
      <c r="PWM50" s="168"/>
      <c r="PWN50" s="173"/>
      <c r="PWO50" s="168"/>
      <c r="PWP50" s="164"/>
      <c r="PWQ50" s="167"/>
      <c r="PWR50" s="168"/>
      <c r="PWS50" s="172"/>
      <c r="PWT50" s="168"/>
      <c r="PWU50" s="168"/>
      <c r="PWV50" s="168"/>
      <c r="PWW50" s="173"/>
      <c r="PWX50" s="168"/>
      <c r="PWY50" s="164"/>
      <c r="PWZ50" s="167"/>
      <c r="PXA50" s="168"/>
      <c r="PXB50" s="172"/>
      <c r="PXC50" s="168"/>
      <c r="PXD50" s="168"/>
      <c r="PXE50" s="168"/>
      <c r="PXF50" s="173"/>
      <c r="PXG50" s="168"/>
      <c r="PXH50" s="164"/>
      <c r="PXI50" s="167"/>
      <c r="PXJ50" s="168"/>
      <c r="PXK50" s="172"/>
      <c r="PXL50" s="168"/>
      <c r="PXM50" s="168"/>
      <c r="PXN50" s="168"/>
      <c r="PXO50" s="173"/>
      <c r="PXP50" s="168"/>
      <c r="PXQ50" s="164"/>
      <c r="PXR50" s="167"/>
      <c r="PXS50" s="168"/>
      <c r="PXT50" s="172"/>
      <c r="PXU50" s="168"/>
      <c r="PXV50" s="168"/>
      <c r="PXW50" s="168"/>
      <c r="PXX50" s="173"/>
      <c r="PXY50" s="168"/>
      <c r="PXZ50" s="164"/>
      <c r="PYA50" s="167"/>
      <c r="PYB50" s="168"/>
      <c r="PYC50" s="172"/>
      <c r="PYD50" s="168"/>
      <c r="PYE50" s="168"/>
      <c r="PYF50" s="168"/>
      <c r="PYG50" s="173"/>
      <c r="PYH50" s="168"/>
      <c r="PYI50" s="164"/>
      <c r="PYJ50" s="167"/>
      <c r="PYK50" s="168"/>
      <c r="PYL50" s="172"/>
      <c r="PYM50" s="168"/>
      <c r="PYN50" s="168"/>
      <c r="PYO50" s="168"/>
      <c r="PYP50" s="173"/>
      <c r="PYQ50" s="168"/>
      <c r="PYR50" s="164"/>
      <c r="PYS50" s="167"/>
      <c r="PYT50" s="168"/>
      <c r="PYU50" s="172"/>
      <c r="PYV50" s="168"/>
      <c r="PYW50" s="168"/>
      <c r="PYX50" s="168"/>
      <c r="PYY50" s="173"/>
      <c r="PYZ50" s="168"/>
      <c r="PZA50" s="164"/>
      <c r="PZB50" s="167"/>
      <c r="PZC50" s="168"/>
      <c r="PZD50" s="172"/>
      <c r="PZE50" s="168"/>
      <c r="PZF50" s="168"/>
      <c r="PZG50" s="168"/>
      <c r="PZH50" s="173"/>
      <c r="PZI50" s="168"/>
      <c r="PZJ50" s="164"/>
      <c r="PZK50" s="167"/>
      <c r="PZL50" s="168"/>
      <c r="PZM50" s="172"/>
      <c r="PZN50" s="168"/>
      <c r="PZO50" s="168"/>
      <c r="PZP50" s="168"/>
      <c r="PZQ50" s="173"/>
      <c r="PZR50" s="168"/>
      <c r="PZS50" s="164"/>
      <c r="PZT50" s="167"/>
      <c r="PZU50" s="168"/>
      <c r="PZV50" s="172"/>
      <c r="PZW50" s="168"/>
      <c r="PZX50" s="168"/>
      <c r="PZY50" s="168"/>
      <c r="PZZ50" s="173"/>
      <c r="QAA50" s="168"/>
      <c r="QAB50" s="164"/>
      <c r="QAC50" s="167"/>
      <c r="QAD50" s="168"/>
      <c r="QAE50" s="172"/>
      <c r="QAF50" s="168"/>
      <c r="QAG50" s="168"/>
      <c r="QAH50" s="168"/>
      <c r="QAI50" s="173"/>
      <c r="QAJ50" s="168"/>
      <c r="QAK50" s="164"/>
      <c r="QAL50" s="167"/>
      <c r="QAM50" s="168"/>
      <c r="QAN50" s="172"/>
      <c r="QAO50" s="168"/>
      <c r="QAP50" s="168"/>
      <c r="QAQ50" s="168"/>
      <c r="QAR50" s="173"/>
      <c r="QAS50" s="168"/>
      <c r="QAT50" s="164"/>
      <c r="QAU50" s="167"/>
      <c r="QAV50" s="168"/>
      <c r="QAW50" s="172"/>
      <c r="QAX50" s="168"/>
      <c r="QAY50" s="168"/>
      <c r="QAZ50" s="168"/>
      <c r="QBA50" s="173"/>
      <c r="QBB50" s="168"/>
      <c r="QBC50" s="164"/>
      <c r="QBD50" s="167"/>
      <c r="QBE50" s="168"/>
      <c r="QBF50" s="172"/>
      <c r="QBG50" s="168"/>
      <c r="QBH50" s="168"/>
      <c r="QBI50" s="168"/>
      <c r="QBJ50" s="173"/>
      <c r="QBK50" s="168"/>
      <c r="QBL50" s="164"/>
      <c r="QBM50" s="167"/>
      <c r="QBN50" s="168"/>
      <c r="QBO50" s="172"/>
      <c r="QBP50" s="168"/>
      <c r="QBQ50" s="168"/>
      <c r="QBR50" s="168"/>
      <c r="QBS50" s="173"/>
      <c r="QBT50" s="168"/>
      <c r="QBU50" s="164"/>
      <c r="QBV50" s="167"/>
      <c r="QBW50" s="168"/>
      <c r="QBX50" s="172"/>
      <c r="QBY50" s="168"/>
      <c r="QBZ50" s="168"/>
      <c r="QCA50" s="168"/>
      <c r="QCB50" s="173"/>
      <c r="QCC50" s="168"/>
      <c r="QCD50" s="164"/>
      <c r="QCE50" s="167"/>
      <c r="QCF50" s="168"/>
      <c r="QCG50" s="172"/>
      <c r="QCH50" s="168"/>
      <c r="QCI50" s="168"/>
      <c r="QCJ50" s="168"/>
      <c r="QCK50" s="173"/>
      <c r="QCL50" s="168"/>
      <c r="QCM50" s="164"/>
      <c r="QCN50" s="167"/>
      <c r="QCO50" s="168"/>
      <c r="QCP50" s="172"/>
      <c r="QCQ50" s="168"/>
      <c r="QCR50" s="168"/>
      <c r="QCS50" s="168"/>
      <c r="QCT50" s="173"/>
      <c r="QCU50" s="168"/>
      <c r="QCV50" s="164"/>
      <c r="QCW50" s="167"/>
      <c r="QCX50" s="168"/>
      <c r="QCY50" s="172"/>
      <c r="QCZ50" s="168"/>
      <c r="QDA50" s="168"/>
      <c r="QDB50" s="168"/>
      <c r="QDC50" s="173"/>
      <c r="QDD50" s="168"/>
      <c r="QDE50" s="164"/>
      <c r="QDF50" s="167"/>
      <c r="QDG50" s="168"/>
      <c r="QDH50" s="172"/>
      <c r="QDI50" s="168"/>
      <c r="QDJ50" s="168"/>
      <c r="QDK50" s="168"/>
      <c r="QDL50" s="173"/>
      <c r="QDM50" s="168"/>
      <c r="QDN50" s="164"/>
      <c r="QDO50" s="167"/>
      <c r="QDP50" s="168"/>
      <c r="QDQ50" s="172"/>
      <c r="QDR50" s="168"/>
      <c r="QDS50" s="168"/>
      <c r="QDT50" s="168"/>
      <c r="QDU50" s="173"/>
      <c r="QDV50" s="168"/>
      <c r="QDW50" s="164"/>
      <c r="QDX50" s="167"/>
      <c r="QDY50" s="168"/>
      <c r="QDZ50" s="172"/>
      <c r="QEA50" s="168"/>
      <c r="QEB50" s="168"/>
      <c r="QEC50" s="168"/>
      <c r="QED50" s="173"/>
      <c r="QEE50" s="168"/>
      <c r="QEF50" s="164"/>
      <c r="QEG50" s="167"/>
      <c r="QEH50" s="168"/>
      <c r="QEI50" s="172"/>
      <c r="QEJ50" s="168"/>
      <c r="QEK50" s="168"/>
      <c r="QEL50" s="168"/>
      <c r="QEM50" s="173"/>
      <c r="QEN50" s="168"/>
      <c r="QEO50" s="164"/>
      <c r="QEP50" s="167"/>
      <c r="QEQ50" s="168"/>
      <c r="QER50" s="172"/>
      <c r="QES50" s="168"/>
      <c r="QET50" s="168"/>
      <c r="QEU50" s="168"/>
      <c r="QEV50" s="173"/>
      <c r="QEW50" s="168"/>
      <c r="QEX50" s="164"/>
      <c r="QEY50" s="167"/>
      <c r="QEZ50" s="168"/>
      <c r="QFA50" s="172"/>
      <c r="QFB50" s="168"/>
      <c r="QFC50" s="168"/>
      <c r="QFD50" s="168"/>
      <c r="QFE50" s="173"/>
      <c r="QFF50" s="168"/>
      <c r="QFG50" s="164"/>
      <c r="QFH50" s="167"/>
      <c r="QFI50" s="168"/>
      <c r="QFJ50" s="172"/>
      <c r="QFK50" s="168"/>
      <c r="QFL50" s="168"/>
      <c r="QFM50" s="168"/>
      <c r="QFN50" s="173"/>
      <c r="QFO50" s="168"/>
      <c r="QFP50" s="164"/>
      <c r="QFQ50" s="167"/>
      <c r="QFR50" s="168"/>
      <c r="QFS50" s="172"/>
      <c r="QFT50" s="168"/>
      <c r="QFU50" s="168"/>
      <c r="QFV50" s="168"/>
      <c r="QFW50" s="173"/>
      <c r="QFX50" s="168"/>
      <c r="QFY50" s="164"/>
      <c r="QFZ50" s="167"/>
      <c r="QGA50" s="168"/>
      <c r="QGB50" s="172"/>
      <c r="QGC50" s="168"/>
      <c r="QGD50" s="168"/>
      <c r="QGE50" s="168"/>
      <c r="QGF50" s="173"/>
      <c r="QGG50" s="168"/>
      <c r="QGH50" s="164"/>
      <c r="QGI50" s="167"/>
      <c r="QGJ50" s="168"/>
      <c r="QGK50" s="172"/>
      <c r="QGL50" s="168"/>
      <c r="QGM50" s="168"/>
      <c r="QGN50" s="168"/>
      <c r="QGO50" s="173"/>
      <c r="QGP50" s="168"/>
      <c r="QGQ50" s="164"/>
      <c r="QGR50" s="167"/>
      <c r="QGS50" s="168"/>
      <c r="QGT50" s="172"/>
      <c r="QGU50" s="168"/>
      <c r="QGV50" s="168"/>
      <c r="QGW50" s="168"/>
      <c r="QGX50" s="173"/>
      <c r="QGY50" s="168"/>
      <c r="QGZ50" s="164"/>
      <c r="QHA50" s="167"/>
      <c r="QHB50" s="168"/>
      <c r="QHC50" s="172"/>
      <c r="QHD50" s="168"/>
      <c r="QHE50" s="168"/>
      <c r="QHF50" s="168"/>
      <c r="QHG50" s="173"/>
      <c r="QHH50" s="168"/>
      <c r="QHI50" s="164"/>
      <c r="QHJ50" s="167"/>
      <c r="QHK50" s="168"/>
      <c r="QHL50" s="172"/>
      <c r="QHM50" s="168"/>
      <c r="QHN50" s="168"/>
      <c r="QHO50" s="168"/>
      <c r="QHP50" s="173"/>
      <c r="QHQ50" s="168"/>
      <c r="QHR50" s="164"/>
      <c r="QHS50" s="167"/>
      <c r="QHT50" s="168"/>
      <c r="QHU50" s="172"/>
      <c r="QHV50" s="168"/>
      <c r="QHW50" s="168"/>
      <c r="QHX50" s="168"/>
      <c r="QHY50" s="173"/>
      <c r="QHZ50" s="168"/>
      <c r="QIA50" s="164"/>
      <c r="QIB50" s="167"/>
      <c r="QIC50" s="168"/>
      <c r="QID50" s="172"/>
      <c r="QIE50" s="168"/>
      <c r="QIF50" s="168"/>
      <c r="QIG50" s="168"/>
      <c r="QIH50" s="173"/>
      <c r="QII50" s="168"/>
      <c r="QIJ50" s="164"/>
      <c r="QIK50" s="167"/>
      <c r="QIL50" s="168"/>
      <c r="QIM50" s="172"/>
      <c r="QIN50" s="168"/>
      <c r="QIO50" s="168"/>
      <c r="QIP50" s="168"/>
      <c r="QIQ50" s="173"/>
      <c r="QIR50" s="168"/>
      <c r="QIS50" s="164"/>
      <c r="QIT50" s="167"/>
      <c r="QIU50" s="168"/>
      <c r="QIV50" s="172"/>
      <c r="QIW50" s="168"/>
      <c r="QIX50" s="168"/>
      <c r="QIY50" s="168"/>
      <c r="QIZ50" s="173"/>
      <c r="QJA50" s="168"/>
      <c r="QJB50" s="164"/>
      <c r="QJC50" s="167"/>
      <c r="QJD50" s="168"/>
      <c r="QJE50" s="172"/>
      <c r="QJF50" s="168"/>
      <c r="QJG50" s="168"/>
      <c r="QJH50" s="168"/>
      <c r="QJI50" s="173"/>
      <c r="QJJ50" s="168"/>
      <c r="QJK50" s="164"/>
      <c r="QJL50" s="167"/>
      <c r="QJM50" s="168"/>
      <c r="QJN50" s="172"/>
      <c r="QJO50" s="168"/>
      <c r="QJP50" s="168"/>
      <c r="QJQ50" s="168"/>
      <c r="QJR50" s="173"/>
      <c r="QJS50" s="168"/>
      <c r="QJT50" s="164"/>
      <c r="QJU50" s="167"/>
      <c r="QJV50" s="168"/>
      <c r="QJW50" s="172"/>
      <c r="QJX50" s="168"/>
      <c r="QJY50" s="168"/>
      <c r="QJZ50" s="168"/>
      <c r="QKA50" s="173"/>
      <c r="QKB50" s="168"/>
      <c r="QKC50" s="164"/>
      <c r="QKD50" s="167"/>
      <c r="QKE50" s="168"/>
      <c r="QKF50" s="172"/>
      <c r="QKG50" s="168"/>
      <c r="QKH50" s="168"/>
      <c r="QKI50" s="168"/>
      <c r="QKJ50" s="173"/>
      <c r="QKK50" s="168"/>
      <c r="QKL50" s="164"/>
      <c r="QKM50" s="167"/>
      <c r="QKN50" s="168"/>
      <c r="QKO50" s="172"/>
      <c r="QKP50" s="168"/>
      <c r="QKQ50" s="168"/>
      <c r="QKR50" s="168"/>
      <c r="QKS50" s="173"/>
      <c r="QKT50" s="168"/>
      <c r="QKU50" s="164"/>
      <c r="QKV50" s="167"/>
      <c r="QKW50" s="168"/>
      <c r="QKX50" s="172"/>
      <c r="QKY50" s="168"/>
      <c r="QKZ50" s="168"/>
      <c r="QLA50" s="168"/>
      <c r="QLB50" s="173"/>
      <c r="QLC50" s="168"/>
      <c r="QLD50" s="164"/>
      <c r="QLE50" s="167"/>
      <c r="QLF50" s="168"/>
      <c r="QLG50" s="172"/>
      <c r="QLH50" s="168"/>
      <c r="QLI50" s="168"/>
      <c r="QLJ50" s="168"/>
      <c r="QLK50" s="173"/>
      <c r="QLL50" s="168"/>
      <c r="QLM50" s="164"/>
      <c r="QLN50" s="167"/>
      <c r="QLO50" s="168"/>
      <c r="QLP50" s="172"/>
      <c r="QLQ50" s="168"/>
      <c r="QLR50" s="168"/>
      <c r="QLS50" s="168"/>
      <c r="QLT50" s="173"/>
      <c r="QLU50" s="168"/>
      <c r="QLV50" s="164"/>
      <c r="QLW50" s="167"/>
      <c r="QLX50" s="168"/>
      <c r="QLY50" s="172"/>
      <c r="QLZ50" s="168"/>
      <c r="QMA50" s="168"/>
      <c r="QMB50" s="168"/>
      <c r="QMC50" s="173"/>
      <c r="QMD50" s="168"/>
      <c r="QME50" s="164"/>
      <c r="QMF50" s="167"/>
      <c r="QMG50" s="168"/>
      <c r="QMH50" s="172"/>
      <c r="QMI50" s="168"/>
      <c r="QMJ50" s="168"/>
      <c r="QMK50" s="168"/>
      <c r="QML50" s="173"/>
      <c r="QMM50" s="168"/>
      <c r="QMN50" s="164"/>
      <c r="QMO50" s="167"/>
      <c r="QMP50" s="168"/>
      <c r="QMQ50" s="172"/>
      <c r="QMR50" s="168"/>
      <c r="QMS50" s="168"/>
      <c r="QMT50" s="168"/>
      <c r="QMU50" s="173"/>
      <c r="QMV50" s="168"/>
      <c r="QMW50" s="164"/>
      <c r="QMX50" s="167"/>
      <c r="QMY50" s="168"/>
      <c r="QMZ50" s="172"/>
      <c r="QNA50" s="168"/>
      <c r="QNB50" s="168"/>
      <c r="QNC50" s="168"/>
      <c r="QND50" s="173"/>
      <c r="QNE50" s="168"/>
      <c r="QNF50" s="164"/>
      <c r="QNG50" s="167"/>
      <c r="QNH50" s="168"/>
      <c r="QNI50" s="172"/>
      <c r="QNJ50" s="168"/>
      <c r="QNK50" s="168"/>
      <c r="QNL50" s="168"/>
      <c r="QNM50" s="173"/>
      <c r="QNN50" s="168"/>
      <c r="QNO50" s="164"/>
      <c r="QNP50" s="167"/>
      <c r="QNQ50" s="168"/>
      <c r="QNR50" s="172"/>
      <c r="QNS50" s="168"/>
      <c r="QNT50" s="168"/>
      <c r="QNU50" s="168"/>
      <c r="QNV50" s="173"/>
      <c r="QNW50" s="168"/>
      <c r="QNX50" s="164"/>
      <c r="QNY50" s="167"/>
      <c r="QNZ50" s="168"/>
      <c r="QOA50" s="172"/>
      <c r="QOB50" s="168"/>
      <c r="QOC50" s="168"/>
      <c r="QOD50" s="168"/>
      <c r="QOE50" s="173"/>
      <c r="QOF50" s="168"/>
      <c r="QOG50" s="164"/>
      <c r="QOH50" s="167"/>
      <c r="QOI50" s="168"/>
      <c r="QOJ50" s="172"/>
      <c r="QOK50" s="168"/>
      <c r="QOL50" s="168"/>
      <c r="QOM50" s="168"/>
      <c r="QON50" s="173"/>
      <c r="QOO50" s="168"/>
      <c r="QOP50" s="164"/>
      <c r="QOQ50" s="167"/>
      <c r="QOR50" s="168"/>
      <c r="QOS50" s="172"/>
      <c r="QOT50" s="168"/>
      <c r="QOU50" s="168"/>
      <c r="QOV50" s="168"/>
      <c r="QOW50" s="173"/>
      <c r="QOX50" s="168"/>
      <c r="QOY50" s="164"/>
      <c r="QOZ50" s="167"/>
      <c r="QPA50" s="168"/>
      <c r="QPB50" s="172"/>
      <c r="QPC50" s="168"/>
      <c r="QPD50" s="168"/>
      <c r="QPE50" s="168"/>
      <c r="QPF50" s="173"/>
      <c r="QPG50" s="168"/>
      <c r="QPH50" s="164"/>
      <c r="QPI50" s="167"/>
      <c r="QPJ50" s="168"/>
      <c r="QPK50" s="172"/>
      <c r="QPL50" s="168"/>
      <c r="QPM50" s="168"/>
      <c r="QPN50" s="168"/>
      <c r="QPO50" s="173"/>
      <c r="QPP50" s="168"/>
      <c r="QPQ50" s="164"/>
      <c r="QPR50" s="167"/>
      <c r="QPS50" s="168"/>
      <c r="QPT50" s="172"/>
      <c r="QPU50" s="168"/>
      <c r="QPV50" s="168"/>
      <c r="QPW50" s="168"/>
      <c r="QPX50" s="173"/>
      <c r="QPY50" s="168"/>
      <c r="QPZ50" s="164"/>
      <c r="QQA50" s="167"/>
      <c r="QQB50" s="168"/>
      <c r="QQC50" s="172"/>
      <c r="QQD50" s="168"/>
      <c r="QQE50" s="168"/>
      <c r="QQF50" s="168"/>
      <c r="QQG50" s="173"/>
      <c r="QQH50" s="168"/>
      <c r="QQI50" s="164"/>
      <c r="QQJ50" s="167"/>
      <c r="QQK50" s="168"/>
      <c r="QQL50" s="172"/>
      <c r="QQM50" s="168"/>
      <c r="QQN50" s="168"/>
      <c r="QQO50" s="168"/>
      <c r="QQP50" s="173"/>
      <c r="QQQ50" s="168"/>
      <c r="QQR50" s="164"/>
      <c r="QQS50" s="167"/>
      <c r="QQT50" s="168"/>
      <c r="QQU50" s="172"/>
      <c r="QQV50" s="168"/>
      <c r="QQW50" s="168"/>
      <c r="QQX50" s="168"/>
      <c r="QQY50" s="173"/>
      <c r="QQZ50" s="168"/>
      <c r="QRA50" s="164"/>
      <c r="QRB50" s="167"/>
      <c r="QRC50" s="168"/>
      <c r="QRD50" s="172"/>
      <c r="QRE50" s="168"/>
      <c r="QRF50" s="168"/>
      <c r="QRG50" s="168"/>
      <c r="QRH50" s="173"/>
      <c r="QRI50" s="168"/>
      <c r="QRJ50" s="164"/>
      <c r="QRK50" s="167"/>
      <c r="QRL50" s="168"/>
      <c r="QRM50" s="172"/>
      <c r="QRN50" s="168"/>
      <c r="QRO50" s="168"/>
      <c r="QRP50" s="168"/>
      <c r="QRQ50" s="173"/>
      <c r="QRR50" s="168"/>
      <c r="QRS50" s="164"/>
      <c r="QRT50" s="167"/>
      <c r="QRU50" s="168"/>
      <c r="QRV50" s="172"/>
      <c r="QRW50" s="168"/>
      <c r="QRX50" s="168"/>
      <c r="QRY50" s="168"/>
      <c r="QRZ50" s="173"/>
      <c r="QSA50" s="168"/>
      <c r="QSB50" s="164"/>
      <c r="QSC50" s="167"/>
      <c r="QSD50" s="168"/>
      <c r="QSE50" s="172"/>
      <c r="QSF50" s="168"/>
      <c r="QSG50" s="168"/>
      <c r="QSH50" s="168"/>
      <c r="QSI50" s="173"/>
      <c r="QSJ50" s="168"/>
      <c r="QSK50" s="164"/>
      <c r="QSL50" s="167"/>
      <c r="QSM50" s="168"/>
      <c r="QSN50" s="172"/>
      <c r="QSO50" s="168"/>
      <c r="QSP50" s="168"/>
      <c r="QSQ50" s="168"/>
      <c r="QSR50" s="173"/>
      <c r="QSS50" s="168"/>
      <c r="QST50" s="164"/>
      <c r="QSU50" s="167"/>
      <c r="QSV50" s="168"/>
      <c r="QSW50" s="172"/>
      <c r="QSX50" s="168"/>
      <c r="QSY50" s="168"/>
      <c r="QSZ50" s="168"/>
      <c r="QTA50" s="173"/>
      <c r="QTB50" s="168"/>
      <c r="QTC50" s="164"/>
      <c r="QTD50" s="167"/>
      <c r="QTE50" s="168"/>
      <c r="QTF50" s="172"/>
      <c r="QTG50" s="168"/>
      <c r="QTH50" s="168"/>
      <c r="QTI50" s="168"/>
      <c r="QTJ50" s="173"/>
      <c r="QTK50" s="168"/>
      <c r="QTL50" s="164"/>
      <c r="QTM50" s="167"/>
      <c r="QTN50" s="168"/>
      <c r="QTO50" s="172"/>
      <c r="QTP50" s="168"/>
      <c r="QTQ50" s="168"/>
      <c r="QTR50" s="168"/>
      <c r="QTS50" s="173"/>
      <c r="QTT50" s="168"/>
      <c r="QTU50" s="164"/>
      <c r="QTV50" s="167"/>
      <c r="QTW50" s="168"/>
      <c r="QTX50" s="172"/>
      <c r="QTY50" s="168"/>
      <c r="QTZ50" s="168"/>
      <c r="QUA50" s="168"/>
      <c r="QUB50" s="173"/>
      <c r="QUC50" s="168"/>
      <c r="QUD50" s="164"/>
      <c r="QUE50" s="167"/>
      <c r="QUF50" s="168"/>
      <c r="QUG50" s="172"/>
      <c r="QUH50" s="168"/>
      <c r="QUI50" s="168"/>
      <c r="QUJ50" s="168"/>
      <c r="QUK50" s="173"/>
      <c r="QUL50" s="168"/>
      <c r="QUM50" s="164"/>
      <c r="QUN50" s="167"/>
      <c r="QUO50" s="168"/>
      <c r="QUP50" s="172"/>
      <c r="QUQ50" s="168"/>
      <c r="QUR50" s="168"/>
      <c r="QUS50" s="168"/>
      <c r="QUT50" s="173"/>
      <c r="QUU50" s="168"/>
      <c r="QUV50" s="164"/>
      <c r="QUW50" s="167"/>
      <c r="QUX50" s="168"/>
      <c r="QUY50" s="172"/>
      <c r="QUZ50" s="168"/>
      <c r="QVA50" s="168"/>
      <c r="QVB50" s="168"/>
      <c r="QVC50" s="173"/>
      <c r="QVD50" s="168"/>
      <c r="QVE50" s="164"/>
      <c r="QVF50" s="167"/>
      <c r="QVG50" s="168"/>
      <c r="QVH50" s="172"/>
      <c r="QVI50" s="168"/>
      <c r="QVJ50" s="168"/>
      <c r="QVK50" s="168"/>
      <c r="QVL50" s="173"/>
      <c r="QVM50" s="168"/>
      <c r="QVN50" s="164"/>
      <c r="QVO50" s="167"/>
      <c r="QVP50" s="168"/>
      <c r="QVQ50" s="172"/>
      <c r="QVR50" s="168"/>
      <c r="QVS50" s="168"/>
      <c r="QVT50" s="168"/>
      <c r="QVU50" s="173"/>
      <c r="QVV50" s="168"/>
      <c r="QVW50" s="164"/>
      <c r="QVX50" s="167"/>
      <c r="QVY50" s="168"/>
      <c r="QVZ50" s="172"/>
      <c r="QWA50" s="168"/>
      <c r="QWB50" s="168"/>
      <c r="QWC50" s="168"/>
      <c r="QWD50" s="173"/>
      <c r="QWE50" s="168"/>
      <c r="QWF50" s="164"/>
      <c r="QWG50" s="167"/>
      <c r="QWH50" s="168"/>
      <c r="QWI50" s="172"/>
      <c r="QWJ50" s="168"/>
      <c r="QWK50" s="168"/>
      <c r="QWL50" s="168"/>
      <c r="QWM50" s="173"/>
      <c r="QWN50" s="168"/>
      <c r="QWO50" s="164"/>
      <c r="QWP50" s="167"/>
      <c r="QWQ50" s="168"/>
      <c r="QWR50" s="172"/>
      <c r="QWS50" s="168"/>
      <c r="QWT50" s="168"/>
      <c r="QWU50" s="168"/>
      <c r="QWV50" s="173"/>
      <c r="QWW50" s="168"/>
      <c r="QWX50" s="164"/>
      <c r="QWY50" s="167"/>
      <c r="QWZ50" s="168"/>
      <c r="QXA50" s="172"/>
      <c r="QXB50" s="168"/>
      <c r="QXC50" s="168"/>
      <c r="QXD50" s="168"/>
      <c r="QXE50" s="173"/>
      <c r="QXF50" s="168"/>
      <c r="QXG50" s="164"/>
      <c r="QXH50" s="167"/>
      <c r="QXI50" s="168"/>
      <c r="QXJ50" s="172"/>
      <c r="QXK50" s="168"/>
      <c r="QXL50" s="168"/>
      <c r="QXM50" s="168"/>
      <c r="QXN50" s="173"/>
      <c r="QXO50" s="168"/>
      <c r="QXP50" s="164"/>
      <c r="QXQ50" s="167"/>
      <c r="QXR50" s="168"/>
      <c r="QXS50" s="172"/>
      <c r="QXT50" s="168"/>
      <c r="QXU50" s="168"/>
      <c r="QXV50" s="168"/>
      <c r="QXW50" s="173"/>
      <c r="QXX50" s="168"/>
      <c r="QXY50" s="164"/>
      <c r="QXZ50" s="167"/>
      <c r="QYA50" s="168"/>
      <c r="QYB50" s="172"/>
      <c r="QYC50" s="168"/>
      <c r="QYD50" s="168"/>
      <c r="QYE50" s="168"/>
      <c r="QYF50" s="173"/>
      <c r="QYG50" s="168"/>
      <c r="QYH50" s="164"/>
      <c r="QYI50" s="167"/>
      <c r="QYJ50" s="168"/>
      <c r="QYK50" s="172"/>
      <c r="QYL50" s="168"/>
      <c r="QYM50" s="168"/>
      <c r="QYN50" s="168"/>
      <c r="QYO50" s="173"/>
      <c r="QYP50" s="168"/>
      <c r="QYQ50" s="164"/>
      <c r="QYR50" s="167"/>
      <c r="QYS50" s="168"/>
      <c r="QYT50" s="172"/>
      <c r="QYU50" s="168"/>
      <c r="QYV50" s="168"/>
      <c r="QYW50" s="168"/>
      <c r="QYX50" s="173"/>
      <c r="QYY50" s="168"/>
      <c r="QYZ50" s="164"/>
      <c r="QZA50" s="167"/>
      <c r="QZB50" s="168"/>
      <c r="QZC50" s="172"/>
      <c r="QZD50" s="168"/>
      <c r="QZE50" s="168"/>
      <c r="QZF50" s="168"/>
      <c r="QZG50" s="173"/>
      <c r="QZH50" s="168"/>
      <c r="QZI50" s="164"/>
      <c r="QZJ50" s="167"/>
      <c r="QZK50" s="168"/>
      <c r="QZL50" s="172"/>
      <c r="QZM50" s="168"/>
      <c r="QZN50" s="168"/>
      <c r="QZO50" s="168"/>
      <c r="QZP50" s="173"/>
      <c r="QZQ50" s="168"/>
      <c r="QZR50" s="164"/>
      <c r="QZS50" s="167"/>
      <c r="QZT50" s="168"/>
      <c r="QZU50" s="172"/>
      <c r="QZV50" s="168"/>
      <c r="QZW50" s="168"/>
      <c r="QZX50" s="168"/>
      <c r="QZY50" s="173"/>
      <c r="QZZ50" s="168"/>
      <c r="RAA50" s="164"/>
      <c r="RAB50" s="167"/>
      <c r="RAC50" s="168"/>
      <c r="RAD50" s="172"/>
      <c r="RAE50" s="168"/>
      <c r="RAF50" s="168"/>
      <c r="RAG50" s="168"/>
      <c r="RAH50" s="173"/>
      <c r="RAI50" s="168"/>
      <c r="RAJ50" s="164"/>
      <c r="RAK50" s="167"/>
      <c r="RAL50" s="168"/>
      <c r="RAM50" s="172"/>
      <c r="RAN50" s="168"/>
      <c r="RAO50" s="168"/>
      <c r="RAP50" s="168"/>
      <c r="RAQ50" s="173"/>
      <c r="RAR50" s="168"/>
      <c r="RAS50" s="164"/>
      <c r="RAT50" s="167"/>
      <c r="RAU50" s="168"/>
      <c r="RAV50" s="172"/>
      <c r="RAW50" s="168"/>
      <c r="RAX50" s="168"/>
      <c r="RAY50" s="168"/>
      <c r="RAZ50" s="173"/>
      <c r="RBA50" s="168"/>
      <c r="RBB50" s="164"/>
      <c r="RBC50" s="167"/>
      <c r="RBD50" s="168"/>
      <c r="RBE50" s="172"/>
      <c r="RBF50" s="168"/>
      <c r="RBG50" s="168"/>
      <c r="RBH50" s="168"/>
      <c r="RBI50" s="173"/>
      <c r="RBJ50" s="168"/>
      <c r="RBK50" s="164"/>
      <c r="RBL50" s="167"/>
      <c r="RBM50" s="168"/>
      <c r="RBN50" s="172"/>
      <c r="RBO50" s="168"/>
      <c r="RBP50" s="168"/>
      <c r="RBQ50" s="168"/>
      <c r="RBR50" s="173"/>
      <c r="RBS50" s="168"/>
      <c r="RBT50" s="164"/>
      <c r="RBU50" s="167"/>
      <c r="RBV50" s="168"/>
      <c r="RBW50" s="172"/>
      <c r="RBX50" s="168"/>
      <c r="RBY50" s="168"/>
      <c r="RBZ50" s="168"/>
      <c r="RCA50" s="173"/>
      <c r="RCB50" s="168"/>
      <c r="RCC50" s="164"/>
      <c r="RCD50" s="167"/>
      <c r="RCE50" s="168"/>
      <c r="RCF50" s="172"/>
      <c r="RCG50" s="168"/>
      <c r="RCH50" s="168"/>
      <c r="RCI50" s="168"/>
      <c r="RCJ50" s="173"/>
      <c r="RCK50" s="168"/>
      <c r="RCL50" s="164"/>
      <c r="RCM50" s="167"/>
      <c r="RCN50" s="168"/>
      <c r="RCO50" s="172"/>
      <c r="RCP50" s="168"/>
      <c r="RCQ50" s="168"/>
      <c r="RCR50" s="168"/>
      <c r="RCS50" s="173"/>
      <c r="RCT50" s="168"/>
      <c r="RCU50" s="164"/>
      <c r="RCV50" s="167"/>
      <c r="RCW50" s="168"/>
      <c r="RCX50" s="172"/>
      <c r="RCY50" s="168"/>
      <c r="RCZ50" s="168"/>
      <c r="RDA50" s="168"/>
      <c r="RDB50" s="173"/>
      <c r="RDC50" s="168"/>
      <c r="RDD50" s="164"/>
      <c r="RDE50" s="167"/>
      <c r="RDF50" s="168"/>
      <c r="RDG50" s="172"/>
      <c r="RDH50" s="168"/>
      <c r="RDI50" s="168"/>
      <c r="RDJ50" s="168"/>
      <c r="RDK50" s="173"/>
      <c r="RDL50" s="168"/>
      <c r="RDM50" s="164"/>
      <c r="RDN50" s="167"/>
      <c r="RDO50" s="168"/>
      <c r="RDP50" s="172"/>
      <c r="RDQ50" s="168"/>
      <c r="RDR50" s="168"/>
      <c r="RDS50" s="168"/>
      <c r="RDT50" s="173"/>
      <c r="RDU50" s="168"/>
      <c r="RDV50" s="164"/>
      <c r="RDW50" s="167"/>
      <c r="RDX50" s="168"/>
      <c r="RDY50" s="172"/>
      <c r="RDZ50" s="168"/>
      <c r="REA50" s="168"/>
      <c r="REB50" s="168"/>
      <c r="REC50" s="173"/>
      <c r="RED50" s="168"/>
      <c r="REE50" s="164"/>
      <c r="REF50" s="167"/>
      <c r="REG50" s="168"/>
      <c r="REH50" s="172"/>
      <c r="REI50" s="168"/>
      <c r="REJ50" s="168"/>
      <c r="REK50" s="168"/>
      <c r="REL50" s="173"/>
      <c r="REM50" s="168"/>
      <c r="REN50" s="164"/>
      <c r="REO50" s="167"/>
      <c r="REP50" s="168"/>
      <c r="REQ50" s="172"/>
      <c r="RER50" s="168"/>
      <c r="RES50" s="168"/>
      <c r="RET50" s="168"/>
      <c r="REU50" s="173"/>
      <c r="REV50" s="168"/>
      <c r="REW50" s="164"/>
      <c r="REX50" s="167"/>
      <c r="REY50" s="168"/>
      <c r="REZ50" s="172"/>
      <c r="RFA50" s="168"/>
      <c r="RFB50" s="168"/>
      <c r="RFC50" s="168"/>
      <c r="RFD50" s="173"/>
      <c r="RFE50" s="168"/>
      <c r="RFF50" s="164"/>
      <c r="RFG50" s="167"/>
      <c r="RFH50" s="168"/>
      <c r="RFI50" s="172"/>
      <c r="RFJ50" s="168"/>
      <c r="RFK50" s="168"/>
      <c r="RFL50" s="168"/>
      <c r="RFM50" s="173"/>
      <c r="RFN50" s="168"/>
      <c r="RFO50" s="164"/>
      <c r="RFP50" s="167"/>
      <c r="RFQ50" s="168"/>
      <c r="RFR50" s="172"/>
      <c r="RFS50" s="168"/>
      <c r="RFT50" s="168"/>
      <c r="RFU50" s="168"/>
      <c r="RFV50" s="173"/>
      <c r="RFW50" s="168"/>
      <c r="RFX50" s="164"/>
      <c r="RFY50" s="167"/>
      <c r="RFZ50" s="168"/>
      <c r="RGA50" s="172"/>
      <c r="RGB50" s="168"/>
      <c r="RGC50" s="168"/>
      <c r="RGD50" s="168"/>
      <c r="RGE50" s="173"/>
      <c r="RGF50" s="168"/>
      <c r="RGG50" s="164"/>
      <c r="RGH50" s="167"/>
      <c r="RGI50" s="168"/>
      <c r="RGJ50" s="172"/>
      <c r="RGK50" s="168"/>
      <c r="RGL50" s="168"/>
      <c r="RGM50" s="168"/>
      <c r="RGN50" s="173"/>
      <c r="RGO50" s="168"/>
      <c r="RGP50" s="164"/>
      <c r="RGQ50" s="167"/>
      <c r="RGR50" s="168"/>
      <c r="RGS50" s="172"/>
      <c r="RGT50" s="168"/>
      <c r="RGU50" s="168"/>
      <c r="RGV50" s="168"/>
      <c r="RGW50" s="173"/>
      <c r="RGX50" s="168"/>
      <c r="RGY50" s="164"/>
      <c r="RGZ50" s="167"/>
      <c r="RHA50" s="168"/>
      <c r="RHB50" s="172"/>
      <c r="RHC50" s="168"/>
      <c r="RHD50" s="168"/>
      <c r="RHE50" s="168"/>
      <c r="RHF50" s="173"/>
      <c r="RHG50" s="168"/>
      <c r="RHH50" s="164"/>
      <c r="RHI50" s="167"/>
      <c r="RHJ50" s="168"/>
      <c r="RHK50" s="172"/>
      <c r="RHL50" s="168"/>
      <c r="RHM50" s="168"/>
      <c r="RHN50" s="168"/>
      <c r="RHO50" s="173"/>
      <c r="RHP50" s="168"/>
      <c r="RHQ50" s="164"/>
      <c r="RHR50" s="167"/>
      <c r="RHS50" s="168"/>
      <c r="RHT50" s="172"/>
      <c r="RHU50" s="168"/>
      <c r="RHV50" s="168"/>
      <c r="RHW50" s="168"/>
      <c r="RHX50" s="173"/>
      <c r="RHY50" s="168"/>
      <c r="RHZ50" s="164"/>
      <c r="RIA50" s="167"/>
      <c r="RIB50" s="168"/>
      <c r="RIC50" s="172"/>
      <c r="RID50" s="168"/>
      <c r="RIE50" s="168"/>
      <c r="RIF50" s="168"/>
      <c r="RIG50" s="173"/>
      <c r="RIH50" s="168"/>
      <c r="RII50" s="164"/>
      <c r="RIJ50" s="167"/>
      <c r="RIK50" s="168"/>
      <c r="RIL50" s="172"/>
      <c r="RIM50" s="168"/>
      <c r="RIN50" s="168"/>
      <c r="RIO50" s="168"/>
      <c r="RIP50" s="173"/>
      <c r="RIQ50" s="168"/>
      <c r="RIR50" s="164"/>
      <c r="RIS50" s="167"/>
      <c r="RIT50" s="168"/>
      <c r="RIU50" s="172"/>
      <c r="RIV50" s="168"/>
      <c r="RIW50" s="168"/>
      <c r="RIX50" s="168"/>
      <c r="RIY50" s="173"/>
      <c r="RIZ50" s="168"/>
      <c r="RJA50" s="164"/>
      <c r="RJB50" s="167"/>
      <c r="RJC50" s="168"/>
      <c r="RJD50" s="172"/>
      <c r="RJE50" s="168"/>
      <c r="RJF50" s="168"/>
      <c r="RJG50" s="168"/>
      <c r="RJH50" s="173"/>
      <c r="RJI50" s="168"/>
      <c r="RJJ50" s="164"/>
      <c r="RJK50" s="167"/>
      <c r="RJL50" s="168"/>
      <c r="RJM50" s="172"/>
      <c r="RJN50" s="168"/>
      <c r="RJO50" s="168"/>
      <c r="RJP50" s="168"/>
      <c r="RJQ50" s="173"/>
      <c r="RJR50" s="168"/>
      <c r="RJS50" s="164"/>
      <c r="RJT50" s="167"/>
      <c r="RJU50" s="168"/>
      <c r="RJV50" s="172"/>
      <c r="RJW50" s="168"/>
      <c r="RJX50" s="168"/>
      <c r="RJY50" s="168"/>
      <c r="RJZ50" s="173"/>
      <c r="RKA50" s="168"/>
      <c r="RKB50" s="164"/>
      <c r="RKC50" s="167"/>
      <c r="RKD50" s="168"/>
      <c r="RKE50" s="172"/>
      <c r="RKF50" s="168"/>
      <c r="RKG50" s="168"/>
      <c r="RKH50" s="168"/>
      <c r="RKI50" s="173"/>
      <c r="RKJ50" s="168"/>
      <c r="RKK50" s="164"/>
      <c r="RKL50" s="167"/>
      <c r="RKM50" s="168"/>
      <c r="RKN50" s="172"/>
      <c r="RKO50" s="168"/>
      <c r="RKP50" s="168"/>
      <c r="RKQ50" s="168"/>
      <c r="RKR50" s="173"/>
      <c r="RKS50" s="168"/>
      <c r="RKT50" s="164"/>
      <c r="RKU50" s="167"/>
      <c r="RKV50" s="168"/>
      <c r="RKW50" s="172"/>
      <c r="RKX50" s="168"/>
      <c r="RKY50" s="168"/>
      <c r="RKZ50" s="168"/>
      <c r="RLA50" s="173"/>
      <c r="RLB50" s="168"/>
      <c r="RLC50" s="164"/>
      <c r="RLD50" s="167"/>
      <c r="RLE50" s="168"/>
      <c r="RLF50" s="172"/>
      <c r="RLG50" s="168"/>
      <c r="RLH50" s="168"/>
      <c r="RLI50" s="168"/>
      <c r="RLJ50" s="173"/>
      <c r="RLK50" s="168"/>
      <c r="RLL50" s="164"/>
      <c r="RLM50" s="167"/>
      <c r="RLN50" s="168"/>
      <c r="RLO50" s="172"/>
      <c r="RLP50" s="168"/>
      <c r="RLQ50" s="168"/>
      <c r="RLR50" s="168"/>
      <c r="RLS50" s="173"/>
      <c r="RLT50" s="168"/>
      <c r="RLU50" s="164"/>
      <c r="RLV50" s="167"/>
      <c r="RLW50" s="168"/>
      <c r="RLX50" s="172"/>
      <c r="RLY50" s="168"/>
      <c r="RLZ50" s="168"/>
      <c r="RMA50" s="168"/>
      <c r="RMB50" s="173"/>
      <c r="RMC50" s="168"/>
      <c r="RMD50" s="164"/>
      <c r="RME50" s="167"/>
      <c r="RMF50" s="168"/>
      <c r="RMG50" s="172"/>
      <c r="RMH50" s="168"/>
      <c r="RMI50" s="168"/>
      <c r="RMJ50" s="168"/>
      <c r="RMK50" s="173"/>
      <c r="RML50" s="168"/>
      <c r="RMM50" s="164"/>
      <c r="RMN50" s="167"/>
      <c r="RMO50" s="168"/>
      <c r="RMP50" s="172"/>
      <c r="RMQ50" s="168"/>
      <c r="RMR50" s="168"/>
      <c r="RMS50" s="168"/>
      <c r="RMT50" s="173"/>
      <c r="RMU50" s="168"/>
      <c r="RMV50" s="164"/>
      <c r="RMW50" s="167"/>
      <c r="RMX50" s="168"/>
      <c r="RMY50" s="172"/>
      <c r="RMZ50" s="168"/>
      <c r="RNA50" s="168"/>
      <c r="RNB50" s="168"/>
      <c r="RNC50" s="173"/>
      <c r="RND50" s="168"/>
      <c r="RNE50" s="164"/>
      <c r="RNF50" s="167"/>
      <c r="RNG50" s="168"/>
      <c r="RNH50" s="172"/>
      <c r="RNI50" s="168"/>
      <c r="RNJ50" s="168"/>
      <c r="RNK50" s="168"/>
      <c r="RNL50" s="173"/>
      <c r="RNM50" s="168"/>
      <c r="RNN50" s="164"/>
      <c r="RNO50" s="167"/>
      <c r="RNP50" s="168"/>
      <c r="RNQ50" s="172"/>
      <c r="RNR50" s="168"/>
      <c r="RNS50" s="168"/>
      <c r="RNT50" s="168"/>
      <c r="RNU50" s="173"/>
      <c r="RNV50" s="168"/>
      <c r="RNW50" s="164"/>
      <c r="RNX50" s="167"/>
      <c r="RNY50" s="168"/>
      <c r="RNZ50" s="172"/>
      <c r="ROA50" s="168"/>
      <c r="ROB50" s="168"/>
      <c r="ROC50" s="168"/>
      <c r="ROD50" s="173"/>
      <c r="ROE50" s="168"/>
      <c r="ROF50" s="164"/>
      <c r="ROG50" s="167"/>
      <c r="ROH50" s="168"/>
      <c r="ROI50" s="172"/>
      <c r="ROJ50" s="168"/>
      <c r="ROK50" s="168"/>
      <c r="ROL50" s="168"/>
      <c r="ROM50" s="173"/>
      <c r="RON50" s="168"/>
      <c r="ROO50" s="164"/>
      <c r="ROP50" s="167"/>
      <c r="ROQ50" s="168"/>
      <c r="ROR50" s="172"/>
      <c r="ROS50" s="168"/>
      <c r="ROT50" s="168"/>
      <c r="ROU50" s="168"/>
      <c r="ROV50" s="173"/>
      <c r="ROW50" s="168"/>
      <c r="ROX50" s="164"/>
      <c r="ROY50" s="167"/>
      <c r="ROZ50" s="168"/>
      <c r="RPA50" s="172"/>
      <c r="RPB50" s="168"/>
      <c r="RPC50" s="168"/>
      <c r="RPD50" s="168"/>
      <c r="RPE50" s="173"/>
      <c r="RPF50" s="168"/>
      <c r="RPG50" s="164"/>
      <c r="RPH50" s="167"/>
      <c r="RPI50" s="168"/>
      <c r="RPJ50" s="172"/>
      <c r="RPK50" s="168"/>
      <c r="RPL50" s="168"/>
      <c r="RPM50" s="168"/>
      <c r="RPN50" s="173"/>
      <c r="RPO50" s="168"/>
      <c r="RPP50" s="164"/>
      <c r="RPQ50" s="167"/>
      <c r="RPR50" s="168"/>
      <c r="RPS50" s="172"/>
      <c r="RPT50" s="168"/>
      <c r="RPU50" s="168"/>
      <c r="RPV50" s="168"/>
      <c r="RPW50" s="173"/>
      <c r="RPX50" s="168"/>
      <c r="RPY50" s="164"/>
      <c r="RPZ50" s="167"/>
      <c r="RQA50" s="168"/>
      <c r="RQB50" s="172"/>
      <c r="RQC50" s="168"/>
      <c r="RQD50" s="168"/>
      <c r="RQE50" s="168"/>
      <c r="RQF50" s="173"/>
      <c r="RQG50" s="168"/>
      <c r="RQH50" s="164"/>
      <c r="RQI50" s="167"/>
      <c r="RQJ50" s="168"/>
      <c r="RQK50" s="172"/>
      <c r="RQL50" s="168"/>
      <c r="RQM50" s="168"/>
      <c r="RQN50" s="168"/>
      <c r="RQO50" s="173"/>
      <c r="RQP50" s="168"/>
      <c r="RQQ50" s="164"/>
      <c r="RQR50" s="167"/>
      <c r="RQS50" s="168"/>
      <c r="RQT50" s="172"/>
      <c r="RQU50" s="168"/>
      <c r="RQV50" s="168"/>
      <c r="RQW50" s="168"/>
      <c r="RQX50" s="173"/>
      <c r="RQY50" s="168"/>
      <c r="RQZ50" s="164"/>
      <c r="RRA50" s="167"/>
      <c r="RRB50" s="168"/>
      <c r="RRC50" s="172"/>
      <c r="RRD50" s="168"/>
      <c r="RRE50" s="168"/>
      <c r="RRF50" s="168"/>
      <c r="RRG50" s="173"/>
      <c r="RRH50" s="168"/>
      <c r="RRI50" s="164"/>
      <c r="RRJ50" s="167"/>
      <c r="RRK50" s="168"/>
      <c r="RRL50" s="172"/>
      <c r="RRM50" s="168"/>
      <c r="RRN50" s="168"/>
      <c r="RRO50" s="168"/>
      <c r="RRP50" s="173"/>
      <c r="RRQ50" s="168"/>
      <c r="RRR50" s="164"/>
      <c r="RRS50" s="167"/>
      <c r="RRT50" s="168"/>
      <c r="RRU50" s="172"/>
      <c r="RRV50" s="168"/>
      <c r="RRW50" s="168"/>
      <c r="RRX50" s="168"/>
      <c r="RRY50" s="173"/>
      <c r="RRZ50" s="168"/>
      <c r="RSA50" s="164"/>
      <c r="RSB50" s="167"/>
      <c r="RSC50" s="168"/>
      <c r="RSD50" s="172"/>
      <c r="RSE50" s="168"/>
      <c r="RSF50" s="168"/>
      <c r="RSG50" s="168"/>
      <c r="RSH50" s="173"/>
      <c r="RSI50" s="168"/>
      <c r="RSJ50" s="164"/>
      <c r="RSK50" s="167"/>
      <c r="RSL50" s="168"/>
      <c r="RSM50" s="172"/>
      <c r="RSN50" s="168"/>
      <c r="RSO50" s="168"/>
      <c r="RSP50" s="168"/>
      <c r="RSQ50" s="173"/>
      <c r="RSR50" s="168"/>
      <c r="RSS50" s="164"/>
      <c r="RST50" s="167"/>
      <c r="RSU50" s="168"/>
      <c r="RSV50" s="172"/>
      <c r="RSW50" s="168"/>
      <c r="RSX50" s="168"/>
      <c r="RSY50" s="168"/>
      <c r="RSZ50" s="173"/>
      <c r="RTA50" s="168"/>
      <c r="RTB50" s="164"/>
      <c r="RTC50" s="167"/>
      <c r="RTD50" s="168"/>
      <c r="RTE50" s="172"/>
      <c r="RTF50" s="168"/>
      <c r="RTG50" s="168"/>
      <c r="RTH50" s="168"/>
      <c r="RTI50" s="173"/>
      <c r="RTJ50" s="168"/>
      <c r="RTK50" s="164"/>
      <c r="RTL50" s="167"/>
      <c r="RTM50" s="168"/>
      <c r="RTN50" s="172"/>
      <c r="RTO50" s="168"/>
      <c r="RTP50" s="168"/>
      <c r="RTQ50" s="168"/>
      <c r="RTR50" s="173"/>
      <c r="RTS50" s="168"/>
      <c r="RTT50" s="164"/>
      <c r="RTU50" s="167"/>
      <c r="RTV50" s="168"/>
      <c r="RTW50" s="172"/>
      <c r="RTX50" s="168"/>
      <c r="RTY50" s="168"/>
      <c r="RTZ50" s="168"/>
      <c r="RUA50" s="173"/>
      <c r="RUB50" s="168"/>
      <c r="RUC50" s="164"/>
      <c r="RUD50" s="167"/>
      <c r="RUE50" s="168"/>
      <c r="RUF50" s="172"/>
      <c r="RUG50" s="168"/>
      <c r="RUH50" s="168"/>
      <c r="RUI50" s="168"/>
      <c r="RUJ50" s="173"/>
      <c r="RUK50" s="168"/>
      <c r="RUL50" s="164"/>
      <c r="RUM50" s="167"/>
      <c r="RUN50" s="168"/>
      <c r="RUO50" s="172"/>
      <c r="RUP50" s="168"/>
      <c r="RUQ50" s="168"/>
      <c r="RUR50" s="168"/>
      <c r="RUS50" s="173"/>
      <c r="RUT50" s="168"/>
      <c r="RUU50" s="164"/>
      <c r="RUV50" s="167"/>
      <c r="RUW50" s="168"/>
      <c r="RUX50" s="172"/>
      <c r="RUY50" s="168"/>
      <c r="RUZ50" s="168"/>
      <c r="RVA50" s="168"/>
      <c r="RVB50" s="173"/>
      <c r="RVC50" s="168"/>
      <c r="RVD50" s="164"/>
      <c r="RVE50" s="167"/>
      <c r="RVF50" s="168"/>
      <c r="RVG50" s="172"/>
      <c r="RVH50" s="168"/>
      <c r="RVI50" s="168"/>
      <c r="RVJ50" s="168"/>
      <c r="RVK50" s="173"/>
      <c r="RVL50" s="168"/>
      <c r="RVM50" s="164"/>
      <c r="RVN50" s="167"/>
      <c r="RVO50" s="168"/>
      <c r="RVP50" s="172"/>
      <c r="RVQ50" s="168"/>
      <c r="RVR50" s="168"/>
      <c r="RVS50" s="168"/>
      <c r="RVT50" s="173"/>
      <c r="RVU50" s="168"/>
      <c r="RVV50" s="164"/>
      <c r="RVW50" s="167"/>
      <c r="RVX50" s="168"/>
      <c r="RVY50" s="172"/>
      <c r="RVZ50" s="168"/>
      <c r="RWA50" s="168"/>
      <c r="RWB50" s="168"/>
      <c r="RWC50" s="173"/>
      <c r="RWD50" s="168"/>
      <c r="RWE50" s="164"/>
      <c r="RWF50" s="167"/>
      <c r="RWG50" s="168"/>
      <c r="RWH50" s="172"/>
      <c r="RWI50" s="168"/>
      <c r="RWJ50" s="168"/>
      <c r="RWK50" s="168"/>
      <c r="RWL50" s="173"/>
      <c r="RWM50" s="168"/>
      <c r="RWN50" s="164"/>
      <c r="RWO50" s="167"/>
      <c r="RWP50" s="168"/>
      <c r="RWQ50" s="172"/>
      <c r="RWR50" s="168"/>
      <c r="RWS50" s="168"/>
      <c r="RWT50" s="168"/>
      <c r="RWU50" s="173"/>
      <c r="RWV50" s="168"/>
      <c r="RWW50" s="164"/>
      <c r="RWX50" s="167"/>
      <c r="RWY50" s="168"/>
      <c r="RWZ50" s="172"/>
      <c r="RXA50" s="168"/>
      <c r="RXB50" s="168"/>
      <c r="RXC50" s="168"/>
      <c r="RXD50" s="173"/>
      <c r="RXE50" s="168"/>
      <c r="RXF50" s="164"/>
      <c r="RXG50" s="167"/>
      <c r="RXH50" s="168"/>
      <c r="RXI50" s="172"/>
      <c r="RXJ50" s="168"/>
      <c r="RXK50" s="168"/>
      <c r="RXL50" s="168"/>
      <c r="RXM50" s="173"/>
      <c r="RXN50" s="168"/>
      <c r="RXO50" s="164"/>
      <c r="RXP50" s="167"/>
      <c r="RXQ50" s="168"/>
      <c r="RXR50" s="172"/>
      <c r="RXS50" s="168"/>
      <c r="RXT50" s="168"/>
      <c r="RXU50" s="168"/>
      <c r="RXV50" s="173"/>
      <c r="RXW50" s="168"/>
      <c r="RXX50" s="164"/>
      <c r="RXY50" s="167"/>
      <c r="RXZ50" s="168"/>
      <c r="RYA50" s="172"/>
      <c r="RYB50" s="168"/>
      <c r="RYC50" s="168"/>
      <c r="RYD50" s="168"/>
      <c r="RYE50" s="173"/>
      <c r="RYF50" s="168"/>
      <c r="RYG50" s="164"/>
      <c r="RYH50" s="167"/>
      <c r="RYI50" s="168"/>
      <c r="RYJ50" s="172"/>
      <c r="RYK50" s="168"/>
      <c r="RYL50" s="168"/>
      <c r="RYM50" s="168"/>
      <c r="RYN50" s="173"/>
      <c r="RYO50" s="168"/>
      <c r="RYP50" s="164"/>
      <c r="RYQ50" s="167"/>
      <c r="RYR50" s="168"/>
      <c r="RYS50" s="172"/>
      <c r="RYT50" s="168"/>
      <c r="RYU50" s="168"/>
      <c r="RYV50" s="168"/>
      <c r="RYW50" s="173"/>
      <c r="RYX50" s="168"/>
      <c r="RYY50" s="164"/>
      <c r="RYZ50" s="167"/>
      <c r="RZA50" s="168"/>
      <c r="RZB50" s="172"/>
      <c r="RZC50" s="168"/>
      <c r="RZD50" s="168"/>
      <c r="RZE50" s="168"/>
      <c r="RZF50" s="173"/>
      <c r="RZG50" s="168"/>
      <c r="RZH50" s="164"/>
      <c r="RZI50" s="167"/>
      <c r="RZJ50" s="168"/>
      <c r="RZK50" s="172"/>
      <c r="RZL50" s="168"/>
      <c r="RZM50" s="168"/>
      <c r="RZN50" s="168"/>
      <c r="RZO50" s="173"/>
      <c r="RZP50" s="168"/>
      <c r="RZQ50" s="164"/>
      <c r="RZR50" s="167"/>
      <c r="RZS50" s="168"/>
      <c r="RZT50" s="172"/>
      <c r="RZU50" s="168"/>
      <c r="RZV50" s="168"/>
      <c r="RZW50" s="168"/>
      <c r="RZX50" s="173"/>
      <c r="RZY50" s="168"/>
      <c r="RZZ50" s="164"/>
      <c r="SAA50" s="167"/>
      <c r="SAB50" s="168"/>
      <c r="SAC50" s="172"/>
      <c r="SAD50" s="168"/>
      <c r="SAE50" s="168"/>
      <c r="SAF50" s="168"/>
      <c r="SAG50" s="173"/>
      <c r="SAH50" s="168"/>
      <c r="SAI50" s="164"/>
      <c r="SAJ50" s="167"/>
      <c r="SAK50" s="168"/>
      <c r="SAL50" s="172"/>
      <c r="SAM50" s="168"/>
      <c r="SAN50" s="168"/>
      <c r="SAO50" s="168"/>
      <c r="SAP50" s="173"/>
      <c r="SAQ50" s="168"/>
      <c r="SAR50" s="164"/>
      <c r="SAS50" s="167"/>
      <c r="SAT50" s="168"/>
      <c r="SAU50" s="172"/>
      <c r="SAV50" s="168"/>
      <c r="SAW50" s="168"/>
      <c r="SAX50" s="168"/>
      <c r="SAY50" s="173"/>
      <c r="SAZ50" s="168"/>
      <c r="SBA50" s="164"/>
      <c r="SBB50" s="167"/>
      <c r="SBC50" s="168"/>
      <c r="SBD50" s="172"/>
      <c r="SBE50" s="168"/>
      <c r="SBF50" s="168"/>
      <c r="SBG50" s="168"/>
      <c r="SBH50" s="173"/>
      <c r="SBI50" s="168"/>
      <c r="SBJ50" s="164"/>
      <c r="SBK50" s="167"/>
      <c r="SBL50" s="168"/>
      <c r="SBM50" s="172"/>
      <c r="SBN50" s="168"/>
      <c r="SBO50" s="168"/>
      <c r="SBP50" s="168"/>
      <c r="SBQ50" s="173"/>
      <c r="SBR50" s="168"/>
      <c r="SBS50" s="164"/>
      <c r="SBT50" s="167"/>
      <c r="SBU50" s="168"/>
      <c r="SBV50" s="172"/>
      <c r="SBW50" s="168"/>
      <c r="SBX50" s="168"/>
      <c r="SBY50" s="168"/>
      <c r="SBZ50" s="173"/>
      <c r="SCA50" s="168"/>
      <c r="SCB50" s="164"/>
      <c r="SCC50" s="167"/>
      <c r="SCD50" s="168"/>
      <c r="SCE50" s="172"/>
      <c r="SCF50" s="168"/>
      <c r="SCG50" s="168"/>
      <c r="SCH50" s="168"/>
      <c r="SCI50" s="173"/>
      <c r="SCJ50" s="168"/>
      <c r="SCK50" s="164"/>
      <c r="SCL50" s="167"/>
      <c r="SCM50" s="168"/>
      <c r="SCN50" s="172"/>
      <c r="SCO50" s="168"/>
      <c r="SCP50" s="168"/>
      <c r="SCQ50" s="168"/>
      <c r="SCR50" s="173"/>
      <c r="SCS50" s="168"/>
      <c r="SCT50" s="164"/>
      <c r="SCU50" s="167"/>
      <c r="SCV50" s="168"/>
      <c r="SCW50" s="172"/>
      <c r="SCX50" s="168"/>
      <c r="SCY50" s="168"/>
      <c r="SCZ50" s="168"/>
      <c r="SDA50" s="173"/>
      <c r="SDB50" s="168"/>
      <c r="SDC50" s="164"/>
      <c r="SDD50" s="167"/>
      <c r="SDE50" s="168"/>
      <c r="SDF50" s="172"/>
      <c r="SDG50" s="168"/>
      <c r="SDH50" s="168"/>
      <c r="SDI50" s="168"/>
      <c r="SDJ50" s="173"/>
      <c r="SDK50" s="168"/>
      <c r="SDL50" s="164"/>
      <c r="SDM50" s="167"/>
      <c r="SDN50" s="168"/>
      <c r="SDO50" s="172"/>
      <c r="SDP50" s="168"/>
      <c r="SDQ50" s="168"/>
      <c r="SDR50" s="168"/>
      <c r="SDS50" s="173"/>
      <c r="SDT50" s="168"/>
      <c r="SDU50" s="164"/>
      <c r="SDV50" s="167"/>
      <c r="SDW50" s="168"/>
      <c r="SDX50" s="172"/>
      <c r="SDY50" s="168"/>
      <c r="SDZ50" s="168"/>
      <c r="SEA50" s="168"/>
      <c r="SEB50" s="173"/>
      <c r="SEC50" s="168"/>
      <c r="SED50" s="164"/>
      <c r="SEE50" s="167"/>
      <c r="SEF50" s="168"/>
      <c r="SEG50" s="172"/>
      <c r="SEH50" s="168"/>
      <c r="SEI50" s="168"/>
      <c r="SEJ50" s="168"/>
      <c r="SEK50" s="173"/>
      <c r="SEL50" s="168"/>
      <c r="SEM50" s="164"/>
      <c r="SEN50" s="167"/>
      <c r="SEO50" s="168"/>
      <c r="SEP50" s="172"/>
      <c r="SEQ50" s="168"/>
      <c r="SER50" s="168"/>
      <c r="SES50" s="168"/>
      <c r="SET50" s="173"/>
      <c r="SEU50" s="168"/>
      <c r="SEV50" s="164"/>
      <c r="SEW50" s="167"/>
      <c r="SEX50" s="168"/>
      <c r="SEY50" s="172"/>
      <c r="SEZ50" s="168"/>
      <c r="SFA50" s="168"/>
      <c r="SFB50" s="168"/>
      <c r="SFC50" s="173"/>
      <c r="SFD50" s="168"/>
      <c r="SFE50" s="164"/>
      <c r="SFF50" s="167"/>
      <c r="SFG50" s="168"/>
      <c r="SFH50" s="172"/>
      <c r="SFI50" s="168"/>
      <c r="SFJ50" s="168"/>
      <c r="SFK50" s="168"/>
      <c r="SFL50" s="173"/>
      <c r="SFM50" s="168"/>
      <c r="SFN50" s="164"/>
      <c r="SFO50" s="167"/>
      <c r="SFP50" s="168"/>
      <c r="SFQ50" s="172"/>
      <c r="SFR50" s="168"/>
      <c r="SFS50" s="168"/>
      <c r="SFT50" s="168"/>
      <c r="SFU50" s="173"/>
      <c r="SFV50" s="168"/>
      <c r="SFW50" s="164"/>
      <c r="SFX50" s="167"/>
      <c r="SFY50" s="168"/>
      <c r="SFZ50" s="172"/>
      <c r="SGA50" s="168"/>
      <c r="SGB50" s="168"/>
      <c r="SGC50" s="168"/>
      <c r="SGD50" s="173"/>
      <c r="SGE50" s="168"/>
      <c r="SGF50" s="164"/>
      <c r="SGG50" s="167"/>
      <c r="SGH50" s="168"/>
      <c r="SGI50" s="172"/>
      <c r="SGJ50" s="168"/>
      <c r="SGK50" s="168"/>
      <c r="SGL50" s="168"/>
      <c r="SGM50" s="173"/>
      <c r="SGN50" s="168"/>
      <c r="SGO50" s="164"/>
      <c r="SGP50" s="167"/>
      <c r="SGQ50" s="168"/>
      <c r="SGR50" s="172"/>
      <c r="SGS50" s="168"/>
      <c r="SGT50" s="168"/>
      <c r="SGU50" s="168"/>
      <c r="SGV50" s="173"/>
      <c r="SGW50" s="168"/>
      <c r="SGX50" s="164"/>
      <c r="SGY50" s="167"/>
      <c r="SGZ50" s="168"/>
      <c r="SHA50" s="172"/>
      <c r="SHB50" s="168"/>
      <c r="SHC50" s="168"/>
      <c r="SHD50" s="168"/>
      <c r="SHE50" s="173"/>
      <c r="SHF50" s="168"/>
      <c r="SHG50" s="164"/>
      <c r="SHH50" s="167"/>
      <c r="SHI50" s="168"/>
      <c r="SHJ50" s="172"/>
      <c r="SHK50" s="168"/>
      <c r="SHL50" s="168"/>
      <c r="SHM50" s="168"/>
      <c r="SHN50" s="173"/>
      <c r="SHO50" s="168"/>
      <c r="SHP50" s="164"/>
      <c r="SHQ50" s="167"/>
      <c r="SHR50" s="168"/>
      <c r="SHS50" s="172"/>
      <c r="SHT50" s="168"/>
      <c r="SHU50" s="168"/>
      <c r="SHV50" s="168"/>
      <c r="SHW50" s="173"/>
      <c r="SHX50" s="168"/>
      <c r="SHY50" s="164"/>
      <c r="SHZ50" s="167"/>
      <c r="SIA50" s="168"/>
      <c r="SIB50" s="172"/>
      <c r="SIC50" s="168"/>
      <c r="SID50" s="168"/>
      <c r="SIE50" s="168"/>
      <c r="SIF50" s="173"/>
      <c r="SIG50" s="168"/>
      <c r="SIH50" s="164"/>
      <c r="SII50" s="167"/>
      <c r="SIJ50" s="168"/>
      <c r="SIK50" s="172"/>
      <c r="SIL50" s="168"/>
      <c r="SIM50" s="168"/>
      <c r="SIN50" s="168"/>
      <c r="SIO50" s="173"/>
      <c r="SIP50" s="168"/>
      <c r="SIQ50" s="164"/>
      <c r="SIR50" s="167"/>
      <c r="SIS50" s="168"/>
      <c r="SIT50" s="172"/>
      <c r="SIU50" s="168"/>
      <c r="SIV50" s="168"/>
      <c r="SIW50" s="168"/>
      <c r="SIX50" s="173"/>
      <c r="SIY50" s="168"/>
      <c r="SIZ50" s="164"/>
      <c r="SJA50" s="167"/>
      <c r="SJB50" s="168"/>
      <c r="SJC50" s="172"/>
      <c r="SJD50" s="168"/>
      <c r="SJE50" s="168"/>
      <c r="SJF50" s="168"/>
      <c r="SJG50" s="173"/>
      <c r="SJH50" s="168"/>
      <c r="SJI50" s="164"/>
      <c r="SJJ50" s="167"/>
      <c r="SJK50" s="168"/>
      <c r="SJL50" s="172"/>
      <c r="SJM50" s="168"/>
      <c r="SJN50" s="168"/>
      <c r="SJO50" s="168"/>
      <c r="SJP50" s="173"/>
      <c r="SJQ50" s="168"/>
      <c r="SJR50" s="164"/>
      <c r="SJS50" s="167"/>
      <c r="SJT50" s="168"/>
      <c r="SJU50" s="172"/>
      <c r="SJV50" s="168"/>
      <c r="SJW50" s="168"/>
      <c r="SJX50" s="168"/>
      <c r="SJY50" s="173"/>
      <c r="SJZ50" s="168"/>
      <c r="SKA50" s="164"/>
      <c r="SKB50" s="167"/>
      <c r="SKC50" s="168"/>
      <c r="SKD50" s="172"/>
      <c r="SKE50" s="168"/>
      <c r="SKF50" s="168"/>
      <c r="SKG50" s="168"/>
      <c r="SKH50" s="173"/>
      <c r="SKI50" s="168"/>
      <c r="SKJ50" s="164"/>
      <c r="SKK50" s="167"/>
      <c r="SKL50" s="168"/>
      <c r="SKM50" s="172"/>
      <c r="SKN50" s="168"/>
      <c r="SKO50" s="168"/>
      <c r="SKP50" s="168"/>
      <c r="SKQ50" s="173"/>
      <c r="SKR50" s="168"/>
      <c r="SKS50" s="164"/>
      <c r="SKT50" s="167"/>
      <c r="SKU50" s="168"/>
      <c r="SKV50" s="172"/>
      <c r="SKW50" s="168"/>
      <c r="SKX50" s="168"/>
      <c r="SKY50" s="168"/>
      <c r="SKZ50" s="173"/>
      <c r="SLA50" s="168"/>
      <c r="SLB50" s="164"/>
      <c r="SLC50" s="167"/>
      <c r="SLD50" s="168"/>
      <c r="SLE50" s="172"/>
      <c r="SLF50" s="168"/>
      <c r="SLG50" s="168"/>
      <c r="SLH50" s="168"/>
      <c r="SLI50" s="173"/>
      <c r="SLJ50" s="168"/>
      <c r="SLK50" s="164"/>
      <c r="SLL50" s="167"/>
      <c r="SLM50" s="168"/>
      <c r="SLN50" s="172"/>
      <c r="SLO50" s="168"/>
      <c r="SLP50" s="168"/>
      <c r="SLQ50" s="168"/>
      <c r="SLR50" s="173"/>
      <c r="SLS50" s="168"/>
      <c r="SLT50" s="164"/>
      <c r="SLU50" s="167"/>
      <c r="SLV50" s="168"/>
      <c r="SLW50" s="172"/>
      <c r="SLX50" s="168"/>
      <c r="SLY50" s="168"/>
      <c r="SLZ50" s="168"/>
      <c r="SMA50" s="173"/>
      <c r="SMB50" s="168"/>
      <c r="SMC50" s="164"/>
      <c r="SMD50" s="167"/>
      <c r="SME50" s="168"/>
      <c r="SMF50" s="172"/>
      <c r="SMG50" s="168"/>
      <c r="SMH50" s="168"/>
      <c r="SMI50" s="168"/>
      <c r="SMJ50" s="173"/>
      <c r="SMK50" s="168"/>
      <c r="SML50" s="164"/>
      <c r="SMM50" s="167"/>
      <c r="SMN50" s="168"/>
      <c r="SMO50" s="172"/>
      <c r="SMP50" s="168"/>
      <c r="SMQ50" s="168"/>
      <c r="SMR50" s="168"/>
      <c r="SMS50" s="173"/>
      <c r="SMT50" s="168"/>
      <c r="SMU50" s="164"/>
      <c r="SMV50" s="167"/>
      <c r="SMW50" s="168"/>
      <c r="SMX50" s="172"/>
      <c r="SMY50" s="168"/>
      <c r="SMZ50" s="168"/>
      <c r="SNA50" s="168"/>
      <c r="SNB50" s="173"/>
      <c r="SNC50" s="168"/>
      <c r="SND50" s="164"/>
      <c r="SNE50" s="167"/>
      <c r="SNF50" s="168"/>
      <c r="SNG50" s="172"/>
      <c r="SNH50" s="168"/>
      <c r="SNI50" s="168"/>
      <c r="SNJ50" s="168"/>
      <c r="SNK50" s="173"/>
      <c r="SNL50" s="168"/>
      <c r="SNM50" s="164"/>
      <c r="SNN50" s="167"/>
      <c r="SNO50" s="168"/>
      <c r="SNP50" s="172"/>
      <c r="SNQ50" s="168"/>
      <c r="SNR50" s="168"/>
      <c r="SNS50" s="168"/>
      <c r="SNT50" s="173"/>
      <c r="SNU50" s="168"/>
      <c r="SNV50" s="164"/>
      <c r="SNW50" s="167"/>
      <c r="SNX50" s="168"/>
      <c r="SNY50" s="172"/>
      <c r="SNZ50" s="168"/>
      <c r="SOA50" s="168"/>
      <c r="SOB50" s="168"/>
      <c r="SOC50" s="173"/>
      <c r="SOD50" s="168"/>
      <c r="SOE50" s="164"/>
      <c r="SOF50" s="167"/>
      <c r="SOG50" s="168"/>
      <c r="SOH50" s="172"/>
      <c r="SOI50" s="168"/>
      <c r="SOJ50" s="168"/>
      <c r="SOK50" s="168"/>
      <c r="SOL50" s="173"/>
      <c r="SOM50" s="168"/>
      <c r="SON50" s="164"/>
      <c r="SOO50" s="167"/>
      <c r="SOP50" s="168"/>
      <c r="SOQ50" s="172"/>
      <c r="SOR50" s="168"/>
      <c r="SOS50" s="168"/>
      <c r="SOT50" s="168"/>
      <c r="SOU50" s="173"/>
      <c r="SOV50" s="168"/>
      <c r="SOW50" s="164"/>
      <c r="SOX50" s="167"/>
      <c r="SOY50" s="168"/>
      <c r="SOZ50" s="172"/>
      <c r="SPA50" s="168"/>
      <c r="SPB50" s="168"/>
      <c r="SPC50" s="168"/>
      <c r="SPD50" s="173"/>
      <c r="SPE50" s="168"/>
      <c r="SPF50" s="164"/>
      <c r="SPG50" s="167"/>
      <c r="SPH50" s="168"/>
      <c r="SPI50" s="172"/>
      <c r="SPJ50" s="168"/>
      <c r="SPK50" s="168"/>
      <c r="SPL50" s="168"/>
      <c r="SPM50" s="173"/>
      <c r="SPN50" s="168"/>
      <c r="SPO50" s="164"/>
      <c r="SPP50" s="167"/>
      <c r="SPQ50" s="168"/>
      <c r="SPR50" s="172"/>
      <c r="SPS50" s="168"/>
      <c r="SPT50" s="168"/>
      <c r="SPU50" s="168"/>
      <c r="SPV50" s="173"/>
      <c r="SPW50" s="168"/>
      <c r="SPX50" s="164"/>
      <c r="SPY50" s="167"/>
      <c r="SPZ50" s="168"/>
      <c r="SQA50" s="172"/>
      <c r="SQB50" s="168"/>
      <c r="SQC50" s="168"/>
      <c r="SQD50" s="168"/>
      <c r="SQE50" s="173"/>
      <c r="SQF50" s="168"/>
      <c r="SQG50" s="164"/>
      <c r="SQH50" s="167"/>
      <c r="SQI50" s="168"/>
      <c r="SQJ50" s="172"/>
      <c r="SQK50" s="168"/>
      <c r="SQL50" s="168"/>
      <c r="SQM50" s="168"/>
      <c r="SQN50" s="173"/>
      <c r="SQO50" s="168"/>
      <c r="SQP50" s="164"/>
      <c r="SQQ50" s="167"/>
      <c r="SQR50" s="168"/>
      <c r="SQS50" s="172"/>
      <c r="SQT50" s="168"/>
      <c r="SQU50" s="168"/>
      <c r="SQV50" s="168"/>
      <c r="SQW50" s="173"/>
      <c r="SQX50" s="168"/>
      <c r="SQY50" s="164"/>
      <c r="SQZ50" s="167"/>
      <c r="SRA50" s="168"/>
      <c r="SRB50" s="172"/>
      <c r="SRC50" s="168"/>
      <c r="SRD50" s="168"/>
      <c r="SRE50" s="168"/>
      <c r="SRF50" s="173"/>
      <c r="SRG50" s="168"/>
      <c r="SRH50" s="164"/>
      <c r="SRI50" s="167"/>
      <c r="SRJ50" s="168"/>
      <c r="SRK50" s="172"/>
      <c r="SRL50" s="168"/>
      <c r="SRM50" s="168"/>
      <c r="SRN50" s="168"/>
      <c r="SRO50" s="173"/>
      <c r="SRP50" s="168"/>
      <c r="SRQ50" s="164"/>
      <c r="SRR50" s="167"/>
      <c r="SRS50" s="168"/>
      <c r="SRT50" s="172"/>
      <c r="SRU50" s="168"/>
      <c r="SRV50" s="168"/>
      <c r="SRW50" s="168"/>
      <c r="SRX50" s="173"/>
      <c r="SRY50" s="168"/>
      <c r="SRZ50" s="164"/>
      <c r="SSA50" s="167"/>
      <c r="SSB50" s="168"/>
      <c r="SSC50" s="172"/>
      <c r="SSD50" s="168"/>
      <c r="SSE50" s="168"/>
      <c r="SSF50" s="168"/>
      <c r="SSG50" s="173"/>
      <c r="SSH50" s="168"/>
      <c r="SSI50" s="164"/>
      <c r="SSJ50" s="167"/>
      <c r="SSK50" s="168"/>
      <c r="SSL50" s="172"/>
      <c r="SSM50" s="168"/>
      <c r="SSN50" s="168"/>
      <c r="SSO50" s="168"/>
      <c r="SSP50" s="173"/>
      <c r="SSQ50" s="168"/>
      <c r="SSR50" s="164"/>
      <c r="SSS50" s="167"/>
      <c r="SST50" s="168"/>
      <c r="SSU50" s="172"/>
      <c r="SSV50" s="168"/>
      <c r="SSW50" s="168"/>
      <c r="SSX50" s="168"/>
      <c r="SSY50" s="173"/>
      <c r="SSZ50" s="168"/>
      <c r="STA50" s="164"/>
      <c r="STB50" s="167"/>
      <c r="STC50" s="168"/>
      <c r="STD50" s="172"/>
      <c r="STE50" s="168"/>
      <c r="STF50" s="168"/>
      <c r="STG50" s="168"/>
      <c r="STH50" s="173"/>
      <c r="STI50" s="168"/>
      <c r="STJ50" s="164"/>
      <c r="STK50" s="167"/>
      <c r="STL50" s="168"/>
      <c r="STM50" s="172"/>
      <c r="STN50" s="168"/>
      <c r="STO50" s="168"/>
      <c r="STP50" s="168"/>
      <c r="STQ50" s="173"/>
      <c r="STR50" s="168"/>
      <c r="STS50" s="164"/>
      <c r="STT50" s="167"/>
      <c r="STU50" s="168"/>
      <c r="STV50" s="172"/>
      <c r="STW50" s="168"/>
      <c r="STX50" s="168"/>
      <c r="STY50" s="168"/>
      <c r="STZ50" s="173"/>
      <c r="SUA50" s="168"/>
      <c r="SUB50" s="164"/>
      <c r="SUC50" s="167"/>
      <c r="SUD50" s="168"/>
      <c r="SUE50" s="172"/>
      <c r="SUF50" s="168"/>
      <c r="SUG50" s="168"/>
      <c r="SUH50" s="168"/>
      <c r="SUI50" s="173"/>
      <c r="SUJ50" s="168"/>
      <c r="SUK50" s="164"/>
      <c r="SUL50" s="167"/>
      <c r="SUM50" s="168"/>
      <c r="SUN50" s="172"/>
      <c r="SUO50" s="168"/>
      <c r="SUP50" s="168"/>
      <c r="SUQ50" s="168"/>
      <c r="SUR50" s="173"/>
      <c r="SUS50" s="168"/>
      <c r="SUT50" s="164"/>
      <c r="SUU50" s="167"/>
      <c r="SUV50" s="168"/>
      <c r="SUW50" s="172"/>
      <c r="SUX50" s="168"/>
      <c r="SUY50" s="168"/>
      <c r="SUZ50" s="168"/>
      <c r="SVA50" s="173"/>
      <c r="SVB50" s="168"/>
      <c r="SVC50" s="164"/>
      <c r="SVD50" s="167"/>
      <c r="SVE50" s="168"/>
      <c r="SVF50" s="172"/>
      <c r="SVG50" s="168"/>
      <c r="SVH50" s="168"/>
      <c r="SVI50" s="168"/>
      <c r="SVJ50" s="173"/>
      <c r="SVK50" s="168"/>
      <c r="SVL50" s="164"/>
      <c r="SVM50" s="167"/>
      <c r="SVN50" s="168"/>
      <c r="SVO50" s="172"/>
      <c r="SVP50" s="168"/>
      <c r="SVQ50" s="168"/>
      <c r="SVR50" s="168"/>
      <c r="SVS50" s="173"/>
      <c r="SVT50" s="168"/>
      <c r="SVU50" s="164"/>
      <c r="SVV50" s="167"/>
      <c r="SVW50" s="168"/>
      <c r="SVX50" s="172"/>
      <c r="SVY50" s="168"/>
      <c r="SVZ50" s="168"/>
      <c r="SWA50" s="168"/>
      <c r="SWB50" s="173"/>
      <c r="SWC50" s="168"/>
      <c r="SWD50" s="164"/>
      <c r="SWE50" s="167"/>
      <c r="SWF50" s="168"/>
      <c r="SWG50" s="172"/>
      <c r="SWH50" s="168"/>
      <c r="SWI50" s="168"/>
      <c r="SWJ50" s="168"/>
      <c r="SWK50" s="173"/>
      <c r="SWL50" s="168"/>
      <c r="SWM50" s="164"/>
      <c r="SWN50" s="167"/>
      <c r="SWO50" s="168"/>
      <c r="SWP50" s="172"/>
      <c r="SWQ50" s="168"/>
      <c r="SWR50" s="168"/>
      <c r="SWS50" s="168"/>
      <c r="SWT50" s="173"/>
      <c r="SWU50" s="168"/>
      <c r="SWV50" s="164"/>
      <c r="SWW50" s="167"/>
      <c r="SWX50" s="168"/>
      <c r="SWY50" s="172"/>
      <c r="SWZ50" s="168"/>
      <c r="SXA50" s="168"/>
      <c r="SXB50" s="168"/>
      <c r="SXC50" s="173"/>
      <c r="SXD50" s="168"/>
      <c r="SXE50" s="164"/>
      <c r="SXF50" s="167"/>
      <c r="SXG50" s="168"/>
      <c r="SXH50" s="172"/>
      <c r="SXI50" s="168"/>
      <c r="SXJ50" s="168"/>
      <c r="SXK50" s="168"/>
      <c r="SXL50" s="173"/>
      <c r="SXM50" s="168"/>
      <c r="SXN50" s="164"/>
      <c r="SXO50" s="167"/>
      <c r="SXP50" s="168"/>
      <c r="SXQ50" s="172"/>
      <c r="SXR50" s="168"/>
      <c r="SXS50" s="168"/>
      <c r="SXT50" s="168"/>
      <c r="SXU50" s="173"/>
      <c r="SXV50" s="168"/>
      <c r="SXW50" s="164"/>
      <c r="SXX50" s="167"/>
      <c r="SXY50" s="168"/>
      <c r="SXZ50" s="172"/>
      <c r="SYA50" s="168"/>
      <c r="SYB50" s="168"/>
      <c r="SYC50" s="168"/>
      <c r="SYD50" s="173"/>
      <c r="SYE50" s="168"/>
      <c r="SYF50" s="164"/>
      <c r="SYG50" s="167"/>
      <c r="SYH50" s="168"/>
      <c r="SYI50" s="172"/>
      <c r="SYJ50" s="168"/>
      <c r="SYK50" s="168"/>
      <c r="SYL50" s="168"/>
      <c r="SYM50" s="173"/>
      <c r="SYN50" s="168"/>
      <c r="SYO50" s="164"/>
      <c r="SYP50" s="167"/>
      <c r="SYQ50" s="168"/>
      <c r="SYR50" s="172"/>
      <c r="SYS50" s="168"/>
      <c r="SYT50" s="168"/>
      <c r="SYU50" s="168"/>
      <c r="SYV50" s="173"/>
      <c r="SYW50" s="168"/>
      <c r="SYX50" s="164"/>
      <c r="SYY50" s="167"/>
      <c r="SYZ50" s="168"/>
      <c r="SZA50" s="172"/>
      <c r="SZB50" s="168"/>
      <c r="SZC50" s="168"/>
      <c r="SZD50" s="168"/>
      <c r="SZE50" s="173"/>
      <c r="SZF50" s="168"/>
      <c r="SZG50" s="164"/>
      <c r="SZH50" s="167"/>
      <c r="SZI50" s="168"/>
      <c r="SZJ50" s="172"/>
      <c r="SZK50" s="168"/>
      <c r="SZL50" s="168"/>
      <c r="SZM50" s="168"/>
      <c r="SZN50" s="173"/>
      <c r="SZO50" s="168"/>
      <c r="SZP50" s="164"/>
      <c r="SZQ50" s="167"/>
      <c r="SZR50" s="168"/>
      <c r="SZS50" s="172"/>
      <c r="SZT50" s="168"/>
      <c r="SZU50" s="168"/>
      <c r="SZV50" s="168"/>
      <c r="SZW50" s="173"/>
      <c r="SZX50" s="168"/>
      <c r="SZY50" s="164"/>
      <c r="SZZ50" s="167"/>
      <c r="TAA50" s="168"/>
      <c r="TAB50" s="172"/>
      <c r="TAC50" s="168"/>
      <c r="TAD50" s="168"/>
      <c r="TAE50" s="168"/>
      <c r="TAF50" s="173"/>
      <c r="TAG50" s="168"/>
      <c r="TAH50" s="164"/>
      <c r="TAI50" s="167"/>
      <c r="TAJ50" s="168"/>
      <c r="TAK50" s="172"/>
      <c r="TAL50" s="168"/>
      <c r="TAM50" s="168"/>
      <c r="TAN50" s="168"/>
      <c r="TAO50" s="173"/>
      <c r="TAP50" s="168"/>
      <c r="TAQ50" s="164"/>
      <c r="TAR50" s="167"/>
      <c r="TAS50" s="168"/>
      <c r="TAT50" s="172"/>
      <c r="TAU50" s="168"/>
      <c r="TAV50" s="168"/>
      <c r="TAW50" s="168"/>
      <c r="TAX50" s="173"/>
      <c r="TAY50" s="168"/>
      <c r="TAZ50" s="164"/>
      <c r="TBA50" s="167"/>
      <c r="TBB50" s="168"/>
      <c r="TBC50" s="172"/>
      <c r="TBD50" s="168"/>
      <c r="TBE50" s="168"/>
      <c r="TBF50" s="168"/>
      <c r="TBG50" s="173"/>
      <c r="TBH50" s="168"/>
      <c r="TBI50" s="164"/>
      <c r="TBJ50" s="167"/>
      <c r="TBK50" s="168"/>
      <c r="TBL50" s="172"/>
      <c r="TBM50" s="168"/>
      <c r="TBN50" s="168"/>
      <c r="TBO50" s="168"/>
      <c r="TBP50" s="173"/>
      <c r="TBQ50" s="168"/>
      <c r="TBR50" s="164"/>
      <c r="TBS50" s="167"/>
      <c r="TBT50" s="168"/>
      <c r="TBU50" s="172"/>
      <c r="TBV50" s="168"/>
      <c r="TBW50" s="168"/>
      <c r="TBX50" s="168"/>
      <c r="TBY50" s="173"/>
      <c r="TBZ50" s="168"/>
      <c r="TCA50" s="164"/>
      <c r="TCB50" s="167"/>
      <c r="TCC50" s="168"/>
      <c r="TCD50" s="172"/>
      <c r="TCE50" s="168"/>
      <c r="TCF50" s="168"/>
      <c r="TCG50" s="168"/>
      <c r="TCH50" s="173"/>
      <c r="TCI50" s="168"/>
      <c r="TCJ50" s="164"/>
      <c r="TCK50" s="167"/>
      <c r="TCL50" s="168"/>
      <c r="TCM50" s="172"/>
      <c r="TCN50" s="168"/>
      <c r="TCO50" s="168"/>
      <c r="TCP50" s="168"/>
      <c r="TCQ50" s="173"/>
      <c r="TCR50" s="168"/>
      <c r="TCS50" s="164"/>
      <c r="TCT50" s="167"/>
      <c r="TCU50" s="168"/>
      <c r="TCV50" s="172"/>
      <c r="TCW50" s="168"/>
      <c r="TCX50" s="168"/>
      <c r="TCY50" s="168"/>
      <c r="TCZ50" s="173"/>
      <c r="TDA50" s="168"/>
      <c r="TDB50" s="164"/>
      <c r="TDC50" s="167"/>
      <c r="TDD50" s="168"/>
      <c r="TDE50" s="172"/>
      <c r="TDF50" s="168"/>
      <c r="TDG50" s="168"/>
      <c r="TDH50" s="168"/>
      <c r="TDI50" s="173"/>
      <c r="TDJ50" s="168"/>
      <c r="TDK50" s="164"/>
      <c r="TDL50" s="167"/>
      <c r="TDM50" s="168"/>
      <c r="TDN50" s="172"/>
      <c r="TDO50" s="168"/>
      <c r="TDP50" s="168"/>
      <c r="TDQ50" s="168"/>
      <c r="TDR50" s="173"/>
      <c r="TDS50" s="168"/>
      <c r="TDT50" s="164"/>
      <c r="TDU50" s="167"/>
      <c r="TDV50" s="168"/>
      <c r="TDW50" s="172"/>
      <c r="TDX50" s="168"/>
      <c r="TDY50" s="168"/>
      <c r="TDZ50" s="168"/>
      <c r="TEA50" s="173"/>
      <c r="TEB50" s="168"/>
      <c r="TEC50" s="164"/>
      <c r="TED50" s="167"/>
      <c r="TEE50" s="168"/>
      <c r="TEF50" s="172"/>
      <c r="TEG50" s="168"/>
      <c r="TEH50" s="168"/>
      <c r="TEI50" s="168"/>
      <c r="TEJ50" s="173"/>
      <c r="TEK50" s="168"/>
      <c r="TEL50" s="164"/>
      <c r="TEM50" s="167"/>
      <c r="TEN50" s="168"/>
      <c r="TEO50" s="172"/>
      <c r="TEP50" s="168"/>
      <c r="TEQ50" s="168"/>
      <c r="TER50" s="168"/>
      <c r="TES50" s="173"/>
      <c r="TET50" s="168"/>
      <c r="TEU50" s="164"/>
      <c r="TEV50" s="167"/>
      <c r="TEW50" s="168"/>
      <c r="TEX50" s="172"/>
      <c r="TEY50" s="168"/>
      <c r="TEZ50" s="168"/>
      <c r="TFA50" s="168"/>
      <c r="TFB50" s="173"/>
      <c r="TFC50" s="168"/>
      <c r="TFD50" s="164"/>
      <c r="TFE50" s="167"/>
      <c r="TFF50" s="168"/>
      <c r="TFG50" s="172"/>
      <c r="TFH50" s="168"/>
      <c r="TFI50" s="168"/>
      <c r="TFJ50" s="168"/>
      <c r="TFK50" s="173"/>
      <c r="TFL50" s="168"/>
      <c r="TFM50" s="164"/>
      <c r="TFN50" s="167"/>
      <c r="TFO50" s="168"/>
      <c r="TFP50" s="172"/>
      <c r="TFQ50" s="168"/>
      <c r="TFR50" s="168"/>
      <c r="TFS50" s="168"/>
      <c r="TFT50" s="173"/>
      <c r="TFU50" s="168"/>
      <c r="TFV50" s="164"/>
      <c r="TFW50" s="167"/>
      <c r="TFX50" s="168"/>
      <c r="TFY50" s="172"/>
      <c r="TFZ50" s="168"/>
      <c r="TGA50" s="168"/>
      <c r="TGB50" s="168"/>
      <c r="TGC50" s="173"/>
      <c r="TGD50" s="168"/>
      <c r="TGE50" s="164"/>
      <c r="TGF50" s="167"/>
      <c r="TGG50" s="168"/>
      <c r="TGH50" s="172"/>
      <c r="TGI50" s="168"/>
      <c r="TGJ50" s="168"/>
      <c r="TGK50" s="168"/>
      <c r="TGL50" s="173"/>
      <c r="TGM50" s="168"/>
      <c r="TGN50" s="164"/>
      <c r="TGO50" s="167"/>
      <c r="TGP50" s="168"/>
      <c r="TGQ50" s="172"/>
      <c r="TGR50" s="168"/>
      <c r="TGS50" s="168"/>
      <c r="TGT50" s="168"/>
      <c r="TGU50" s="173"/>
      <c r="TGV50" s="168"/>
      <c r="TGW50" s="164"/>
      <c r="TGX50" s="167"/>
      <c r="TGY50" s="168"/>
      <c r="TGZ50" s="172"/>
      <c r="THA50" s="168"/>
      <c r="THB50" s="168"/>
      <c r="THC50" s="168"/>
      <c r="THD50" s="173"/>
      <c r="THE50" s="168"/>
      <c r="THF50" s="164"/>
      <c r="THG50" s="167"/>
      <c r="THH50" s="168"/>
      <c r="THI50" s="172"/>
      <c r="THJ50" s="168"/>
      <c r="THK50" s="168"/>
      <c r="THL50" s="168"/>
      <c r="THM50" s="173"/>
      <c r="THN50" s="168"/>
      <c r="THO50" s="164"/>
      <c r="THP50" s="167"/>
      <c r="THQ50" s="168"/>
      <c r="THR50" s="172"/>
      <c r="THS50" s="168"/>
      <c r="THT50" s="168"/>
      <c r="THU50" s="168"/>
      <c r="THV50" s="173"/>
      <c r="THW50" s="168"/>
      <c r="THX50" s="164"/>
      <c r="THY50" s="167"/>
      <c r="THZ50" s="168"/>
      <c r="TIA50" s="172"/>
      <c r="TIB50" s="168"/>
      <c r="TIC50" s="168"/>
      <c r="TID50" s="168"/>
      <c r="TIE50" s="173"/>
      <c r="TIF50" s="168"/>
      <c r="TIG50" s="164"/>
      <c r="TIH50" s="167"/>
      <c r="TII50" s="168"/>
      <c r="TIJ50" s="172"/>
      <c r="TIK50" s="168"/>
      <c r="TIL50" s="168"/>
      <c r="TIM50" s="168"/>
      <c r="TIN50" s="173"/>
      <c r="TIO50" s="168"/>
      <c r="TIP50" s="164"/>
      <c r="TIQ50" s="167"/>
      <c r="TIR50" s="168"/>
      <c r="TIS50" s="172"/>
      <c r="TIT50" s="168"/>
      <c r="TIU50" s="168"/>
      <c r="TIV50" s="168"/>
      <c r="TIW50" s="173"/>
      <c r="TIX50" s="168"/>
      <c r="TIY50" s="164"/>
      <c r="TIZ50" s="167"/>
      <c r="TJA50" s="168"/>
      <c r="TJB50" s="172"/>
      <c r="TJC50" s="168"/>
      <c r="TJD50" s="168"/>
      <c r="TJE50" s="168"/>
      <c r="TJF50" s="173"/>
      <c r="TJG50" s="168"/>
      <c r="TJH50" s="164"/>
      <c r="TJI50" s="167"/>
      <c r="TJJ50" s="168"/>
      <c r="TJK50" s="172"/>
      <c r="TJL50" s="168"/>
      <c r="TJM50" s="168"/>
      <c r="TJN50" s="168"/>
      <c r="TJO50" s="173"/>
      <c r="TJP50" s="168"/>
      <c r="TJQ50" s="164"/>
      <c r="TJR50" s="167"/>
      <c r="TJS50" s="168"/>
      <c r="TJT50" s="172"/>
      <c r="TJU50" s="168"/>
      <c r="TJV50" s="168"/>
      <c r="TJW50" s="168"/>
      <c r="TJX50" s="173"/>
      <c r="TJY50" s="168"/>
      <c r="TJZ50" s="164"/>
      <c r="TKA50" s="167"/>
      <c r="TKB50" s="168"/>
      <c r="TKC50" s="172"/>
      <c r="TKD50" s="168"/>
      <c r="TKE50" s="168"/>
      <c r="TKF50" s="168"/>
      <c r="TKG50" s="173"/>
      <c r="TKH50" s="168"/>
      <c r="TKI50" s="164"/>
      <c r="TKJ50" s="167"/>
      <c r="TKK50" s="168"/>
      <c r="TKL50" s="172"/>
      <c r="TKM50" s="168"/>
      <c r="TKN50" s="168"/>
      <c r="TKO50" s="168"/>
      <c r="TKP50" s="173"/>
      <c r="TKQ50" s="168"/>
      <c r="TKR50" s="164"/>
      <c r="TKS50" s="167"/>
      <c r="TKT50" s="168"/>
      <c r="TKU50" s="172"/>
      <c r="TKV50" s="168"/>
      <c r="TKW50" s="168"/>
      <c r="TKX50" s="168"/>
      <c r="TKY50" s="173"/>
      <c r="TKZ50" s="168"/>
      <c r="TLA50" s="164"/>
      <c r="TLB50" s="167"/>
      <c r="TLC50" s="168"/>
      <c r="TLD50" s="172"/>
      <c r="TLE50" s="168"/>
      <c r="TLF50" s="168"/>
      <c r="TLG50" s="168"/>
      <c r="TLH50" s="173"/>
      <c r="TLI50" s="168"/>
      <c r="TLJ50" s="164"/>
      <c r="TLK50" s="167"/>
      <c r="TLL50" s="168"/>
      <c r="TLM50" s="172"/>
      <c r="TLN50" s="168"/>
      <c r="TLO50" s="168"/>
      <c r="TLP50" s="168"/>
      <c r="TLQ50" s="173"/>
      <c r="TLR50" s="168"/>
      <c r="TLS50" s="164"/>
      <c r="TLT50" s="167"/>
      <c r="TLU50" s="168"/>
      <c r="TLV50" s="172"/>
      <c r="TLW50" s="168"/>
      <c r="TLX50" s="168"/>
      <c r="TLY50" s="168"/>
      <c r="TLZ50" s="173"/>
      <c r="TMA50" s="168"/>
      <c r="TMB50" s="164"/>
      <c r="TMC50" s="167"/>
      <c r="TMD50" s="168"/>
      <c r="TME50" s="172"/>
      <c r="TMF50" s="168"/>
      <c r="TMG50" s="168"/>
      <c r="TMH50" s="168"/>
      <c r="TMI50" s="173"/>
      <c r="TMJ50" s="168"/>
      <c r="TMK50" s="164"/>
      <c r="TML50" s="167"/>
      <c r="TMM50" s="168"/>
      <c r="TMN50" s="172"/>
      <c r="TMO50" s="168"/>
      <c r="TMP50" s="168"/>
      <c r="TMQ50" s="168"/>
      <c r="TMR50" s="173"/>
      <c r="TMS50" s="168"/>
      <c r="TMT50" s="164"/>
      <c r="TMU50" s="167"/>
      <c r="TMV50" s="168"/>
      <c r="TMW50" s="172"/>
      <c r="TMX50" s="168"/>
      <c r="TMY50" s="168"/>
      <c r="TMZ50" s="168"/>
      <c r="TNA50" s="173"/>
      <c r="TNB50" s="168"/>
      <c r="TNC50" s="164"/>
      <c r="TND50" s="167"/>
      <c r="TNE50" s="168"/>
      <c r="TNF50" s="172"/>
      <c r="TNG50" s="168"/>
      <c r="TNH50" s="168"/>
      <c r="TNI50" s="168"/>
      <c r="TNJ50" s="173"/>
      <c r="TNK50" s="168"/>
      <c r="TNL50" s="164"/>
      <c r="TNM50" s="167"/>
      <c r="TNN50" s="168"/>
      <c r="TNO50" s="172"/>
      <c r="TNP50" s="168"/>
      <c r="TNQ50" s="168"/>
      <c r="TNR50" s="168"/>
      <c r="TNS50" s="173"/>
      <c r="TNT50" s="168"/>
      <c r="TNU50" s="164"/>
      <c r="TNV50" s="167"/>
      <c r="TNW50" s="168"/>
      <c r="TNX50" s="172"/>
      <c r="TNY50" s="168"/>
      <c r="TNZ50" s="168"/>
      <c r="TOA50" s="168"/>
      <c r="TOB50" s="173"/>
      <c r="TOC50" s="168"/>
      <c r="TOD50" s="164"/>
      <c r="TOE50" s="167"/>
      <c r="TOF50" s="168"/>
      <c r="TOG50" s="172"/>
      <c r="TOH50" s="168"/>
      <c r="TOI50" s="168"/>
      <c r="TOJ50" s="168"/>
      <c r="TOK50" s="173"/>
      <c r="TOL50" s="168"/>
      <c r="TOM50" s="164"/>
      <c r="TON50" s="167"/>
      <c r="TOO50" s="168"/>
      <c r="TOP50" s="172"/>
      <c r="TOQ50" s="168"/>
      <c r="TOR50" s="168"/>
      <c r="TOS50" s="168"/>
      <c r="TOT50" s="173"/>
      <c r="TOU50" s="168"/>
      <c r="TOV50" s="164"/>
      <c r="TOW50" s="167"/>
      <c r="TOX50" s="168"/>
      <c r="TOY50" s="172"/>
      <c r="TOZ50" s="168"/>
      <c r="TPA50" s="168"/>
      <c r="TPB50" s="168"/>
      <c r="TPC50" s="173"/>
      <c r="TPD50" s="168"/>
      <c r="TPE50" s="164"/>
      <c r="TPF50" s="167"/>
      <c r="TPG50" s="168"/>
      <c r="TPH50" s="172"/>
      <c r="TPI50" s="168"/>
      <c r="TPJ50" s="168"/>
      <c r="TPK50" s="168"/>
      <c r="TPL50" s="173"/>
      <c r="TPM50" s="168"/>
      <c r="TPN50" s="164"/>
      <c r="TPO50" s="167"/>
      <c r="TPP50" s="168"/>
      <c r="TPQ50" s="172"/>
      <c r="TPR50" s="168"/>
      <c r="TPS50" s="168"/>
      <c r="TPT50" s="168"/>
      <c r="TPU50" s="173"/>
      <c r="TPV50" s="168"/>
      <c r="TPW50" s="164"/>
      <c r="TPX50" s="167"/>
      <c r="TPY50" s="168"/>
      <c r="TPZ50" s="172"/>
      <c r="TQA50" s="168"/>
      <c r="TQB50" s="168"/>
      <c r="TQC50" s="168"/>
      <c r="TQD50" s="173"/>
      <c r="TQE50" s="168"/>
      <c r="TQF50" s="164"/>
      <c r="TQG50" s="167"/>
      <c r="TQH50" s="168"/>
      <c r="TQI50" s="172"/>
      <c r="TQJ50" s="168"/>
      <c r="TQK50" s="168"/>
      <c r="TQL50" s="168"/>
      <c r="TQM50" s="173"/>
      <c r="TQN50" s="168"/>
      <c r="TQO50" s="164"/>
      <c r="TQP50" s="167"/>
      <c r="TQQ50" s="168"/>
      <c r="TQR50" s="172"/>
      <c r="TQS50" s="168"/>
      <c r="TQT50" s="168"/>
      <c r="TQU50" s="168"/>
      <c r="TQV50" s="173"/>
      <c r="TQW50" s="168"/>
      <c r="TQX50" s="164"/>
      <c r="TQY50" s="167"/>
      <c r="TQZ50" s="168"/>
      <c r="TRA50" s="172"/>
      <c r="TRB50" s="168"/>
      <c r="TRC50" s="168"/>
      <c r="TRD50" s="168"/>
      <c r="TRE50" s="173"/>
      <c r="TRF50" s="168"/>
      <c r="TRG50" s="164"/>
      <c r="TRH50" s="167"/>
      <c r="TRI50" s="168"/>
      <c r="TRJ50" s="172"/>
      <c r="TRK50" s="168"/>
      <c r="TRL50" s="168"/>
      <c r="TRM50" s="168"/>
      <c r="TRN50" s="173"/>
      <c r="TRO50" s="168"/>
      <c r="TRP50" s="164"/>
      <c r="TRQ50" s="167"/>
      <c r="TRR50" s="168"/>
      <c r="TRS50" s="172"/>
      <c r="TRT50" s="168"/>
      <c r="TRU50" s="168"/>
      <c r="TRV50" s="168"/>
      <c r="TRW50" s="173"/>
      <c r="TRX50" s="168"/>
      <c r="TRY50" s="164"/>
      <c r="TRZ50" s="167"/>
      <c r="TSA50" s="168"/>
      <c r="TSB50" s="172"/>
      <c r="TSC50" s="168"/>
      <c r="TSD50" s="168"/>
      <c r="TSE50" s="168"/>
      <c r="TSF50" s="173"/>
      <c r="TSG50" s="168"/>
      <c r="TSH50" s="164"/>
      <c r="TSI50" s="167"/>
      <c r="TSJ50" s="168"/>
      <c r="TSK50" s="172"/>
      <c r="TSL50" s="168"/>
      <c r="TSM50" s="168"/>
      <c r="TSN50" s="168"/>
      <c r="TSO50" s="173"/>
      <c r="TSP50" s="168"/>
      <c r="TSQ50" s="164"/>
      <c r="TSR50" s="167"/>
      <c r="TSS50" s="168"/>
      <c r="TST50" s="172"/>
      <c r="TSU50" s="168"/>
      <c r="TSV50" s="168"/>
      <c r="TSW50" s="168"/>
      <c r="TSX50" s="173"/>
      <c r="TSY50" s="168"/>
      <c r="TSZ50" s="164"/>
      <c r="TTA50" s="167"/>
      <c r="TTB50" s="168"/>
      <c r="TTC50" s="172"/>
      <c r="TTD50" s="168"/>
      <c r="TTE50" s="168"/>
      <c r="TTF50" s="168"/>
      <c r="TTG50" s="173"/>
      <c r="TTH50" s="168"/>
      <c r="TTI50" s="164"/>
      <c r="TTJ50" s="167"/>
      <c r="TTK50" s="168"/>
      <c r="TTL50" s="172"/>
      <c r="TTM50" s="168"/>
      <c r="TTN50" s="168"/>
      <c r="TTO50" s="168"/>
      <c r="TTP50" s="173"/>
      <c r="TTQ50" s="168"/>
      <c r="TTR50" s="164"/>
      <c r="TTS50" s="167"/>
      <c r="TTT50" s="168"/>
      <c r="TTU50" s="172"/>
      <c r="TTV50" s="168"/>
      <c r="TTW50" s="168"/>
      <c r="TTX50" s="168"/>
      <c r="TTY50" s="173"/>
      <c r="TTZ50" s="168"/>
      <c r="TUA50" s="164"/>
      <c r="TUB50" s="167"/>
      <c r="TUC50" s="168"/>
      <c r="TUD50" s="172"/>
      <c r="TUE50" s="168"/>
      <c r="TUF50" s="168"/>
      <c r="TUG50" s="168"/>
      <c r="TUH50" s="173"/>
      <c r="TUI50" s="168"/>
      <c r="TUJ50" s="164"/>
      <c r="TUK50" s="167"/>
      <c r="TUL50" s="168"/>
      <c r="TUM50" s="172"/>
      <c r="TUN50" s="168"/>
      <c r="TUO50" s="168"/>
      <c r="TUP50" s="168"/>
      <c r="TUQ50" s="173"/>
      <c r="TUR50" s="168"/>
      <c r="TUS50" s="164"/>
      <c r="TUT50" s="167"/>
      <c r="TUU50" s="168"/>
      <c r="TUV50" s="172"/>
      <c r="TUW50" s="168"/>
      <c r="TUX50" s="168"/>
      <c r="TUY50" s="168"/>
      <c r="TUZ50" s="173"/>
      <c r="TVA50" s="168"/>
      <c r="TVB50" s="164"/>
      <c r="TVC50" s="167"/>
      <c r="TVD50" s="168"/>
      <c r="TVE50" s="172"/>
      <c r="TVF50" s="168"/>
      <c r="TVG50" s="168"/>
      <c r="TVH50" s="168"/>
      <c r="TVI50" s="173"/>
      <c r="TVJ50" s="168"/>
      <c r="TVK50" s="164"/>
      <c r="TVL50" s="167"/>
      <c r="TVM50" s="168"/>
      <c r="TVN50" s="172"/>
      <c r="TVO50" s="168"/>
      <c r="TVP50" s="168"/>
      <c r="TVQ50" s="168"/>
      <c r="TVR50" s="173"/>
      <c r="TVS50" s="168"/>
      <c r="TVT50" s="164"/>
      <c r="TVU50" s="167"/>
      <c r="TVV50" s="168"/>
      <c r="TVW50" s="172"/>
      <c r="TVX50" s="168"/>
      <c r="TVY50" s="168"/>
      <c r="TVZ50" s="168"/>
      <c r="TWA50" s="173"/>
      <c r="TWB50" s="168"/>
      <c r="TWC50" s="164"/>
      <c r="TWD50" s="167"/>
      <c r="TWE50" s="168"/>
      <c r="TWF50" s="172"/>
      <c r="TWG50" s="168"/>
      <c r="TWH50" s="168"/>
      <c r="TWI50" s="168"/>
      <c r="TWJ50" s="173"/>
      <c r="TWK50" s="168"/>
      <c r="TWL50" s="164"/>
      <c r="TWM50" s="167"/>
      <c r="TWN50" s="168"/>
      <c r="TWO50" s="172"/>
      <c r="TWP50" s="168"/>
      <c r="TWQ50" s="168"/>
      <c r="TWR50" s="168"/>
      <c r="TWS50" s="173"/>
      <c r="TWT50" s="168"/>
      <c r="TWU50" s="164"/>
      <c r="TWV50" s="167"/>
      <c r="TWW50" s="168"/>
      <c r="TWX50" s="172"/>
      <c r="TWY50" s="168"/>
      <c r="TWZ50" s="168"/>
      <c r="TXA50" s="168"/>
      <c r="TXB50" s="173"/>
      <c r="TXC50" s="168"/>
      <c r="TXD50" s="164"/>
      <c r="TXE50" s="167"/>
      <c r="TXF50" s="168"/>
      <c r="TXG50" s="172"/>
      <c r="TXH50" s="168"/>
      <c r="TXI50" s="168"/>
      <c r="TXJ50" s="168"/>
      <c r="TXK50" s="173"/>
      <c r="TXL50" s="168"/>
      <c r="TXM50" s="164"/>
      <c r="TXN50" s="167"/>
      <c r="TXO50" s="168"/>
      <c r="TXP50" s="172"/>
      <c r="TXQ50" s="168"/>
      <c r="TXR50" s="168"/>
      <c r="TXS50" s="168"/>
      <c r="TXT50" s="173"/>
      <c r="TXU50" s="168"/>
      <c r="TXV50" s="164"/>
      <c r="TXW50" s="167"/>
      <c r="TXX50" s="168"/>
      <c r="TXY50" s="172"/>
      <c r="TXZ50" s="168"/>
      <c r="TYA50" s="168"/>
      <c r="TYB50" s="168"/>
      <c r="TYC50" s="173"/>
      <c r="TYD50" s="168"/>
      <c r="TYE50" s="164"/>
      <c r="TYF50" s="167"/>
      <c r="TYG50" s="168"/>
      <c r="TYH50" s="172"/>
      <c r="TYI50" s="168"/>
      <c r="TYJ50" s="168"/>
      <c r="TYK50" s="168"/>
      <c r="TYL50" s="173"/>
      <c r="TYM50" s="168"/>
      <c r="TYN50" s="164"/>
      <c r="TYO50" s="167"/>
      <c r="TYP50" s="168"/>
      <c r="TYQ50" s="172"/>
      <c r="TYR50" s="168"/>
      <c r="TYS50" s="168"/>
      <c r="TYT50" s="168"/>
      <c r="TYU50" s="173"/>
      <c r="TYV50" s="168"/>
      <c r="TYW50" s="164"/>
      <c r="TYX50" s="167"/>
      <c r="TYY50" s="168"/>
      <c r="TYZ50" s="172"/>
      <c r="TZA50" s="168"/>
      <c r="TZB50" s="168"/>
      <c r="TZC50" s="168"/>
      <c r="TZD50" s="173"/>
      <c r="TZE50" s="168"/>
      <c r="TZF50" s="164"/>
      <c r="TZG50" s="167"/>
      <c r="TZH50" s="168"/>
      <c r="TZI50" s="172"/>
      <c r="TZJ50" s="168"/>
      <c r="TZK50" s="168"/>
      <c r="TZL50" s="168"/>
      <c r="TZM50" s="173"/>
      <c r="TZN50" s="168"/>
      <c r="TZO50" s="164"/>
      <c r="TZP50" s="167"/>
      <c r="TZQ50" s="168"/>
      <c r="TZR50" s="172"/>
      <c r="TZS50" s="168"/>
      <c r="TZT50" s="168"/>
      <c r="TZU50" s="168"/>
      <c r="TZV50" s="173"/>
      <c r="TZW50" s="168"/>
      <c r="TZX50" s="164"/>
      <c r="TZY50" s="167"/>
      <c r="TZZ50" s="168"/>
      <c r="UAA50" s="172"/>
      <c r="UAB50" s="168"/>
      <c r="UAC50" s="168"/>
      <c r="UAD50" s="168"/>
      <c r="UAE50" s="173"/>
      <c r="UAF50" s="168"/>
      <c r="UAG50" s="164"/>
      <c r="UAH50" s="167"/>
      <c r="UAI50" s="168"/>
      <c r="UAJ50" s="172"/>
      <c r="UAK50" s="168"/>
      <c r="UAL50" s="168"/>
      <c r="UAM50" s="168"/>
      <c r="UAN50" s="173"/>
      <c r="UAO50" s="168"/>
      <c r="UAP50" s="164"/>
      <c r="UAQ50" s="167"/>
      <c r="UAR50" s="168"/>
      <c r="UAS50" s="172"/>
      <c r="UAT50" s="168"/>
      <c r="UAU50" s="168"/>
      <c r="UAV50" s="168"/>
      <c r="UAW50" s="173"/>
      <c r="UAX50" s="168"/>
      <c r="UAY50" s="164"/>
      <c r="UAZ50" s="167"/>
      <c r="UBA50" s="168"/>
      <c r="UBB50" s="172"/>
      <c r="UBC50" s="168"/>
      <c r="UBD50" s="168"/>
      <c r="UBE50" s="168"/>
      <c r="UBF50" s="173"/>
      <c r="UBG50" s="168"/>
      <c r="UBH50" s="164"/>
      <c r="UBI50" s="167"/>
      <c r="UBJ50" s="168"/>
      <c r="UBK50" s="172"/>
      <c r="UBL50" s="168"/>
      <c r="UBM50" s="168"/>
      <c r="UBN50" s="168"/>
      <c r="UBO50" s="173"/>
      <c r="UBP50" s="168"/>
      <c r="UBQ50" s="164"/>
      <c r="UBR50" s="167"/>
      <c r="UBS50" s="168"/>
      <c r="UBT50" s="172"/>
      <c r="UBU50" s="168"/>
      <c r="UBV50" s="168"/>
      <c r="UBW50" s="168"/>
      <c r="UBX50" s="173"/>
      <c r="UBY50" s="168"/>
      <c r="UBZ50" s="164"/>
      <c r="UCA50" s="167"/>
      <c r="UCB50" s="168"/>
      <c r="UCC50" s="172"/>
      <c r="UCD50" s="168"/>
      <c r="UCE50" s="168"/>
      <c r="UCF50" s="168"/>
      <c r="UCG50" s="173"/>
      <c r="UCH50" s="168"/>
      <c r="UCI50" s="164"/>
      <c r="UCJ50" s="167"/>
      <c r="UCK50" s="168"/>
      <c r="UCL50" s="172"/>
      <c r="UCM50" s="168"/>
      <c r="UCN50" s="168"/>
      <c r="UCO50" s="168"/>
      <c r="UCP50" s="173"/>
      <c r="UCQ50" s="168"/>
      <c r="UCR50" s="164"/>
      <c r="UCS50" s="167"/>
      <c r="UCT50" s="168"/>
      <c r="UCU50" s="172"/>
      <c r="UCV50" s="168"/>
      <c r="UCW50" s="168"/>
      <c r="UCX50" s="168"/>
      <c r="UCY50" s="173"/>
      <c r="UCZ50" s="168"/>
      <c r="UDA50" s="164"/>
      <c r="UDB50" s="167"/>
      <c r="UDC50" s="168"/>
      <c r="UDD50" s="172"/>
      <c r="UDE50" s="168"/>
      <c r="UDF50" s="168"/>
      <c r="UDG50" s="168"/>
      <c r="UDH50" s="173"/>
      <c r="UDI50" s="168"/>
      <c r="UDJ50" s="164"/>
      <c r="UDK50" s="167"/>
      <c r="UDL50" s="168"/>
      <c r="UDM50" s="172"/>
      <c r="UDN50" s="168"/>
      <c r="UDO50" s="168"/>
      <c r="UDP50" s="168"/>
      <c r="UDQ50" s="173"/>
      <c r="UDR50" s="168"/>
      <c r="UDS50" s="164"/>
      <c r="UDT50" s="167"/>
      <c r="UDU50" s="168"/>
      <c r="UDV50" s="172"/>
      <c r="UDW50" s="168"/>
      <c r="UDX50" s="168"/>
      <c r="UDY50" s="168"/>
      <c r="UDZ50" s="173"/>
      <c r="UEA50" s="168"/>
      <c r="UEB50" s="164"/>
      <c r="UEC50" s="167"/>
      <c r="UED50" s="168"/>
      <c r="UEE50" s="172"/>
      <c r="UEF50" s="168"/>
      <c r="UEG50" s="168"/>
      <c r="UEH50" s="168"/>
      <c r="UEI50" s="173"/>
      <c r="UEJ50" s="168"/>
      <c r="UEK50" s="164"/>
      <c r="UEL50" s="167"/>
      <c r="UEM50" s="168"/>
      <c r="UEN50" s="172"/>
      <c r="UEO50" s="168"/>
      <c r="UEP50" s="168"/>
      <c r="UEQ50" s="168"/>
      <c r="UER50" s="173"/>
      <c r="UES50" s="168"/>
      <c r="UET50" s="164"/>
      <c r="UEU50" s="167"/>
      <c r="UEV50" s="168"/>
      <c r="UEW50" s="172"/>
      <c r="UEX50" s="168"/>
      <c r="UEY50" s="168"/>
      <c r="UEZ50" s="168"/>
      <c r="UFA50" s="173"/>
      <c r="UFB50" s="168"/>
      <c r="UFC50" s="164"/>
      <c r="UFD50" s="167"/>
      <c r="UFE50" s="168"/>
      <c r="UFF50" s="172"/>
      <c r="UFG50" s="168"/>
      <c r="UFH50" s="168"/>
      <c r="UFI50" s="168"/>
      <c r="UFJ50" s="173"/>
      <c r="UFK50" s="168"/>
      <c r="UFL50" s="164"/>
      <c r="UFM50" s="167"/>
      <c r="UFN50" s="168"/>
      <c r="UFO50" s="172"/>
      <c r="UFP50" s="168"/>
      <c r="UFQ50" s="168"/>
      <c r="UFR50" s="168"/>
      <c r="UFS50" s="173"/>
      <c r="UFT50" s="168"/>
      <c r="UFU50" s="164"/>
      <c r="UFV50" s="167"/>
      <c r="UFW50" s="168"/>
      <c r="UFX50" s="172"/>
      <c r="UFY50" s="168"/>
      <c r="UFZ50" s="168"/>
      <c r="UGA50" s="168"/>
      <c r="UGB50" s="173"/>
      <c r="UGC50" s="168"/>
      <c r="UGD50" s="164"/>
      <c r="UGE50" s="167"/>
      <c r="UGF50" s="168"/>
      <c r="UGG50" s="172"/>
      <c r="UGH50" s="168"/>
      <c r="UGI50" s="168"/>
      <c r="UGJ50" s="168"/>
      <c r="UGK50" s="173"/>
      <c r="UGL50" s="168"/>
      <c r="UGM50" s="164"/>
      <c r="UGN50" s="167"/>
      <c r="UGO50" s="168"/>
      <c r="UGP50" s="172"/>
      <c r="UGQ50" s="168"/>
      <c r="UGR50" s="168"/>
      <c r="UGS50" s="168"/>
      <c r="UGT50" s="173"/>
      <c r="UGU50" s="168"/>
      <c r="UGV50" s="164"/>
      <c r="UGW50" s="167"/>
      <c r="UGX50" s="168"/>
      <c r="UGY50" s="172"/>
      <c r="UGZ50" s="168"/>
      <c r="UHA50" s="168"/>
      <c r="UHB50" s="168"/>
      <c r="UHC50" s="173"/>
      <c r="UHD50" s="168"/>
      <c r="UHE50" s="164"/>
      <c r="UHF50" s="167"/>
      <c r="UHG50" s="168"/>
      <c r="UHH50" s="172"/>
      <c r="UHI50" s="168"/>
      <c r="UHJ50" s="168"/>
      <c r="UHK50" s="168"/>
      <c r="UHL50" s="173"/>
      <c r="UHM50" s="168"/>
      <c r="UHN50" s="164"/>
      <c r="UHO50" s="167"/>
      <c r="UHP50" s="168"/>
      <c r="UHQ50" s="172"/>
      <c r="UHR50" s="168"/>
      <c r="UHS50" s="168"/>
      <c r="UHT50" s="168"/>
      <c r="UHU50" s="173"/>
      <c r="UHV50" s="168"/>
      <c r="UHW50" s="164"/>
      <c r="UHX50" s="167"/>
      <c r="UHY50" s="168"/>
      <c r="UHZ50" s="172"/>
      <c r="UIA50" s="168"/>
      <c r="UIB50" s="168"/>
      <c r="UIC50" s="168"/>
      <c r="UID50" s="173"/>
      <c r="UIE50" s="168"/>
      <c r="UIF50" s="164"/>
      <c r="UIG50" s="167"/>
      <c r="UIH50" s="168"/>
      <c r="UII50" s="172"/>
      <c r="UIJ50" s="168"/>
      <c r="UIK50" s="168"/>
      <c r="UIL50" s="168"/>
      <c r="UIM50" s="173"/>
      <c r="UIN50" s="168"/>
      <c r="UIO50" s="164"/>
      <c r="UIP50" s="167"/>
      <c r="UIQ50" s="168"/>
      <c r="UIR50" s="172"/>
      <c r="UIS50" s="168"/>
      <c r="UIT50" s="168"/>
      <c r="UIU50" s="168"/>
      <c r="UIV50" s="173"/>
      <c r="UIW50" s="168"/>
      <c r="UIX50" s="164"/>
      <c r="UIY50" s="167"/>
      <c r="UIZ50" s="168"/>
      <c r="UJA50" s="172"/>
      <c r="UJB50" s="168"/>
      <c r="UJC50" s="168"/>
      <c r="UJD50" s="168"/>
      <c r="UJE50" s="173"/>
      <c r="UJF50" s="168"/>
      <c r="UJG50" s="164"/>
      <c r="UJH50" s="167"/>
      <c r="UJI50" s="168"/>
      <c r="UJJ50" s="172"/>
      <c r="UJK50" s="168"/>
      <c r="UJL50" s="168"/>
      <c r="UJM50" s="168"/>
      <c r="UJN50" s="173"/>
      <c r="UJO50" s="168"/>
      <c r="UJP50" s="164"/>
      <c r="UJQ50" s="167"/>
      <c r="UJR50" s="168"/>
      <c r="UJS50" s="172"/>
      <c r="UJT50" s="168"/>
      <c r="UJU50" s="168"/>
      <c r="UJV50" s="168"/>
      <c r="UJW50" s="173"/>
      <c r="UJX50" s="168"/>
      <c r="UJY50" s="164"/>
      <c r="UJZ50" s="167"/>
      <c r="UKA50" s="168"/>
      <c r="UKB50" s="172"/>
      <c r="UKC50" s="168"/>
      <c r="UKD50" s="168"/>
      <c r="UKE50" s="168"/>
      <c r="UKF50" s="173"/>
      <c r="UKG50" s="168"/>
      <c r="UKH50" s="164"/>
      <c r="UKI50" s="167"/>
      <c r="UKJ50" s="168"/>
      <c r="UKK50" s="172"/>
      <c r="UKL50" s="168"/>
      <c r="UKM50" s="168"/>
      <c r="UKN50" s="168"/>
      <c r="UKO50" s="173"/>
      <c r="UKP50" s="168"/>
      <c r="UKQ50" s="164"/>
      <c r="UKR50" s="167"/>
      <c r="UKS50" s="168"/>
      <c r="UKT50" s="172"/>
      <c r="UKU50" s="168"/>
      <c r="UKV50" s="168"/>
      <c r="UKW50" s="168"/>
      <c r="UKX50" s="173"/>
      <c r="UKY50" s="168"/>
      <c r="UKZ50" s="164"/>
      <c r="ULA50" s="167"/>
      <c r="ULB50" s="168"/>
      <c r="ULC50" s="172"/>
      <c r="ULD50" s="168"/>
      <c r="ULE50" s="168"/>
      <c r="ULF50" s="168"/>
      <c r="ULG50" s="173"/>
      <c r="ULH50" s="168"/>
      <c r="ULI50" s="164"/>
      <c r="ULJ50" s="167"/>
      <c r="ULK50" s="168"/>
      <c r="ULL50" s="172"/>
      <c r="ULM50" s="168"/>
      <c r="ULN50" s="168"/>
      <c r="ULO50" s="168"/>
      <c r="ULP50" s="173"/>
      <c r="ULQ50" s="168"/>
      <c r="ULR50" s="164"/>
      <c r="ULS50" s="167"/>
      <c r="ULT50" s="168"/>
      <c r="ULU50" s="172"/>
      <c r="ULV50" s="168"/>
      <c r="ULW50" s="168"/>
      <c r="ULX50" s="168"/>
      <c r="ULY50" s="173"/>
      <c r="ULZ50" s="168"/>
      <c r="UMA50" s="164"/>
      <c r="UMB50" s="167"/>
      <c r="UMC50" s="168"/>
      <c r="UMD50" s="172"/>
      <c r="UME50" s="168"/>
      <c r="UMF50" s="168"/>
      <c r="UMG50" s="168"/>
      <c r="UMH50" s="173"/>
      <c r="UMI50" s="168"/>
      <c r="UMJ50" s="164"/>
      <c r="UMK50" s="167"/>
      <c r="UML50" s="168"/>
      <c r="UMM50" s="172"/>
      <c r="UMN50" s="168"/>
      <c r="UMO50" s="168"/>
      <c r="UMP50" s="168"/>
      <c r="UMQ50" s="173"/>
      <c r="UMR50" s="168"/>
      <c r="UMS50" s="164"/>
      <c r="UMT50" s="167"/>
      <c r="UMU50" s="168"/>
      <c r="UMV50" s="172"/>
      <c r="UMW50" s="168"/>
      <c r="UMX50" s="168"/>
      <c r="UMY50" s="168"/>
      <c r="UMZ50" s="173"/>
      <c r="UNA50" s="168"/>
      <c r="UNB50" s="164"/>
      <c r="UNC50" s="167"/>
      <c r="UND50" s="168"/>
      <c r="UNE50" s="172"/>
      <c r="UNF50" s="168"/>
      <c r="UNG50" s="168"/>
      <c r="UNH50" s="168"/>
      <c r="UNI50" s="173"/>
      <c r="UNJ50" s="168"/>
      <c r="UNK50" s="164"/>
      <c r="UNL50" s="167"/>
      <c r="UNM50" s="168"/>
      <c r="UNN50" s="172"/>
      <c r="UNO50" s="168"/>
      <c r="UNP50" s="168"/>
      <c r="UNQ50" s="168"/>
      <c r="UNR50" s="173"/>
      <c r="UNS50" s="168"/>
      <c r="UNT50" s="164"/>
      <c r="UNU50" s="167"/>
      <c r="UNV50" s="168"/>
      <c r="UNW50" s="172"/>
      <c r="UNX50" s="168"/>
      <c r="UNY50" s="168"/>
      <c r="UNZ50" s="168"/>
      <c r="UOA50" s="173"/>
      <c r="UOB50" s="168"/>
      <c r="UOC50" s="164"/>
      <c r="UOD50" s="167"/>
      <c r="UOE50" s="168"/>
      <c r="UOF50" s="172"/>
      <c r="UOG50" s="168"/>
      <c r="UOH50" s="168"/>
      <c r="UOI50" s="168"/>
      <c r="UOJ50" s="173"/>
      <c r="UOK50" s="168"/>
      <c r="UOL50" s="164"/>
      <c r="UOM50" s="167"/>
      <c r="UON50" s="168"/>
      <c r="UOO50" s="172"/>
      <c r="UOP50" s="168"/>
      <c r="UOQ50" s="168"/>
      <c r="UOR50" s="168"/>
      <c r="UOS50" s="173"/>
      <c r="UOT50" s="168"/>
      <c r="UOU50" s="164"/>
      <c r="UOV50" s="167"/>
      <c r="UOW50" s="168"/>
      <c r="UOX50" s="172"/>
      <c r="UOY50" s="168"/>
      <c r="UOZ50" s="168"/>
      <c r="UPA50" s="168"/>
      <c r="UPB50" s="173"/>
      <c r="UPC50" s="168"/>
      <c r="UPD50" s="164"/>
      <c r="UPE50" s="167"/>
      <c r="UPF50" s="168"/>
      <c r="UPG50" s="172"/>
      <c r="UPH50" s="168"/>
      <c r="UPI50" s="168"/>
      <c r="UPJ50" s="168"/>
      <c r="UPK50" s="173"/>
      <c r="UPL50" s="168"/>
      <c r="UPM50" s="164"/>
      <c r="UPN50" s="167"/>
      <c r="UPO50" s="168"/>
      <c r="UPP50" s="172"/>
      <c r="UPQ50" s="168"/>
      <c r="UPR50" s="168"/>
      <c r="UPS50" s="168"/>
      <c r="UPT50" s="173"/>
      <c r="UPU50" s="168"/>
      <c r="UPV50" s="164"/>
      <c r="UPW50" s="167"/>
      <c r="UPX50" s="168"/>
      <c r="UPY50" s="172"/>
      <c r="UPZ50" s="168"/>
      <c r="UQA50" s="168"/>
      <c r="UQB50" s="168"/>
      <c r="UQC50" s="173"/>
      <c r="UQD50" s="168"/>
      <c r="UQE50" s="164"/>
      <c r="UQF50" s="167"/>
      <c r="UQG50" s="168"/>
      <c r="UQH50" s="172"/>
      <c r="UQI50" s="168"/>
      <c r="UQJ50" s="168"/>
      <c r="UQK50" s="168"/>
      <c r="UQL50" s="173"/>
      <c r="UQM50" s="168"/>
      <c r="UQN50" s="164"/>
      <c r="UQO50" s="167"/>
      <c r="UQP50" s="168"/>
      <c r="UQQ50" s="172"/>
      <c r="UQR50" s="168"/>
      <c r="UQS50" s="168"/>
      <c r="UQT50" s="168"/>
      <c r="UQU50" s="173"/>
      <c r="UQV50" s="168"/>
      <c r="UQW50" s="164"/>
      <c r="UQX50" s="167"/>
      <c r="UQY50" s="168"/>
      <c r="UQZ50" s="172"/>
      <c r="URA50" s="168"/>
      <c r="URB50" s="168"/>
      <c r="URC50" s="168"/>
      <c r="URD50" s="173"/>
      <c r="URE50" s="168"/>
      <c r="URF50" s="164"/>
      <c r="URG50" s="167"/>
      <c r="URH50" s="168"/>
      <c r="URI50" s="172"/>
      <c r="URJ50" s="168"/>
      <c r="URK50" s="168"/>
      <c r="URL50" s="168"/>
      <c r="URM50" s="173"/>
      <c r="URN50" s="168"/>
      <c r="URO50" s="164"/>
      <c r="URP50" s="167"/>
      <c r="URQ50" s="168"/>
      <c r="URR50" s="172"/>
      <c r="URS50" s="168"/>
      <c r="URT50" s="168"/>
      <c r="URU50" s="168"/>
      <c r="URV50" s="173"/>
      <c r="URW50" s="168"/>
      <c r="URX50" s="164"/>
      <c r="URY50" s="167"/>
      <c r="URZ50" s="168"/>
      <c r="USA50" s="172"/>
      <c r="USB50" s="168"/>
      <c r="USC50" s="168"/>
      <c r="USD50" s="168"/>
      <c r="USE50" s="173"/>
      <c r="USF50" s="168"/>
      <c r="USG50" s="164"/>
      <c r="USH50" s="167"/>
      <c r="USI50" s="168"/>
      <c r="USJ50" s="172"/>
      <c r="USK50" s="168"/>
      <c r="USL50" s="168"/>
      <c r="USM50" s="168"/>
      <c r="USN50" s="173"/>
      <c r="USO50" s="168"/>
      <c r="USP50" s="164"/>
      <c r="USQ50" s="167"/>
      <c r="USR50" s="168"/>
      <c r="USS50" s="172"/>
      <c r="UST50" s="168"/>
      <c r="USU50" s="168"/>
      <c r="USV50" s="168"/>
      <c r="USW50" s="173"/>
      <c r="USX50" s="168"/>
      <c r="USY50" s="164"/>
      <c r="USZ50" s="167"/>
      <c r="UTA50" s="168"/>
      <c r="UTB50" s="172"/>
      <c r="UTC50" s="168"/>
      <c r="UTD50" s="168"/>
      <c r="UTE50" s="168"/>
      <c r="UTF50" s="173"/>
      <c r="UTG50" s="168"/>
      <c r="UTH50" s="164"/>
      <c r="UTI50" s="167"/>
      <c r="UTJ50" s="168"/>
      <c r="UTK50" s="172"/>
      <c r="UTL50" s="168"/>
      <c r="UTM50" s="168"/>
      <c r="UTN50" s="168"/>
      <c r="UTO50" s="173"/>
      <c r="UTP50" s="168"/>
      <c r="UTQ50" s="164"/>
      <c r="UTR50" s="167"/>
      <c r="UTS50" s="168"/>
      <c r="UTT50" s="172"/>
      <c r="UTU50" s="168"/>
      <c r="UTV50" s="168"/>
      <c r="UTW50" s="168"/>
      <c r="UTX50" s="173"/>
      <c r="UTY50" s="168"/>
      <c r="UTZ50" s="164"/>
      <c r="UUA50" s="167"/>
      <c r="UUB50" s="168"/>
      <c r="UUC50" s="172"/>
      <c r="UUD50" s="168"/>
      <c r="UUE50" s="168"/>
      <c r="UUF50" s="168"/>
      <c r="UUG50" s="173"/>
      <c r="UUH50" s="168"/>
      <c r="UUI50" s="164"/>
      <c r="UUJ50" s="167"/>
      <c r="UUK50" s="168"/>
      <c r="UUL50" s="172"/>
      <c r="UUM50" s="168"/>
      <c r="UUN50" s="168"/>
      <c r="UUO50" s="168"/>
      <c r="UUP50" s="173"/>
      <c r="UUQ50" s="168"/>
      <c r="UUR50" s="164"/>
      <c r="UUS50" s="167"/>
      <c r="UUT50" s="168"/>
      <c r="UUU50" s="172"/>
      <c r="UUV50" s="168"/>
      <c r="UUW50" s="168"/>
      <c r="UUX50" s="168"/>
      <c r="UUY50" s="173"/>
      <c r="UUZ50" s="168"/>
      <c r="UVA50" s="164"/>
      <c r="UVB50" s="167"/>
      <c r="UVC50" s="168"/>
      <c r="UVD50" s="172"/>
      <c r="UVE50" s="168"/>
      <c r="UVF50" s="168"/>
      <c r="UVG50" s="168"/>
      <c r="UVH50" s="173"/>
      <c r="UVI50" s="168"/>
      <c r="UVJ50" s="164"/>
      <c r="UVK50" s="167"/>
      <c r="UVL50" s="168"/>
      <c r="UVM50" s="172"/>
      <c r="UVN50" s="168"/>
      <c r="UVO50" s="168"/>
      <c r="UVP50" s="168"/>
      <c r="UVQ50" s="173"/>
      <c r="UVR50" s="168"/>
      <c r="UVS50" s="164"/>
      <c r="UVT50" s="167"/>
      <c r="UVU50" s="168"/>
      <c r="UVV50" s="172"/>
      <c r="UVW50" s="168"/>
      <c r="UVX50" s="168"/>
      <c r="UVY50" s="168"/>
      <c r="UVZ50" s="173"/>
      <c r="UWA50" s="168"/>
      <c r="UWB50" s="164"/>
      <c r="UWC50" s="167"/>
      <c r="UWD50" s="168"/>
      <c r="UWE50" s="172"/>
      <c r="UWF50" s="168"/>
      <c r="UWG50" s="168"/>
      <c r="UWH50" s="168"/>
      <c r="UWI50" s="173"/>
      <c r="UWJ50" s="168"/>
      <c r="UWK50" s="164"/>
      <c r="UWL50" s="167"/>
      <c r="UWM50" s="168"/>
      <c r="UWN50" s="172"/>
      <c r="UWO50" s="168"/>
      <c r="UWP50" s="168"/>
      <c r="UWQ50" s="168"/>
      <c r="UWR50" s="173"/>
      <c r="UWS50" s="168"/>
      <c r="UWT50" s="164"/>
      <c r="UWU50" s="167"/>
      <c r="UWV50" s="168"/>
      <c r="UWW50" s="172"/>
      <c r="UWX50" s="168"/>
      <c r="UWY50" s="168"/>
      <c r="UWZ50" s="168"/>
      <c r="UXA50" s="173"/>
      <c r="UXB50" s="168"/>
      <c r="UXC50" s="164"/>
      <c r="UXD50" s="167"/>
      <c r="UXE50" s="168"/>
      <c r="UXF50" s="172"/>
      <c r="UXG50" s="168"/>
      <c r="UXH50" s="168"/>
      <c r="UXI50" s="168"/>
      <c r="UXJ50" s="173"/>
      <c r="UXK50" s="168"/>
      <c r="UXL50" s="164"/>
      <c r="UXM50" s="167"/>
      <c r="UXN50" s="168"/>
      <c r="UXO50" s="172"/>
      <c r="UXP50" s="168"/>
      <c r="UXQ50" s="168"/>
      <c r="UXR50" s="168"/>
      <c r="UXS50" s="173"/>
      <c r="UXT50" s="168"/>
      <c r="UXU50" s="164"/>
      <c r="UXV50" s="167"/>
      <c r="UXW50" s="168"/>
      <c r="UXX50" s="172"/>
      <c r="UXY50" s="168"/>
      <c r="UXZ50" s="168"/>
      <c r="UYA50" s="168"/>
      <c r="UYB50" s="173"/>
      <c r="UYC50" s="168"/>
      <c r="UYD50" s="164"/>
      <c r="UYE50" s="167"/>
      <c r="UYF50" s="168"/>
      <c r="UYG50" s="172"/>
      <c r="UYH50" s="168"/>
      <c r="UYI50" s="168"/>
      <c r="UYJ50" s="168"/>
      <c r="UYK50" s="173"/>
      <c r="UYL50" s="168"/>
      <c r="UYM50" s="164"/>
      <c r="UYN50" s="167"/>
      <c r="UYO50" s="168"/>
      <c r="UYP50" s="172"/>
      <c r="UYQ50" s="168"/>
      <c r="UYR50" s="168"/>
      <c r="UYS50" s="168"/>
      <c r="UYT50" s="173"/>
      <c r="UYU50" s="168"/>
      <c r="UYV50" s="164"/>
      <c r="UYW50" s="167"/>
      <c r="UYX50" s="168"/>
      <c r="UYY50" s="172"/>
      <c r="UYZ50" s="168"/>
      <c r="UZA50" s="168"/>
      <c r="UZB50" s="168"/>
      <c r="UZC50" s="173"/>
      <c r="UZD50" s="168"/>
      <c r="UZE50" s="164"/>
      <c r="UZF50" s="167"/>
      <c r="UZG50" s="168"/>
      <c r="UZH50" s="172"/>
      <c r="UZI50" s="168"/>
      <c r="UZJ50" s="168"/>
      <c r="UZK50" s="168"/>
      <c r="UZL50" s="173"/>
      <c r="UZM50" s="168"/>
      <c r="UZN50" s="164"/>
      <c r="UZO50" s="167"/>
      <c r="UZP50" s="168"/>
      <c r="UZQ50" s="172"/>
      <c r="UZR50" s="168"/>
      <c r="UZS50" s="168"/>
      <c r="UZT50" s="168"/>
      <c r="UZU50" s="173"/>
      <c r="UZV50" s="168"/>
      <c r="UZW50" s="164"/>
      <c r="UZX50" s="167"/>
      <c r="UZY50" s="168"/>
      <c r="UZZ50" s="172"/>
      <c r="VAA50" s="168"/>
      <c r="VAB50" s="168"/>
      <c r="VAC50" s="168"/>
      <c r="VAD50" s="173"/>
      <c r="VAE50" s="168"/>
      <c r="VAF50" s="164"/>
      <c r="VAG50" s="167"/>
      <c r="VAH50" s="168"/>
      <c r="VAI50" s="172"/>
      <c r="VAJ50" s="168"/>
      <c r="VAK50" s="168"/>
      <c r="VAL50" s="168"/>
      <c r="VAM50" s="173"/>
      <c r="VAN50" s="168"/>
      <c r="VAO50" s="164"/>
      <c r="VAP50" s="167"/>
      <c r="VAQ50" s="168"/>
      <c r="VAR50" s="172"/>
      <c r="VAS50" s="168"/>
      <c r="VAT50" s="168"/>
      <c r="VAU50" s="168"/>
      <c r="VAV50" s="173"/>
      <c r="VAW50" s="168"/>
      <c r="VAX50" s="164"/>
      <c r="VAY50" s="167"/>
      <c r="VAZ50" s="168"/>
      <c r="VBA50" s="172"/>
      <c r="VBB50" s="168"/>
      <c r="VBC50" s="168"/>
      <c r="VBD50" s="168"/>
      <c r="VBE50" s="173"/>
      <c r="VBF50" s="168"/>
      <c r="VBG50" s="164"/>
      <c r="VBH50" s="167"/>
      <c r="VBI50" s="168"/>
      <c r="VBJ50" s="172"/>
      <c r="VBK50" s="168"/>
      <c r="VBL50" s="168"/>
      <c r="VBM50" s="168"/>
      <c r="VBN50" s="173"/>
      <c r="VBO50" s="168"/>
      <c r="VBP50" s="164"/>
      <c r="VBQ50" s="167"/>
      <c r="VBR50" s="168"/>
      <c r="VBS50" s="172"/>
      <c r="VBT50" s="168"/>
      <c r="VBU50" s="168"/>
      <c r="VBV50" s="168"/>
      <c r="VBW50" s="173"/>
      <c r="VBX50" s="168"/>
      <c r="VBY50" s="164"/>
      <c r="VBZ50" s="167"/>
      <c r="VCA50" s="168"/>
      <c r="VCB50" s="172"/>
      <c r="VCC50" s="168"/>
      <c r="VCD50" s="168"/>
      <c r="VCE50" s="168"/>
      <c r="VCF50" s="173"/>
      <c r="VCG50" s="168"/>
      <c r="VCH50" s="164"/>
      <c r="VCI50" s="167"/>
      <c r="VCJ50" s="168"/>
      <c r="VCK50" s="172"/>
      <c r="VCL50" s="168"/>
      <c r="VCM50" s="168"/>
      <c r="VCN50" s="168"/>
      <c r="VCO50" s="173"/>
      <c r="VCP50" s="168"/>
      <c r="VCQ50" s="164"/>
      <c r="VCR50" s="167"/>
      <c r="VCS50" s="168"/>
      <c r="VCT50" s="172"/>
      <c r="VCU50" s="168"/>
      <c r="VCV50" s="168"/>
      <c r="VCW50" s="168"/>
      <c r="VCX50" s="173"/>
      <c r="VCY50" s="168"/>
      <c r="VCZ50" s="164"/>
      <c r="VDA50" s="167"/>
      <c r="VDB50" s="168"/>
      <c r="VDC50" s="172"/>
      <c r="VDD50" s="168"/>
      <c r="VDE50" s="168"/>
      <c r="VDF50" s="168"/>
      <c r="VDG50" s="173"/>
      <c r="VDH50" s="168"/>
      <c r="VDI50" s="164"/>
      <c r="VDJ50" s="167"/>
      <c r="VDK50" s="168"/>
      <c r="VDL50" s="172"/>
      <c r="VDM50" s="168"/>
      <c r="VDN50" s="168"/>
      <c r="VDO50" s="168"/>
      <c r="VDP50" s="173"/>
      <c r="VDQ50" s="168"/>
      <c r="VDR50" s="164"/>
      <c r="VDS50" s="167"/>
      <c r="VDT50" s="168"/>
      <c r="VDU50" s="172"/>
      <c r="VDV50" s="168"/>
      <c r="VDW50" s="168"/>
      <c r="VDX50" s="168"/>
      <c r="VDY50" s="173"/>
      <c r="VDZ50" s="168"/>
      <c r="VEA50" s="164"/>
      <c r="VEB50" s="167"/>
      <c r="VEC50" s="168"/>
      <c r="VED50" s="172"/>
      <c r="VEE50" s="168"/>
      <c r="VEF50" s="168"/>
      <c r="VEG50" s="168"/>
      <c r="VEH50" s="173"/>
      <c r="VEI50" s="168"/>
      <c r="VEJ50" s="164"/>
      <c r="VEK50" s="167"/>
      <c r="VEL50" s="168"/>
      <c r="VEM50" s="172"/>
      <c r="VEN50" s="168"/>
      <c r="VEO50" s="168"/>
      <c r="VEP50" s="168"/>
      <c r="VEQ50" s="173"/>
      <c r="VER50" s="168"/>
      <c r="VES50" s="164"/>
      <c r="VET50" s="167"/>
      <c r="VEU50" s="168"/>
      <c r="VEV50" s="172"/>
      <c r="VEW50" s="168"/>
      <c r="VEX50" s="168"/>
      <c r="VEY50" s="168"/>
      <c r="VEZ50" s="173"/>
      <c r="VFA50" s="168"/>
      <c r="VFB50" s="164"/>
      <c r="VFC50" s="167"/>
      <c r="VFD50" s="168"/>
      <c r="VFE50" s="172"/>
      <c r="VFF50" s="168"/>
      <c r="VFG50" s="168"/>
      <c r="VFH50" s="168"/>
      <c r="VFI50" s="173"/>
      <c r="VFJ50" s="168"/>
      <c r="VFK50" s="164"/>
      <c r="VFL50" s="167"/>
      <c r="VFM50" s="168"/>
      <c r="VFN50" s="172"/>
      <c r="VFO50" s="168"/>
      <c r="VFP50" s="168"/>
      <c r="VFQ50" s="168"/>
      <c r="VFR50" s="173"/>
      <c r="VFS50" s="168"/>
      <c r="VFT50" s="164"/>
      <c r="VFU50" s="167"/>
      <c r="VFV50" s="168"/>
      <c r="VFW50" s="172"/>
      <c r="VFX50" s="168"/>
      <c r="VFY50" s="168"/>
      <c r="VFZ50" s="168"/>
      <c r="VGA50" s="173"/>
      <c r="VGB50" s="168"/>
      <c r="VGC50" s="164"/>
      <c r="VGD50" s="167"/>
      <c r="VGE50" s="168"/>
      <c r="VGF50" s="172"/>
      <c r="VGG50" s="168"/>
      <c r="VGH50" s="168"/>
      <c r="VGI50" s="168"/>
      <c r="VGJ50" s="173"/>
      <c r="VGK50" s="168"/>
      <c r="VGL50" s="164"/>
      <c r="VGM50" s="167"/>
      <c r="VGN50" s="168"/>
      <c r="VGO50" s="172"/>
      <c r="VGP50" s="168"/>
      <c r="VGQ50" s="168"/>
      <c r="VGR50" s="168"/>
      <c r="VGS50" s="173"/>
      <c r="VGT50" s="168"/>
      <c r="VGU50" s="164"/>
      <c r="VGV50" s="167"/>
      <c r="VGW50" s="168"/>
      <c r="VGX50" s="172"/>
      <c r="VGY50" s="168"/>
      <c r="VGZ50" s="168"/>
      <c r="VHA50" s="168"/>
      <c r="VHB50" s="173"/>
      <c r="VHC50" s="168"/>
      <c r="VHD50" s="164"/>
      <c r="VHE50" s="167"/>
      <c r="VHF50" s="168"/>
      <c r="VHG50" s="172"/>
      <c r="VHH50" s="168"/>
      <c r="VHI50" s="168"/>
      <c r="VHJ50" s="168"/>
      <c r="VHK50" s="173"/>
      <c r="VHL50" s="168"/>
      <c r="VHM50" s="164"/>
      <c r="VHN50" s="167"/>
      <c r="VHO50" s="168"/>
      <c r="VHP50" s="172"/>
      <c r="VHQ50" s="168"/>
      <c r="VHR50" s="168"/>
      <c r="VHS50" s="168"/>
      <c r="VHT50" s="173"/>
      <c r="VHU50" s="168"/>
      <c r="VHV50" s="164"/>
      <c r="VHW50" s="167"/>
      <c r="VHX50" s="168"/>
      <c r="VHY50" s="172"/>
      <c r="VHZ50" s="168"/>
      <c r="VIA50" s="168"/>
      <c r="VIB50" s="168"/>
      <c r="VIC50" s="173"/>
      <c r="VID50" s="168"/>
      <c r="VIE50" s="164"/>
      <c r="VIF50" s="167"/>
      <c r="VIG50" s="168"/>
      <c r="VIH50" s="172"/>
      <c r="VII50" s="168"/>
      <c r="VIJ50" s="168"/>
      <c r="VIK50" s="168"/>
      <c r="VIL50" s="173"/>
      <c r="VIM50" s="168"/>
      <c r="VIN50" s="164"/>
      <c r="VIO50" s="167"/>
      <c r="VIP50" s="168"/>
      <c r="VIQ50" s="172"/>
      <c r="VIR50" s="168"/>
      <c r="VIS50" s="168"/>
      <c r="VIT50" s="168"/>
      <c r="VIU50" s="173"/>
      <c r="VIV50" s="168"/>
      <c r="VIW50" s="164"/>
      <c r="VIX50" s="167"/>
      <c r="VIY50" s="168"/>
      <c r="VIZ50" s="172"/>
      <c r="VJA50" s="168"/>
      <c r="VJB50" s="168"/>
      <c r="VJC50" s="168"/>
      <c r="VJD50" s="173"/>
      <c r="VJE50" s="168"/>
      <c r="VJF50" s="164"/>
      <c r="VJG50" s="167"/>
      <c r="VJH50" s="168"/>
      <c r="VJI50" s="172"/>
      <c r="VJJ50" s="168"/>
      <c r="VJK50" s="168"/>
      <c r="VJL50" s="168"/>
      <c r="VJM50" s="173"/>
      <c r="VJN50" s="168"/>
      <c r="VJO50" s="164"/>
      <c r="VJP50" s="167"/>
      <c r="VJQ50" s="168"/>
      <c r="VJR50" s="172"/>
      <c r="VJS50" s="168"/>
      <c r="VJT50" s="168"/>
      <c r="VJU50" s="168"/>
      <c r="VJV50" s="173"/>
      <c r="VJW50" s="168"/>
      <c r="VJX50" s="164"/>
      <c r="VJY50" s="167"/>
      <c r="VJZ50" s="168"/>
      <c r="VKA50" s="172"/>
      <c r="VKB50" s="168"/>
      <c r="VKC50" s="168"/>
      <c r="VKD50" s="168"/>
      <c r="VKE50" s="173"/>
      <c r="VKF50" s="168"/>
      <c r="VKG50" s="164"/>
      <c r="VKH50" s="167"/>
      <c r="VKI50" s="168"/>
      <c r="VKJ50" s="172"/>
      <c r="VKK50" s="168"/>
      <c r="VKL50" s="168"/>
      <c r="VKM50" s="168"/>
      <c r="VKN50" s="173"/>
      <c r="VKO50" s="168"/>
      <c r="VKP50" s="164"/>
      <c r="VKQ50" s="167"/>
      <c r="VKR50" s="168"/>
      <c r="VKS50" s="172"/>
      <c r="VKT50" s="168"/>
      <c r="VKU50" s="168"/>
      <c r="VKV50" s="168"/>
      <c r="VKW50" s="173"/>
      <c r="VKX50" s="168"/>
      <c r="VKY50" s="164"/>
      <c r="VKZ50" s="167"/>
      <c r="VLA50" s="168"/>
      <c r="VLB50" s="172"/>
      <c r="VLC50" s="168"/>
      <c r="VLD50" s="168"/>
      <c r="VLE50" s="168"/>
      <c r="VLF50" s="173"/>
      <c r="VLG50" s="168"/>
      <c r="VLH50" s="164"/>
      <c r="VLI50" s="167"/>
      <c r="VLJ50" s="168"/>
      <c r="VLK50" s="172"/>
      <c r="VLL50" s="168"/>
      <c r="VLM50" s="168"/>
      <c r="VLN50" s="168"/>
      <c r="VLO50" s="173"/>
      <c r="VLP50" s="168"/>
      <c r="VLQ50" s="164"/>
      <c r="VLR50" s="167"/>
      <c r="VLS50" s="168"/>
      <c r="VLT50" s="172"/>
      <c r="VLU50" s="168"/>
      <c r="VLV50" s="168"/>
      <c r="VLW50" s="168"/>
      <c r="VLX50" s="173"/>
      <c r="VLY50" s="168"/>
      <c r="VLZ50" s="164"/>
      <c r="VMA50" s="167"/>
      <c r="VMB50" s="168"/>
      <c r="VMC50" s="172"/>
      <c r="VMD50" s="168"/>
      <c r="VME50" s="168"/>
      <c r="VMF50" s="168"/>
      <c r="VMG50" s="173"/>
      <c r="VMH50" s="168"/>
      <c r="VMI50" s="164"/>
      <c r="VMJ50" s="167"/>
      <c r="VMK50" s="168"/>
      <c r="VML50" s="172"/>
      <c r="VMM50" s="168"/>
      <c r="VMN50" s="168"/>
      <c r="VMO50" s="168"/>
      <c r="VMP50" s="173"/>
      <c r="VMQ50" s="168"/>
      <c r="VMR50" s="164"/>
      <c r="VMS50" s="167"/>
      <c r="VMT50" s="168"/>
      <c r="VMU50" s="172"/>
      <c r="VMV50" s="168"/>
      <c r="VMW50" s="168"/>
      <c r="VMX50" s="168"/>
      <c r="VMY50" s="173"/>
      <c r="VMZ50" s="168"/>
      <c r="VNA50" s="164"/>
      <c r="VNB50" s="167"/>
      <c r="VNC50" s="168"/>
      <c r="VND50" s="172"/>
      <c r="VNE50" s="168"/>
      <c r="VNF50" s="168"/>
      <c r="VNG50" s="168"/>
      <c r="VNH50" s="173"/>
      <c r="VNI50" s="168"/>
      <c r="VNJ50" s="164"/>
      <c r="VNK50" s="167"/>
      <c r="VNL50" s="168"/>
      <c r="VNM50" s="172"/>
      <c r="VNN50" s="168"/>
      <c r="VNO50" s="168"/>
      <c r="VNP50" s="168"/>
      <c r="VNQ50" s="173"/>
      <c r="VNR50" s="168"/>
      <c r="VNS50" s="164"/>
      <c r="VNT50" s="167"/>
      <c r="VNU50" s="168"/>
      <c r="VNV50" s="172"/>
      <c r="VNW50" s="168"/>
      <c r="VNX50" s="168"/>
      <c r="VNY50" s="168"/>
      <c r="VNZ50" s="173"/>
      <c r="VOA50" s="168"/>
      <c r="VOB50" s="164"/>
      <c r="VOC50" s="167"/>
      <c r="VOD50" s="168"/>
      <c r="VOE50" s="172"/>
      <c r="VOF50" s="168"/>
      <c r="VOG50" s="168"/>
      <c r="VOH50" s="168"/>
      <c r="VOI50" s="173"/>
      <c r="VOJ50" s="168"/>
      <c r="VOK50" s="164"/>
      <c r="VOL50" s="167"/>
      <c r="VOM50" s="168"/>
      <c r="VON50" s="172"/>
      <c r="VOO50" s="168"/>
      <c r="VOP50" s="168"/>
      <c r="VOQ50" s="168"/>
      <c r="VOR50" s="173"/>
      <c r="VOS50" s="168"/>
      <c r="VOT50" s="164"/>
      <c r="VOU50" s="167"/>
      <c r="VOV50" s="168"/>
      <c r="VOW50" s="172"/>
      <c r="VOX50" s="168"/>
      <c r="VOY50" s="168"/>
      <c r="VOZ50" s="168"/>
      <c r="VPA50" s="173"/>
      <c r="VPB50" s="168"/>
      <c r="VPC50" s="164"/>
      <c r="VPD50" s="167"/>
      <c r="VPE50" s="168"/>
      <c r="VPF50" s="172"/>
      <c r="VPG50" s="168"/>
      <c r="VPH50" s="168"/>
      <c r="VPI50" s="168"/>
      <c r="VPJ50" s="173"/>
      <c r="VPK50" s="168"/>
      <c r="VPL50" s="164"/>
      <c r="VPM50" s="167"/>
      <c r="VPN50" s="168"/>
      <c r="VPO50" s="172"/>
      <c r="VPP50" s="168"/>
      <c r="VPQ50" s="168"/>
      <c r="VPR50" s="168"/>
      <c r="VPS50" s="173"/>
      <c r="VPT50" s="168"/>
      <c r="VPU50" s="164"/>
      <c r="VPV50" s="167"/>
      <c r="VPW50" s="168"/>
      <c r="VPX50" s="172"/>
      <c r="VPY50" s="168"/>
      <c r="VPZ50" s="168"/>
      <c r="VQA50" s="168"/>
      <c r="VQB50" s="173"/>
      <c r="VQC50" s="168"/>
      <c r="VQD50" s="164"/>
      <c r="VQE50" s="167"/>
      <c r="VQF50" s="168"/>
      <c r="VQG50" s="172"/>
      <c r="VQH50" s="168"/>
      <c r="VQI50" s="168"/>
      <c r="VQJ50" s="168"/>
      <c r="VQK50" s="173"/>
      <c r="VQL50" s="168"/>
      <c r="VQM50" s="164"/>
      <c r="VQN50" s="167"/>
      <c r="VQO50" s="168"/>
      <c r="VQP50" s="172"/>
      <c r="VQQ50" s="168"/>
      <c r="VQR50" s="168"/>
      <c r="VQS50" s="168"/>
      <c r="VQT50" s="173"/>
      <c r="VQU50" s="168"/>
      <c r="VQV50" s="164"/>
      <c r="VQW50" s="167"/>
      <c r="VQX50" s="168"/>
      <c r="VQY50" s="172"/>
      <c r="VQZ50" s="168"/>
      <c r="VRA50" s="168"/>
      <c r="VRB50" s="168"/>
      <c r="VRC50" s="173"/>
      <c r="VRD50" s="168"/>
      <c r="VRE50" s="164"/>
      <c r="VRF50" s="167"/>
      <c r="VRG50" s="168"/>
      <c r="VRH50" s="172"/>
      <c r="VRI50" s="168"/>
      <c r="VRJ50" s="168"/>
      <c r="VRK50" s="168"/>
      <c r="VRL50" s="173"/>
      <c r="VRM50" s="168"/>
      <c r="VRN50" s="164"/>
      <c r="VRO50" s="167"/>
      <c r="VRP50" s="168"/>
      <c r="VRQ50" s="172"/>
      <c r="VRR50" s="168"/>
      <c r="VRS50" s="168"/>
      <c r="VRT50" s="168"/>
      <c r="VRU50" s="173"/>
      <c r="VRV50" s="168"/>
      <c r="VRW50" s="164"/>
      <c r="VRX50" s="167"/>
      <c r="VRY50" s="168"/>
      <c r="VRZ50" s="172"/>
      <c r="VSA50" s="168"/>
      <c r="VSB50" s="168"/>
      <c r="VSC50" s="168"/>
      <c r="VSD50" s="173"/>
      <c r="VSE50" s="168"/>
      <c r="VSF50" s="164"/>
      <c r="VSG50" s="167"/>
      <c r="VSH50" s="168"/>
      <c r="VSI50" s="172"/>
      <c r="VSJ50" s="168"/>
      <c r="VSK50" s="168"/>
      <c r="VSL50" s="168"/>
      <c r="VSM50" s="173"/>
      <c r="VSN50" s="168"/>
      <c r="VSO50" s="164"/>
      <c r="VSP50" s="167"/>
      <c r="VSQ50" s="168"/>
      <c r="VSR50" s="172"/>
      <c r="VSS50" s="168"/>
      <c r="VST50" s="168"/>
      <c r="VSU50" s="168"/>
      <c r="VSV50" s="173"/>
      <c r="VSW50" s="168"/>
      <c r="VSX50" s="164"/>
      <c r="VSY50" s="167"/>
      <c r="VSZ50" s="168"/>
      <c r="VTA50" s="172"/>
      <c r="VTB50" s="168"/>
      <c r="VTC50" s="168"/>
      <c r="VTD50" s="168"/>
      <c r="VTE50" s="173"/>
      <c r="VTF50" s="168"/>
      <c r="VTG50" s="164"/>
      <c r="VTH50" s="167"/>
      <c r="VTI50" s="168"/>
      <c r="VTJ50" s="172"/>
      <c r="VTK50" s="168"/>
      <c r="VTL50" s="168"/>
      <c r="VTM50" s="168"/>
      <c r="VTN50" s="173"/>
      <c r="VTO50" s="168"/>
      <c r="VTP50" s="164"/>
      <c r="VTQ50" s="167"/>
      <c r="VTR50" s="168"/>
      <c r="VTS50" s="172"/>
      <c r="VTT50" s="168"/>
      <c r="VTU50" s="168"/>
      <c r="VTV50" s="168"/>
      <c r="VTW50" s="173"/>
      <c r="VTX50" s="168"/>
      <c r="VTY50" s="164"/>
      <c r="VTZ50" s="167"/>
      <c r="VUA50" s="168"/>
      <c r="VUB50" s="172"/>
      <c r="VUC50" s="168"/>
      <c r="VUD50" s="168"/>
      <c r="VUE50" s="168"/>
      <c r="VUF50" s="173"/>
      <c r="VUG50" s="168"/>
      <c r="VUH50" s="164"/>
      <c r="VUI50" s="167"/>
      <c r="VUJ50" s="168"/>
      <c r="VUK50" s="172"/>
      <c r="VUL50" s="168"/>
      <c r="VUM50" s="168"/>
      <c r="VUN50" s="168"/>
      <c r="VUO50" s="173"/>
      <c r="VUP50" s="168"/>
      <c r="VUQ50" s="164"/>
      <c r="VUR50" s="167"/>
      <c r="VUS50" s="168"/>
      <c r="VUT50" s="172"/>
      <c r="VUU50" s="168"/>
      <c r="VUV50" s="168"/>
      <c r="VUW50" s="168"/>
      <c r="VUX50" s="173"/>
      <c r="VUY50" s="168"/>
      <c r="VUZ50" s="164"/>
      <c r="VVA50" s="167"/>
      <c r="VVB50" s="168"/>
      <c r="VVC50" s="172"/>
      <c r="VVD50" s="168"/>
      <c r="VVE50" s="168"/>
      <c r="VVF50" s="168"/>
      <c r="VVG50" s="173"/>
      <c r="VVH50" s="168"/>
      <c r="VVI50" s="164"/>
      <c r="VVJ50" s="167"/>
      <c r="VVK50" s="168"/>
      <c r="VVL50" s="172"/>
      <c r="VVM50" s="168"/>
      <c r="VVN50" s="168"/>
      <c r="VVO50" s="168"/>
      <c r="VVP50" s="173"/>
      <c r="VVQ50" s="168"/>
      <c r="VVR50" s="164"/>
      <c r="VVS50" s="167"/>
      <c r="VVT50" s="168"/>
      <c r="VVU50" s="172"/>
      <c r="VVV50" s="168"/>
      <c r="VVW50" s="168"/>
      <c r="VVX50" s="168"/>
      <c r="VVY50" s="173"/>
      <c r="VVZ50" s="168"/>
      <c r="VWA50" s="164"/>
      <c r="VWB50" s="167"/>
      <c r="VWC50" s="168"/>
      <c r="VWD50" s="172"/>
      <c r="VWE50" s="168"/>
      <c r="VWF50" s="168"/>
      <c r="VWG50" s="168"/>
      <c r="VWH50" s="173"/>
      <c r="VWI50" s="168"/>
      <c r="VWJ50" s="164"/>
      <c r="VWK50" s="167"/>
      <c r="VWL50" s="168"/>
      <c r="VWM50" s="172"/>
      <c r="VWN50" s="168"/>
      <c r="VWO50" s="168"/>
      <c r="VWP50" s="168"/>
      <c r="VWQ50" s="173"/>
      <c r="VWR50" s="168"/>
      <c r="VWS50" s="164"/>
      <c r="VWT50" s="167"/>
      <c r="VWU50" s="168"/>
      <c r="VWV50" s="172"/>
      <c r="VWW50" s="168"/>
      <c r="VWX50" s="168"/>
      <c r="VWY50" s="168"/>
      <c r="VWZ50" s="173"/>
      <c r="VXA50" s="168"/>
      <c r="VXB50" s="164"/>
      <c r="VXC50" s="167"/>
      <c r="VXD50" s="168"/>
      <c r="VXE50" s="172"/>
      <c r="VXF50" s="168"/>
      <c r="VXG50" s="168"/>
      <c r="VXH50" s="168"/>
      <c r="VXI50" s="173"/>
      <c r="VXJ50" s="168"/>
      <c r="VXK50" s="164"/>
      <c r="VXL50" s="167"/>
      <c r="VXM50" s="168"/>
      <c r="VXN50" s="172"/>
      <c r="VXO50" s="168"/>
      <c r="VXP50" s="168"/>
      <c r="VXQ50" s="168"/>
      <c r="VXR50" s="173"/>
      <c r="VXS50" s="168"/>
      <c r="VXT50" s="164"/>
      <c r="VXU50" s="167"/>
      <c r="VXV50" s="168"/>
      <c r="VXW50" s="172"/>
      <c r="VXX50" s="168"/>
      <c r="VXY50" s="168"/>
      <c r="VXZ50" s="168"/>
      <c r="VYA50" s="173"/>
      <c r="VYB50" s="168"/>
      <c r="VYC50" s="164"/>
      <c r="VYD50" s="167"/>
      <c r="VYE50" s="168"/>
      <c r="VYF50" s="172"/>
      <c r="VYG50" s="168"/>
      <c r="VYH50" s="168"/>
      <c r="VYI50" s="168"/>
      <c r="VYJ50" s="173"/>
      <c r="VYK50" s="168"/>
      <c r="VYL50" s="164"/>
      <c r="VYM50" s="167"/>
      <c r="VYN50" s="168"/>
      <c r="VYO50" s="172"/>
      <c r="VYP50" s="168"/>
      <c r="VYQ50" s="168"/>
      <c r="VYR50" s="168"/>
      <c r="VYS50" s="173"/>
      <c r="VYT50" s="168"/>
      <c r="VYU50" s="164"/>
      <c r="VYV50" s="167"/>
      <c r="VYW50" s="168"/>
      <c r="VYX50" s="172"/>
      <c r="VYY50" s="168"/>
      <c r="VYZ50" s="168"/>
      <c r="VZA50" s="168"/>
      <c r="VZB50" s="173"/>
      <c r="VZC50" s="168"/>
      <c r="VZD50" s="164"/>
      <c r="VZE50" s="167"/>
      <c r="VZF50" s="168"/>
      <c r="VZG50" s="172"/>
      <c r="VZH50" s="168"/>
      <c r="VZI50" s="168"/>
      <c r="VZJ50" s="168"/>
      <c r="VZK50" s="173"/>
      <c r="VZL50" s="168"/>
      <c r="VZM50" s="164"/>
      <c r="VZN50" s="167"/>
      <c r="VZO50" s="168"/>
      <c r="VZP50" s="172"/>
      <c r="VZQ50" s="168"/>
      <c r="VZR50" s="168"/>
      <c r="VZS50" s="168"/>
      <c r="VZT50" s="173"/>
      <c r="VZU50" s="168"/>
      <c r="VZV50" s="164"/>
      <c r="VZW50" s="167"/>
      <c r="VZX50" s="168"/>
      <c r="VZY50" s="172"/>
      <c r="VZZ50" s="168"/>
      <c r="WAA50" s="168"/>
      <c r="WAB50" s="168"/>
      <c r="WAC50" s="173"/>
      <c r="WAD50" s="168"/>
      <c r="WAE50" s="164"/>
      <c r="WAF50" s="167"/>
      <c r="WAG50" s="168"/>
      <c r="WAH50" s="172"/>
      <c r="WAI50" s="168"/>
      <c r="WAJ50" s="168"/>
      <c r="WAK50" s="168"/>
      <c r="WAL50" s="173"/>
      <c r="WAM50" s="168"/>
      <c r="WAN50" s="164"/>
      <c r="WAO50" s="167"/>
      <c r="WAP50" s="168"/>
      <c r="WAQ50" s="172"/>
      <c r="WAR50" s="168"/>
      <c r="WAS50" s="168"/>
      <c r="WAT50" s="168"/>
      <c r="WAU50" s="173"/>
      <c r="WAV50" s="168"/>
      <c r="WAW50" s="164"/>
      <c r="WAX50" s="167"/>
      <c r="WAY50" s="168"/>
      <c r="WAZ50" s="172"/>
      <c r="WBA50" s="168"/>
      <c r="WBB50" s="168"/>
      <c r="WBC50" s="168"/>
      <c r="WBD50" s="173"/>
      <c r="WBE50" s="168"/>
      <c r="WBF50" s="164"/>
      <c r="WBG50" s="167"/>
      <c r="WBH50" s="168"/>
      <c r="WBI50" s="172"/>
      <c r="WBJ50" s="168"/>
      <c r="WBK50" s="168"/>
      <c r="WBL50" s="168"/>
      <c r="WBM50" s="173"/>
      <c r="WBN50" s="168"/>
      <c r="WBO50" s="164"/>
      <c r="WBP50" s="167"/>
      <c r="WBQ50" s="168"/>
      <c r="WBR50" s="172"/>
      <c r="WBS50" s="168"/>
      <c r="WBT50" s="168"/>
      <c r="WBU50" s="168"/>
      <c r="WBV50" s="173"/>
      <c r="WBW50" s="168"/>
      <c r="WBX50" s="164"/>
      <c r="WBY50" s="167"/>
      <c r="WBZ50" s="168"/>
      <c r="WCA50" s="172"/>
      <c r="WCB50" s="168"/>
      <c r="WCC50" s="168"/>
      <c r="WCD50" s="168"/>
      <c r="WCE50" s="173"/>
      <c r="WCF50" s="168"/>
      <c r="WCG50" s="164"/>
      <c r="WCH50" s="167"/>
      <c r="WCI50" s="168"/>
      <c r="WCJ50" s="172"/>
      <c r="WCK50" s="168"/>
      <c r="WCL50" s="168"/>
      <c r="WCM50" s="168"/>
      <c r="WCN50" s="173"/>
      <c r="WCO50" s="168"/>
      <c r="WCP50" s="164"/>
      <c r="WCQ50" s="167"/>
      <c r="WCR50" s="168"/>
      <c r="WCS50" s="172"/>
      <c r="WCT50" s="168"/>
      <c r="WCU50" s="168"/>
      <c r="WCV50" s="168"/>
      <c r="WCW50" s="173"/>
      <c r="WCX50" s="168"/>
      <c r="WCY50" s="164"/>
      <c r="WCZ50" s="167"/>
      <c r="WDA50" s="168"/>
      <c r="WDB50" s="172"/>
      <c r="WDC50" s="168"/>
      <c r="WDD50" s="168"/>
      <c r="WDE50" s="168"/>
      <c r="WDF50" s="173"/>
      <c r="WDG50" s="168"/>
      <c r="WDH50" s="164"/>
      <c r="WDI50" s="167"/>
      <c r="WDJ50" s="168"/>
      <c r="WDK50" s="172"/>
      <c r="WDL50" s="168"/>
      <c r="WDM50" s="168"/>
      <c r="WDN50" s="168"/>
      <c r="WDO50" s="173"/>
      <c r="WDP50" s="168"/>
      <c r="WDQ50" s="164"/>
      <c r="WDR50" s="167"/>
      <c r="WDS50" s="168"/>
      <c r="WDT50" s="172"/>
      <c r="WDU50" s="168"/>
      <c r="WDV50" s="168"/>
      <c r="WDW50" s="168"/>
      <c r="WDX50" s="173"/>
      <c r="WDY50" s="168"/>
      <c r="WDZ50" s="164"/>
      <c r="WEA50" s="167"/>
      <c r="WEB50" s="168"/>
      <c r="WEC50" s="172"/>
      <c r="WED50" s="168"/>
      <c r="WEE50" s="168"/>
      <c r="WEF50" s="168"/>
      <c r="WEG50" s="173"/>
      <c r="WEH50" s="168"/>
      <c r="WEI50" s="164"/>
      <c r="WEJ50" s="167"/>
      <c r="WEK50" s="168"/>
      <c r="WEL50" s="172"/>
      <c r="WEM50" s="168"/>
      <c r="WEN50" s="168"/>
      <c r="WEO50" s="168"/>
      <c r="WEP50" s="173"/>
      <c r="WEQ50" s="168"/>
      <c r="WER50" s="164"/>
      <c r="WES50" s="167"/>
      <c r="WET50" s="168"/>
      <c r="WEU50" s="172"/>
      <c r="WEV50" s="168"/>
      <c r="WEW50" s="168"/>
      <c r="WEX50" s="168"/>
      <c r="WEY50" s="173"/>
      <c r="WEZ50" s="168"/>
      <c r="WFA50" s="164"/>
      <c r="WFB50" s="167"/>
      <c r="WFC50" s="168"/>
      <c r="WFD50" s="172"/>
      <c r="WFE50" s="168"/>
      <c r="WFF50" s="168"/>
      <c r="WFG50" s="168"/>
      <c r="WFH50" s="173"/>
      <c r="WFI50" s="168"/>
      <c r="WFJ50" s="164"/>
      <c r="WFK50" s="167"/>
      <c r="WFL50" s="168"/>
      <c r="WFM50" s="172"/>
      <c r="WFN50" s="168"/>
      <c r="WFO50" s="168"/>
      <c r="WFP50" s="168"/>
      <c r="WFQ50" s="173"/>
      <c r="WFR50" s="168"/>
      <c r="WFS50" s="164"/>
      <c r="WFT50" s="167"/>
      <c r="WFU50" s="168"/>
      <c r="WFV50" s="172"/>
      <c r="WFW50" s="168"/>
      <c r="WFX50" s="168"/>
      <c r="WFY50" s="168"/>
      <c r="WFZ50" s="173"/>
      <c r="WGA50" s="168"/>
      <c r="WGB50" s="164"/>
      <c r="WGC50" s="167"/>
      <c r="WGD50" s="168"/>
      <c r="WGE50" s="172"/>
      <c r="WGF50" s="168"/>
      <c r="WGG50" s="168"/>
      <c r="WGH50" s="168"/>
      <c r="WGI50" s="173"/>
      <c r="WGJ50" s="168"/>
      <c r="WGK50" s="164"/>
      <c r="WGL50" s="167"/>
      <c r="WGM50" s="168"/>
      <c r="WGN50" s="172"/>
      <c r="WGO50" s="168"/>
      <c r="WGP50" s="168"/>
      <c r="WGQ50" s="168"/>
      <c r="WGR50" s="173"/>
      <c r="WGS50" s="168"/>
      <c r="WGT50" s="164"/>
      <c r="WGU50" s="167"/>
      <c r="WGV50" s="168"/>
      <c r="WGW50" s="172"/>
      <c r="WGX50" s="168"/>
      <c r="WGY50" s="168"/>
      <c r="WGZ50" s="168"/>
      <c r="WHA50" s="173"/>
      <c r="WHB50" s="168"/>
      <c r="WHC50" s="164"/>
      <c r="WHD50" s="167"/>
      <c r="WHE50" s="168"/>
      <c r="WHF50" s="172"/>
      <c r="WHG50" s="168"/>
      <c r="WHH50" s="168"/>
      <c r="WHI50" s="168"/>
      <c r="WHJ50" s="173"/>
      <c r="WHK50" s="168"/>
      <c r="WHL50" s="164"/>
      <c r="WHM50" s="167"/>
      <c r="WHN50" s="168"/>
      <c r="WHO50" s="172"/>
      <c r="WHP50" s="168"/>
      <c r="WHQ50" s="168"/>
      <c r="WHR50" s="168"/>
      <c r="WHS50" s="173"/>
      <c r="WHT50" s="168"/>
      <c r="WHU50" s="164"/>
      <c r="WHV50" s="167"/>
      <c r="WHW50" s="168"/>
      <c r="WHX50" s="172"/>
      <c r="WHY50" s="168"/>
      <c r="WHZ50" s="168"/>
      <c r="WIA50" s="168"/>
      <c r="WIB50" s="173"/>
      <c r="WIC50" s="168"/>
      <c r="WID50" s="164"/>
      <c r="WIE50" s="167"/>
      <c r="WIF50" s="168"/>
      <c r="WIG50" s="172"/>
      <c r="WIH50" s="168"/>
      <c r="WII50" s="168"/>
      <c r="WIJ50" s="168"/>
      <c r="WIK50" s="173"/>
      <c r="WIL50" s="168"/>
      <c r="WIM50" s="164"/>
      <c r="WIN50" s="167"/>
      <c r="WIO50" s="168"/>
      <c r="WIP50" s="172"/>
      <c r="WIQ50" s="168"/>
      <c r="WIR50" s="168"/>
      <c r="WIS50" s="168"/>
      <c r="WIT50" s="173"/>
      <c r="WIU50" s="168"/>
      <c r="WIV50" s="164"/>
      <c r="WIW50" s="167"/>
      <c r="WIX50" s="168"/>
      <c r="WIY50" s="172"/>
      <c r="WIZ50" s="168"/>
      <c r="WJA50" s="168"/>
      <c r="WJB50" s="168"/>
      <c r="WJC50" s="173"/>
      <c r="WJD50" s="168"/>
      <c r="WJE50" s="164"/>
      <c r="WJF50" s="167"/>
      <c r="WJG50" s="168"/>
      <c r="WJH50" s="172"/>
      <c r="WJI50" s="168"/>
      <c r="WJJ50" s="168"/>
      <c r="WJK50" s="168"/>
      <c r="WJL50" s="173"/>
      <c r="WJM50" s="168"/>
      <c r="WJN50" s="164"/>
      <c r="WJO50" s="167"/>
      <c r="WJP50" s="168"/>
      <c r="WJQ50" s="172"/>
      <c r="WJR50" s="168"/>
      <c r="WJS50" s="168"/>
      <c r="WJT50" s="168"/>
      <c r="WJU50" s="173"/>
      <c r="WJV50" s="168"/>
      <c r="WJW50" s="164"/>
      <c r="WJX50" s="167"/>
      <c r="WJY50" s="168"/>
      <c r="WJZ50" s="172"/>
      <c r="WKA50" s="168"/>
      <c r="WKB50" s="168"/>
      <c r="WKC50" s="168"/>
      <c r="WKD50" s="173"/>
      <c r="WKE50" s="168"/>
      <c r="WKF50" s="164"/>
      <c r="WKG50" s="167"/>
      <c r="WKH50" s="168"/>
      <c r="WKI50" s="172"/>
      <c r="WKJ50" s="168"/>
      <c r="WKK50" s="168"/>
      <c r="WKL50" s="168"/>
      <c r="WKM50" s="173"/>
      <c r="WKN50" s="168"/>
      <c r="WKO50" s="164"/>
      <c r="WKP50" s="167"/>
      <c r="WKQ50" s="168"/>
      <c r="WKR50" s="172"/>
      <c r="WKS50" s="168"/>
      <c r="WKT50" s="168"/>
      <c r="WKU50" s="168"/>
      <c r="WKV50" s="173"/>
      <c r="WKW50" s="168"/>
      <c r="WKX50" s="164"/>
      <c r="WKY50" s="167"/>
      <c r="WKZ50" s="168"/>
      <c r="WLA50" s="172"/>
      <c r="WLB50" s="168"/>
      <c r="WLC50" s="168"/>
      <c r="WLD50" s="168"/>
      <c r="WLE50" s="173"/>
      <c r="WLF50" s="168"/>
      <c r="WLG50" s="164"/>
      <c r="WLH50" s="167"/>
      <c r="WLI50" s="168"/>
      <c r="WLJ50" s="172"/>
      <c r="WLK50" s="168"/>
      <c r="WLL50" s="168"/>
      <c r="WLM50" s="168"/>
      <c r="WLN50" s="173"/>
      <c r="WLO50" s="168"/>
      <c r="WLP50" s="164"/>
      <c r="WLQ50" s="167"/>
      <c r="WLR50" s="168"/>
      <c r="WLS50" s="172"/>
      <c r="WLT50" s="168"/>
      <c r="WLU50" s="168"/>
      <c r="WLV50" s="168"/>
      <c r="WLW50" s="173"/>
      <c r="WLX50" s="168"/>
      <c r="WLY50" s="164"/>
      <c r="WLZ50" s="167"/>
      <c r="WMA50" s="168"/>
      <c r="WMB50" s="172"/>
      <c r="WMC50" s="168"/>
      <c r="WMD50" s="168"/>
      <c r="WME50" s="168"/>
      <c r="WMF50" s="173"/>
      <c r="WMG50" s="168"/>
      <c r="WMH50" s="164"/>
      <c r="WMI50" s="167"/>
      <c r="WMJ50" s="168"/>
      <c r="WMK50" s="172"/>
      <c r="WML50" s="168"/>
      <c r="WMM50" s="168"/>
      <c r="WMN50" s="168"/>
      <c r="WMO50" s="173"/>
      <c r="WMP50" s="168"/>
      <c r="WMQ50" s="164"/>
      <c r="WMR50" s="167"/>
      <c r="WMS50" s="168"/>
      <c r="WMT50" s="172"/>
      <c r="WMU50" s="168"/>
      <c r="WMV50" s="168"/>
      <c r="WMW50" s="168"/>
      <c r="WMX50" s="173"/>
      <c r="WMY50" s="168"/>
      <c r="WMZ50" s="164"/>
      <c r="WNA50" s="167"/>
      <c r="WNB50" s="168"/>
      <c r="WNC50" s="172"/>
      <c r="WND50" s="168"/>
      <c r="WNE50" s="168"/>
      <c r="WNF50" s="168"/>
      <c r="WNG50" s="173"/>
      <c r="WNH50" s="168"/>
      <c r="WNI50" s="164"/>
      <c r="WNJ50" s="167"/>
      <c r="WNK50" s="168"/>
      <c r="WNL50" s="172"/>
      <c r="WNM50" s="168"/>
      <c r="WNN50" s="168"/>
      <c r="WNO50" s="168"/>
      <c r="WNP50" s="173"/>
      <c r="WNQ50" s="168"/>
      <c r="WNR50" s="164"/>
      <c r="WNS50" s="167"/>
      <c r="WNT50" s="168"/>
      <c r="WNU50" s="172"/>
      <c r="WNV50" s="168"/>
      <c r="WNW50" s="168"/>
      <c r="WNX50" s="168"/>
      <c r="WNY50" s="173"/>
      <c r="WNZ50" s="168"/>
      <c r="WOA50" s="164"/>
      <c r="WOB50" s="167"/>
      <c r="WOC50" s="168"/>
      <c r="WOD50" s="172"/>
      <c r="WOE50" s="168"/>
      <c r="WOF50" s="168"/>
      <c r="WOG50" s="168"/>
      <c r="WOH50" s="173"/>
      <c r="WOI50" s="168"/>
      <c r="WOJ50" s="164"/>
      <c r="WOK50" s="167"/>
      <c r="WOL50" s="168"/>
      <c r="WOM50" s="172"/>
      <c r="WON50" s="168"/>
      <c r="WOO50" s="168"/>
      <c r="WOP50" s="168"/>
      <c r="WOQ50" s="173"/>
      <c r="WOR50" s="168"/>
      <c r="WOS50" s="164"/>
      <c r="WOT50" s="167"/>
      <c r="WOU50" s="168"/>
      <c r="WOV50" s="172"/>
      <c r="WOW50" s="168"/>
      <c r="WOX50" s="168"/>
      <c r="WOY50" s="168"/>
      <c r="WOZ50" s="173"/>
      <c r="WPA50" s="168"/>
      <c r="WPB50" s="164"/>
      <c r="WPC50" s="167"/>
      <c r="WPD50" s="168"/>
      <c r="WPE50" s="172"/>
      <c r="WPF50" s="168"/>
      <c r="WPG50" s="168"/>
      <c r="WPH50" s="168"/>
      <c r="WPI50" s="173"/>
      <c r="WPJ50" s="168"/>
      <c r="WPK50" s="164"/>
      <c r="WPL50" s="167"/>
      <c r="WPM50" s="168"/>
      <c r="WPN50" s="172"/>
      <c r="WPO50" s="168"/>
      <c r="WPP50" s="168"/>
      <c r="WPQ50" s="168"/>
      <c r="WPR50" s="173"/>
      <c r="WPS50" s="168"/>
      <c r="WPT50" s="164"/>
      <c r="WPU50" s="167"/>
      <c r="WPV50" s="168"/>
      <c r="WPW50" s="172"/>
      <c r="WPX50" s="168"/>
      <c r="WPY50" s="168"/>
      <c r="WPZ50" s="168"/>
      <c r="WQA50" s="173"/>
      <c r="WQB50" s="168"/>
      <c r="WQC50" s="164"/>
      <c r="WQD50" s="167"/>
      <c r="WQE50" s="168"/>
      <c r="WQF50" s="172"/>
      <c r="WQG50" s="168"/>
      <c r="WQH50" s="168"/>
      <c r="WQI50" s="168"/>
      <c r="WQJ50" s="173"/>
      <c r="WQK50" s="168"/>
      <c r="WQL50" s="164"/>
      <c r="WQM50" s="167"/>
      <c r="WQN50" s="168"/>
      <c r="WQO50" s="172"/>
      <c r="WQP50" s="168"/>
      <c r="WQQ50" s="168"/>
      <c r="WQR50" s="168"/>
      <c r="WQS50" s="173"/>
      <c r="WQT50" s="168"/>
      <c r="WQU50" s="164"/>
      <c r="WQV50" s="167"/>
      <c r="WQW50" s="168"/>
      <c r="WQX50" s="172"/>
      <c r="WQY50" s="168"/>
      <c r="WQZ50" s="168"/>
      <c r="WRA50" s="168"/>
      <c r="WRB50" s="173"/>
      <c r="WRC50" s="168"/>
      <c r="WRD50" s="164"/>
      <c r="WRE50" s="167"/>
      <c r="WRF50" s="168"/>
      <c r="WRG50" s="172"/>
      <c r="WRH50" s="168"/>
      <c r="WRI50" s="168"/>
      <c r="WRJ50" s="168"/>
      <c r="WRK50" s="173"/>
      <c r="WRL50" s="168"/>
      <c r="WRM50" s="164"/>
      <c r="WRN50" s="167"/>
      <c r="WRO50" s="168"/>
      <c r="WRP50" s="172"/>
      <c r="WRQ50" s="168"/>
      <c r="WRR50" s="168"/>
      <c r="WRS50" s="168"/>
      <c r="WRT50" s="173"/>
      <c r="WRU50" s="168"/>
      <c r="WRV50" s="164"/>
      <c r="WRW50" s="167"/>
      <c r="WRX50" s="168"/>
      <c r="WRY50" s="172"/>
      <c r="WRZ50" s="168"/>
      <c r="WSA50" s="168"/>
      <c r="WSB50" s="168"/>
      <c r="WSC50" s="173"/>
      <c r="WSD50" s="168"/>
      <c r="WSE50" s="164"/>
      <c r="WSF50" s="167"/>
      <c r="WSG50" s="168"/>
      <c r="WSH50" s="172"/>
      <c r="WSI50" s="168"/>
      <c r="WSJ50" s="168"/>
      <c r="WSK50" s="168"/>
      <c r="WSL50" s="173"/>
      <c r="WSM50" s="168"/>
      <c r="WSN50" s="164"/>
      <c r="WSO50" s="167"/>
      <c r="WSP50" s="168"/>
      <c r="WSQ50" s="172"/>
      <c r="WSR50" s="168"/>
      <c r="WSS50" s="168"/>
      <c r="WST50" s="168"/>
      <c r="WSU50" s="173"/>
      <c r="WSV50" s="168"/>
      <c r="WSW50" s="164"/>
      <c r="WSX50" s="167"/>
      <c r="WSY50" s="168"/>
      <c r="WSZ50" s="172"/>
      <c r="WTA50" s="168"/>
      <c r="WTB50" s="168"/>
      <c r="WTC50" s="168"/>
      <c r="WTD50" s="173"/>
      <c r="WTE50" s="168"/>
      <c r="WTF50" s="164"/>
      <c r="WTG50" s="167"/>
      <c r="WTH50" s="168"/>
      <c r="WTI50" s="172"/>
      <c r="WTJ50" s="168"/>
      <c r="WTK50" s="168"/>
      <c r="WTL50" s="168"/>
      <c r="WTM50" s="173"/>
      <c r="WTN50" s="168"/>
      <c r="WTO50" s="164"/>
      <c r="WTP50" s="167"/>
      <c r="WTQ50" s="168"/>
      <c r="WTR50" s="172"/>
      <c r="WTS50" s="168"/>
      <c r="WTT50" s="168"/>
      <c r="WTU50" s="168"/>
      <c r="WTV50" s="173"/>
      <c r="WTW50" s="168"/>
      <c r="WTX50" s="164"/>
      <c r="WTY50" s="167"/>
      <c r="WTZ50" s="168"/>
      <c r="WUA50" s="172"/>
      <c r="WUB50" s="168"/>
      <c r="WUC50" s="168"/>
      <c r="WUD50" s="168"/>
      <c r="WUE50" s="173"/>
      <c r="WUF50" s="168"/>
      <c r="WUG50" s="164"/>
      <c r="WUH50" s="167"/>
      <c r="WUI50" s="168"/>
      <c r="WUJ50" s="172"/>
      <c r="WUK50" s="168"/>
      <c r="WUL50" s="168"/>
      <c r="WUM50" s="168"/>
      <c r="WUN50" s="173"/>
      <c r="WUO50" s="168"/>
      <c r="WUP50" s="164"/>
      <c r="WUQ50" s="167"/>
      <c r="WUR50" s="168"/>
      <c r="WUS50" s="172"/>
      <c r="WUT50" s="168"/>
      <c r="WUU50" s="168"/>
      <c r="WUV50" s="168"/>
      <c r="WUW50" s="173"/>
      <c r="WUX50" s="168"/>
      <c r="WUY50" s="164"/>
      <c r="WUZ50" s="167"/>
      <c r="WVA50" s="168"/>
      <c r="WVB50" s="172"/>
      <c r="WVC50" s="168"/>
      <c r="WVD50" s="168"/>
      <c r="WVE50" s="168"/>
      <c r="WVF50" s="173"/>
      <c r="WVG50" s="168"/>
      <c r="WVH50" s="164"/>
      <c r="WVI50" s="167"/>
      <c r="WVJ50" s="168"/>
      <c r="WVK50" s="172"/>
      <c r="WVL50" s="168"/>
      <c r="WVM50" s="168"/>
      <c r="WVN50" s="168"/>
      <c r="WVO50" s="173"/>
      <c r="WVP50" s="168"/>
      <c r="WVQ50" s="164"/>
      <c r="WVR50" s="167"/>
      <c r="WVS50" s="168"/>
      <c r="WVT50" s="172"/>
      <c r="WVU50" s="168"/>
      <c r="WVV50" s="168"/>
      <c r="WVW50" s="168"/>
      <c r="WVX50" s="173"/>
      <c r="WVY50" s="168"/>
      <c r="WVZ50" s="164"/>
      <c r="WWA50" s="167"/>
      <c r="WWB50" s="168"/>
      <c r="WWC50" s="172"/>
      <c r="WWD50" s="168"/>
      <c r="WWE50" s="168"/>
      <c r="WWF50" s="168"/>
      <c r="WWG50" s="173"/>
      <c r="WWH50" s="168"/>
      <c r="WWI50" s="164"/>
      <c r="WWJ50" s="167"/>
      <c r="WWK50" s="168"/>
      <c r="WWL50" s="172"/>
      <c r="WWM50" s="168"/>
      <c r="WWN50" s="168"/>
      <c r="WWO50" s="168"/>
      <c r="WWP50" s="173"/>
      <c r="WWQ50" s="168"/>
      <c r="WWR50" s="164"/>
      <c r="WWS50" s="167"/>
      <c r="WWT50" s="168"/>
      <c r="WWU50" s="172"/>
      <c r="WWV50" s="168"/>
      <c r="WWW50" s="168"/>
      <c r="WWX50" s="168"/>
      <c r="WWY50" s="173"/>
      <c r="WWZ50" s="168"/>
      <c r="WXA50" s="164"/>
      <c r="WXB50" s="167"/>
      <c r="WXC50" s="168"/>
      <c r="WXD50" s="172"/>
      <c r="WXE50" s="168"/>
      <c r="WXF50" s="168"/>
      <c r="WXG50" s="168"/>
      <c r="WXH50" s="173"/>
      <c r="WXI50" s="168"/>
      <c r="WXJ50" s="164"/>
      <c r="WXK50" s="167"/>
      <c r="WXL50" s="168"/>
      <c r="WXM50" s="172"/>
      <c r="WXN50" s="168"/>
      <c r="WXO50" s="168"/>
      <c r="WXP50" s="168"/>
      <c r="WXQ50" s="173"/>
      <c r="WXR50" s="168"/>
      <c r="WXS50" s="164"/>
      <c r="WXT50" s="167"/>
      <c r="WXU50" s="168"/>
      <c r="WXV50" s="172"/>
      <c r="WXW50" s="168"/>
      <c r="WXX50" s="168"/>
      <c r="WXY50" s="168"/>
      <c r="WXZ50" s="173"/>
      <c r="WYA50" s="168"/>
      <c r="WYB50" s="164"/>
      <c r="WYC50" s="167"/>
      <c r="WYD50" s="168"/>
      <c r="WYE50" s="172"/>
      <c r="WYF50" s="168"/>
      <c r="WYG50" s="168"/>
      <c r="WYH50" s="168"/>
      <c r="WYI50" s="173"/>
      <c r="WYJ50" s="168"/>
      <c r="WYK50" s="164"/>
      <c r="WYL50" s="167"/>
      <c r="WYM50" s="168"/>
      <c r="WYN50" s="172"/>
      <c r="WYO50" s="168"/>
      <c r="WYP50" s="168"/>
      <c r="WYQ50" s="168"/>
      <c r="WYR50" s="173"/>
      <c r="WYS50" s="168"/>
      <c r="WYT50" s="164"/>
      <c r="WYU50" s="167"/>
      <c r="WYV50" s="168"/>
      <c r="WYW50" s="172"/>
      <c r="WYX50" s="168"/>
      <c r="WYY50" s="168"/>
      <c r="WYZ50" s="168"/>
      <c r="WZA50" s="173"/>
      <c r="WZB50" s="168"/>
      <c r="WZC50" s="164"/>
      <c r="WZD50" s="167"/>
      <c r="WZE50" s="168"/>
      <c r="WZF50" s="172"/>
      <c r="WZG50" s="168"/>
      <c r="WZH50" s="168"/>
      <c r="WZI50" s="168"/>
      <c r="WZJ50" s="173"/>
      <c r="WZK50" s="168"/>
      <c r="WZL50" s="164"/>
      <c r="WZM50" s="167"/>
      <c r="WZN50" s="168"/>
      <c r="WZO50" s="172"/>
      <c r="WZP50" s="168"/>
      <c r="WZQ50" s="168"/>
      <c r="WZR50" s="168"/>
      <c r="WZS50" s="173"/>
      <c r="WZT50" s="168"/>
      <c r="WZU50" s="164"/>
      <c r="WZV50" s="167"/>
      <c r="WZW50" s="168"/>
      <c r="WZX50" s="172"/>
      <c r="WZY50" s="168"/>
      <c r="WZZ50" s="168"/>
      <c r="XAA50" s="168"/>
      <c r="XAB50" s="173"/>
      <c r="XAC50" s="168"/>
      <c r="XAD50" s="164"/>
      <c r="XAE50" s="167"/>
      <c r="XAF50" s="168"/>
      <c r="XAG50" s="172"/>
      <c r="XAH50" s="168"/>
      <c r="XAI50" s="168"/>
      <c r="XAJ50" s="168"/>
      <c r="XAK50" s="173"/>
      <c r="XAL50" s="168"/>
      <c r="XAM50" s="164"/>
      <c r="XAN50" s="167"/>
      <c r="XAO50" s="168"/>
      <c r="XAP50" s="172"/>
      <c r="XAQ50" s="168"/>
      <c r="XAR50" s="168"/>
      <c r="XAS50" s="168"/>
      <c r="XAT50" s="173"/>
      <c r="XAU50" s="168"/>
      <c r="XAV50" s="164"/>
      <c r="XAW50" s="167"/>
      <c r="XAX50" s="168"/>
      <c r="XAY50" s="172"/>
      <c r="XAZ50" s="168"/>
      <c r="XBA50" s="168"/>
      <c r="XBB50" s="168"/>
      <c r="XBC50" s="173"/>
      <c r="XBD50" s="168"/>
      <c r="XBE50" s="164"/>
      <c r="XBF50" s="167"/>
      <c r="XBG50" s="168"/>
      <c r="XBH50" s="172"/>
      <c r="XBI50" s="168"/>
      <c r="XBJ50" s="168"/>
      <c r="XBK50" s="168"/>
      <c r="XBL50" s="173"/>
      <c r="XBM50" s="168"/>
      <c r="XBN50" s="164"/>
      <c r="XBO50" s="167"/>
      <c r="XBP50" s="168"/>
      <c r="XBQ50" s="172"/>
      <c r="XBR50" s="168"/>
      <c r="XBS50" s="168"/>
      <c r="XBT50" s="168"/>
      <c r="XBU50" s="173"/>
      <c r="XBV50" s="168"/>
      <c r="XBW50" s="164"/>
      <c r="XBX50" s="167"/>
      <c r="XBY50" s="168"/>
      <c r="XBZ50" s="172"/>
      <c r="XCA50" s="168"/>
      <c r="XCB50" s="168"/>
      <c r="XCC50" s="168"/>
      <c r="XCD50" s="173"/>
      <c r="XCE50" s="168"/>
      <c r="XCF50" s="164"/>
      <c r="XCG50" s="167"/>
      <c r="XCH50" s="168"/>
      <c r="XCI50" s="172"/>
      <c r="XCJ50" s="168"/>
      <c r="XCK50" s="168"/>
      <c r="XCL50" s="168"/>
      <c r="XCM50" s="173"/>
      <c r="XCN50" s="168"/>
      <c r="XCO50" s="164"/>
      <c r="XCP50" s="167"/>
      <c r="XCQ50" s="168"/>
      <c r="XCR50" s="172"/>
      <c r="XCS50" s="168"/>
      <c r="XCT50" s="168"/>
      <c r="XCU50" s="168"/>
      <c r="XCV50" s="173"/>
      <c r="XCW50" s="168"/>
      <c r="XCX50" s="164"/>
      <c r="XCY50" s="167"/>
      <c r="XCZ50" s="168"/>
      <c r="XDA50" s="172"/>
      <c r="XDB50" s="168"/>
      <c r="XDC50" s="168"/>
      <c r="XDD50" s="168"/>
      <c r="XDE50" s="173"/>
      <c r="XDF50" s="168"/>
      <c r="XDG50" s="164"/>
      <c r="XDH50" s="167"/>
      <c r="XDI50" s="168"/>
      <c r="XDJ50" s="172"/>
      <c r="XDK50" s="168"/>
      <c r="XDL50" s="168"/>
      <c r="XDM50" s="168"/>
      <c r="XDN50" s="173"/>
      <c r="XDO50" s="168"/>
      <c r="XDP50" s="164"/>
      <c r="XDQ50" s="167"/>
      <c r="XDR50" s="168"/>
      <c r="XDS50" s="172"/>
      <c r="XDT50" s="168"/>
      <c r="XDU50" s="168"/>
      <c r="XDV50" s="168"/>
      <c r="XDW50" s="173"/>
      <c r="XDX50" s="168"/>
      <c r="XDY50" s="164"/>
      <c r="XDZ50" s="167"/>
      <c r="XEA50" s="168"/>
      <c r="XEB50" s="172"/>
      <c r="XEC50" s="168"/>
      <c r="XED50" s="168"/>
      <c r="XEE50" s="168"/>
      <c r="XEF50" s="173"/>
      <c r="XEG50" s="168"/>
      <c r="XEH50" s="164"/>
      <c r="XEI50" s="167"/>
      <c r="XEJ50" s="168"/>
      <c r="XEK50" s="172"/>
      <c r="XEL50" s="168"/>
      <c r="XEM50" s="168"/>
      <c r="XEN50" s="168"/>
      <c r="XEO50" s="173"/>
      <c r="XEP50" s="168"/>
      <c r="XEQ50" s="164"/>
      <c r="XER50" s="167"/>
      <c r="XES50" s="168"/>
      <c r="XET50" s="172"/>
      <c r="XEU50" s="168"/>
      <c r="XEV50" s="168"/>
      <c r="XEW50" s="168"/>
      <c r="XEX50" s="173"/>
      <c r="XEY50" s="168"/>
      <c r="XEZ50" s="164"/>
      <c r="XFA50" s="167"/>
      <c r="XFB50" s="168"/>
      <c r="XFC50" s="172"/>
    </row>
    <row r="51" spans="2:16383" ht="24.95" customHeight="1">
      <c r="B51" s="178"/>
      <c r="C51" s="179" t="s">
        <v>553</v>
      </c>
      <c r="D51" s="309">
        <v>19.2</v>
      </c>
      <c r="E51" s="309">
        <v>21.996056725836542</v>
      </c>
      <c r="F51" s="309">
        <v>18.344138460644146</v>
      </c>
      <c r="G51" s="309">
        <v>20.039773690782678</v>
      </c>
      <c r="H51" s="309">
        <v>19.908416242264256</v>
      </c>
      <c r="I51" s="309">
        <f t="shared" si="0"/>
        <v>-0.1313574485184219</v>
      </c>
      <c r="L51" s="176"/>
      <c r="M51" s="176"/>
      <c r="N51" s="176"/>
      <c r="O51" s="176"/>
      <c r="P51" s="176"/>
      <c r="Q51" s="176"/>
      <c r="R51" s="176"/>
      <c r="S51" s="176"/>
      <c r="T51" s="176"/>
      <c r="U51" s="176"/>
      <c r="V51" s="176"/>
      <c r="W51" s="176"/>
      <c r="X51" s="176"/>
      <c r="Y51" s="176"/>
      <c r="Z51" s="176"/>
    </row>
    <row r="52" spans="2:16383" ht="14.25" customHeight="1">
      <c r="C52" s="338"/>
      <c r="D52" s="338"/>
      <c r="E52" s="338"/>
      <c r="F52" s="338"/>
      <c r="G52" s="338"/>
      <c r="H52" s="338"/>
      <c r="I52" s="338"/>
      <c r="M52" s="176"/>
      <c r="N52" s="176"/>
      <c r="O52" s="176"/>
      <c r="P52" s="176"/>
      <c r="Q52" s="176"/>
      <c r="R52" s="176"/>
      <c r="S52" s="176"/>
      <c r="T52" s="176"/>
      <c r="U52" s="176"/>
      <c r="V52" s="176"/>
      <c r="W52" s="176"/>
      <c r="X52" s="176"/>
      <c r="Y52" s="176"/>
      <c r="Z52" s="176"/>
    </row>
    <row r="53" spans="2:16383" ht="48.75" customHeight="1">
      <c r="B53" s="352" t="s">
        <v>591</v>
      </c>
      <c r="C53" s="352"/>
      <c r="D53" s="352"/>
      <c r="E53" s="352"/>
      <c r="F53" s="352"/>
      <c r="G53" s="352"/>
      <c r="H53" s="352"/>
      <c r="I53" s="352"/>
      <c r="M53" s="176"/>
      <c r="N53" s="176"/>
      <c r="O53" s="176"/>
      <c r="P53" s="176"/>
      <c r="Q53" s="176"/>
      <c r="R53" s="176"/>
      <c r="S53" s="176"/>
      <c r="T53" s="176"/>
      <c r="U53" s="176"/>
      <c r="V53" s="176"/>
      <c r="W53" s="176"/>
      <c r="X53" s="176"/>
      <c r="Y53" s="176"/>
      <c r="Z53" s="176"/>
    </row>
    <row r="54" spans="2:16383" ht="17.25">
      <c r="B54" s="186" t="s">
        <v>590</v>
      </c>
      <c r="C54" s="187"/>
      <c r="D54" s="186"/>
      <c r="E54" s="188"/>
      <c r="F54" s="189"/>
      <c r="G54" s="189"/>
      <c r="H54" s="187"/>
      <c r="I54" s="187"/>
    </row>
    <row r="55" spans="2:16383" ht="17.25">
      <c r="B55" s="194" t="s">
        <v>578</v>
      </c>
      <c r="C55" s="187"/>
      <c r="D55" s="186"/>
      <c r="E55" s="190"/>
      <c r="F55" s="191"/>
      <c r="G55" s="191"/>
      <c r="H55" s="187"/>
      <c r="I55" s="187"/>
    </row>
    <row r="56" spans="2:16383" ht="8.25" customHeight="1">
      <c r="B56" s="192"/>
      <c r="C56" s="186"/>
      <c r="D56" s="186"/>
      <c r="E56" s="190"/>
      <c r="F56" s="191"/>
      <c r="G56" s="191"/>
      <c r="H56" s="187"/>
      <c r="I56" s="187"/>
    </row>
    <row r="57" spans="2:16383" ht="20.25" customHeight="1">
      <c r="B57" s="193" t="s">
        <v>544</v>
      </c>
      <c r="C57" s="187"/>
      <c r="D57" s="193"/>
      <c r="E57" s="191"/>
      <c r="F57" s="191"/>
      <c r="G57" s="191"/>
      <c r="H57" s="187"/>
      <c r="I57" s="187"/>
    </row>
    <row r="58" spans="2:16383" ht="75.75" customHeight="1">
      <c r="B58" s="349" t="s">
        <v>587</v>
      </c>
      <c r="C58" s="350"/>
      <c r="D58" s="350"/>
      <c r="E58" s="350"/>
      <c r="F58" s="350"/>
      <c r="G58" s="350"/>
      <c r="H58" s="350"/>
      <c r="I58" s="351"/>
    </row>
    <row r="59" spans="2:16383" ht="18" customHeight="1">
      <c r="B59" s="145"/>
    </row>
  </sheetData>
  <mergeCells count="6">
    <mergeCell ref="B5:I5"/>
    <mergeCell ref="B6:I6"/>
    <mergeCell ref="E15:G15"/>
    <mergeCell ref="C52:I52"/>
    <mergeCell ref="B58:I58"/>
    <mergeCell ref="B53:I53"/>
  </mergeCells>
  <printOptions horizontalCentered="1"/>
  <pageMargins left="0.511811023622047" right="0.511811023622047" top="0.55118110236220508" bottom="0.55118110236220508" header="0.31496062992126012" footer="0.31496062992126012"/>
  <pageSetup scale="57"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6304-0D83-48BD-B6C5-9F101882BA63}">
  <sheetPr>
    <tabColor rgb="FFB78129"/>
    <pageSetUpPr fitToPage="1"/>
  </sheetPr>
  <dimension ref="B1:K35"/>
  <sheetViews>
    <sheetView showGridLines="0" view="pageBreakPreview" topLeftCell="B7" zoomScale="65" zoomScaleNormal="111" workbookViewId="0">
      <selection activeCell="K26" sqref="K26"/>
    </sheetView>
  </sheetViews>
  <sheetFormatPr baseColWidth="10" defaultColWidth="11.375" defaultRowHeight="15"/>
  <cols>
    <col min="1" max="1" width="1.875" style="145" customWidth="1"/>
    <col min="2" max="2" width="23.375" style="145" customWidth="1"/>
    <col min="3" max="3" width="15.875" style="145" customWidth="1"/>
    <col min="4" max="9" width="14.125" style="145" customWidth="1"/>
    <col min="10" max="10" width="2.25" style="145" customWidth="1"/>
    <col min="11" max="11" width="11.375" style="145" customWidth="1"/>
    <col min="12" max="16384" width="11.375" style="145"/>
  </cols>
  <sheetData>
    <row r="1" spans="2:11" s="134" customFormat="1" ht="45.75" customHeight="1">
      <c r="I1" s="136"/>
    </row>
    <row r="2" spans="2:11" s="134" customFormat="1" ht="15" customHeight="1">
      <c r="I2" s="137"/>
    </row>
    <row r="3" spans="2:11" s="134" customFormat="1" ht="15" customHeight="1">
      <c r="I3" s="138"/>
    </row>
    <row r="4" spans="2:11" s="134" customFormat="1" ht="6" customHeight="1">
      <c r="D4" s="135"/>
      <c r="E4" s="135"/>
      <c r="F4" s="135"/>
      <c r="G4" s="135"/>
      <c r="H4" s="135"/>
    </row>
    <row r="5" spans="2:11" s="134" customFormat="1" ht="25.5" customHeight="1">
      <c r="D5" s="135"/>
      <c r="E5" s="135"/>
      <c r="F5" s="135"/>
      <c r="G5" s="135"/>
      <c r="H5" s="135"/>
    </row>
    <row r="6" spans="2:11" s="134" customFormat="1" ht="20.100000000000001" customHeight="1">
      <c r="B6" s="353" t="s">
        <v>568</v>
      </c>
      <c r="C6" s="353"/>
      <c r="D6" s="353"/>
      <c r="E6" s="353"/>
      <c r="F6" s="353"/>
      <c r="G6" s="353"/>
      <c r="H6" s="353"/>
      <c r="I6" s="353"/>
    </row>
    <row r="7" spans="2:11" s="134" customFormat="1" ht="20.100000000000001" customHeight="1">
      <c r="B7" s="353" t="s">
        <v>575</v>
      </c>
      <c r="C7" s="353"/>
      <c r="D7" s="353"/>
      <c r="E7" s="353"/>
      <c r="F7" s="353"/>
      <c r="G7" s="353"/>
      <c r="H7" s="353"/>
      <c r="I7" s="353"/>
      <c r="K7" s="205"/>
    </row>
    <row r="8" spans="2:11" s="134" customFormat="1" ht="20.25">
      <c r="B8" s="140"/>
      <c r="C8" s="140"/>
      <c r="D8" s="135"/>
      <c r="E8" s="141"/>
      <c r="F8" s="141"/>
      <c r="G8" s="141"/>
      <c r="H8" s="141"/>
      <c r="I8" s="142"/>
    </row>
    <row r="9" spans="2:11" s="134" customFormat="1" ht="24.95" customHeight="1">
      <c r="B9" s="183" t="s">
        <v>17</v>
      </c>
      <c r="C9" s="183" t="s">
        <v>18</v>
      </c>
      <c r="D9" s="135"/>
      <c r="E9" s="135"/>
      <c r="F9" s="135"/>
    </row>
    <row r="10" spans="2:11" s="134" customFormat="1" ht="20.100000000000001" customHeight="1">
      <c r="B10" s="184">
        <v>2022</v>
      </c>
      <c r="C10" s="185">
        <f>C27</f>
        <v>5014</v>
      </c>
      <c r="D10" s="135"/>
      <c r="E10" s="135"/>
      <c r="F10" s="135"/>
    </row>
    <row r="11" spans="2:11" s="134" customFormat="1" ht="20.100000000000001" customHeight="1">
      <c r="B11" s="184">
        <v>2023</v>
      </c>
      <c r="C11" s="185">
        <f>D27</f>
        <v>7245</v>
      </c>
      <c r="D11" s="135"/>
      <c r="E11" s="135"/>
      <c r="F11" s="135"/>
    </row>
    <row r="12" spans="2:11" s="134" customFormat="1" ht="20.100000000000001" customHeight="1">
      <c r="B12" s="184">
        <v>2024</v>
      </c>
      <c r="C12" s="185">
        <f>E27</f>
        <v>5495</v>
      </c>
      <c r="D12" s="135"/>
      <c r="E12" s="135"/>
      <c r="F12" s="135"/>
    </row>
    <row r="13" spans="2:11" s="134" customFormat="1" ht="20.100000000000001" customHeight="1">
      <c r="B13" s="184">
        <v>2025</v>
      </c>
      <c r="C13" s="185">
        <f>F27</f>
        <v>4494</v>
      </c>
      <c r="D13" s="135"/>
      <c r="E13" s="135"/>
      <c r="F13" s="135"/>
    </row>
    <row r="14" spans="2:11" s="134" customFormat="1" ht="20.100000000000001" customHeight="1">
      <c r="B14" s="184">
        <v>2026</v>
      </c>
      <c r="C14" s="185">
        <f>G27</f>
        <v>4513</v>
      </c>
      <c r="D14" s="135"/>
      <c r="E14" s="135"/>
      <c r="F14" s="135"/>
    </row>
    <row r="15" spans="2:11" s="134" customFormat="1" ht="20.100000000000001" customHeight="1">
      <c r="B15" s="183" t="s">
        <v>549</v>
      </c>
      <c r="C15" s="185">
        <f>C14-C13</f>
        <v>19</v>
      </c>
      <c r="D15" s="135"/>
      <c r="E15" s="135"/>
      <c r="F15" s="135"/>
    </row>
    <row r="16" spans="2:11" s="134" customFormat="1" ht="6.75" customHeight="1">
      <c r="B16" s="141"/>
      <c r="C16" s="141"/>
      <c r="D16" s="338"/>
      <c r="E16" s="338"/>
      <c r="F16" s="338"/>
      <c r="G16" s="144"/>
      <c r="H16" s="144"/>
      <c r="I16" s="142"/>
    </row>
    <row r="17" spans="2:9" s="134" customFormat="1" ht="22.5" customHeight="1">
      <c r="B17" s="206"/>
      <c r="C17" s="206"/>
      <c r="D17" s="206"/>
      <c r="E17" s="206"/>
      <c r="F17" s="206"/>
      <c r="G17" s="206"/>
      <c r="H17" s="206"/>
      <c r="I17" s="206"/>
    </row>
    <row r="18" spans="2:9" s="134" customFormat="1" ht="30" customHeight="1">
      <c r="B18" s="151" t="s">
        <v>31</v>
      </c>
      <c r="C18" s="151">
        <v>2022</v>
      </c>
      <c r="D18" s="151">
        <v>2023</v>
      </c>
      <c r="E18" s="151">
        <v>2024</v>
      </c>
      <c r="F18" s="148">
        <v>2025</v>
      </c>
      <c r="G18" s="151">
        <v>2026</v>
      </c>
      <c r="H18" s="159" t="s">
        <v>550</v>
      </c>
      <c r="I18" s="159" t="s">
        <v>551</v>
      </c>
    </row>
    <row r="19" spans="2:9" s="134" customFormat="1" ht="20.100000000000001" customHeight="1">
      <c r="B19" s="161" t="s">
        <v>19</v>
      </c>
      <c r="C19" s="160">
        <v>137</v>
      </c>
      <c r="D19" s="155">
        <v>43</v>
      </c>
      <c r="E19" s="155">
        <v>37</v>
      </c>
      <c r="F19" s="155">
        <v>126</v>
      </c>
      <c r="G19" s="155">
        <v>16</v>
      </c>
      <c r="H19" s="155">
        <f>G19-F19</f>
        <v>-110</v>
      </c>
      <c r="I19" s="301">
        <f>IF(F19=0,0,(H19/F19)*100)</f>
        <v>-87.301587301587304</v>
      </c>
    </row>
    <row r="20" spans="2:9" s="134" customFormat="1" ht="20.100000000000001" customHeight="1">
      <c r="B20" s="157" t="s">
        <v>20</v>
      </c>
      <c r="C20" s="156">
        <v>57</v>
      </c>
      <c r="D20" s="158">
        <v>149</v>
      </c>
      <c r="E20" s="158">
        <v>72</v>
      </c>
      <c r="F20" s="158">
        <v>36</v>
      </c>
      <c r="G20" s="158">
        <v>251</v>
      </c>
      <c r="H20" s="158">
        <f t="shared" ref="H20:H27" si="0">G20-F20</f>
        <v>215</v>
      </c>
      <c r="I20" s="302">
        <f t="shared" ref="I20:I27" si="1">IF(F20=0,0,(H20/F20)*100)</f>
        <v>597.22222222222229</v>
      </c>
    </row>
    <row r="21" spans="2:9" s="134" customFormat="1" ht="20.100000000000001" customHeight="1">
      <c r="B21" s="161" t="s">
        <v>21</v>
      </c>
      <c r="C21" s="160">
        <v>3330</v>
      </c>
      <c r="D21" s="155">
        <v>5788</v>
      </c>
      <c r="E21" s="155">
        <v>4718</v>
      </c>
      <c r="F21" s="155">
        <v>3671</v>
      </c>
      <c r="G21" s="155">
        <v>3577</v>
      </c>
      <c r="H21" s="155">
        <f t="shared" si="0"/>
        <v>-94</v>
      </c>
      <c r="I21" s="301">
        <f t="shared" si="1"/>
        <v>-2.5606101879596839</v>
      </c>
    </row>
    <row r="22" spans="2:9" s="134" customFormat="1" ht="20.100000000000001" customHeight="1">
      <c r="B22" s="157" t="s">
        <v>22</v>
      </c>
      <c r="C22" s="156">
        <v>261</v>
      </c>
      <c r="D22" s="158">
        <v>342</v>
      </c>
      <c r="E22" s="158">
        <v>343</v>
      </c>
      <c r="F22" s="158">
        <v>144</v>
      </c>
      <c r="G22" s="158">
        <v>277</v>
      </c>
      <c r="H22" s="158">
        <f t="shared" si="0"/>
        <v>133</v>
      </c>
      <c r="I22" s="302">
        <f t="shared" si="1"/>
        <v>92.361111111111114</v>
      </c>
    </row>
    <row r="23" spans="2:9" s="134" customFormat="1" ht="20.100000000000001" customHeight="1">
      <c r="B23" s="161" t="s">
        <v>23</v>
      </c>
      <c r="C23" s="160">
        <v>754</v>
      </c>
      <c r="D23" s="155">
        <v>504</v>
      </c>
      <c r="E23" s="155">
        <v>159</v>
      </c>
      <c r="F23" s="155">
        <v>109</v>
      </c>
      <c r="G23" s="155">
        <v>155</v>
      </c>
      <c r="H23" s="155">
        <f t="shared" si="0"/>
        <v>46</v>
      </c>
      <c r="I23" s="301">
        <f t="shared" si="1"/>
        <v>42.201834862385326</v>
      </c>
    </row>
    <row r="24" spans="2:9" s="134" customFormat="1" ht="20.100000000000001" customHeight="1">
      <c r="B24" s="157" t="s">
        <v>24</v>
      </c>
      <c r="C24" s="156">
        <v>238</v>
      </c>
      <c r="D24" s="158">
        <v>189</v>
      </c>
      <c r="E24" s="158">
        <v>123</v>
      </c>
      <c r="F24" s="158">
        <v>169</v>
      </c>
      <c r="G24" s="158">
        <v>141</v>
      </c>
      <c r="H24" s="158">
        <f t="shared" si="0"/>
        <v>-28</v>
      </c>
      <c r="I24" s="302">
        <f t="shared" si="1"/>
        <v>-16.568047337278109</v>
      </c>
    </row>
    <row r="25" spans="2:9" s="134" customFormat="1" ht="20.100000000000001" customHeight="1">
      <c r="B25" s="161" t="s">
        <v>25</v>
      </c>
      <c r="C25" s="160">
        <v>20</v>
      </c>
      <c r="D25" s="155">
        <v>19</v>
      </c>
      <c r="E25" s="155">
        <v>7</v>
      </c>
      <c r="F25" s="155">
        <v>10</v>
      </c>
      <c r="G25" s="155">
        <v>3</v>
      </c>
      <c r="H25" s="155">
        <f t="shared" si="0"/>
        <v>-7</v>
      </c>
      <c r="I25" s="301">
        <f t="shared" si="1"/>
        <v>-70</v>
      </c>
    </row>
    <row r="26" spans="2:9" s="134" customFormat="1" ht="20.100000000000001" customHeight="1">
      <c r="B26" s="157" t="s">
        <v>26</v>
      </c>
      <c r="C26" s="156">
        <v>217</v>
      </c>
      <c r="D26" s="158">
        <v>211</v>
      </c>
      <c r="E26" s="158">
        <v>36</v>
      </c>
      <c r="F26" s="158">
        <v>229</v>
      </c>
      <c r="G26" s="158">
        <v>93</v>
      </c>
      <c r="H26" s="158">
        <f t="shared" si="0"/>
        <v>-136</v>
      </c>
      <c r="I26" s="302">
        <f t="shared" si="1"/>
        <v>-59.388646288209614</v>
      </c>
    </row>
    <row r="27" spans="2:9" ht="30" customHeight="1">
      <c r="B27" s="207" t="s">
        <v>459</v>
      </c>
      <c r="C27" s="208">
        <f>SUM(C19:C26)</f>
        <v>5014</v>
      </c>
      <c r="D27" s="208">
        <f t="shared" ref="D27:G27" si="2">SUM(D19:D26)</f>
        <v>7245</v>
      </c>
      <c r="E27" s="208">
        <f t="shared" si="2"/>
        <v>5495</v>
      </c>
      <c r="F27" s="208">
        <f t="shared" si="2"/>
        <v>4494</v>
      </c>
      <c r="G27" s="208">
        <f t="shared" si="2"/>
        <v>4513</v>
      </c>
      <c r="H27" s="208">
        <f t="shared" si="0"/>
        <v>19</v>
      </c>
      <c r="I27" s="311">
        <f t="shared" si="1"/>
        <v>0.42278593680462839</v>
      </c>
    </row>
    <row r="28" spans="2:9" ht="30" customHeight="1">
      <c r="B28" s="209"/>
      <c r="C28" s="210"/>
      <c r="D28" s="210"/>
      <c r="E28" s="210"/>
      <c r="F28" s="210"/>
      <c r="G28" s="210"/>
      <c r="H28" s="210"/>
      <c r="I28" s="210"/>
    </row>
    <row r="29" spans="2:9" ht="17.25">
      <c r="B29" s="211" t="s">
        <v>571</v>
      </c>
      <c r="C29" s="211"/>
      <c r="D29" s="188"/>
      <c r="E29" s="189"/>
      <c r="F29" s="189"/>
      <c r="G29" s="187"/>
      <c r="H29" s="187"/>
      <c r="I29" s="187"/>
    </row>
    <row r="30" spans="2:9" ht="17.25">
      <c r="B30" s="211" t="s">
        <v>577</v>
      </c>
      <c r="C30" s="211"/>
      <c r="D30" s="212"/>
      <c r="E30" s="212"/>
      <c r="F30" s="212"/>
      <c r="G30" s="187"/>
      <c r="H30" s="187"/>
      <c r="I30" s="187"/>
    </row>
    <row r="31" spans="2:9" ht="15.75" customHeight="1">
      <c r="B31" s="187"/>
      <c r="C31" s="187"/>
      <c r="D31" s="212"/>
      <c r="E31" s="212"/>
      <c r="F31" s="212"/>
      <c r="G31" s="187"/>
      <c r="H31" s="187"/>
      <c r="I31" s="187"/>
    </row>
    <row r="32" spans="2:9" ht="15.75" customHeight="1">
      <c r="B32" s="193" t="s">
        <v>544</v>
      </c>
      <c r="C32" s="193"/>
      <c r="D32" s="213"/>
      <c r="E32" s="214"/>
      <c r="F32" s="214"/>
      <c r="G32" s="214"/>
      <c r="H32" s="214"/>
      <c r="I32" s="214"/>
    </row>
    <row r="33" spans="2:9" ht="15.75" customHeight="1">
      <c r="B33" s="354" t="s">
        <v>586</v>
      </c>
      <c r="C33" s="354"/>
      <c r="D33" s="354"/>
      <c r="E33" s="354"/>
      <c r="F33" s="354"/>
      <c r="G33" s="354"/>
      <c r="H33" s="354"/>
      <c r="I33" s="354"/>
    </row>
    <row r="34" spans="2:9" ht="12" customHeight="1">
      <c r="B34" s="354"/>
      <c r="C34" s="354"/>
      <c r="D34" s="354"/>
      <c r="E34" s="354"/>
      <c r="F34" s="354"/>
      <c r="G34" s="354"/>
      <c r="H34" s="354"/>
      <c r="I34" s="354"/>
    </row>
    <row r="35" spans="2:9" ht="45.75" customHeight="1">
      <c r="B35" s="354"/>
      <c r="C35" s="354"/>
      <c r="D35" s="354"/>
      <c r="E35" s="354"/>
      <c r="F35" s="354"/>
      <c r="G35" s="354"/>
      <c r="H35" s="354"/>
      <c r="I35" s="354"/>
    </row>
  </sheetData>
  <mergeCells count="4">
    <mergeCell ref="B6:I6"/>
    <mergeCell ref="D16:F16"/>
    <mergeCell ref="B33:I35"/>
    <mergeCell ref="B7:I7"/>
  </mergeCells>
  <printOptions horizontalCentered="1"/>
  <pageMargins left="0.511811023622047" right="0.511811023622047" top="0.55118110236220508" bottom="0.55118110236220508" header="0.31496062992126012" footer="0.31496062992126012"/>
  <pageSetup scale="68" orientation="portrait" r:id="rId1"/>
  <ignoredErrors>
    <ignoredError sqref="C27:G27" formulaRange="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2A86-AF2E-4F7E-B440-E39E911B2AF2}">
  <sheetPr>
    <pageSetUpPr fitToPage="1"/>
  </sheetPr>
  <dimension ref="A1:J39"/>
  <sheetViews>
    <sheetView workbookViewId="0">
      <selection sqref="A1:J1"/>
    </sheetView>
  </sheetViews>
  <sheetFormatPr baseColWidth="10" defaultColWidth="11.375" defaultRowHeight="14.25"/>
  <cols>
    <col min="1" max="1" width="6.25" style="30" customWidth="1"/>
    <col min="2" max="2" width="23.25" style="2" customWidth="1"/>
    <col min="3" max="3" width="11.375" style="2" customWidth="1"/>
    <col min="4" max="16384" width="11.375" style="2"/>
  </cols>
  <sheetData>
    <row r="1" spans="1:10" ht="15.75" customHeight="1">
      <c r="A1" s="355" t="s">
        <v>461</v>
      </c>
      <c r="B1" s="355"/>
      <c r="C1" s="355"/>
      <c r="D1" s="355"/>
      <c r="E1" s="355"/>
      <c r="F1" s="355"/>
      <c r="G1" s="355"/>
      <c r="H1" s="355"/>
      <c r="I1" s="355"/>
      <c r="J1" s="355"/>
    </row>
    <row r="2" spans="1:10" ht="15" customHeight="1">
      <c r="A2" s="1"/>
      <c r="B2" s="20"/>
      <c r="C2" s="20"/>
      <c r="D2" s="20"/>
      <c r="E2" s="20"/>
      <c r="F2" s="20"/>
      <c r="G2" s="20"/>
      <c r="H2" s="20"/>
      <c r="I2" s="20"/>
      <c r="J2" s="20"/>
    </row>
    <row r="3" spans="1:10" ht="22.5" customHeight="1">
      <c r="A3" s="21" t="s">
        <v>30</v>
      </c>
      <c r="B3" s="21" t="s">
        <v>31</v>
      </c>
      <c r="C3" s="22" t="s">
        <v>462</v>
      </c>
      <c r="D3" s="22" t="s">
        <v>463</v>
      </c>
      <c r="E3" s="22" t="s">
        <v>464</v>
      </c>
      <c r="F3" s="22" t="s">
        <v>465</v>
      </c>
      <c r="G3" s="22" t="s">
        <v>466</v>
      </c>
      <c r="H3" s="22" t="s">
        <v>467</v>
      </c>
      <c r="I3" s="22" t="s">
        <v>468</v>
      </c>
      <c r="J3" s="23" t="s">
        <v>459</v>
      </c>
    </row>
    <row r="4" spans="1:10" ht="15" customHeight="1">
      <c r="A4" s="24">
        <v>1</v>
      </c>
      <c r="B4" s="25" t="s">
        <v>45</v>
      </c>
      <c r="C4" s="26">
        <v>0</v>
      </c>
      <c r="D4" s="26">
        <v>75</v>
      </c>
      <c r="E4" s="26">
        <v>3163</v>
      </c>
      <c r="F4" s="26">
        <v>0</v>
      </c>
      <c r="G4" s="26">
        <v>0</v>
      </c>
      <c r="H4" s="26">
        <v>0</v>
      </c>
      <c r="I4" s="26">
        <v>102</v>
      </c>
      <c r="J4" s="27">
        <f t="shared" ref="J4:J37" si="0">SUM(C4:I4)</f>
        <v>3340</v>
      </c>
    </row>
    <row r="5" spans="1:10" ht="15" customHeight="1">
      <c r="A5" s="24">
        <v>2</v>
      </c>
      <c r="B5" s="25" t="s">
        <v>19</v>
      </c>
      <c r="C5" s="26">
        <v>0</v>
      </c>
      <c r="D5" s="26">
        <v>98</v>
      </c>
      <c r="E5" s="26">
        <v>1365</v>
      </c>
      <c r="F5" s="26">
        <v>0</v>
      </c>
      <c r="G5" s="26">
        <v>1</v>
      </c>
      <c r="H5" s="26">
        <v>0</v>
      </c>
      <c r="I5" s="26">
        <v>1</v>
      </c>
      <c r="J5" s="27">
        <f t="shared" si="0"/>
        <v>1465</v>
      </c>
    </row>
    <row r="6" spans="1:10" ht="15" customHeight="1">
      <c r="A6" s="24">
        <v>3</v>
      </c>
      <c r="B6" s="25" t="s">
        <v>60</v>
      </c>
      <c r="C6" s="26">
        <v>0</v>
      </c>
      <c r="D6" s="26">
        <v>0</v>
      </c>
      <c r="E6" s="26">
        <v>0</v>
      </c>
      <c r="F6" s="26">
        <v>0</v>
      </c>
      <c r="G6" s="26">
        <v>0</v>
      </c>
      <c r="H6" s="26">
        <v>0</v>
      </c>
      <c r="I6" s="26">
        <v>1</v>
      </c>
      <c r="J6" s="27">
        <f t="shared" si="0"/>
        <v>1</v>
      </c>
    </row>
    <row r="7" spans="1:10" ht="15" customHeight="1">
      <c r="A7" s="24">
        <v>4</v>
      </c>
      <c r="B7" s="25" t="s">
        <v>63</v>
      </c>
      <c r="C7" s="26">
        <v>0</v>
      </c>
      <c r="D7" s="26">
        <v>0</v>
      </c>
      <c r="E7" s="26">
        <v>7</v>
      </c>
      <c r="F7" s="26">
        <v>0</v>
      </c>
      <c r="G7" s="26">
        <v>0</v>
      </c>
      <c r="H7" s="26">
        <v>0</v>
      </c>
      <c r="I7" s="26">
        <v>82</v>
      </c>
      <c r="J7" s="27">
        <f t="shared" si="0"/>
        <v>89</v>
      </c>
    </row>
    <row r="8" spans="1:10" ht="15" customHeight="1">
      <c r="A8" s="24">
        <v>5</v>
      </c>
      <c r="B8" s="25" t="s">
        <v>118</v>
      </c>
      <c r="C8" s="26">
        <v>0</v>
      </c>
      <c r="D8" s="26">
        <v>51</v>
      </c>
      <c r="E8" s="26">
        <v>19</v>
      </c>
      <c r="F8" s="26">
        <v>0</v>
      </c>
      <c r="G8" s="26">
        <v>0</v>
      </c>
      <c r="H8" s="26">
        <v>0</v>
      </c>
      <c r="I8" s="26">
        <v>35</v>
      </c>
      <c r="J8" s="27">
        <f t="shared" si="0"/>
        <v>105</v>
      </c>
    </row>
    <row r="9" spans="1:10" ht="15" customHeight="1">
      <c r="A9" s="24">
        <v>6</v>
      </c>
      <c r="B9" s="25" t="s">
        <v>128</v>
      </c>
      <c r="C9" s="26">
        <v>0</v>
      </c>
      <c r="D9" s="26">
        <v>0</v>
      </c>
      <c r="E9" s="26">
        <v>0</v>
      </c>
      <c r="F9" s="26">
        <v>0</v>
      </c>
      <c r="G9" s="26">
        <v>0</v>
      </c>
      <c r="H9" s="26">
        <v>0</v>
      </c>
      <c r="I9" s="26">
        <v>193</v>
      </c>
      <c r="J9" s="27">
        <f t="shared" si="0"/>
        <v>193</v>
      </c>
    </row>
    <row r="10" spans="1:10" ht="15" customHeight="1">
      <c r="A10" s="24">
        <v>7</v>
      </c>
      <c r="B10" s="25" t="s">
        <v>67</v>
      </c>
      <c r="C10" s="26">
        <v>0</v>
      </c>
      <c r="D10" s="26">
        <v>190</v>
      </c>
      <c r="E10" s="26">
        <v>180</v>
      </c>
      <c r="F10" s="26">
        <v>0</v>
      </c>
      <c r="G10" s="26">
        <v>0</v>
      </c>
      <c r="H10" s="26">
        <v>0</v>
      </c>
      <c r="I10" s="26">
        <v>7</v>
      </c>
      <c r="J10" s="27">
        <f t="shared" si="0"/>
        <v>377</v>
      </c>
    </row>
    <row r="11" spans="1:10" ht="15" customHeight="1">
      <c r="A11" s="24">
        <v>8</v>
      </c>
      <c r="B11" s="25" t="s">
        <v>20</v>
      </c>
      <c r="C11" s="26">
        <v>0</v>
      </c>
      <c r="D11" s="26">
        <v>0</v>
      </c>
      <c r="E11" s="26">
        <v>29</v>
      </c>
      <c r="F11" s="26">
        <v>0</v>
      </c>
      <c r="G11" s="26">
        <v>0</v>
      </c>
      <c r="H11" s="26">
        <v>0</v>
      </c>
      <c r="I11" s="26">
        <v>3</v>
      </c>
      <c r="J11" s="27">
        <f t="shared" si="0"/>
        <v>32</v>
      </c>
    </row>
    <row r="12" spans="1:10" ht="15" customHeight="1">
      <c r="A12" s="24">
        <v>9</v>
      </c>
      <c r="B12" s="25" t="s">
        <v>89</v>
      </c>
      <c r="C12" s="26">
        <v>0</v>
      </c>
      <c r="D12" s="26">
        <v>884</v>
      </c>
      <c r="E12" s="26">
        <v>120</v>
      </c>
      <c r="F12" s="26">
        <v>0</v>
      </c>
      <c r="G12" s="26">
        <v>1</v>
      </c>
      <c r="H12" s="26">
        <v>0</v>
      </c>
      <c r="I12" s="26">
        <v>81</v>
      </c>
      <c r="J12" s="27">
        <f t="shared" si="0"/>
        <v>1086</v>
      </c>
    </row>
    <row r="13" spans="1:10" ht="15" customHeight="1">
      <c r="A13" s="24">
        <v>10</v>
      </c>
      <c r="B13" s="25" t="s">
        <v>131</v>
      </c>
      <c r="C13" s="26">
        <v>0</v>
      </c>
      <c r="D13" s="26">
        <v>0</v>
      </c>
      <c r="E13" s="26">
        <v>30</v>
      </c>
      <c r="F13" s="26">
        <v>0</v>
      </c>
      <c r="G13" s="26">
        <v>0</v>
      </c>
      <c r="H13" s="26">
        <v>0</v>
      </c>
      <c r="I13" s="26">
        <v>0</v>
      </c>
      <c r="J13" s="27">
        <f t="shared" si="0"/>
        <v>30</v>
      </c>
    </row>
    <row r="14" spans="1:10" ht="15" customHeight="1">
      <c r="A14" s="24">
        <v>11</v>
      </c>
      <c r="B14" s="25" t="s">
        <v>21</v>
      </c>
      <c r="C14" s="26">
        <v>0</v>
      </c>
      <c r="D14" s="26">
        <v>427</v>
      </c>
      <c r="E14" s="26">
        <v>147</v>
      </c>
      <c r="F14" s="26">
        <v>0</v>
      </c>
      <c r="G14" s="26">
        <v>0</v>
      </c>
      <c r="H14" s="26">
        <v>0</v>
      </c>
      <c r="I14" s="26">
        <v>297</v>
      </c>
      <c r="J14" s="27">
        <f t="shared" si="0"/>
        <v>871</v>
      </c>
    </row>
    <row r="15" spans="1:10" ht="15" customHeight="1">
      <c r="A15" s="24">
        <v>12</v>
      </c>
      <c r="B15" s="25" t="s">
        <v>151</v>
      </c>
      <c r="C15" s="26">
        <v>0</v>
      </c>
      <c r="D15" s="26">
        <v>0</v>
      </c>
      <c r="E15" s="26">
        <v>1237</v>
      </c>
      <c r="F15" s="26">
        <v>0</v>
      </c>
      <c r="G15" s="26">
        <v>0</v>
      </c>
      <c r="H15" s="26">
        <v>0</v>
      </c>
      <c r="I15" s="26">
        <v>11</v>
      </c>
      <c r="J15" s="27">
        <f t="shared" si="0"/>
        <v>1248</v>
      </c>
    </row>
    <row r="16" spans="1:10" ht="15" customHeight="1">
      <c r="A16" s="24">
        <v>13</v>
      </c>
      <c r="B16" s="25" t="s">
        <v>162</v>
      </c>
      <c r="C16" s="26">
        <v>0</v>
      </c>
      <c r="D16" s="26">
        <v>5</v>
      </c>
      <c r="E16" s="26">
        <v>31</v>
      </c>
      <c r="F16" s="26">
        <v>0</v>
      </c>
      <c r="G16" s="26">
        <v>0</v>
      </c>
      <c r="H16" s="26">
        <v>0</v>
      </c>
      <c r="I16" s="26">
        <v>3</v>
      </c>
      <c r="J16" s="27">
        <f t="shared" si="0"/>
        <v>39</v>
      </c>
    </row>
    <row r="17" spans="1:10" ht="15" customHeight="1">
      <c r="A17" s="24">
        <v>14</v>
      </c>
      <c r="B17" s="25" t="s">
        <v>22</v>
      </c>
      <c r="C17" s="26">
        <v>0</v>
      </c>
      <c r="D17" s="26">
        <v>60</v>
      </c>
      <c r="E17" s="26">
        <v>203</v>
      </c>
      <c r="F17" s="26">
        <v>0</v>
      </c>
      <c r="G17" s="26">
        <v>0</v>
      </c>
      <c r="H17" s="26">
        <v>0</v>
      </c>
      <c r="I17" s="26">
        <v>23</v>
      </c>
      <c r="J17" s="27">
        <f t="shared" si="0"/>
        <v>286</v>
      </c>
    </row>
    <row r="18" spans="1:10" ht="15" customHeight="1">
      <c r="A18" s="24">
        <v>15</v>
      </c>
      <c r="B18" s="25" t="s">
        <v>23</v>
      </c>
      <c r="C18" s="26">
        <v>22564</v>
      </c>
      <c r="D18" s="26">
        <v>735</v>
      </c>
      <c r="E18" s="26">
        <v>0</v>
      </c>
      <c r="F18" s="26">
        <v>2509</v>
      </c>
      <c r="G18" s="26">
        <v>0</v>
      </c>
      <c r="H18" s="26">
        <v>0</v>
      </c>
      <c r="I18" s="26">
        <v>125</v>
      </c>
      <c r="J18" s="27">
        <f t="shared" si="0"/>
        <v>25933</v>
      </c>
    </row>
    <row r="19" spans="1:10" ht="15" customHeight="1">
      <c r="A19" s="24">
        <v>16</v>
      </c>
      <c r="B19" s="25" t="s">
        <v>230</v>
      </c>
      <c r="C19" s="26">
        <v>153</v>
      </c>
      <c r="D19" s="26">
        <v>0</v>
      </c>
      <c r="E19" s="26">
        <v>32</v>
      </c>
      <c r="F19" s="26">
        <v>5836</v>
      </c>
      <c r="G19" s="26">
        <v>0</v>
      </c>
      <c r="H19" s="26">
        <v>0</v>
      </c>
      <c r="I19" s="26">
        <v>11</v>
      </c>
      <c r="J19" s="27">
        <f t="shared" si="0"/>
        <v>6032</v>
      </c>
    </row>
    <row r="20" spans="1:10" ht="15" customHeight="1">
      <c r="A20" s="24">
        <v>17</v>
      </c>
      <c r="B20" s="25" t="s">
        <v>244</v>
      </c>
      <c r="C20" s="26">
        <v>0</v>
      </c>
      <c r="D20" s="26">
        <v>0</v>
      </c>
      <c r="E20" s="26">
        <v>190</v>
      </c>
      <c r="F20" s="26">
        <v>0</v>
      </c>
      <c r="G20" s="26">
        <v>0</v>
      </c>
      <c r="H20" s="26">
        <v>0</v>
      </c>
      <c r="I20" s="26">
        <v>5</v>
      </c>
      <c r="J20" s="27">
        <f t="shared" si="0"/>
        <v>195</v>
      </c>
    </row>
    <row r="21" spans="1:10" ht="15" customHeight="1">
      <c r="A21" s="24">
        <v>18</v>
      </c>
      <c r="B21" s="25" t="s">
        <v>250</v>
      </c>
      <c r="C21" s="26">
        <v>0</v>
      </c>
      <c r="D21" s="26">
        <v>0</v>
      </c>
      <c r="E21" s="26">
        <v>0</v>
      </c>
      <c r="F21" s="26">
        <v>0</v>
      </c>
      <c r="G21" s="26">
        <v>0</v>
      </c>
      <c r="H21" s="26">
        <v>0</v>
      </c>
      <c r="I21" s="26">
        <v>27</v>
      </c>
      <c r="J21" s="27">
        <f t="shared" si="0"/>
        <v>27</v>
      </c>
    </row>
    <row r="22" spans="1:10" ht="15" customHeight="1">
      <c r="A22" s="24">
        <v>19</v>
      </c>
      <c r="B22" s="25" t="s">
        <v>24</v>
      </c>
      <c r="C22" s="26">
        <v>13393</v>
      </c>
      <c r="D22" s="26">
        <v>0</v>
      </c>
      <c r="E22" s="26">
        <v>509</v>
      </c>
      <c r="F22" s="26">
        <v>0</v>
      </c>
      <c r="G22" s="26">
        <v>0</v>
      </c>
      <c r="H22" s="26">
        <v>0</v>
      </c>
      <c r="I22" s="26">
        <v>2</v>
      </c>
      <c r="J22" s="27">
        <f t="shared" si="0"/>
        <v>13904</v>
      </c>
    </row>
    <row r="23" spans="1:10" ht="15" customHeight="1">
      <c r="A23" s="24">
        <v>20</v>
      </c>
      <c r="B23" s="25" t="s">
        <v>273</v>
      </c>
      <c r="C23" s="26">
        <v>0</v>
      </c>
      <c r="D23" s="26">
        <v>37</v>
      </c>
      <c r="E23" s="26">
        <v>113</v>
      </c>
      <c r="F23" s="26">
        <v>0</v>
      </c>
      <c r="G23" s="26">
        <v>0</v>
      </c>
      <c r="H23" s="26">
        <v>0</v>
      </c>
      <c r="I23" s="26">
        <v>18</v>
      </c>
      <c r="J23" s="27">
        <f t="shared" si="0"/>
        <v>168</v>
      </c>
    </row>
    <row r="24" spans="1:10" ht="15" customHeight="1">
      <c r="A24" s="24">
        <v>21</v>
      </c>
      <c r="B24" s="25" t="s">
        <v>279</v>
      </c>
      <c r="C24" s="26">
        <v>0</v>
      </c>
      <c r="D24" s="26">
        <v>3093</v>
      </c>
      <c r="E24" s="26">
        <v>71</v>
      </c>
      <c r="F24" s="26">
        <v>435</v>
      </c>
      <c r="G24" s="26">
        <v>411</v>
      </c>
      <c r="H24" s="26">
        <v>0</v>
      </c>
      <c r="I24" s="26">
        <v>0</v>
      </c>
      <c r="J24" s="27">
        <f t="shared" si="0"/>
        <v>4010</v>
      </c>
    </row>
    <row r="25" spans="1:10" ht="15" customHeight="1">
      <c r="A25" s="24">
        <v>22</v>
      </c>
      <c r="B25" s="25" t="s">
        <v>290</v>
      </c>
      <c r="C25" s="26">
        <v>0</v>
      </c>
      <c r="D25" s="26">
        <v>0</v>
      </c>
      <c r="E25" s="26">
        <v>1</v>
      </c>
      <c r="F25" s="26">
        <v>0</v>
      </c>
      <c r="G25" s="26">
        <v>0</v>
      </c>
      <c r="H25" s="26">
        <v>0</v>
      </c>
      <c r="I25" s="26">
        <v>135</v>
      </c>
      <c r="J25" s="27">
        <f t="shared" si="0"/>
        <v>136</v>
      </c>
    </row>
    <row r="26" spans="1:10" ht="15" customHeight="1">
      <c r="A26" s="24">
        <v>23</v>
      </c>
      <c r="B26" s="25" t="s">
        <v>296</v>
      </c>
      <c r="C26" s="26">
        <v>15</v>
      </c>
      <c r="D26" s="26">
        <v>101</v>
      </c>
      <c r="E26" s="26">
        <v>352</v>
      </c>
      <c r="F26" s="26">
        <v>0</v>
      </c>
      <c r="G26" s="26">
        <v>1</v>
      </c>
      <c r="H26" s="26">
        <v>0</v>
      </c>
      <c r="I26" s="26">
        <v>4</v>
      </c>
      <c r="J26" s="27">
        <f t="shared" si="0"/>
        <v>473</v>
      </c>
    </row>
    <row r="27" spans="1:10" ht="15" customHeight="1">
      <c r="A27" s="24">
        <v>24</v>
      </c>
      <c r="B27" s="25" t="s">
        <v>305</v>
      </c>
      <c r="C27" s="26">
        <v>0</v>
      </c>
      <c r="D27" s="26">
        <v>4</v>
      </c>
      <c r="E27" s="26">
        <v>45</v>
      </c>
      <c r="F27" s="26">
        <v>0</v>
      </c>
      <c r="G27" s="26">
        <v>0</v>
      </c>
      <c r="H27" s="26">
        <v>0</v>
      </c>
      <c r="I27" s="26">
        <v>0</v>
      </c>
      <c r="J27" s="27">
        <f t="shared" si="0"/>
        <v>49</v>
      </c>
    </row>
    <row r="28" spans="1:10" ht="15" customHeight="1">
      <c r="A28" s="24">
        <v>25</v>
      </c>
      <c r="B28" s="25" t="s">
        <v>310</v>
      </c>
      <c r="C28" s="26">
        <v>0</v>
      </c>
      <c r="D28" s="26">
        <v>0</v>
      </c>
      <c r="E28" s="26">
        <v>1693</v>
      </c>
      <c r="F28" s="26">
        <v>0</v>
      </c>
      <c r="G28" s="26">
        <v>0</v>
      </c>
      <c r="H28" s="26">
        <v>0</v>
      </c>
      <c r="I28" s="26">
        <v>19</v>
      </c>
      <c r="J28" s="27">
        <f t="shared" si="0"/>
        <v>1712</v>
      </c>
    </row>
    <row r="29" spans="1:10" ht="15" customHeight="1">
      <c r="A29" s="24">
        <v>26</v>
      </c>
      <c r="B29" s="25" t="s">
        <v>327</v>
      </c>
      <c r="C29" s="26">
        <v>0</v>
      </c>
      <c r="D29" s="26">
        <v>1</v>
      </c>
      <c r="E29" s="26">
        <v>17</v>
      </c>
      <c r="F29" s="26">
        <v>0</v>
      </c>
      <c r="G29" s="26">
        <v>0</v>
      </c>
      <c r="H29" s="26">
        <v>0</v>
      </c>
      <c r="I29" s="26">
        <v>8</v>
      </c>
      <c r="J29" s="27">
        <f t="shared" si="0"/>
        <v>26</v>
      </c>
    </row>
    <row r="30" spans="1:10" ht="15" customHeight="1">
      <c r="A30" s="24">
        <v>27</v>
      </c>
      <c r="B30" s="25" t="s">
        <v>342</v>
      </c>
      <c r="C30" s="26">
        <v>0</v>
      </c>
      <c r="D30" s="26">
        <v>0</v>
      </c>
      <c r="E30" s="26">
        <v>87</v>
      </c>
      <c r="F30" s="26">
        <v>0</v>
      </c>
      <c r="G30" s="26">
        <v>0</v>
      </c>
      <c r="H30" s="26">
        <v>0</v>
      </c>
      <c r="I30" s="26">
        <v>1</v>
      </c>
      <c r="J30" s="27">
        <f t="shared" si="0"/>
        <v>88</v>
      </c>
    </row>
    <row r="31" spans="1:10" ht="15" customHeight="1">
      <c r="A31" s="24">
        <v>28</v>
      </c>
      <c r="B31" s="25" t="s">
        <v>25</v>
      </c>
      <c r="C31" s="26">
        <v>0</v>
      </c>
      <c r="D31" s="26">
        <v>292</v>
      </c>
      <c r="E31" s="26">
        <v>6</v>
      </c>
      <c r="F31" s="26">
        <v>0</v>
      </c>
      <c r="G31" s="26">
        <v>0</v>
      </c>
      <c r="H31" s="26">
        <v>0</v>
      </c>
      <c r="I31" s="26">
        <v>20</v>
      </c>
      <c r="J31" s="27">
        <f t="shared" si="0"/>
        <v>318</v>
      </c>
    </row>
    <row r="32" spans="1:10" ht="15" customHeight="1">
      <c r="A32" s="24">
        <v>29</v>
      </c>
      <c r="B32" s="25" t="s">
        <v>359</v>
      </c>
      <c r="C32" s="26">
        <v>0</v>
      </c>
      <c r="D32" s="26">
        <v>40</v>
      </c>
      <c r="E32" s="26">
        <v>0</v>
      </c>
      <c r="F32" s="26">
        <v>0</v>
      </c>
      <c r="G32" s="26">
        <v>0</v>
      </c>
      <c r="H32" s="26">
        <v>0</v>
      </c>
      <c r="I32" s="26">
        <v>20</v>
      </c>
      <c r="J32" s="27">
        <f t="shared" si="0"/>
        <v>60</v>
      </c>
    </row>
    <row r="33" spans="1:10" ht="15" customHeight="1">
      <c r="A33" s="24">
        <v>30</v>
      </c>
      <c r="B33" s="25" t="s">
        <v>363</v>
      </c>
      <c r="C33" s="26">
        <v>14</v>
      </c>
      <c r="D33" s="26">
        <v>435</v>
      </c>
      <c r="E33" s="26">
        <v>212</v>
      </c>
      <c r="F33" s="26">
        <v>0</v>
      </c>
      <c r="G33" s="26">
        <v>0</v>
      </c>
      <c r="H33" s="26">
        <v>0</v>
      </c>
      <c r="I33" s="26">
        <v>45</v>
      </c>
      <c r="J33" s="27">
        <f t="shared" si="0"/>
        <v>706</v>
      </c>
    </row>
    <row r="34" spans="1:10" ht="15" customHeight="1">
      <c r="A34" s="24">
        <v>31</v>
      </c>
      <c r="B34" s="25" t="s">
        <v>380</v>
      </c>
      <c r="C34" s="26">
        <v>0</v>
      </c>
      <c r="D34" s="26">
        <v>0</v>
      </c>
      <c r="E34" s="26">
        <v>0</v>
      </c>
      <c r="F34" s="26">
        <v>0</v>
      </c>
      <c r="G34" s="26">
        <v>0</v>
      </c>
      <c r="H34" s="26">
        <v>0</v>
      </c>
      <c r="I34" s="26">
        <v>1</v>
      </c>
      <c r="J34" s="27">
        <f t="shared" si="0"/>
        <v>1</v>
      </c>
    </row>
    <row r="35" spans="1:10" ht="15" customHeight="1">
      <c r="A35" s="24">
        <v>32</v>
      </c>
      <c r="B35" s="25" t="s">
        <v>386</v>
      </c>
      <c r="C35" s="26">
        <v>0</v>
      </c>
      <c r="D35" s="26">
        <v>0</v>
      </c>
      <c r="E35" s="26">
        <v>190</v>
      </c>
      <c r="F35" s="26">
        <v>0</v>
      </c>
      <c r="G35" s="26">
        <v>0</v>
      </c>
      <c r="H35" s="26">
        <v>0</v>
      </c>
      <c r="I35" s="26">
        <v>1</v>
      </c>
      <c r="J35" s="27">
        <f t="shared" si="0"/>
        <v>191</v>
      </c>
    </row>
    <row r="36" spans="1:10" ht="15" customHeight="1">
      <c r="A36" s="24">
        <v>33</v>
      </c>
      <c r="B36" s="25" t="s">
        <v>454</v>
      </c>
      <c r="C36" s="26">
        <v>1</v>
      </c>
      <c r="D36" s="26">
        <v>0</v>
      </c>
      <c r="E36" s="26">
        <v>873</v>
      </c>
      <c r="F36" s="26">
        <v>0</v>
      </c>
      <c r="G36" s="26">
        <v>0</v>
      </c>
      <c r="H36" s="26">
        <v>0</v>
      </c>
      <c r="I36" s="26">
        <v>0</v>
      </c>
      <c r="J36" s="27">
        <f t="shared" si="0"/>
        <v>874</v>
      </c>
    </row>
    <row r="37" spans="1:10" ht="15" customHeight="1">
      <c r="A37" s="24">
        <v>34</v>
      </c>
      <c r="B37" s="25" t="s">
        <v>469</v>
      </c>
      <c r="C37" s="26">
        <v>0</v>
      </c>
      <c r="D37" s="26">
        <v>0</v>
      </c>
      <c r="E37" s="26">
        <v>156</v>
      </c>
      <c r="F37" s="26">
        <v>0</v>
      </c>
      <c r="G37" s="26">
        <v>0</v>
      </c>
      <c r="H37" s="26">
        <v>0</v>
      </c>
      <c r="I37" s="26">
        <v>0</v>
      </c>
      <c r="J37" s="27">
        <f t="shared" si="0"/>
        <v>156</v>
      </c>
    </row>
    <row r="38" spans="1:10" ht="15" customHeight="1">
      <c r="A38" s="1"/>
      <c r="B38" s="28"/>
      <c r="C38" s="29">
        <f t="shared" ref="C38:J38" si="1">SUM(C4:C37)</f>
        <v>36140</v>
      </c>
      <c r="D38" s="29">
        <f t="shared" si="1"/>
        <v>6528</v>
      </c>
      <c r="E38" s="29">
        <f t="shared" si="1"/>
        <v>11078</v>
      </c>
      <c r="F38" s="29">
        <f t="shared" si="1"/>
        <v>8780</v>
      </c>
      <c r="G38" s="29">
        <f t="shared" si="1"/>
        <v>414</v>
      </c>
      <c r="H38" s="29">
        <f t="shared" si="1"/>
        <v>0</v>
      </c>
      <c r="I38" s="29">
        <f t="shared" si="1"/>
        <v>1281</v>
      </c>
      <c r="J38" s="29">
        <f t="shared" si="1"/>
        <v>64221</v>
      </c>
    </row>
    <row r="39" spans="1:10" ht="15" customHeight="1">
      <c r="A39" s="1"/>
      <c r="B39" s="28"/>
      <c r="C39" s="28"/>
      <c r="D39" s="28"/>
      <c r="E39" s="28"/>
      <c r="F39" s="28"/>
      <c r="G39" s="28"/>
      <c r="H39" s="28"/>
      <c r="I39" s="28"/>
      <c r="J39" s="28"/>
    </row>
  </sheetData>
  <mergeCells count="1">
    <mergeCell ref="A1:J1"/>
  </mergeCells>
  <pageMargins left="0.70000000000000007" right="0.70000000000000007" top="0.75" bottom="0.75" header="0.30000000000000004" footer="0.30000000000000004"/>
  <pageSetup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4BB2-7815-4BF6-8B1F-AC2E03C85844}">
  <sheetPr>
    <pageSetUpPr fitToPage="1"/>
  </sheetPr>
  <dimension ref="B1:M40"/>
  <sheetViews>
    <sheetView workbookViewId="0"/>
  </sheetViews>
  <sheetFormatPr baseColWidth="10" defaultColWidth="11.375" defaultRowHeight="14.25"/>
  <cols>
    <col min="1" max="1" width="11.375" style="2" customWidth="1"/>
    <col min="2" max="2" width="5.25" style="30" customWidth="1"/>
    <col min="3" max="3" width="27" style="2" customWidth="1"/>
    <col min="4" max="4" width="11.375" style="2" customWidth="1"/>
    <col min="5" max="16384" width="11.375" style="2"/>
  </cols>
  <sheetData>
    <row r="1" spans="2:13" ht="15.75">
      <c r="B1" s="355" t="s">
        <v>487</v>
      </c>
      <c r="C1" s="355"/>
      <c r="D1" s="355"/>
      <c r="E1" s="355"/>
      <c r="F1" s="355"/>
      <c r="G1" s="355"/>
      <c r="H1" s="355"/>
      <c r="I1" s="355"/>
      <c r="J1" s="355"/>
      <c r="K1" s="355"/>
      <c r="L1" s="28"/>
      <c r="M1" s="28"/>
    </row>
    <row r="2" spans="2:13" ht="15">
      <c r="B2" s="1"/>
      <c r="C2" s="20"/>
      <c r="D2" s="20"/>
      <c r="E2" s="20"/>
      <c r="F2" s="20"/>
      <c r="G2" s="20"/>
      <c r="H2" s="20"/>
      <c r="I2" s="20"/>
      <c r="J2" s="20"/>
      <c r="K2" s="20"/>
      <c r="L2" s="20"/>
      <c r="M2" s="20"/>
    </row>
    <row r="3" spans="2:13" ht="22.5">
      <c r="B3" s="21" t="s">
        <v>30</v>
      </c>
      <c r="C3" s="21" t="s">
        <v>31</v>
      </c>
      <c r="D3" s="22" t="s">
        <v>462</v>
      </c>
      <c r="E3" s="22" t="s">
        <v>463</v>
      </c>
      <c r="F3" s="22" t="s">
        <v>464</v>
      </c>
      <c r="G3" s="22" t="s">
        <v>465</v>
      </c>
      <c r="H3" s="22" t="s">
        <v>466</v>
      </c>
      <c r="I3" s="22" t="s">
        <v>467</v>
      </c>
      <c r="J3" s="22" t="s">
        <v>468</v>
      </c>
      <c r="K3" s="23" t="s">
        <v>488</v>
      </c>
      <c r="L3" s="44"/>
      <c r="M3" s="45"/>
    </row>
    <row r="4" spans="2:13" ht="15">
      <c r="B4" s="24">
        <v>1</v>
      </c>
      <c r="C4" s="25" t="s">
        <v>45</v>
      </c>
      <c r="D4" s="26">
        <v>0</v>
      </c>
      <c r="E4" s="26">
        <v>105</v>
      </c>
      <c r="F4" s="26">
        <v>3163</v>
      </c>
      <c r="G4" s="26">
        <v>0</v>
      </c>
      <c r="H4" s="26">
        <v>0</v>
      </c>
      <c r="I4" s="26">
        <v>0</v>
      </c>
      <c r="J4" s="26">
        <v>405</v>
      </c>
      <c r="K4" s="27">
        <f t="shared" ref="K4:K37" si="0">SUM(D4:J4)</f>
        <v>3673</v>
      </c>
      <c r="L4" s="46"/>
      <c r="M4" s="28"/>
    </row>
    <row r="5" spans="2:13" ht="15">
      <c r="B5" s="24">
        <v>2</v>
      </c>
      <c r="C5" s="25" t="s">
        <v>19</v>
      </c>
      <c r="D5" s="26">
        <v>0</v>
      </c>
      <c r="E5" s="26">
        <v>257</v>
      </c>
      <c r="F5" s="26">
        <v>1365</v>
      </c>
      <c r="G5" s="26">
        <v>0</v>
      </c>
      <c r="H5" s="26">
        <v>1</v>
      </c>
      <c r="I5" s="26">
        <v>0</v>
      </c>
      <c r="J5" s="26">
        <v>13</v>
      </c>
      <c r="K5" s="27">
        <f t="shared" si="0"/>
        <v>1636</v>
      </c>
      <c r="L5" s="46"/>
      <c r="M5" s="28"/>
    </row>
    <row r="6" spans="2:13" ht="15">
      <c r="B6" s="24">
        <v>3</v>
      </c>
      <c r="C6" s="25" t="s">
        <v>60</v>
      </c>
      <c r="D6" s="26">
        <v>0</v>
      </c>
      <c r="E6" s="26">
        <v>0</v>
      </c>
      <c r="F6" s="26">
        <v>0</v>
      </c>
      <c r="G6" s="26">
        <v>0</v>
      </c>
      <c r="H6" s="26">
        <v>0</v>
      </c>
      <c r="I6" s="26">
        <v>0</v>
      </c>
      <c r="J6" s="26">
        <v>9</v>
      </c>
      <c r="K6" s="27">
        <f t="shared" si="0"/>
        <v>9</v>
      </c>
      <c r="L6" s="46"/>
      <c r="M6" s="28"/>
    </row>
    <row r="7" spans="2:13" ht="15">
      <c r="B7" s="24">
        <v>4</v>
      </c>
      <c r="C7" s="25" t="s">
        <v>63</v>
      </c>
      <c r="D7" s="26">
        <v>0</v>
      </c>
      <c r="E7" s="26">
        <v>0</v>
      </c>
      <c r="F7" s="26">
        <v>7</v>
      </c>
      <c r="G7" s="26">
        <v>0</v>
      </c>
      <c r="H7" s="26">
        <v>0</v>
      </c>
      <c r="I7" s="26">
        <v>0</v>
      </c>
      <c r="J7" s="26">
        <v>203</v>
      </c>
      <c r="K7" s="27">
        <f t="shared" si="0"/>
        <v>210</v>
      </c>
      <c r="L7" s="46"/>
      <c r="M7" s="28"/>
    </row>
    <row r="8" spans="2:13" ht="15">
      <c r="B8" s="24">
        <v>5</v>
      </c>
      <c r="C8" s="25" t="s">
        <v>118</v>
      </c>
      <c r="D8" s="26">
        <v>0</v>
      </c>
      <c r="E8" s="26">
        <v>60</v>
      </c>
      <c r="F8" s="26">
        <v>19</v>
      </c>
      <c r="G8" s="26">
        <v>0</v>
      </c>
      <c r="H8" s="26">
        <v>0</v>
      </c>
      <c r="I8" s="26">
        <v>0</v>
      </c>
      <c r="J8" s="26">
        <v>81</v>
      </c>
      <c r="K8" s="27">
        <f t="shared" si="0"/>
        <v>160</v>
      </c>
      <c r="L8" s="46"/>
      <c r="M8" s="28"/>
    </row>
    <row r="9" spans="2:13" ht="15">
      <c r="B9" s="24">
        <v>6</v>
      </c>
      <c r="C9" s="25" t="s">
        <v>128</v>
      </c>
      <c r="D9" s="26">
        <v>0</v>
      </c>
      <c r="E9" s="26">
        <v>0</v>
      </c>
      <c r="F9" s="26">
        <v>0</v>
      </c>
      <c r="G9" s="26">
        <v>0</v>
      </c>
      <c r="H9" s="26">
        <v>0</v>
      </c>
      <c r="I9" s="26">
        <v>0</v>
      </c>
      <c r="J9" s="26">
        <v>315</v>
      </c>
      <c r="K9" s="27">
        <f t="shared" si="0"/>
        <v>315</v>
      </c>
      <c r="L9" s="46"/>
      <c r="M9" s="28"/>
    </row>
    <row r="10" spans="2:13" ht="15">
      <c r="B10" s="24">
        <v>7</v>
      </c>
      <c r="C10" s="25" t="s">
        <v>67</v>
      </c>
      <c r="D10" s="26">
        <v>0</v>
      </c>
      <c r="E10" s="26">
        <v>232</v>
      </c>
      <c r="F10" s="26">
        <v>180</v>
      </c>
      <c r="G10" s="26">
        <v>0</v>
      </c>
      <c r="H10" s="26">
        <v>0</v>
      </c>
      <c r="I10" s="26">
        <v>0</v>
      </c>
      <c r="J10" s="26">
        <v>28</v>
      </c>
      <c r="K10" s="27">
        <f t="shared" si="0"/>
        <v>440</v>
      </c>
      <c r="L10" s="46"/>
      <c r="M10" s="28"/>
    </row>
    <row r="11" spans="2:13" ht="15">
      <c r="B11" s="24">
        <v>8</v>
      </c>
      <c r="C11" s="25" t="s">
        <v>20</v>
      </c>
      <c r="D11" s="26">
        <v>0</v>
      </c>
      <c r="E11" s="26">
        <v>0</v>
      </c>
      <c r="F11" s="26">
        <v>29</v>
      </c>
      <c r="G11" s="26">
        <v>0</v>
      </c>
      <c r="H11" s="26">
        <v>0</v>
      </c>
      <c r="I11" s="26">
        <v>0</v>
      </c>
      <c r="J11" s="26">
        <v>12</v>
      </c>
      <c r="K11" s="27">
        <f t="shared" si="0"/>
        <v>41</v>
      </c>
      <c r="L11" s="46"/>
      <c r="M11" s="28"/>
    </row>
    <row r="12" spans="2:13" ht="15">
      <c r="B12" s="24">
        <v>9</v>
      </c>
      <c r="C12" s="25" t="s">
        <v>89</v>
      </c>
      <c r="D12" s="26">
        <v>0</v>
      </c>
      <c r="E12" s="26">
        <v>996</v>
      </c>
      <c r="F12" s="26">
        <v>120</v>
      </c>
      <c r="G12" s="26">
        <v>0</v>
      </c>
      <c r="H12" s="26">
        <v>3</v>
      </c>
      <c r="I12" s="26">
        <v>0</v>
      </c>
      <c r="J12" s="26">
        <v>429</v>
      </c>
      <c r="K12" s="27">
        <f t="shared" si="0"/>
        <v>1548</v>
      </c>
      <c r="L12" s="46"/>
      <c r="M12" s="28"/>
    </row>
    <row r="13" spans="2:13" ht="15">
      <c r="B13" s="24">
        <v>10</v>
      </c>
      <c r="C13" s="25" t="s">
        <v>131</v>
      </c>
      <c r="D13" s="26">
        <v>0</v>
      </c>
      <c r="E13" s="26">
        <v>0</v>
      </c>
      <c r="F13" s="26">
        <v>30</v>
      </c>
      <c r="G13" s="26">
        <v>0</v>
      </c>
      <c r="H13" s="26">
        <v>0</v>
      </c>
      <c r="I13" s="26">
        <v>0</v>
      </c>
      <c r="J13" s="26">
        <v>2</v>
      </c>
      <c r="K13" s="27">
        <f t="shared" si="0"/>
        <v>32</v>
      </c>
      <c r="L13" s="46"/>
      <c r="M13" s="28"/>
    </row>
    <row r="14" spans="2:13" ht="15">
      <c r="B14" s="24">
        <v>11</v>
      </c>
      <c r="C14" s="25" t="s">
        <v>21</v>
      </c>
      <c r="D14" s="26">
        <v>0</v>
      </c>
      <c r="E14" s="26">
        <v>504</v>
      </c>
      <c r="F14" s="26">
        <v>147</v>
      </c>
      <c r="G14" s="26">
        <v>0</v>
      </c>
      <c r="H14" s="26">
        <v>0</v>
      </c>
      <c r="I14" s="26">
        <v>0</v>
      </c>
      <c r="J14" s="26">
        <v>1127</v>
      </c>
      <c r="K14" s="27">
        <f t="shared" si="0"/>
        <v>1778</v>
      </c>
      <c r="L14" s="46"/>
      <c r="M14" s="28"/>
    </row>
    <row r="15" spans="2:13" ht="15">
      <c r="B15" s="24">
        <v>12</v>
      </c>
      <c r="C15" s="25" t="s">
        <v>151</v>
      </c>
      <c r="D15" s="26">
        <v>0</v>
      </c>
      <c r="E15" s="26">
        <v>0</v>
      </c>
      <c r="F15" s="26">
        <v>1237</v>
      </c>
      <c r="G15" s="26">
        <v>0</v>
      </c>
      <c r="H15" s="26">
        <v>0</v>
      </c>
      <c r="I15" s="26">
        <v>0</v>
      </c>
      <c r="J15" s="26">
        <v>87</v>
      </c>
      <c r="K15" s="27">
        <f t="shared" si="0"/>
        <v>1324</v>
      </c>
      <c r="L15" s="46"/>
      <c r="M15" s="28"/>
    </row>
    <row r="16" spans="2:13" ht="15">
      <c r="B16" s="24">
        <v>13</v>
      </c>
      <c r="C16" s="25" t="s">
        <v>162</v>
      </c>
      <c r="D16" s="26">
        <v>0</v>
      </c>
      <c r="E16" s="26">
        <v>9</v>
      </c>
      <c r="F16" s="26">
        <v>31</v>
      </c>
      <c r="G16" s="26">
        <v>0</v>
      </c>
      <c r="H16" s="26">
        <v>0</v>
      </c>
      <c r="I16" s="26">
        <v>0</v>
      </c>
      <c r="J16" s="26">
        <v>43</v>
      </c>
      <c r="K16" s="27">
        <f t="shared" si="0"/>
        <v>83</v>
      </c>
      <c r="L16" s="46"/>
      <c r="M16" s="28"/>
    </row>
    <row r="17" spans="2:13" ht="15">
      <c r="B17" s="24">
        <v>14</v>
      </c>
      <c r="C17" s="25" t="s">
        <v>22</v>
      </c>
      <c r="D17" s="26">
        <v>0</v>
      </c>
      <c r="E17" s="26">
        <v>168</v>
      </c>
      <c r="F17" s="26">
        <v>203</v>
      </c>
      <c r="G17" s="26">
        <v>0</v>
      </c>
      <c r="H17" s="26">
        <v>0</v>
      </c>
      <c r="I17" s="26">
        <v>0</v>
      </c>
      <c r="J17" s="26">
        <v>177</v>
      </c>
      <c r="K17" s="27">
        <f t="shared" si="0"/>
        <v>548</v>
      </c>
      <c r="L17" s="46"/>
      <c r="M17" s="28"/>
    </row>
    <row r="18" spans="2:13" ht="15">
      <c r="B18" s="24">
        <v>15</v>
      </c>
      <c r="C18" s="25" t="s">
        <v>23</v>
      </c>
      <c r="D18" s="26">
        <v>25212</v>
      </c>
      <c r="E18" s="26">
        <v>1190</v>
      </c>
      <c r="F18" s="26">
        <v>1107</v>
      </c>
      <c r="G18" s="26">
        <v>3270</v>
      </c>
      <c r="H18" s="26">
        <v>0</v>
      </c>
      <c r="I18" s="26">
        <v>0</v>
      </c>
      <c r="J18" s="26">
        <v>1255</v>
      </c>
      <c r="K18" s="27">
        <f t="shared" si="0"/>
        <v>32034</v>
      </c>
      <c r="L18" s="46"/>
      <c r="M18" s="28"/>
    </row>
    <row r="19" spans="2:13" ht="15">
      <c r="B19" s="24">
        <v>16</v>
      </c>
      <c r="C19" s="25" t="s">
        <v>230</v>
      </c>
      <c r="D19" s="26">
        <v>187</v>
      </c>
      <c r="E19" s="26">
        <v>0</v>
      </c>
      <c r="F19" s="26">
        <v>42</v>
      </c>
      <c r="G19" s="26">
        <v>7682</v>
      </c>
      <c r="H19" s="26">
        <v>0</v>
      </c>
      <c r="I19" s="26">
        <v>0</v>
      </c>
      <c r="J19" s="26">
        <v>51</v>
      </c>
      <c r="K19" s="27">
        <f t="shared" si="0"/>
        <v>7962</v>
      </c>
      <c r="L19" s="46"/>
      <c r="M19" s="28"/>
    </row>
    <row r="20" spans="2:13" ht="15">
      <c r="B20" s="24">
        <v>17</v>
      </c>
      <c r="C20" s="25" t="s">
        <v>244</v>
      </c>
      <c r="D20" s="26">
        <v>0</v>
      </c>
      <c r="E20" s="26">
        <v>0</v>
      </c>
      <c r="F20" s="26">
        <v>190</v>
      </c>
      <c r="G20" s="26">
        <v>0</v>
      </c>
      <c r="H20" s="26">
        <v>0</v>
      </c>
      <c r="I20" s="26">
        <v>0</v>
      </c>
      <c r="J20" s="26">
        <v>18</v>
      </c>
      <c r="K20" s="27">
        <f t="shared" si="0"/>
        <v>208</v>
      </c>
      <c r="L20" s="46"/>
      <c r="M20" s="28"/>
    </row>
    <row r="21" spans="2:13" ht="15">
      <c r="B21" s="24">
        <v>18</v>
      </c>
      <c r="C21" s="25" t="s">
        <v>250</v>
      </c>
      <c r="D21" s="26">
        <v>0</v>
      </c>
      <c r="E21" s="26">
        <v>19</v>
      </c>
      <c r="F21" s="26">
        <v>0</v>
      </c>
      <c r="G21" s="26">
        <v>0</v>
      </c>
      <c r="H21" s="26">
        <v>0</v>
      </c>
      <c r="I21" s="26">
        <v>0</v>
      </c>
      <c r="J21" s="26">
        <v>152</v>
      </c>
      <c r="K21" s="27">
        <f t="shared" si="0"/>
        <v>171</v>
      </c>
      <c r="L21" s="46"/>
      <c r="M21" s="28"/>
    </row>
    <row r="22" spans="2:13" ht="15">
      <c r="B22" s="24">
        <v>19</v>
      </c>
      <c r="C22" s="25" t="s">
        <v>24</v>
      </c>
      <c r="D22" s="26">
        <v>18317</v>
      </c>
      <c r="E22" s="26">
        <v>0</v>
      </c>
      <c r="F22" s="26">
        <v>509</v>
      </c>
      <c r="G22" s="26">
        <v>0</v>
      </c>
      <c r="H22" s="26">
        <v>0</v>
      </c>
      <c r="I22" s="26">
        <v>0</v>
      </c>
      <c r="J22" s="26">
        <v>30</v>
      </c>
      <c r="K22" s="27">
        <f t="shared" si="0"/>
        <v>18856</v>
      </c>
      <c r="L22" s="46"/>
      <c r="M22" s="28"/>
    </row>
    <row r="23" spans="2:13" ht="15">
      <c r="B23" s="24">
        <v>20</v>
      </c>
      <c r="C23" s="25" t="s">
        <v>273</v>
      </c>
      <c r="D23" s="26">
        <v>0</v>
      </c>
      <c r="E23" s="26">
        <v>71</v>
      </c>
      <c r="F23" s="26">
        <v>114</v>
      </c>
      <c r="G23" s="26">
        <v>0</v>
      </c>
      <c r="H23" s="26">
        <v>0</v>
      </c>
      <c r="I23" s="26">
        <v>0</v>
      </c>
      <c r="J23" s="26">
        <v>80</v>
      </c>
      <c r="K23" s="27">
        <f t="shared" si="0"/>
        <v>265</v>
      </c>
      <c r="L23" s="46"/>
      <c r="M23" s="28"/>
    </row>
    <row r="24" spans="2:13" ht="15">
      <c r="B24" s="24">
        <v>21</v>
      </c>
      <c r="C24" s="25" t="s">
        <v>279</v>
      </c>
      <c r="D24" s="26">
        <v>0</v>
      </c>
      <c r="E24" s="26">
        <v>3122</v>
      </c>
      <c r="F24" s="26">
        <v>71</v>
      </c>
      <c r="G24" s="26">
        <v>0</v>
      </c>
      <c r="H24" s="26">
        <v>890</v>
      </c>
      <c r="I24" s="26">
        <v>0</v>
      </c>
      <c r="J24" s="26">
        <v>24</v>
      </c>
      <c r="K24" s="27">
        <f t="shared" si="0"/>
        <v>4107</v>
      </c>
      <c r="L24" s="46"/>
      <c r="M24" s="28"/>
    </row>
    <row r="25" spans="2:13" ht="15">
      <c r="B25" s="24">
        <v>22</v>
      </c>
      <c r="C25" s="25" t="s">
        <v>290</v>
      </c>
      <c r="D25" s="26">
        <v>0</v>
      </c>
      <c r="E25" s="26">
        <v>0</v>
      </c>
      <c r="F25" s="26">
        <v>1</v>
      </c>
      <c r="G25" s="26">
        <v>0</v>
      </c>
      <c r="H25" s="26">
        <v>0</v>
      </c>
      <c r="I25" s="26">
        <v>0</v>
      </c>
      <c r="J25" s="26">
        <v>507</v>
      </c>
      <c r="K25" s="27">
        <f t="shared" si="0"/>
        <v>508</v>
      </c>
      <c r="L25" s="46"/>
      <c r="M25" s="28"/>
    </row>
    <row r="26" spans="2:13" ht="15">
      <c r="B26" s="24">
        <v>23</v>
      </c>
      <c r="C26" s="25" t="s">
        <v>296</v>
      </c>
      <c r="D26" s="26">
        <v>19</v>
      </c>
      <c r="E26" s="26">
        <v>121</v>
      </c>
      <c r="F26" s="26">
        <v>349</v>
      </c>
      <c r="G26" s="26">
        <v>0</v>
      </c>
      <c r="H26" s="26">
        <v>2</v>
      </c>
      <c r="I26" s="26">
        <v>0</v>
      </c>
      <c r="J26" s="26">
        <v>63</v>
      </c>
      <c r="K26" s="27">
        <f t="shared" si="0"/>
        <v>554</v>
      </c>
      <c r="L26" s="46"/>
      <c r="M26" s="28"/>
    </row>
    <row r="27" spans="2:13" ht="15">
      <c r="B27" s="24">
        <v>24</v>
      </c>
      <c r="C27" s="25" t="s">
        <v>305</v>
      </c>
      <c r="D27" s="26">
        <v>0</v>
      </c>
      <c r="E27" s="26">
        <v>21</v>
      </c>
      <c r="F27" s="26">
        <v>45</v>
      </c>
      <c r="G27" s="26">
        <v>0</v>
      </c>
      <c r="H27" s="26">
        <v>0</v>
      </c>
      <c r="I27" s="26">
        <v>0</v>
      </c>
      <c r="J27" s="26">
        <v>102</v>
      </c>
      <c r="K27" s="27">
        <f t="shared" si="0"/>
        <v>168</v>
      </c>
      <c r="L27" s="46"/>
      <c r="M27" s="28"/>
    </row>
    <row r="28" spans="2:13" ht="15">
      <c r="B28" s="24">
        <v>25</v>
      </c>
      <c r="C28" s="25" t="s">
        <v>310</v>
      </c>
      <c r="D28" s="26">
        <v>0</v>
      </c>
      <c r="E28" s="26">
        <v>0</v>
      </c>
      <c r="F28" s="26">
        <v>1693</v>
      </c>
      <c r="G28" s="26">
        <v>0</v>
      </c>
      <c r="H28" s="26">
        <v>0</v>
      </c>
      <c r="I28" s="26">
        <v>0</v>
      </c>
      <c r="J28" s="26">
        <v>282</v>
      </c>
      <c r="K28" s="27">
        <f t="shared" si="0"/>
        <v>1975</v>
      </c>
      <c r="L28" s="46"/>
      <c r="M28" s="28"/>
    </row>
    <row r="29" spans="2:13" ht="15">
      <c r="B29" s="24">
        <v>26</v>
      </c>
      <c r="C29" s="25" t="s">
        <v>327</v>
      </c>
      <c r="D29" s="26">
        <v>0</v>
      </c>
      <c r="E29" s="26">
        <v>2</v>
      </c>
      <c r="F29" s="26">
        <v>17</v>
      </c>
      <c r="G29" s="26">
        <v>0</v>
      </c>
      <c r="H29" s="26">
        <v>0</v>
      </c>
      <c r="I29" s="26">
        <v>0</v>
      </c>
      <c r="J29" s="26">
        <v>123</v>
      </c>
      <c r="K29" s="27">
        <f t="shared" si="0"/>
        <v>142</v>
      </c>
      <c r="L29" s="46"/>
      <c r="M29" s="28"/>
    </row>
    <row r="30" spans="2:13" ht="15">
      <c r="B30" s="24">
        <v>27</v>
      </c>
      <c r="C30" s="25" t="s">
        <v>342</v>
      </c>
      <c r="D30" s="26">
        <v>0</v>
      </c>
      <c r="E30" s="26">
        <v>0</v>
      </c>
      <c r="F30" s="26">
        <v>87</v>
      </c>
      <c r="G30" s="26">
        <v>0</v>
      </c>
      <c r="H30" s="26">
        <v>0</v>
      </c>
      <c r="I30" s="26">
        <v>0</v>
      </c>
      <c r="J30" s="26">
        <v>24</v>
      </c>
      <c r="K30" s="27">
        <f t="shared" si="0"/>
        <v>111</v>
      </c>
      <c r="L30" s="46"/>
      <c r="M30" s="28"/>
    </row>
    <row r="31" spans="2:13" ht="15">
      <c r="B31" s="24">
        <v>28</v>
      </c>
      <c r="C31" s="25" t="s">
        <v>25</v>
      </c>
      <c r="D31" s="26">
        <v>0</v>
      </c>
      <c r="E31" s="26">
        <v>457</v>
      </c>
      <c r="F31" s="26">
        <v>6</v>
      </c>
      <c r="G31" s="26">
        <v>0</v>
      </c>
      <c r="H31" s="26">
        <v>0</v>
      </c>
      <c r="I31" s="26">
        <v>0</v>
      </c>
      <c r="J31" s="26">
        <v>144</v>
      </c>
      <c r="K31" s="27">
        <f t="shared" si="0"/>
        <v>607</v>
      </c>
      <c r="L31" s="46"/>
      <c r="M31" s="28"/>
    </row>
    <row r="32" spans="2:13" ht="15">
      <c r="B32" s="24">
        <v>29</v>
      </c>
      <c r="C32" s="25" t="s">
        <v>359</v>
      </c>
      <c r="D32" s="26">
        <v>0</v>
      </c>
      <c r="E32" s="26">
        <v>40</v>
      </c>
      <c r="F32" s="26">
        <v>0</v>
      </c>
      <c r="G32" s="26">
        <v>0</v>
      </c>
      <c r="H32" s="26">
        <v>0</v>
      </c>
      <c r="I32" s="26">
        <v>0</v>
      </c>
      <c r="J32" s="26">
        <v>176</v>
      </c>
      <c r="K32" s="27">
        <f t="shared" si="0"/>
        <v>216</v>
      </c>
      <c r="L32" s="46"/>
      <c r="M32" s="28"/>
    </row>
    <row r="33" spans="2:13" ht="15">
      <c r="B33" s="24">
        <v>30</v>
      </c>
      <c r="C33" s="25" t="s">
        <v>363</v>
      </c>
      <c r="D33" s="26">
        <v>17</v>
      </c>
      <c r="E33" s="26">
        <v>542</v>
      </c>
      <c r="F33" s="26">
        <v>212</v>
      </c>
      <c r="G33" s="26">
        <v>0</v>
      </c>
      <c r="H33" s="26">
        <v>0</v>
      </c>
      <c r="I33" s="26">
        <v>0</v>
      </c>
      <c r="J33" s="26">
        <v>418</v>
      </c>
      <c r="K33" s="27">
        <f t="shared" si="0"/>
        <v>1189</v>
      </c>
      <c r="L33" s="46"/>
      <c r="M33" s="28"/>
    </row>
    <row r="34" spans="2:13" ht="15">
      <c r="B34" s="24">
        <v>31</v>
      </c>
      <c r="C34" s="25" t="s">
        <v>380</v>
      </c>
      <c r="D34" s="26">
        <v>0</v>
      </c>
      <c r="E34" s="26">
        <v>0</v>
      </c>
      <c r="F34" s="26">
        <v>0</v>
      </c>
      <c r="G34" s="26">
        <v>0</v>
      </c>
      <c r="H34" s="26">
        <v>0</v>
      </c>
      <c r="I34" s="26">
        <v>0</v>
      </c>
      <c r="J34" s="26">
        <v>12</v>
      </c>
      <c r="K34" s="27">
        <f t="shared" si="0"/>
        <v>12</v>
      </c>
      <c r="L34" s="46"/>
      <c r="M34" s="28"/>
    </row>
    <row r="35" spans="2:13" ht="15">
      <c r="B35" s="24">
        <v>32</v>
      </c>
      <c r="C35" s="25" t="s">
        <v>386</v>
      </c>
      <c r="D35" s="26">
        <v>0</v>
      </c>
      <c r="E35" s="26">
        <v>0</v>
      </c>
      <c r="F35" s="26">
        <v>190</v>
      </c>
      <c r="G35" s="26">
        <v>0</v>
      </c>
      <c r="H35" s="26">
        <v>0</v>
      </c>
      <c r="I35" s="26">
        <v>0</v>
      </c>
      <c r="J35" s="26">
        <v>37</v>
      </c>
      <c r="K35" s="27">
        <f t="shared" si="0"/>
        <v>227</v>
      </c>
      <c r="L35" s="46"/>
      <c r="M35" s="28"/>
    </row>
    <row r="36" spans="2:13" ht="15">
      <c r="B36" s="24">
        <v>33</v>
      </c>
      <c r="C36" s="25" t="s">
        <v>454</v>
      </c>
      <c r="D36" s="26">
        <v>1</v>
      </c>
      <c r="E36" s="26">
        <v>0</v>
      </c>
      <c r="F36" s="26">
        <v>883</v>
      </c>
      <c r="G36" s="26">
        <v>0</v>
      </c>
      <c r="H36" s="26">
        <v>0</v>
      </c>
      <c r="I36" s="26">
        <v>0</v>
      </c>
      <c r="J36" s="26">
        <v>0</v>
      </c>
      <c r="K36" s="27">
        <f t="shared" si="0"/>
        <v>884</v>
      </c>
      <c r="L36" s="46"/>
      <c r="M36" s="28"/>
    </row>
    <row r="37" spans="2:13" ht="15">
      <c r="B37" s="24">
        <v>34</v>
      </c>
      <c r="C37" s="25" t="s">
        <v>469</v>
      </c>
      <c r="D37" s="26">
        <v>0</v>
      </c>
      <c r="E37" s="26">
        <v>0</v>
      </c>
      <c r="F37" s="26">
        <v>162</v>
      </c>
      <c r="G37" s="26">
        <v>0</v>
      </c>
      <c r="H37" s="26">
        <v>0</v>
      </c>
      <c r="I37" s="26">
        <v>0</v>
      </c>
      <c r="J37" s="26">
        <v>0</v>
      </c>
      <c r="K37" s="27">
        <f t="shared" si="0"/>
        <v>162</v>
      </c>
      <c r="L37" s="46"/>
      <c r="M37" s="28"/>
    </row>
    <row r="38" spans="2:13" ht="15">
      <c r="B38" s="1"/>
      <c r="C38" s="28"/>
      <c r="D38" s="29">
        <f t="shared" ref="D38:K38" si="1">SUM(D4:D37)</f>
        <v>43753</v>
      </c>
      <c r="E38" s="29">
        <f t="shared" si="1"/>
        <v>7916</v>
      </c>
      <c r="F38" s="29">
        <f t="shared" si="1"/>
        <v>12209</v>
      </c>
      <c r="G38" s="29">
        <f t="shared" si="1"/>
        <v>10952</v>
      </c>
      <c r="H38" s="29">
        <f t="shared" si="1"/>
        <v>896</v>
      </c>
      <c r="I38" s="29">
        <f t="shared" si="1"/>
        <v>0</v>
      </c>
      <c r="J38" s="29">
        <f t="shared" si="1"/>
        <v>6429</v>
      </c>
      <c r="K38" s="29">
        <f t="shared" si="1"/>
        <v>82155</v>
      </c>
      <c r="L38" s="46"/>
      <c r="M38" s="28"/>
    </row>
    <row r="39" spans="2:13" ht="15">
      <c r="B39" s="1"/>
      <c r="C39" s="28"/>
      <c r="D39" s="28"/>
      <c r="E39" s="28"/>
      <c r="F39" s="28"/>
      <c r="G39" s="28"/>
      <c r="H39" s="28"/>
      <c r="I39" s="28"/>
      <c r="J39" s="28"/>
      <c r="K39" s="28"/>
      <c r="L39" s="28"/>
      <c r="M39" s="28"/>
    </row>
    <row r="40" spans="2:13" ht="15">
      <c r="B40" s="1"/>
      <c r="C40" s="28"/>
      <c r="D40" s="28"/>
      <c r="E40" s="28"/>
      <c r="F40" s="28"/>
      <c r="G40" s="28"/>
      <c r="H40" s="28"/>
      <c r="I40" s="28"/>
      <c r="J40" s="28"/>
      <c r="K40" s="28"/>
      <c r="L40" s="28"/>
      <c r="M40" s="28"/>
    </row>
  </sheetData>
  <mergeCells count="1">
    <mergeCell ref="B1:K1"/>
  </mergeCells>
  <pageMargins left="0.70000000000000007" right="0.70000000000000007" top="0.75" bottom="0.75" header="0.30000000000000004" footer="0.30000000000000004"/>
  <pageSetup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A0FBE-BE53-4193-B750-86E6AF5257F3}">
  <dimension ref="A1:N385"/>
  <sheetViews>
    <sheetView workbookViewId="0"/>
  </sheetViews>
  <sheetFormatPr baseColWidth="10" defaultColWidth="11.375" defaultRowHeight="14.25"/>
  <cols>
    <col min="1" max="1" width="11.375" style="2" customWidth="1"/>
    <col min="2" max="3" width="11.375" style="30" customWidth="1"/>
    <col min="4" max="5" width="11.375" style="2" customWidth="1"/>
    <col min="6" max="6" width="23.625" style="65" customWidth="1"/>
    <col min="7" max="7" width="11.375" style="2" customWidth="1"/>
    <col min="8" max="16384" width="11.375" style="2"/>
  </cols>
  <sheetData>
    <row r="1" spans="1:14" s="30" customFormat="1" ht="21" customHeight="1">
      <c r="A1" s="31"/>
      <c r="B1" s="356" t="s">
        <v>487</v>
      </c>
      <c r="C1" s="356"/>
      <c r="D1" s="356"/>
      <c r="E1" s="356"/>
      <c r="F1" s="356"/>
      <c r="G1" s="356"/>
      <c r="H1" s="356"/>
      <c r="I1" s="356"/>
      <c r="J1" s="356"/>
      <c r="K1" s="356"/>
      <c r="L1" s="356"/>
      <c r="M1" s="356"/>
      <c r="N1" s="356"/>
    </row>
    <row r="2" spans="1:14">
      <c r="A2" s="33"/>
      <c r="B2" s="31"/>
      <c r="C2" s="31"/>
      <c r="D2" s="33"/>
      <c r="E2" s="32"/>
      <c r="F2" s="47"/>
      <c r="G2" s="32"/>
      <c r="H2" s="33"/>
      <c r="I2" s="32"/>
      <c r="J2" s="32"/>
      <c r="K2" s="33"/>
      <c r="L2" s="32"/>
      <c r="M2" s="32"/>
      <c r="N2" s="32"/>
    </row>
    <row r="3" spans="1:14" ht="22.5">
      <c r="A3" s="33"/>
      <c r="B3" s="22" t="s">
        <v>470</v>
      </c>
      <c r="C3" s="22" t="s">
        <v>30</v>
      </c>
      <c r="D3" s="22" t="s">
        <v>31</v>
      </c>
      <c r="E3" s="22" t="s">
        <v>32</v>
      </c>
      <c r="F3" s="22" t="s">
        <v>33</v>
      </c>
      <c r="G3" s="22" t="s">
        <v>462</v>
      </c>
      <c r="H3" s="22" t="s">
        <v>463</v>
      </c>
      <c r="I3" s="22" t="s">
        <v>464</v>
      </c>
      <c r="J3" s="22" t="s">
        <v>465</v>
      </c>
      <c r="K3" s="22" t="s">
        <v>466</v>
      </c>
      <c r="L3" s="22" t="s">
        <v>467</v>
      </c>
      <c r="M3" s="22" t="s">
        <v>468</v>
      </c>
      <c r="N3" s="22" t="s">
        <v>488</v>
      </c>
    </row>
    <row r="4" spans="1:14">
      <c r="A4" s="33"/>
      <c r="B4" s="34">
        <v>1</v>
      </c>
      <c r="C4" s="34">
        <v>1</v>
      </c>
      <c r="D4" s="37" t="s">
        <v>45</v>
      </c>
      <c r="E4" s="48">
        <v>16</v>
      </c>
      <c r="F4" s="49" t="s">
        <v>51</v>
      </c>
      <c r="G4" s="35">
        <v>0</v>
      </c>
      <c r="H4" s="35">
        <v>98</v>
      </c>
      <c r="I4" s="35">
        <v>180</v>
      </c>
      <c r="J4" s="35">
        <v>0</v>
      </c>
      <c r="K4" s="35">
        <v>0</v>
      </c>
      <c r="L4" s="35">
        <v>0</v>
      </c>
      <c r="M4" s="35">
        <v>0</v>
      </c>
      <c r="N4" s="36">
        <f t="shared" ref="N4:N67" si="0">SUM(G4:M4)</f>
        <v>278</v>
      </c>
    </row>
    <row r="5" spans="1:14">
      <c r="A5" s="33"/>
      <c r="B5" s="34">
        <v>2</v>
      </c>
      <c r="C5" s="34">
        <v>1</v>
      </c>
      <c r="D5" s="37" t="s">
        <v>45</v>
      </c>
      <c r="E5" s="48">
        <v>63</v>
      </c>
      <c r="F5" s="49" t="s">
        <v>46</v>
      </c>
      <c r="G5" s="35">
        <v>0</v>
      </c>
      <c r="H5" s="35">
        <v>0</v>
      </c>
      <c r="I5" s="35">
        <v>1012</v>
      </c>
      <c r="J5" s="35">
        <v>0</v>
      </c>
      <c r="K5" s="35">
        <v>0</v>
      </c>
      <c r="L5" s="35">
        <v>0</v>
      </c>
      <c r="M5" s="35">
        <v>0</v>
      </c>
      <c r="N5" s="36">
        <f t="shared" si="0"/>
        <v>1012</v>
      </c>
    </row>
    <row r="6" spans="1:14">
      <c r="A6" s="33"/>
      <c r="B6" s="34">
        <v>3</v>
      </c>
      <c r="C6" s="34">
        <v>1</v>
      </c>
      <c r="D6" s="37" t="s">
        <v>45</v>
      </c>
      <c r="E6" s="48">
        <v>247</v>
      </c>
      <c r="F6" s="49" t="s">
        <v>49</v>
      </c>
      <c r="G6" s="35">
        <v>0</v>
      </c>
      <c r="H6" s="35">
        <v>0</v>
      </c>
      <c r="I6" s="35">
        <v>376</v>
      </c>
      <c r="J6" s="35">
        <v>0</v>
      </c>
      <c r="K6" s="35">
        <v>0</v>
      </c>
      <c r="L6" s="35">
        <v>0</v>
      </c>
      <c r="M6" s="35">
        <v>0</v>
      </c>
      <c r="N6" s="36">
        <f t="shared" si="0"/>
        <v>376</v>
      </c>
    </row>
    <row r="7" spans="1:14">
      <c r="A7" s="33"/>
      <c r="B7" s="34">
        <v>4</v>
      </c>
      <c r="C7" s="34">
        <v>1</v>
      </c>
      <c r="D7" s="37" t="s">
        <v>45</v>
      </c>
      <c r="E7" s="48">
        <v>284</v>
      </c>
      <c r="F7" s="49" t="s">
        <v>47</v>
      </c>
      <c r="G7" s="35">
        <v>0</v>
      </c>
      <c r="H7" s="35">
        <v>0</v>
      </c>
      <c r="I7" s="35">
        <v>247</v>
      </c>
      <c r="J7" s="35">
        <v>0</v>
      </c>
      <c r="K7" s="35">
        <v>0</v>
      </c>
      <c r="L7" s="35">
        <v>0</v>
      </c>
      <c r="M7" s="35">
        <v>0</v>
      </c>
      <c r="N7" s="36">
        <f t="shared" si="0"/>
        <v>247</v>
      </c>
    </row>
    <row r="8" spans="1:14">
      <c r="A8" s="33"/>
      <c r="B8" s="34">
        <v>5</v>
      </c>
      <c r="C8" s="34">
        <v>1</v>
      </c>
      <c r="D8" s="37" t="s">
        <v>45</v>
      </c>
      <c r="E8" s="48">
        <v>285</v>
      </c>
      <c r="F8" s="49" t="s">
        <v>52</v>
      </c>
      <c r="G8" s="35">
        <v>0</v>
      </c>
      <c r="H8" s="35">
        <v>7</v>
      </c>
      <c r="I8" s="35">
        <v>118</v>
      </c>
      <c r="J8" s="35">
        <v>0</v>
      </c>
      <c r="K8" s="35">
        <v>0</v>
      </c>
      <c r="L8" s="35">
        <v>0</v>
      </c>
      <c r="M8" s="35">
        <v>0</v>
      </c>
      <c r="N8" s="36">
        <f t="shared" si="0"/>
        <v>125</v>
      </c>
    </row>
    <row r="9" spans="1:14">
      <c r="A9" s="33"/>
      <c r="B9" s="34">
        <v>6</v>
      </c>
      <c r="C9" s="34">
        <v>1</v>
      </c>
      <c r="D9" s="37" t="s">
        <v>45</v>
      </c>
      <c r="E9" s="48">
        <v>318</v>
      </c>
      <c r="F9" s="49" t="s">
        <v>48</v>
      </c>
      <c r="G9" s="35">
        <v>0</v>
      </c>
      <c r="H9" s="35">
        <v>0</v>
      </c>
      <c r="I9" s="35">
        <v>147</v>
      </c>
      <c r="J9" s="35">
        <v>0</v>
      </c>
      <c r="K9" s="35">
        <v>0</v>
      </c>
      <c r="L9" s="35">
        <v>0</v>
      </c>
      <c r="M9" s="35">
        <v>0</v>
      </c>
      <c r="N9" s="36">
        <f t="shared" si="0"/>
        <v>147</v>
      </c>
    </row>
    <row r="10" spans="1:14">
      <c r="A10" s="33"/>
      <c r="B10" s="34">
        <v>7</v>
      </c>
      <c r="C10" s="34">
        <v>1</v>
      </c>
      <c r="D10" s="37" t="s">
        <v>45</v>
      </c>
      <c r="E10" s="48">
        <v>319</v>
      </c>
      <c r="F10" s="49" t="s">
        <v>50</v>
      </c>
      <c r="G10" s="35">
        <v>0</v>
      </c>
      <c r="H10" s="35">
        <v>0</v>
      </c>
      <c r="I10" s="35">
        <v>90</v>
      </c>
      <c r="J10" s="35">
        <v>0</v>
      </c>
      <c r="K10" s="35">
        <v>0</v>
      </c>
      <c r="L10" s="35">
        <v>0</v>
      </c>
      <c r="M10" s="35">
        <v>0</v>
      </c>
      <c r="N10" s="36">
        <f t="shared" si="0"/>
        <v>90</v>
      </c>
    </row>
    <row r="11" spans="1:14">
      <c r="A11" s="33"/>
      <c r="B11" s="34">
        <v>8</v>
      </c>
      <c r="C11" s="34">
        <v>2</v>
      </c>
      <c r="D11" s="37" t="s">
        <v>19</v>
      </c>
      <c r="E11" s="48">
        <v>17</v>
      </c>
      <c r="F11" s="49" t="s">
        <v>56</v>
      </c>
      <c r="G11" s="35">
        <v>0</v>
      </c>
      <c r="H11" s="35">
        <v>26</v>
      </c>
      <c r="I11" s="35">
        <v>457</v>
      </c>
      <c r="J11" s="35">
        <v>0</v>
      </c>
      <c r="K11" s="35">
        <v>1</v>
      </c>
      <c r="L11" s="35">
        <v>0</v>
      </c>
      <c r="M11" s="35">
        <v>0</v>
      </c>
      <c r="N11" s="36">
        <f t="shared" si="0"/>
        <v>484</v>
      </c>
    </row>
    <row r="12" spans="1:14">
      <c r="A12" s="33"/>
      <c r="B12" s="34">
        <v>9</v>
      </c>
      <c r="C12" s="34">
        <v>2</v>
      </c>
      <c r="D12" s="37" t="s">
        <v>19</v>
      </c>
      <c r="E12" s="48">
        <v>18</v>
      </c>
      <c r="F12" s="49" t="s">
        <v>58</v>
      </c>
      <c r="G12" s="35">
        <v>0</v>
      </c>
      <c r="H12" s="35">
        <v>51</v>
      </c>
      <c r="I12" s="35">
        <v>167</v>
      </c>
      <c r="J12" s="35">
        <v>0</v>
      </c>
      <c r="K12" s="35">
        <v>0</v>
      </c>
      <c r="L12" s="35">
        <v>0</v>
      </c>
      <c r="M12" s="35">
        <v>0</v>
      </c>
      <c r="N12" s="36">
        <f t="shared" si="0"/>
        <v>218</v>
      </c>
    </row>
    <row r="13" spans="1:14">
      <c r="A13" s="33"/>
      <c r="B13" s="34">
        <v>10</v>
      </c>
      <c r="C13" s="34">
        <v>2</v>
      </c>
      <c r="D13" s="37" t="s">
        <v>19</v>
      </c>
      <c r="E13" s="48">
        <v>64</v>
      </c>
      <c r="F13" s="49" t="s">
        <v>54</v>
      </c>
      <c r="G13" s="35">
        <v>0</v>
      </c>
      <c r="H13" s="35">
        <v>0</v>
      </c>
      <c r="I13" s="35">
        <v>206</v>
      </c>
      <c r="J13" s="35">
        <v>0</v>
      </c>
      <c r="K13" s="35">
        <v>0</v>
      </c>
      <c r="L13" s="35">
        <v>0</v>
      </c>
      <c r="M13" s="35">
        <v>0</v>
      </c>
      <c r="N13" s="36">
        <f t="shared" si="0"/>
        <v>206</v>
      </c>
    </row>
    <row r="14" spans="1:14">
      <c r="A14" s="33"/>
      <c r="B14" s="34">
        <v>11</v>
      </c>
      <c r="C14" s="34">
        <v>2</v>
      </c>
      <c r="D14" s="37" t="s">
        <v>19</v>
      </c>
      <c r="E14" s="48">
        <v>143</v>
      </c>
      <c r="F14" s="49" t="s">
        <v>59</v>
      </c>
      <c r="G14" s="35">
        <v>0</v>
      </c>
      <c r="H14" s="35">
        <v>0</v>
      </c>
      <c r="I14" s="35">
        <v>39</v>
      </c>
      <c r="J14" s="35">
        <v>0</v>
      </c>
      <c r="K14" s="35">
        <v>0</v>
      </c>
      <c r="L14" s="35">
        <v>0</v>
      </c>
      <c r="M14" s="35">
        <v>0</v>
      </c>
      <c r="N14" s="36">
        <f t="shared" si="0"/>
        <v>39</v>
      </c>
    </row>
    <row r="15" spans="1:14">
      <c r="A15" s="33"/>
      <c r="B15" s="34">
        <v>12</v>
      </c>
      <c r="C15" s="34">
        <v>2</v>
      </c>
      <c r="D15" s="37" t="s">
        <v>19</v>
      </c>
      <c r="E15" s="48">
        <v>154</v>
      </c>
      <c r="F15" s="49" t="s">
        <v>57</v>
      </c>
      <c r="G15" s="35">
        <v>0</v>
      </c>
      <c r="H15" s="35">
        <v>0</v>
      </c>
      <c r="I15" s="35">
        <v>200</v>
      </c>
      <c r="J15" s="35">
        <v>0</v>
      </c>
      <c r="K15" s="35">
        <v>0</v>
      </c>
      <c r="L15" s="35">
        <v>0</v>
      </c>
      <c r="M15" s="35">
        <v>0</v>
      </c>
      <c r="N15" s="36">
        <f t="shared" si="0"/>
        <v>200</v>
      </c>
    </row>
    <row r="16" spans="1:14" ht="22.5">
      <c r="A16" s="33"/>
      <c r="B16" s="34">
        <v>13</v>
      </c>
      <c r="C16" s="34">
        <v>2</v>
      </c>
      <c r="D16" s="37" t="s">
        <v>19</v>
      </c>
      <c r="E16" s="48">
        <v>215</v>
      </c>
      <c r="F16" s="49" t="s">
        <v>55</v>
      </c>
      <c r="G16" s="35">
        <v>0</v>
      </c>
      <c r="H16" s="35">
        <v>180</v>
      </c>
      <c r="I16" s="35">
        <v>291</v>
      </c>
      <c r="J16" s="35">
        <v>0</v>
      </c>
      <c r="K16" s="35">
        <v>0</v>
      </c>
      <c r="L16" s="35">
        <v>0</v>
      </c>
      <c r="M16" s="35">
        <v>0</v>
      </c>
      <c r="N16" s="36">
        <f t="shared" si="0"/>
        <v>471</v>
      </c>
    </row>
    <row r="17" spans="1:14">
      <c r="A17" s="33"/>
      <c r="B17" s="34">
        <v>14</v>
      </c>
      <c r="C17" s="34">
        <v>3</v>
      </c>
      <c r="D17" s="37" t="s">
        <v>60</v>
      </c>
      <c r="E17" s="48">
        <v>19</v>
      </c>
      <c r="F17" s="49" t="s">
        <v>61</v>
      </c>
      <c r="G17" s="35">
        <v>0</v>
      </c>
      <c r="H17" s="35">
        <v>0</v>
      </c>
      <c r="I17" s="35">
        <v>0</v>
      </c>
      <c r="J17" s="35">
        <v>0</v>
      </c>
      <c r="K17" s="35">
        <v>0</v>
      </c>
      <c r="L17" s="35">
        <v>0</v>
      </c>
      <c r="M17" s="35">
        <v>0</v>
      </c>
      <c r="N17" s="36">
        <f t="shared" si="0"/>
        <v>0</v>
      </c>
    </row>
    <row r="18" spans="1:14">
      <c r="A18" s="33"/>
      <c r="B18" s="34">
        <v>15</v>
      </c>
      <c r="C18" s="34">
        <v>3</v>
      </c>
      <c r="D18" s="37" t="s">
        <v>60</v>
      </c>
      <c r="E18" s="48">
        <v>282</v>
      </c>
      <c r="F18" s="49" t="s">
        <v>62</v>
      </c>
      <c r="G18" s="35">
        <v>0</v>
      </c>
      <c r="H18" s="35">
        <v>0</v>
      </c>
      <c r="I18" s="35">
        <v>0</v>
      </c>
      <c r="J18" s="35">
        <v>0</v>
      </c>
      <c r="K18" s="35">
        <v>0</v>
      </c>
      <c r="L18" s="35">
        <v>0</v>
      </c>
      <c r="M18" s="35">
        <v>0</v>
      </c>
      <c r="N18" s="36">
        <f t="shared" si="0"/>
        <v>0</v>
      </c>
    </row>
    <row r="19" spans="1:14">
      <c r="A19" s="33"/>
      <c r="B19" s="34">
        <v>16</v>
      </c>
      <c r="C19" s="34">
        <v>4</v>
      </c>
      <c r="D19" s="37" t="s">
        <v>63</v>
      </c>
      <c r="E19" s="48">
        <v>20</v>
      </c>
      <c r="F19" s="49" t="s">
        <v>66</v>
      </c>
      <c r="G19" s="35">
        <v>0</v>
      </c>
      <c r="H19" s="35">
        <v>0</v>
      </c>
      <c r="I19" s="35">
        <v>7</v>
      </c>
      <c r="J19" s="35">
        <v>0</v>
      </c>
      <c r="K19" s="35">
        <v>0</v>
      </c>
      <c r="L19" s="35">
        <v>0</v>
      </c>
      <c r="M19" s="35">
        <v>0</v>
      </c>
      <c r="N19" s="36">
        <f t="shared" si="0"/>
        <v>7</v>
      </c>
    </row>
    <row r="20" spans="1:14">
      <c r="A20" s="33"/>
      <c r="B20" s="34">
        <v>17</v>
      </c>
      <c r="C20" s="34">
        <v>4</v>
      </c>
      <c r="D20" s="37" t="s">
        <v>63</v>
      </c>
      <c r="E20" s="48">
        <v>21</v>
      </c>
      <c r="F20" s="49" t="s">
        <v>64</v>
      </c>
      <c r="G20" s="35">
        <v>0</v>
      </c>
      <c r="H20" s="35">
        <v>0</v>
      </c>
      <c r="I20" s="35">
        <v>0</v>
      </c>
      <c r="J20" s="35">
        <v>0</v>
      </c>
      <c r="K20" s="35">
        <v>0</v>
      </c>
      <c r="L20" s="35">
        <v>0</v>
      </c>
      <c r="M20" s="35">
        <v>0</v>
      </c>
      <c r="N20" s="36">
        <f t="shared" si="0"/>
        <v>0</v>
      </c>
    </row>
    <row r="21" spans="1:14">
      <c r="A21" s="33"/>
      <c r="B21" s="34">
        <v>18</v>
      </c>
      <c r="C21" s="34">
        <v>4</v>
      </c>
      <c r="D21" s="37" t="s">
        <v>63</v>
      </c>
      <c r="E21" s="48">
        <v>272</v>
      </c>
      <c r="F21" s="49" t="s">
        <v>65</v>
      </c>
      <c r="G21" s="35">
        <v>0</v>
      </c>
      <c r="H21" s="35">
        <v>0</v>
      </c>
      <c r="I21" s="35">
        <v>0</v>
      </c>
      <c r="J21" s="35">
        <v>0</v>
      </c>
      <c r="K21" s="35">
        <v>0</v>
      </c>
      <c r="L21" s="35">
        <v>0</v>
      </c>
      <c r="M21" s="35">
        <v>0</v>
      </c>
      <c r="N21" s="36">
        <f t="shared" si="0"/>
        <v>0</v>
      </c>
    </row>
    <row r="22" spans="1:14">
      <c r="A22" s="33"/>
      <c r="B22" s="34">
        <v>19</v>
      </c>
      <c r="C22" s="34">
        <v>5</v>
      </c>
      <c r="D22" s="37" t="s">
        <v>118</v>
      </c>
      <c r="E22" s="48">
        <v>10</v>
      </c>
      <c r="F22" s="49" t="s">
        <v>123</v>
      </c>
      <c r="G22" s="35">
        <v>0</v>
      </c>
      <c r="H22" s="35">
        <v>0</v>
      </c>
      <c r="I22" s="35">
        <v>0</v>
      </c>
      <c r="J22" s="35">
        <v>0</v>
      </c>
      <c r="K22" s="35">
        <v>0</v>
      </c>
      <c r="L22" s="35">
        <v>0</v>
      </c>
      <c r="M22" s="35">
        <v>2</v>
      </c>
      <c r="N22" s="36">
        <f t="shared" si="0"/>
        <v>2</v>
      </c>
    </row>
    <row r="23" spans="1:14">
      <c r="A23" s="33"/>
      <c r="B23" s="34">
        <v>20</v>
      </c>
      <c r="C23" s="34">
        <v>5</v>
      </c>
      <c r="D23" s="37" t="s">
        <v>118</v>
      </c>
      <c r="E23" s="48">
        <v>23</v>
      </c>
      <c r="F23" s="49" t="s">
        <v>124</v>
      </c>
      <c r="G23" s="35">
        <v>0</v>
      </c>
      <c r="H23" s="35">
        <v>0</v>
      </c>
      <c r="I23" s="35">
        <v>0</v>
      </c>
      <c r="J23" s="35">
        <v>0</v>
      </c>
      <c r="K23" s="35">
        <v>0</v>
      </c>
      <c r="L23" s="35">
        <v>0</v>
      </c>
      <c r="M23" s="35">
        <v>7</v>
      </c>
      <c r="N23" s="36">
        <f t="shared" si="0"/>
        <v>7</v>
      </c>
    </row>
    <row r="24" spans="1:14">
      <c r="A24" s="33"/>
      <c r="B24" s="34">
        <v>21</v>
      </c>
      <c r="C24" s="34">
        <v>5</v>
      </c>
      <c r="D24" s="37" t="s">
        <v>118</v>
      </c>
      <c r="E24" s="48">
        <v>24</v>
      </c>
      <c r="F24" s="49" t="s">
        <v>122</v>
      </c>
      <c r="G24" s="35">
        <v>0</v>
      </c>
      <c r="H24" s="35">
        <v>0</v>
      </c>
      <c r="I24" s="35">
        <v>0</v>
      </c>
      <c r="J24" s="35">
        <v>0</v>
      </c>
      <c r="K24" s="35">
        <v>0</v>
      </c>
      <c r="L24" s="35">
        <v>0</v>
      </c>
      <c r="M24" s="35">
        <v>0</v>
      </c>
      <c r="N24" s="36">
        <f t="shared" si="0"/>
        <v>0</v>
      </c>
    </row>
    <row r="25" spans="1:14">
      <c r="A25" s="33"/>
      <c r="B25" s="34">
        <v>22</v>
      </c>
      <c r="C25" s="34">
        <v>5</v>
      </c>
      <c r="D25" s="37" t="s">
        <v>118</v>
      </c>
      <c r="E25" s="48">
        <v>66</v>
      </c>
      <c r="F25" s="49" t="s">
        <v>121</v>
      </c>
      <c r="G25" s="35">
        <v>0</v>
      </c>
      <c r="H25" s="35">
        <v>0</v>
      </c>
      <c r="I25" s="35">
        <v>0</v>
      </c>
      <c r="J25" s="35">
        <v>0</v>
      </c>
      <c r="K25" s="35">
        <v>0</v>
      </c>
      <c r="L25" s="35">
        <v>0</v>
      </c>
      <c r="M25" s="35">
        <v>23</v>
      </c>
      <c r="N25" s="36">
        <f t="shared" si="0"/>
        <v>23</v>
      </c>
    </row>
    <row r="26" spans="1:14">
      <c r="A26" s="33"/>
      <c r="B26" s="34">
        <v>23</v>
      </c>
      <c r="C26" s="34">
        <v>5</v>
      </c>
      <c r="D26" s="37" t="s">
        <v>118</v>
      </c>
      <c r="E26" s="48">
        <v>159</v>
      </c>
      <c r="F26" s="49" t="s">
        <v>119</v>
      </c>
      <c r="G26" s="35">
        <v>0</v>
      </c>
      <c r="H26" s="35">
        <v>0</v>
      </c>
      <c r="I26" s="35">
        <v>0</v>
      </c>
      <c r="J26" s="35">
        <v>0</v>
      </c>
      <c r="K26" s="35">
        <v>0</v>
      </c>
      <c r="L26" s="35">
        <v>0</v>
      </c>
      <c r="M26" s="35">
        <v>0</v>
      </c>
      <c r="N26" s="36">
        <f t="shared" si="0"/>
        <v>0</v>
      </c>
    </row>
    <row r="27" spans="1:14">
      <c r="A27" s="33"/>
      <c r="B27" s="34">
        <v>24</v>
      </c>
      <c r="C27" s="34">
        <v>5</v>
      </c>
      <c r="D27" s="37" t="s">
        <v>118</v>
      </c>
      <c r="E27" s="48">
        <v>216</v>
      </c>
      <c r="F27" s="49" t="s">
        <v>127</v>
      </c>
      <c r="G27" s="35">
        <v>0</v>
      </c>
      <c r="H27" s="35">
        <v>0</v>
      </c>
      <c r="I27" s="35">
        <v>0</v>
      </c>
      <c r="J27" s="35">
        <v>0</v>
      </c>
      <c r="K27" s="35">
        <v>0</v>
      </c>
      <c r="L27" s="35">
        <v>0</v>
      </c>
      <c r="M27" s="35">
        <v>0</v>
      </c>
      <c r="N27" s="36">
        <f t="shared" si="0"/>
        <v>0</v>
      </c>
    </row>
    <row r="28" spans="1:14">
      <c r="A28" s="33"/>
      <c r="B28" s="34">
        <v>25</v>
      </c>
      <c r="C28" s="34">
        <v>5</v>
      </c>
      <c r="D28" s="37" t="s">
        <v>118</v>
      </c>
      <c r="E28" s="48">
        <v>217</v>
      </c>
      <c r="F28" s="49" t="s">
        <v>125</v>
      </c>
      <c r="G28" s="35">
        <v>0</v>
      </c>
      <c r="H28" s="35">
        <v>5</v>
      </c>
      <c r="I28" s="35">
        <v>0</v>
      </c>
      <c r="J28" s="35">
        <v>0</v>
      </c>
      <c r="K28" s="35">
        <v>0</v>
      </c>
      <c r="L28" s="35">
        <v>0</v>
      </c>
      <c r="M28" s="35">
        <v>0</v>
      </c>
      <c r="N28" s="36">
        <f t="shared" si="0"/>
        <v>5</v>
      </c>
    </row>
    <row r="29" spans="1:14">
      <c r="A29" s="33"/>
      <c r="B29" s="34">
        <v>26</v>
      </c>
      <c r="C29" s="34">
        <v>5</v>
      </c>
      <c r="D29" s="37" t="s">
        <v>118</v>
      </c>
      <c r="E29" s="48">
        <v>255</v>
      </c>
      <c r="F29" s="49" t="s">
        <v>126</v>
      </c>
      <c r="G29" s="35">
        <v>0</v>
      </c>
      <c r="H29" s="35">
        <v>18</v>
      </c>
      <c r="I29" s="35">
        <v>0</v>
      </c>
      <c r="J29" s="35">
        <v>0</v>
      </c>
      <c r="K29" s="35">
        <v>0</v>
      </c>
      <c r="L29" s="35">
        <v>0</v>
      </c>
      <c r="M29" s="35">
        <v>0</v>
      </c>
      <c r="N29" s="36">
        <f t="shared" si="0"/>
        <v>18</v>
      </c>
    </row>
    <row r="30" spans="1:14">
      <c r="A30" s="33"/>
      <c r="B30" s="34">
        <v>27</v>
      </c>
      <c r="C30" s="34">
        <v>5</v>
      </c>
      <c r="D30" s="37" t="s">
        <v>118</v>
      </c>
      <c r="E30" s="48">
        <v>292</v>
      </c>
      <c r="F30" s="49" t="s">
        <v>120</v>
      </c>
      <c r="G30" s="35">
        <v>0</v>
      </c>
      <c r="H30" s="35">
        <v>37</v>
      </c>
      <c r="I30" s="35">
        <v>0</v>
      </c>
      <c r="J30" s="35">
        <v>0</v>
      </c>
      <c r="K30" s="35">
        <v>0</v>
      </c>
      <c r="L30" s="35">
        <v>0</v>
      </c>
      <c r="M30" s="35">
        <v>0</v>
      </c>
      <c r="N30" s="36">
        <f t="shared" si="0"/>
        <v>37</v>
      </c>
    </row>
    <row r="31" spans="1:14">
      <c r="A31" s="33"/>
      <c r="B31" s="34">
        <v>28</v>
      </c>
      <c r="C31" s="34">
        <v>6</v>
      </c>
      <c r="D31" s="37" t="s">
        <v>128</v>
      </c>
      <c r="E31" s="48">
        <v>61</v>
      </c>
      <c r="F31" s="49" t="s">
        <v>129</v>
      </c>
      <c r="G31" s="35">
        <v>0</v>
      </c>
      <c r="H31" s="35">
        <v>0</v>
      </c>
      <c r="I31" s="35">
        <v>0</v>
      </c>
      <c r="J31" s="35">
        <v>0</v>
      </c>
      <c r="K31" s="35">
        <v>0</v>
      </c>
      <c r="L31" s="35">
        <v>0</v>
      </c>
      <c r="M31" s="35">
        <v>0</v>
      </c>
      <c r="N31" s="36">
        <f t="shared" si="0"/>
        <v>0</v>
      </c>
    </row>
    <row r="32" spans="1:14">
      <c r="A32" s="33"/>
      <c r="B32" s="34">
        <v>29</v>
      </c>
      <c r="C32" s="34">
        <v>6</v>
      </c>
      <c r="D32" s="37" t="s">
        <v>128</v>
      </c>
      <c r="E32" s="48">
        <v>181</v>
      </c>
      <c r="F32" s="49" t="s">
        <v>128</v>
      </c>
      <c r="G32" s="35">
        <v>0</v>
      </c>
      <c r="H32" s="35">
        <v>0</v>
      </c>
      <c r="I32" s="35">
        <v>0</v>
      </c>
      <c r="J32" s="35">
        <v>0</v>
      </c>
      <c r="K32" s="35">
        <v>0</v>
      </c>
      <c r="L32" s="35">
        <v>0</v>
      </c>
      <c r="M32" s="35">
        <v>311</v>
      </c>
      <c r="N32" s="36">
        <f t="shared" si="0"/>
        <v>311</v>
      </c>
    </row>
    <row r="33" spans="1:14">
      <c r="A33" s="33"/>
      <c r="B33" s="34">
        <v>30</v>
      </c>
      <c r="C33" s="34">
        <v>6</v>
      </c>
      <c r="D33" s="37" t="s">
        <v>128</v>
      </c>
      <c r="E33" s="48">
        <v>313</v>
      </c>
      <c r="F33" s="49" t="s">
        <v>130</v>
      </c>
      <c r="G33" s="35">
        <v>0</v>
      </c>
      <c r="H33" s="35">
        <v>0</v>
      </c>
      <c r="I33" s="35">
        <v>0</v>
      </c>
      <c r="J33" s="35">
        <v>0</v>
      </c>
      <c r="K33" s="35">
        <v>0</v>
      </c>
      <c r="L33" s="35">
        <v>0</v>
      </c>
      <c r="M33" s="35">
        <v>0</v>
      </c>
      <c r="N33" s="36">
        <f t="shared" si="0"/>
        <v>0</v>
      </c>
    </row>
    <row r="34" spans="1:14">
      <c r="A34" s="33"/>
      <c r="B34" s="34">
        <v>31</v>
      </c>
      <c r="C34" s="34">
        <v>7</v>
      </c>
      <c r="D34" s="37" t="s">
        <v>67</v>
      </c>
      <c r="E34" s="48">
        <v>22</v>
      </c>
      <c r="F34" s="49" t="s">
        <v>69</v>
      </c>
      <c r="G34" s="35">
        <v>0</v>
      </c>
      <c r="H34" s="35">
        <v>88</v>
      </c>
      <c r="I34" s="35">
        <v>37</v>
      </c>
      <c r="J34" s="35">
        <v>0</v>
      </c>
      <c r="K34" s="35">
        <v>0</v>
      </c>
      <c r="L34" s="35">
        <v>0</v>
      </c>
      <c r="M34" s="35">
        <v>0</v>
      </c>
      <c r="N34" s="36">
        <f t="shared" si="0"/>
        <v>125</v>
      </c>
    </row>
    <row r="35" spans="1:14">
      <c r="A35" s="33"/>
      <c r="B35" s="34">
        <v>32</v>
      </c>
      <c r="C35" s="34">
        <v>7</v>
      </c>
      <c r="D35" s="37" t="s">
        <v>67</v>
      </c>
      <c r="E35" s="48">
        <v>67</v>
      </c>
      <c r="F35" s="49" t="s">
        <v>71</v>
      </c>
      <c r="G35" s="35">
        <v>0</v>
      </c>
      <c r="H35" s="35">
        <v>0</v>
      </c>
      <c r="I35" s="35">
        <v>0</v>
      </c>
      <c r="J35" s="35">
        <v>0</v>
      </c>
      <c r="K35" s="35">
        <v>0</v>
      </c>
      <c r="L35" s="35">
        <v>0</v>
      </c>
      <c r="M35" s="35">
        <v>0</v>
      </c>
      <c r="N35" s="36">
        <f t="shared" si="0"/>
        <v>0</v>
      </c>
    </row>
    <row r="36" spans="1:14">
      <c r="A36" s="33"/>
      <c r="B36" s="34">
        <v>33</v>
      </c>
      <c r="C36" s="34">
        <v>7</v>
      </c>
      <c r="D36" s="37" t="s">
        <v>67</v>
      </c>
      <c r="E36" s="48">
        <v>68</v>
      </c>
      <c r="F36" s="49" t="s">
        <v>78</v>
      </c>
      <c r="G36" s="35">
        <v>0</v>
      </c>
      <c r="H36" s="35">
        <v>3</v>
      </c>
      <c r="I36" s="35">
        <v>6</v>
      </c>
      <c r="J36" s="35">
        <v>0</v>
      </c>
      <c r="K36" s="35">
        <v>0</v>
      </c>
      <c r="L36" s="35">
        <v>0</v>
      </c>
      <c r="M36" s="35">
        <v>0</v>
      </c>
      <c r="N36" s="36">
        <f t="shared" si="0"/>
        <v>9</v>
      </c>
    </row>
    <row r="37" spans="1:14">
      <c r="A37" s="33"/>
      <c r="B37" s="34">
        <v>34</v>
      </c>
      <c r="C37" s="34">
        <v>7</v>
      </c>
      <c r="D37" s="37" t="s">
        <v>67</v>
      </c>
      <c r="E37" s="48">
        <v>69</v>
      </c>
      <c r="F37" s="49" t="s">
        <v>73</v>
      </c>
      <c r="G37" s="35">
        <v>0</v>
      </c>
      <c r="H37" s="35">
        <v>17</v>
      </c>
      <c r="I37" s="35">
        <v>15</v>
      </c>
      <c r="J37" s="35">
        <v>0</v>
      </c>
      <c r="K37" s="35">
        <v>0</v>
      </c>
      <c r="L37" s="35">
        <v>0</v>
      </c>
      <c r="M37" s="35">
        <v>0</v>
      </c>
      <c r="N37" s="36">
        <f t="shared" si="0"/>
        <v>32</v>
      </c>
    </row>
    <row r="38" spans="1:14">
      <c r="A38" s="33"/>
      <c r="B38" s="34">
        <v>35</v>
      </c>
      <c r="C38" s="34">
        <v>7</v>
      </c>
      <c r="D38" s="37" t="s">
        <v>67</v>
      </c>
      <c r="E38" s="48">
        <v>70</v>
      </c>
      <c r="F38" s="49" t="s">
        <v>70</v>
      </c>
      <c r="G38" s="35">
        <v>0</v>
      </c>
      <c r="H38" s="35">
        <v>49</v>
      </c>
      <c r="I38" s="35">
        <v>18</v>
      </c>
      <c r="J38" s="35">
        <v>0</v>
      </c>
      <c r="K38" s="35">
        <v>0</v>
      </c>
      <c r="L38" s="35">
        <v>0</v>
      </c>
      <c r="M38" s="35">
        <v>0</v>
      </c>
      <c r="N38" s="36">
        <f t="shared" si="0"/>
        <v>67</v>
      </c>
    </row>
    <row r="39" spans="1:14">
      <c r="A39" s="33"/>
      <c r="B39" s="34">
        <v>36</v>
      </c>
      <c r="C39" s="34">
        <v>7</v>
      </c>
      <c r="D39" s="37" t="s">
        <v>67</v>
      </c>
      <c r="E39" s="48">
        <v>170</v>
      </c>
      <c r="F39" s="49" t="s">
        <v>77</v>
      </c>
      <c r="G39" s="35">
        <v>0</v>
      </c>
      <c r="H39" s="35">
        <v>0</v>
      </c>
      <c r="I39" s="35">
        <v>0</v>
      </c>
      <c r="J39" s="35">
        <v>0</v>
      </c>
      <c r="K39" s="35">
        <v>0</v>
      </c>
      <c r="L39" s="35">
        <v>0</v>
      </c>
      <c r="M39" s="35">
        <v>0</v>
      </c>
      <c r="N39" s="36">
        <f t="shared" si="0"/>
        <v>0</v>
      </c>
    </row>
    <row r="40" spans="1:14">
      <c r="A40" s="33"/>
      <c r="B40" s="34">
        <v>37</v>
      </c>
      <c r="C40" s="34">
        <v>7</v>
      </c>
      <c r="D40" s="37" t="s">
        <v>67</v>
      </c>
      <c r="E40" s="48">
        <v>171</v>
      </c>
      <c r="F40" s="49" t="s">
        <v>75</v>
      </c>
      <c r="G40" s="35">
        <v>0</v>
      </c>
      <c r="H40" s="35">
        <v>29</v>
      </c>
      <c r="I40" s="35">
        <v>0</v>
      </c>
      <c r="J40" s="35">
        <v>0</v>
      </c>
      <c r="K40" s="35">
        <v>0</v>
      </c>
      <c r="L40" s="35">
        <v>0</v>
      </c>
      <c r="M40" s="35">
        <v>0</v>
      </c>
      <c r="N40" s="36">
        <f t="shared" si="0"/>
        <v>29</v>
      </c>
    </row>
    <row r="41" spans="1:14">
      <c r="A41" s="33"/>
      <c r="B41" s="34">
        <v>38</v>
      </c>
      <c r="C41" s="34">
        <v>7</v>
      </c>
      <c r="D41" s="37" t="s">
        <v>67</v>
      </c>
      <c r="E41" s="48">
        <v>262</v>
      </c>
      <c r="F41" s="49" t="s">
        <v>72</v>
      </c>
      <c r="G41" s="35">
        <v>0</v>
      </c>
      <c r="H41" s="35">
        <v>5</v>
      </c>
      <c r="I41" s="35">
        <v>0</v>
      </c>
      <c r="J41" s="35">
        <v>0</v>
      </c>
      <c r="K41" s="35">
        <v>0</v>
      </c>
      <c r="L41" s="35">
        <v>0</v>
      </c>
      <c r="M41" s="35">
        <v>0</v>
      </c>
      <c r="N41" s="36">
        <f t="shared" si="0"/>
        <v>5</v>
      </c>
    </row>
    <row r="42" spans="1:14">
      <c r="A42" s="33"/>
      <c r="B42" s="34">
        <v>39</v>
      </c>
      <c r="C42" s="34">
        <v>7</v>
      </c>
      <c r="D42" s="37" t="s">
        <v>67</v>
      </c>
      <c r="E42" s="48">
        <v>312</v>
      </c>
      <c r="F42" s="49" t="s">
        <v>79</v>
      </c>
      <c r="G42" s="35">
        <v>0</v>
      </c>
      <c r="H42" s="35">
        <v>32</v>
      </c>
      <c r="I42" s="35">
        <v>2</v>
      </c>
      <c r="J42" s="35">
        <v>0</v>
      </c>
      <c r="K42" s="35">
        <v>0</v>
      </c>
      <c r="L42" s="35">
        <v>0</v>
      </c>
      <c r="M42" s="35">
        <v>0</v>
      </c>
      <c r="N42" s="36">
        <f t="shared" si="0"/>
        <v>34</v>
      </c>
    </row>
    <row r="43" spans="1:14">
      <c r="A43" s="33"/>
      <c r="B43" s="34">
        <v>40</v>
      </c>
      <c r="C43" s="34">
        <v>7</v>
      </c>
      <c r="D43" s="37" t="s">
        <v>67</v>
      </c>
      <c r="E43" s="48">
        <v>325</v>
      </c>
      <c r="F43" s="49" t="s">
        <v>76</v>
      </c>
      <c r="G43" s="35">
        <v>0</v>
      </c>
      <c r="H43" s="35">
        <v>1</v>
      </c>
      <c r="I43" s="35">
        <v>23</v>
      </c>
      <c r="J43" s="35">
        <v>0</v>
      </c>
      <c r="K43" s="35">
        <v>0</v>
      </c>
      <c r="L43" s="35">
        <v>0</v>
      </c>
      <c r="M43" s="35">
        <v>0</v>
      </c>
      <c r="N43" s="36">
        <f t="shared" si="0"/>
        <v>24</v>
      </c>
    </row>
    <row r="44" spans="1:14">
      <c r="A44" s="33"/>
      <c r="B44" s="34">
        <v>41</v>
      </c>
      <c r="C44" s="34">
        <v>7</v>
      </c>
      <c r="D44" s="37" t="s">
        <v>67</v>
      </c>
      <c r="E44" s="48">
        <v>331</v>
      </c>
      <c r="F44" s="49" t="s">
        <v>68</v>
      </c>
      <c r="G44" s="35">
        <v>0</v>
      </c>
      <c r="H44" s="35">
        <v>6</v>
      </c>
      <c r="I44" s="35">
        <v>0</v>
      </c>
      <c r="J44" s="35">
        <v>0</v>
      </c>
      <c r="K44" s="35">
        <v>0</v>
      </c>
      <c r="L44" s="35">
        <v>0</v>
      </c>
      <c r="M44" s="35">
        <v>0</v>
      </c>
      <c r="N44" s="36">
        <f t="shared" si="0"/>
        <v>6</v>
      </c>
    </row>
    <row r="45" spans="1:14">
      <c r="A45" s="33"/>
      <c r="B45" s="34">
        <v>42</v>
      </c>
      <c r="C45" s="34">
        <v>7</v>
      </c>
      <c r="D45" s="37" t="s">
        <v>67</v>
      </c>
      <c r="E45" s="48">
        <v>340</v>
      </c>
      <c r="F45" s="49" t="s">
        <v>74</v>
      </c>
      <c r="G45" s="35">
        <v>0</v>
      </c>
      <c r="H45" s="35">
        <v>2</v>
      </c>
      <c r="I45" s="35">
        <v>0</v>
      </c>
      <c r="J45" s="35">
        <v>0</v>
      </c>
      <c r="K45" s="35">
        <v>0</v>
      </c>
      <c r="L45" s="35">
        <v>0</v>
      </c>
      <c r="M45" s="35">
        <v>0</v>
      </c>
      <c r="N45" s="36">
        <f t="shared" si="0"/>
        <v>2</v>
      </c>
    </row>
    <row r="46" spans="1:14">
      <c r="A46" s="33"/>
      <c r="B46" s="34">
        <v>43</v>
      </c>
      <c r="C46" s="34">
        <v>8</v>
      </c>
      <c r="D46" s="37" t="s">
        <v>20</v>
      </c>
      <c r="E46" s="48">
        <v>25</v>
      </c>
      <c r="F46" s="49" t="s">
        <v>81</v>
      </c>
      <c r="G46" s="35">
        <v>0</v>
      </c>
      <c r="H46" s="35">
        <v>0</v>
      </c>
      <c r="I46" s="35">
        <v>0</v>
      </c>
      <c r="J46" s="35">
        <v>0</v>
      </c>
      <c r="K46" s="35">
        <v>0</v>
      </c>
      <c r="L46" s="35">
        <v>0</v>
      </c>
      <c r="M46" s="35">
        <v>0</v>
      </c>
      <c r="N46" s="36">
        <f t="shared" si="0"/>
        <v>0</v>
      </c>
    </row>
    <row r="47" spans="1:14">
      <c r="A47" s="33"/>
      <c r="B47" s="34">
        <v>44</v>
      </c>
      <c r="C47" s="34">
        <v>8</v>
      </c>
      <c r="D47" s="37" t="s">
        <v>20</v>
      </c>
      <c r="E47" s="48">
        <v>26</v>
      </c>
      <c r="F47" s="49" t="s">
        <v>85</v>
      </c>
      <c r="G47" s="35">
        <v>0</v>
      </c>
      <c r="H47" s="35">
        <v>0</v>
      </c>
      <c r="I47" s="35">
        <v>0</v>
      </c>
      <c r="J47" s="35">
        <v>0</v>
      </c>
      <c r="K47" s="35">
        <v>0</v>
      </c>
      <c r="L47" s="35">
        <v>0</v>
      </c>
      <c r="M47" s="35">
        <v>0</v>
      </c>
      <c r="N47" s="36">
        <f t="shared" si="0"/>
        <v>0</v>
      </c>
    </row>
    <row r="48" spans="1:14">
      <c r="A48" s="33"/>
      <c r="B48" s="34">
        <v>45</v>
      </c>
      <c r="C48" s="34">
        <v>8</v>
      </c>
      <c r="D48" s="37" t="s">
        <v>20</v>
      </c>
      <c r="E48" s="48">
        <v>156</v>
      </c>
      <c r="F48" s="49" t="s">
        <v>88</v>
      </c>
      <c r="G48" s="35">
        <v>0</v>
      </c>
      <c r="H48" s="35">
        <v>0</v>
      </c>
      <c r="I48" s="35">
        <v>0</v>
      </c>
      <c r="J48" s="35">
        <v>0</v>
      </c>
      <c r="K48" s="35">
        <v>0</v>
      </c>
      <c r="L48" s="35">
        <v>0</v>
      </c>
      <c r="M48" s="35">
        <v>0</v>
      </c>
      <c r="N48" s="36">
        <f t="shared" si="0"/>
        <v>0</v>
      </c>
    </row>
    <row r="49" spans="1:14">
      <c r="A49" s="33"/>
      <c r="B49" s="34">
        <v>46</v>
      </c>
      <c r="C49" s="34">
        <v>8</v>
      </c>
      <c r="D49" s="37" t="s">
        <v>20</v>
      </c>
      <c r="E49" s="48">
        <v>207</v>
      </c>
      <c r="F49" s="49" t="s">
        <v>86</v>
      </c>
      <c r="G49" s="35">
        <v>0</v>
      </c>
      <c r="H49" s="35">
        <v>0</v>
      </c>
      <c r="I49" s="35">
        <v>0</v>
      </c>
      <c r="J49" s="35">
        <v>0</v>
      </c>
      <c r="K49" s="35">
        <v>0</v>
      </c>
      <c r="L49" s="35">
        <v>0</v>
      </c>
      <c r="M49" s="35">
        <v>0</v>
      </c>
      <c r="N49" s="36">
        <f t="shared" si="0"/>
        <v>0</v>
      </c>
    </row>
    <row r="50" spans="1:14">
      <c r="A50" s="33"/>
      <c r="B50" s="34">
        <v>47</v>
      </c>
      <c r="C50" s="34">
        <v>8</v>
      </c>
      <c r="D50" s="37" t="s">
        <v>20</v>
      </c>
      <c r="E50" s="48">
        <v>208</v>
      </c>
      <c r="F50" s="49" t="s">
        <v>84</v>
      </c>
      <c r="G50" s="35">
        <v>0</v>
      </c>
      <c r="H50" s="35">
        <v>0</v>
      </c>
      <c r="I50" s="35">
        <v>0</v>
      </c>
      <c r="J50" s="35">
        <v>0</v>
      </c>
      <c r="K50" s="35">
        <v>0</v>
      </c>
      <c r="L50" s="35">
        <v>0</v>
      </c>
      <c r="M50" s="35">
        <v>0</v>
      </c>
      <c r="N50" s="36">
        <f t="shared" si="0"/>
        <v>0</v>
      </c>
    </row>
    <row r="51" spans="1:14">
      <c r="A51" s="33"/>
      <c r="B51" s="34">
        <v>48</v>
      </c>
      <c r="C51" s="34">
        <v>8</v>
      </c>
      <c r="D51" s="37" t="s">
        <v>20</v>
      </c>
      <c r="E51" s="48">
        <v>218</v>
      </c>
      <c r="F51" s="49" t="s">
        <v>83</v>
      </c>
      <c r="G51" s="35">
        <v>0</v>
      </c>
      <c r="H51" s="35">
        <v>0</v>
      </c>
      <c r="I51" s="35">
        <v>0</v>
      </c>
      <c r="J51" s="35">
        <v>0</v>
      </c>
      <c r="K51" s="35">
        <v>0</v>
      </c>
      <c r="L51" s="35">
        <v>0</v>
      </c>
      <c r="M51" s="35">
        <v>0</v>
      </c>
      <c r="N51" s="36">
        <f t="shared" si="0"/>
        <v>0</v>
      </c>
    </row>
    <row r="52" spans="1:14">
      <c r="A52" s="33"/>
      <c r="B52" s="34">
        <v>49</v>
      </c>
      <c r="C52" s="34">
        <v>8</v>
      </c>
      <c r="D52" s="37" t="s">
        <v>20</v>
      </c>
      <c r="E52" s="48">
        <v>219</v>
      </c>
      <c r="F52" s="49" t="s">
        <v>82</v>
      </c>
      <c r="G52" s="35">
        <v>0</v>
      </c>
      <c r="H52" s="35">
        <v>0</v>
      </c>
      <c r="I52" s="35">
        <v>1</v>
      </c>
      <c r="J52" s="35">
        <v>0</v>
      </c>
      <c r="K52" s="35">
        <v>0</v>
      </c>
      <c r="L52" s="35">
        <v>0</v>
      </c>
      <c r="M52" s="35">
        <v>0</v>
      </c>
      <c r="N52" s="36">
        <f t="shared" si="0"/>
        <v>1</v>
      </c>
    </row>
    <row r="53" spans="1:14">
      <c r="A53" s="33"/>
      <c r="B53" s="34">
        <v>50</v>
      </c>
      <c r="C53" s="34">
        <v>8</v>
      </c>
      <c r="D53" s="37" t="s">
        <v>20</v>
      </c>
      <c r="E53" s="48">
        <v>323</v>
      </c>
      <c r="F53" s="49" t="s">
        <v>87</v>
      </c>
      <c r="G53" s="35">
        <v>0</v>
      </c>
      <c r="H53" s="35">
        <v>0</v>
      </c>
      <c r="I53" s="35">
        <v>0</v>
      </c>
      <c r="J53" s="35">
        <v>0</v>
      </c>
      <c r="K53" s="35">
        <v>0</v>
      </c>
      <c r="L53" s="35">
        <v>0</v>
      </c>
      <c r="M53" s="35">
        <v>0</v>
      </c>
      <c r="N53" s="36">
        <f t="shared" si="0"/>
        <v>0</v>
      </c>
    </row>
    <row r="54" spans="1:14">
      <c r="A54" s="33"/>
      <c r="B54" s="34">
        <v>51</v>
      </c>
      <c r="C54" s="34">
        <v>9</v>
      </c>
      <c r="D54" s="37" t="s">
        <v>89</v>
      </c>
      <c r="E54" s="48">
        <v>2</v>
      </c>
      <c r="F54" s="49" t="s">
        <v>101</v>
      </c>
      <c r="G54" s="35">
        <v>0</v>
      </c>
      <c r="H54" s="35">
        <v>0</v>
      </c>
      <c r="I54" s="35">
        <v>0</v>
      </c>
      <c r="J54" s="35">
        <v>0</v>
      </c>
      <c r="K54" s="35">
        <v>0</v>
      </c>
      <c r="L54" s="35">
        <v>0</v>
      </c>
      <c r="M54" s="35">
        <v>0</v>
      </c>
      <c r="N54" s="36">
        <f t="shared" si="0"/>
        <v>0</v>
      </c>
    </row>
    <row r="55" spans="1:14">
      <c r="A55" s="33"/>
      <c r="B55" s="34">
        <v>52</v>
      </c>
      <c r="C55" s="34">
        <v>9</v>
      </c>
      <c r="D55" s="37" t="s">
        <v>89</v>
      </c>
      <c r="E55" s="48">
        <v>3</v>
      </c>
      <c r="F55" s="49" t="s">
        <v>103</v>
      </c>
      <c r="G55" s="35">
        <v>0</v>
      </c>
      <c r="H55" s="35">
        <v>3</v>
      </c>
      <c r="I55" s="35">
        <v>0</v>
      </c>
      <c r="J55" s="35">
        <v>0</v>
      </c>
      <c r="K55" s="35">
        <v>0</v>
      </c>
      <c r="L55" s="35">
        <v>0</v>
      </c>
      <c r="M55" s="35">
        <v>0</v>
      </c>
      <c r="N55" s="36">
        <f t="shared" si="0"/>
        <v>3</v>
      </c>
    </row>
    <row r="56" spans="1:14">
      <c r="A56" s="33"/>
      <c r="B56" s="34">
        <v>53</v>
      </c>
      <c r="C56" s="34">
        <v>9</v>
      </c>
      <c r="D56" s="37" t="s">
        <v>89</v>
      </c>
      <c r="E56" s="48">
        <v>4</v>
      </c>
      <c r="F56" s="49" t="s">
        <v>93</v>
      </c>
      <c r="G56" s="35">
        <v>0</v>
      </c>
      <c r="H56" s="35">
        <v>111</v>
      </c>
      <c r="I56" s="35">
        <v>0</v>
      </c>
      <c r="J56" s="35">
        <v>0</v>
      </c>
      <c r="K56" s="35">
        <v>0</v>
      </c>
      <c r="L56" s="35">
        <v>0</v>
      </c>
      <c r="M56" s="35">
        <v>0</v>
      </c>
      <c r="N56" s="36">
        <f t="shared" si="0"/>
        <v>111</v>
      </c>
    </row>
    <row r="57" spans="1:14">
      <c r="A57" s="33"/>
      <c r="B57" s="34">
        <v>54</v>
      </c>
      <c r="C57" s="34">
        <v>9</v>
      </c>
      <c r="D57" s="37" t="s">
        <v>89</v>
      </c>
      <c r="E57" s="48">
        <v>11</v>
      </c>
      <c r="F57" s="49" t="s">
        <v>95</v>
      </c>
      <c r="G57" s="35">
        <v>0</v>
      </c>
      <c r="H57" s="35">
        <v>48</v>
      </c>
      <c r="I57" s="35">
        <v>0</v>
      </c>
      <c r="J57" s="35">
        <v>0</v>
      </c>
      <c r="K57" s="35">
        <v>0</v>
      </c>
      <c r="L57" s="35">
        <v>0</v>
      </c>
      <c r="M57" s="35">
        <v>0</v>
      </c>
      <c r="N57" s="36">
        <f t="shared" si="0"/>
        <v>48</v>
      </c>
    </row>
    <row r="58" spans="1:14">
      <c r="A58" s="33"/>
      <c r="B58" s="34">
        <v>55</v>
      </c>
      <c r="C58" s="34">
        <v>9</v>
      </c>
      <c r="D58" s="37" t="s">
        <v>89</v>
      </c>
      <c r="E58" s="48">
        <v>12</v>
      </c>
      <c r="F58" s="49" t="s">
        <v>117</v>
      </c>
      <c r="G58" s="35">
        <v>0</v>
      </c>
      <c r="H58" s="35">
        <v>26</v>
      </c>
      <c r="I58" s="35">
        <v>0</v>
      </c>
      <c r="J58" s="35">
        <v>0</v>
      </c>
      <c r="K58" s="35">
        <v>0</v>
      </c>
      <c r="L58" s="35">
        <v>0</v>
      </c>
      <c r="M58" s="35">
        <v>0</v>
      </c>
      <c r="N58" s="36">
        <f t="shared" si="0"/>
        <v>26</v>
      </c>
    </row>
    <row r="59" spans="1:14">
      <c r="A59" s="33"/>
      <c r="B59" s="34">
        <v>56</v>
      </c>
      <c r="C59" s="34">
        <v>9</v>
      </c>
      <c r="D59" s="37" t="s">
        <v>89</v>
      </c>
      <c r="E59" s="48">
        <v>15</v>
      </c>
      <c r="F59" s="49" t="s">
        <v>115</v>
      </c>
      <c r="G59" s="35">
        <v>0</v>
      </c>
      <c r="H59" s="35">
        <v>0</v>
      </c>
      <c r="I59" s="35">
        <v>0</v>
      </c>
      <c r="J59" s="35">
        <v>0</v>
      </c>
      <c r="K59" s="35">
        <v>0</v>
      </c>
      <c r="L59" s="35">
        <v>0</v>
      </c>
      <c r="M59" s="35">
        <v>0</v>
      </c>
      <c r="N59" s="36">
        <f t="shared" si="0"/>
        <v>0</v>
      </c>
    </row>
    <row r="60" spans="1:14">
      <c r="A60" s="33"/>
      <c r="B60" s="34">
        <v>57</v>
      </c>
      <c r="C60" s="34">
        <v>9</v>
      </c>
      <c r="D60" s="37" t="s">
        <v>89</v>
      </c>
      <c r="E60" s="48">
        <v>106</v>
      </c>
      <c r="F60" s="49" t="s">
        <v>94</v>
      </c>
      <c r="G60" s="35">
        <v>0</v>
      </c>
      <c r="H60" s="35">
        <v>35</v>
      </c>
      <c r="I60" s="35">
        <v>0</v>
      </c>
      <c r="J60" s="35">
        <v>0</v>
      </c>
      <c r="K60" s="35">
        <v>0</v>
      </c>
      <c r="L60" s="35">
        <v>0</v>
      </c>
      <c r="M60" s="35">
        <v>0</v>
      </c>
      <c r="N60" s="36">
        <f t="shared" si="0"/>
        <v>35</v>
      </c>
    </row>
    <row r="61" spans="1:14">
      <c r="A61" s="33"/>
      <c r="B61" s="34">
        <v>58</v>
      </c>
      <c r="C61" s="34">
        <v>9</v>
      </c>
      <c r="D61" s="37" t="s">
        <v>89</v>
      </c>
      <c r="E61" s="48">
        <v>132</v>
      </c>
      <c r="F61" s="49" t="s">
        <v>90</v>
      </c>
      <c r="G61" s="35">
        <v>0</v>
      </c>
      <c r="H61" s="35">
        <v>51</v>
      </c>
      <c r="I61" s="35">
        <v>0</v>
      </c>
      <c r="J61" s="35">
        <v>0</v>
      </c>
      <c r="K61" s="35">
        <v>0</v>
      </c>
      <c r="L61" s="35">
        <v>0</v>
      </c>
      <c r="M61" s="35">
        <v>0</v>
      </c>
      <c r="N61" s="36">
        <f t="shared" si="0"/>
        <v>51</v>
      </c>
    </row>
    <row r="62" spans="1:14">
      <c r="A62" s="33"/>
      <c r="B62" s="34">
        <v>59</v>
      </c>
      <c r="C62" s="34">
        <v>9</v>
      </c>
      <c r="D62" s="37" t="s">
        <v>89</v>
      </c>
      <c r="E62" s="48">
        <v>161</v>
      </c>
      <c r="F62" s="49" t="s">
        <v>96</v>
      </c>
      <c r="G62" s="35">
        <v>0</v>
      </c>
      <c r="H62" s="35">
        <v>69</v>
      </c>
      <c r="I62" s="35">
        <v>0</v>
      </c>
      <c r="J62" s="35">
        <v>0</v>
      </c>
      <c r="K62" s="35">
        <v>0</v>
      </c>
      <c r="L62" s="35">
        <v>0</v>
      </c>
      <c r="M62" s="35">
        <v>0</v>
      </c>
      <c r="N62" s="36">
        <f t="shared" si="0"/>
        <v>69</v>
      </c>
    </row>
    <row r="63" spans="1:14">
      <c r="A63" s="33"/>
      <c r="B63" s="34">
        <v>60</v>
      </c>
      <c r="C63" s="34">
        <v>9</v>
      </c>
      <c r="D63" s="37" t="s">
        <v>89</v>
      </c>
      <c r="E63" s="48">
        <v>166</v>
      </c>
      <c r="F63" s="49" t="s">
        <v>97</v>
      </c>
      <c r="G63" s="35">
        <v>0</v>
      </c>
      <c r="H63" s="35">
        <v>0</v>
      </c>
      <c r="I63" s="35">
        <v>0</v>
      </c>
      <c r="J63" s="35">
        <v>0</v>
      </c>
      <c r="K63" s="35">
        <v>0</v>
      </c>
      <c r="L63" s="35">
        <v>0</v>
      </c>
      <c r="M63" s="35">
        <v>0</v>
      </c>
      <c r="N63" s="36">
        <f t="shared" si="0"/>
        <v>0</v>
      </c>
    </row>
    <row r="64" spans="1:14">
      <c r="A64" s="33"/>
      <c r="B64" s="34">
        <v>61</v>
      </c>
      <c r="C64" s="34">
        <v>9</v>
      </c>
      <c r="D64" s="37" t="s">
        <v>89</v>
      </c>
      <c r="E64" s="48">
        <v>186</v>
      </c>
      <c r="F64" s="49" t="s">
        <v>112</v>
      </c>
      <c r="G64" s="35">
        <v>0</v>
      </c>
      <c r="H64" s="35">
        <v>0</v>
      </c>
      <c r="I64" s="35">
        <v>36</v>
      </c>
      <c r="J64" s="35">
        <v>0</v>
      </c>
      <c r="K64" s="35">
        <v>0</v>
      </c>
      <c r="L64" s="35">
        <v>0</v>
      </c>
      <c r="M64" s="35">
        <v>0</v>
      </c>
      <c r="N64" s="36">
        <f t="shared" si="0"/>
        <v>36</v>
      </c>
    </row>
    <row r="65" spans="1:14">
      <c r="A65" s="33"/>
      <c r="B65" s="34">
        <v>62</v>
      </c>
      <c r="C65" s="34">
        <v>9</v>
      </c>
      <c r="D65" s="37" t="s">
        <v>89</v>
      </c>
      <c r="E65" s="48">
        <v>189</v>
      </c>
      <c r="F65" s="49" t="s">
        <v>98</v>
      </c>
      <c r="G65" s="35">
        <v>0</v>
      </c>
      <c r="H65" s="35">
        <v>0</v>
      </c>
      <c r="I65" s="35">
        <v>0</v>
      </c>
      <c r="J65" s="35">
        <v>0</v>
      </c>
      <c r="K65" s="35">
        <v>0</v>
      </c>
      <c r="L65" s="35">
        <v>0</v>
      </c>
      <c r="M65" s="35">
        <v>0</v>
      </c>
      <c r="N65" s="36">
        <f t="shared" si="0"/>
        <v>0</v>
      </c>
    </row>
    <row r="66" spans="1:14">
      <c r="A66" s="33"/>
      <c r="B66" s="34">
        <v>63</v>
      </c>
      <c r="C66" s="34">
        <v>9</v>
      </c>
      <c r="D66" s="37" t="s">
        <v>89</v>
      </c>
      <c r="E66" s="48">
        <v>195</v>
      </c>
      <c r="F66" s="49" t="s">
        <v>99</v>
      </c>
      <c r="G66" s="35">
        <v>0</v>
      </c>
      <c r="H66" s="35">
        <v>0</v>
      </c>
      <c r="I66" s="35">
        <v>0</v>
      </c>
      <c r="J66" s="35">
        <v>0</v>
      </c>
      <c r="K66" s="35">
        <v>0</v>
      </c>
      <c r="L66" s="35">
        <v>0</v>
      </c>
      <c r="M66" s="35">
        <v>0</v>
      </c>
      <c r="N66" s="36">
        <f t="shared" si="0"/>
        <v>0</v>
      </c>
    </row>
    <row r="67" spans="1:14">
      <c r="A67" s="33"/>
      <c r="B67" s="34">
        <v>64</v>
      </c>
      <c r="C67" s="34">
        <v>9</v>
      </c>
      <c r="D67" s="37" t="s">
        <v>89</v>
      </c>
      <c r="E67" s="48">
        <v>196</v>
      </c>
      <c r="F67" s="49" t="s">
        <v>104</v>
      </c>
      <c r="G67" s="35">
        <v>0</v>
      </c>
      <c r="H67" s="35">
        <v>135</v>
      </c>
      <c r="I67" s="35">
        <v>0</v>
      </c>
      <c r="J67" s="35">
        <v>0</v>
      </c>
      <c r="K67" s="35">
        <v>3</v>
      </c>
      <c r="L67" s="35">
        <v>0</v>
      </c>
      <c r="M67" s="35">
        <v>0</v>
      </c>
      <c r="N67" s="36">
        <f t="shared" si="0"/>
        <v>138</v>
      </c>
    </row>
    <row r="68" spans="1:14">
      <c r="A68" s="33"/>
      <c r="B68" s="34">
        <v>65</v>
      </c>
      <c r="C68" s="34">
        <v>9</v>
      </c>
      <c r="D68" s="37" t="s">
        <v>89</v>
      </c>
      <c r="E68" s="48">
        <v>209</v>
      </c>
      <c r="F68" s="49" t="s">
        <v>108</v>
      </c>
      <c r="G68" s="35">
        <v>0</v>
      </c>
      <c r="H68" s="35">
        <v>68</v>
      </c>
      <c r="I68" s="35">
        <v>11</v>
      </c>
      <c r="J68" s="35">
        <v>0</v>
      </c>
      <c r="K68" s="35">
        <v>0</v>
      </c>
      <c r="L68" s="35">
        <v>0</v>
      </c>
      <c r="M68" s="35">
        <v>0</v>
      </c>
      <c r="N68" s="36">
        <f t="shared" ref="N68:N131" si="1">SUM(G68:M68)</f>
        <v>79</v>
      </c>
    </row>
    <row r="69" spans="1:14">
      <c r="A69" s="33"/>
      <c r="B69" s="34">
        <v>66</v>
      </c>
      <c r="C69" s="34">
        <v>9</v>
      </c>
      <c r="D69" s="37" t="s">
        <v>89</v>
      </c>
      <c r="E69" s="48">
        <v>210</v>
      </c>
      <c r="F69" s="49" t="s">
        <v>102</v>
      </c>
      <c r="G69" s="35">
        <v>0</v>
      </c>
      <c r="H69" s="35">
        <v>31</v>
      </c>
      <c r="I69" s="35">
        <v>0</v>
      </c>
      <c r="J69" s="35">
        <v>0</v>
      </c>
      <c r="K69" s="35">
        <v>0</v>
      </c>
      <c r="L69" s="35">
        <v>0</v>
      </c>
      <c r="M69" s="35">
        <v>0</v>
      </c>
      <c r="N69" s="36">
        <f t="shared" si="1"/>
        <v>31</v>
      </c>
    </row>
    <row r="70" spans="1:14">
      <c r="A70" s="33"/>
      <c r="B70" s="34">
        <v>67</v>
      </c>
      <c r="C70" s="34">
        <v>9</v>
      </c>
      <c r="D70" s="37" t="s">
        <v>89</v>
      </c>
      <c r="E70" s="48">
        <v>211</v>
      </c>
      <c r="F70" s="49" t="s">
        <v>107</v>
      </c>
      <c r="G70" s="35">
        <v>0</v>
      </c>
      <c r="H70" s="35">
        <v>0</v>
      </c>
      <c r="I70" s="35">
        <v>0</v>
      </c>
      <c r="J70" s="35">
        <v>0</v>
      </c>
      <c r="K70" s="35">
        <v>0</v>
      </c>
      <c r="L70" s="35">
        <v>0</v>
      </c>
      <c r="M70" s="35">
        <v>0</v>
      </c>
      <c r="N70" s="36">
        <f t="shared" si="1"/>
        <v>0</v>
      </c>
    </row>
    <row r="71" spans="1:14">
      <c r="A71" s="33"/>
      <c r="B71" s="34">
        <v>68</v>
      </c>
      <c r="C71" s="34">
        <v>9</v>
      </c>
      <c r="D71" s="37" t="s">
        <v>89</v>
      </c>
      <c r="E71" s="48">
        <v>212</v>
      </c>
      <c r="F71" s="49" t="s">
        <v>113</v>
      </c>
      <c r="G71" s="35">
        <v>0</v>
      </c>
      <c r="H71" s="35">
        <v>0</v>
      </c>
      <c r="I71" s="35">
        <v>0</v>
      </c>
      <c r="J71" s="35">
        <v>0</v>
      </c>
      <c r="K71" s="35">
        <v>0</v>
      </c>
      <c r="L71" s="35">
        <v>0</v>
      </c>
      <c r="M71" s="35">
        <v>0</v>
      </c>
      <c r="N71" s="36">
        <f t="shared" si="1"/>
        <v>0</v>
      </c>
    </row>
    <row r="72" spans="1:14">
      <c r="A72" s="33"/>
      <c r="B72" s="34">
        <v>69</v>
      </c>
      <c r="C72" s="34">
        <v>9</v>
      </c>
      <c r="D72" s="37" t="s">
        <v>89</v>
      </c>
      <c r="E72" s="48">
        <v>220</v>
      </c>
      <c r="F72" s="49" t="s">
        <v>91</v>
      </c>
      <c r="G72" s="35">
        <v>0</v>
      </c>
      <c r="H72" s="35">
        <v>0</v>
      </c>
      <c r="I72" s="35">
        <v>0</v>
      </c>
      <c r="J72" s="35">
        <v>0</v>
      </c>
      <c r="K72" s="35">
        <v>0</v>
      </c>
      <c r="L72" s="35">
        <v>0</v>
      </c>
      <c r="M72" s="35">
        <v>0</v>
      </c>
      <c r="N72" s="36">
        <f t="shared" si="1"/>
        <v>0</v>
      </c>
    </row>
    <row r="73" spans="1:14">
      <c r="A73" s="33"/>
      <c r="B73" s="34">
        <v>70</v>
      </c>
      <c r="C73" s="34">
        <v>9</v>
      </c>
      <c r="D73" s="37" t="s">
        <v>89</v>
      </c>
      <c r="E73" s="48">
        <v>221</v>
      </c>
      <c r="F73" s="49" t="s">
        <v>92</v>
      </c>
      <c r="G73" s="35">
        <v>0</v>
      </c>
      <c r="H73" s="35">
        <v>0</v>
      </c>
      <c r="I73" s="35">
        <v>0</v>
      </c>
      <c r="J73" s="35">
        <v>0</v>
      </c>
      <c r="K73" s="35">
        <v>0</v>
      </c>
      <c r="L73" s="35">
        <v>0</v>
      </c>
      <c r="M73" s="35">
        <v>0</v>
      </c>
      <c r="N73" s="36">
        <f t="shared" si="1"/>
        <v>0</v>
      </c>
    </row>
    <row r="74" spans="1:14">
      <c r="A74" s="33"/>
      <c r="B74" s="34">
        <v>71</v>
      </c>
      <c r="C74" s="34">
        <v>9</v>
      </c>
      <c r="D74" s="37" t="s">
        <v>89</v>
      </c>
      <c r="E74" s="48">
        <v>224</v>
      </c>
      <c r="F74" s="49" t="s">
        <v>100</v>
      </c>
      <c r="G74" s="35">
        <v>0</v>
      </c>
      <c r="H74" s="35">
        <v>39</v>
      </c>
      <c r="I74" s="35">
        <v>0</v>
      </c>
      <c r="J74" s="35">
        <v>0</v>
      </c>
      <c r="K74" s="35">
        <v>0</v>
      </c>
      <c r="L74" s="35">
        <v>0</v>
      </c>
      <c r="M74" s="35">
        <v>0</v>
      </c>
      <c r="N74" s="36">
        <f t="shared" si="1"/>
        <v>39</v>
      </c>
    </row>
    <row r="75" spans="1:14">
      <c r="A75" s="33"/>
      <c r="B75" s="34">
        <v>72</v>
      </c>
      <c r="C75" s="34">
        <v>9</v>
      </c>
      <c r="D75" s="37" t="s">
        <v>89</v>
      </c>
      <c r="E75" s="48">
        <v>225</v>
      </c>
      <c r="F75" s="49" t="s">
        <v>106</v>
      </c>
      <c r="G75" s="35">
        <v>0</v>
      </c>
      <c r="H75" s="35">
        <v>146</v>
      </c>
      <c r="I75" s="35">
        <v>0</v>
      </c>
      <c r="J75" s="35">
        <v>0</v>
      </c>
      <c r="K75" s="35">
        <v>0</v>
      </c>
      <c r="L75" s="35">
        <v>0</v>
      </c>
      <c r="M75" s="35">
        <v>0</v>
      </c>
      <c r="N75" s="36">
        <f t="shared" si="1"/>
        <v>146</v>
      </c>
    </row>
    <row r="76" spans="1:14">
      <c r="A76" s="33"/>
      <c r="B76" s="34">
        <v>73</v>
      </c>
      <c r="C76" s="34">
        <v>9</v>
      </c>
      <c r="D76" s="37" t="s">
        <v>89</v>
      </c>
      <c r="E76" s="48">
        <v>226</v>
      </c>
      <c r="F76" s="49" t="s">
        <v>105</v>
      </c>
      <c r="G76" s="35">
        <v>0</v>
      </c>
      <c r="H76" s="35">
        <v>93</v>
      </c>
      <c r="I76" s="35">
        <v>0</v>
      </c>
      <c r="J76" s="35">
        <v>0</v>
      </c>
      <c r="K76" s="35">
        <v>0</v>
      </c>
      <c r="L76" s="35">
        <v>0</v>
      </c>
      <c r="M76" s="35">
        <v>0</v>
      </c>
      <c r="N76" s="36">
        <f t="shared" si="1"/>
        <v>93</v>
      </c>
    </row>
    <row r="77" spans="1:14">
      <c r="A77" s="33"/>
      <c r="B77" s="34">
        <v>74</v>
      </c>
      <c r="C77" s="34">
        <v>9</v>
      </c>
      <c r="D77" s="37" t="s">
        <v>89</v>
      </c>
      <c r="E77" s="48">
        <v>227</v>
      </c>
      <c r="F77" s="49" t="s">
        <v>109</v>
      </c>
      <c r="G77" s="35">
        <v>0</v>
      </c>
      <c r="H77" s="35">
        <v>133</v>
      </c>
      <c r="I77" s="35">
        <v>0</v>
      </c>
      <c r="J77" s="35">
        <v>0</v>
      </c>
      <c r="K77" s="35">
        <v>0</v>
      </c>
      <c r="L77" s="35">
        <v>0</v>
      </c>
      <c r="M77" s="35">
        <v>0</v>
      </c>
      <c r="N77" s="36">
        <f t="shared" si="1"/>
        <v>133</v>
      </c>
    </row>
    <row r="78" spans="1:14">
      <c r="A78" s="33"/>
      <c r="B78" s="34">
        <v>75</v>
      </c>
      <c r="C78" s="34">
        <v>9</v>
      </c>
      <c r="D78" s="37" t="s">
        <v>89</v>
      </c>
      <c r="E78" s="48">
        <v>230</v>
      </c>
      <c r="F78" s="49" t="s">
        <v>111</v>
      </c>
      <c r="G78" s="35">
        <v>0</v>
      </c>
      <c r="H78" s="35">
        <v>0</v>
      </c>
      <c r="I78" s="35">
        <v>0</v>
      </c>
      <c r="J78" s="35">
        <v>0</v>
      </c>
      <c r="K78" s="35">
        <v>0</v>
      </c>
      <c r="L78" s="35">
        <v>0</v>
      </c>
      <c r="M78" s="35">
        <v>0</v>
      </c>
      <c r="N78" s="36">
        <f t="shared" si="1"/>
        <v>0</v>
      </c>
    </row>
    <row r="79" spans="1:14">
      <c r="A79" s="33"/>
      <c r="B79" s="34">
        <v>76</v>
      </c>
      <c r="C79" s="34">
        <v>9</v>
      </c>
      <c r="D79" s="37" t="s">
        <v>89</v>
      </c>
      <c r="E79" s="48">
        <v>245</v>
      </c>
      <c r="F79" s="49" t="s">
        <v>116</v>
      </c>
      <c r="G79" s="35">
        <v>0</v>
      </c>
      <c r="H79" s="35">
        <v>8</v>
      </c>
      <c r="I79" s="35">
        <v>0</v>
      </c>
      <c r="J79" s="35">
        <v>0</v>
      </c>
      <c r="K79" s="35">
        <v>0</v>
      </c>
      <c r="L79" s="35">
        <v>0</v>
      </c>
      <c r="M79" s="35">
        <v>0</v>
      </c>
      <c r="N79" s="36">
        <f t="shared" si="1"/>
        <v>8</v>
      </c>
    </row>
    <row r="80" spans="1:14">
      <c r="A80" s="33"/>
      <c r="B80" s="34">
        <v>77</v>
      </c>
      <c r="C80" s="34">
        <v>9</v>
      </c>
      <c r="D80" s="37" t="s">
        <v>89</v>
      </c>
      <c r="E80" s="48">
        <v>267</v>
      </c>
      <c r="F80" s="49" t="s">
        <v>110</v>
      </c>
      <c r="G80" s="35">
        <v>0</v>
      </c>
      <c r="H80" s="35">
        <v>0</v>
      </c>
      <c r="I80" s="35">
        <v>0</v>
      </c>
      <c r="J80" s="35">
        <v>0</v>
      </c>
      <c r="K80" s="35">
        <v>0</v>
      </c>
      <c r="L80" s="35">
        <v>0</v>
      </c>
      <c r="M80" s="35">
        <v>0</v>
      </c>
      <c r="N80" s="36">
        <f t="shared" si="1"/>
        <v>0</v>
      </c>
    </row>
    <row r="81" spans="1:14">
      <c r="A81" s="33"/>
      <c r="B81" s="34">
        <v>78</v>
      </c>
      <c r="C81" s="34">
        <v>10</v>
      </c>
      <c r="D81" s="37" t="s">
        <v>131</v>
      </c>
      <c r="E81" s="48">
        <v>130</v>
      </c>
      <c r="F81" s="49" t="s">
        <v>131</v>
      </c>
      <c r="G81" s="35">
        <v>0</v>
      </c>
      <c r="H81" s="35">
        <v>0</v>
      </c>
      <c r="I81" s="35">
        <v>30</v>
      </c>
      <c r="J81" s="35">
        <v>0</v>
      </c>
      <c r="K81" s="35">
        <v>0</v>
      </c>
      <c r="L81" s="35">
        <v>0</v>
      </c>
      <c r="M81" s="35">
        <v>0</v>
      </c>
      <c r="N81" s="36">
        <f t="shared" si="1"/>
        <v>30</v>
      </c>
    </row>
    <row r="82" spans="1:14" ht="22.5">
      <c r="A82" s="33"/>
      <c r="B82" s="34">
        <v>79</v>
      </c>
      <c r="C82" s="34">
        <v>10</v>
      </c>
      <c r="D82" s="37" t="s">
        <v>131</v>
      </c>
      <c r="E82" s="48">
        <v>146</v>
      </c>
      <c r="F82" s="49" t="s">
        <v>132</v>
      </c>
      <c r="G82" s="35">
        <v>0</v>
      </c>
      <c r="H82" s="35">
        <v>0</v>
      </c>
      <c r="I82" s="35">
        <v>0</v>
      </c>
      <c r="J82" s="35">
        <v>0</v>
      </c>
      <c r="K82" s="35">
        <v>0</v>
      </c>
      <c r="L82" s="35">
        <v>0</v>
      </c>
      <c r="M82" s="35">
        <v>0</v>
      </c>
      <c r="N82" s="36">
        <f t="shared" si="1"/>
        <v>0</v>
      </c>
    </row>
    <row r="83" spans="1:14">
      <c r="A83" s="33"/>
      <c r="B83" s="34">
        <v>80</v>
      </c>
      <c r="C83" s="34">
        <v>10</v>
      </c>
      <c r="D83" s="37" t="s">
        <v>131</v>
      </c>
      <c r="E83" s="48">
        <v>299</v>
      </c>
      <c r="F83" s="49" t="s">
        <v>133</v>
      </c>
      <c r="G83" s="35">
        <v>0</v>
      </c>
      <c r="H83" s="35">
        <v>0</v>
      </c>
      <c r="I83" s="35">
        <v>0</v>
      </c>
      <c r="J83" s="35">
        <v>0</v>
      </c>
      <c r="K83" s="35">
        <v>0</v>
      </c>
      <c r="L83" s="35">
        <v>0</v>
      </c>
      <c r="M83" s="35">
        <v>0</v>
      </c>
      <c r="N83" s="36">
        <f t="shared" si="1"/>
        <v>0</v>
      </c>
    </row>
    <row r="84" spans="1:14">
      <c r="A84" s="33"/>
      <c r="B84" s="34">
        <v>81</v>
      </c>
      <c r="C84" s="34">
        <v>11</v>
      </c>
      <c r="D84" s="37" t="s">
        <v>21</v>
      </c>
      <c r="E84" s="48">
        <v>28</v>
      </c>
      <c r="F84" s="49" t="s">
        <v>136</v>
      </c>
      <c r="G84" s="35">
        <v>0</v>
      </c>
      <c r="H84" s="35">
        <v>64</v>
      </c>
      <c r="I84" s="35">
        <v>0</v>
      </c>
      <c r="J84" s="35">
        <v>0</v>
      </c>
      <c r="K84" s="35">
        <v>0</v>
      </c>
      <c r="L84" s="35">
        <v>0</v>
      </c>
      <c r="M84" s="35">
        <v>0</v>
      </c>
      <c r="N84" s="36">
        <f t="shared" si="1"/>
        <v>64</v>
      </c>
    </row>
    <row r="85" spans="1:14">
      <c r="A85" s="33"/>
      <c r="B85" s="34">
        <v>82</v>
      </c>
      <c r="C85" s="34">
        <v>11</v>
      </c>
      <c r="D85" s="37" t="s">
        <v>21</v>
      </c>
      <c r="E85" s="48">
        <v>29</v>
      </c>
      <c r="F85" s="49" t="s">
        <v>139</v>
      </c>
      <c r="G85" s="35">
        <v>0</v>
      </c>
      <c r="H85" s="35">
        <v>6</v>
      </c>
      <c r="I85" s="35">
        <v>0</v>
      </c>
      <c r="J85" s="35">
        <v>0</v>
      </c>
      <c r="K85" s="35">
        <v>0</v>
      </c>
      <c r="L85" s="35">
        <v>0</v>
      </c>
      <c r="M85" s="35">
        <v>0</v>
      </c>
      <c r="N85" s="36">
        <f t="shared" si="1"/>
        <v>6</v>
      </c>
    </row>
    <row r="86" spans="1:14">
      <c r="A86" s="33"/>
      <c r="B86" s="34">
        <v>83</v>
      </c>
      <c r="C86" s="34">
        <v>11</v>
      </c>
      <c r="D86" s="37" t="s">
        <v>21</v>
      </c>
      <c r="E86" s="48">
        <v>30</v>
      </c>
      <c r="F86" s="49" t="s">
        <v>138</v>
      </c>
      <c r="G86" s="35">
        <v>0</v>
      </c>
      <c r="H86" s="35">
        <v>0</v>
      </c>
      <c r="I86" s="35">
        <v>0</v>
      </c>
      <c r="J86" s="35">
        <v>0</v>
      </c>
      <c r="K86" s="35">
        <v>0</v>
      </c>
      <c r="L86" s="35">
        <v>0</v>
      </c>
      <c r="M86" s="35">
        <v>0</v>
      </c>
      <c r="N86" s="36">
        <f t="shared" si="1"/>
        <v>0</v>
      </c>
    </row>
    <row r="87" spans="1:14">
      <c r="A87" s="33"/>
      <c r="B87" s="34">
        <v>84</v>
      </c>
      <c r="C87" s="34">
        <v>11</v>
      </c>
      <c r="D87" s="37" t="s">
        <v>21</v>
      </c>
      <c r="E87" s="48">
        <v>72</v>
      </c>
      <c r="F87" s="49" t="s">
        <v>150</v>
      </c>
      <c r="G87" s="35">
        <v>0</v>
      </c>
      <c r="H87" s="35">
        <v>90</v>
      </c>
      <c r="I87" s="35">
        <v>0</v>
      </c>
      <c r="J87" s="35">
        <v>0</v>
      </c>
      <c r="K87" s="35">
        <v>0</v>
      </c>
      <c r="L87" s="35">
        <v>0</v>
      </c>
      <c r="M87" s="35">
        <v>0</v>
      </c>
      <c r="N87" s="36">
        <f t="shared" si="1"/>
        <v>90</v>
      </c>
    </row>
    <row r="88" spans="1:14">
      <c r="A88" s="33"/>
      <c r="B88" s="34">
        <v>85</v>
      </c>
      <c r="C88" s="34">
        <v>11</v>
      </c>
      <c r="D88" s="37" t="s">
        <v>21</v>
      </c>
      <c r="E88" s="48">
        <v>128</v>
      </c>
      <c r="F88" s="49" t="s">
        <v>143</v>
      </c>
      <c r="G88" s="35">
        <v>0</v>
      </c>
      <c r="H88" s="35">
        <v>0</v>
      </c>
      <c r="I88" s="35">
        <v>0</v>
      </c>
      <c r="J88" s="35">
        <v>0</v>
      </c>
      <c r="K88" s="35">
        <v>0</v>
      </c>
      <c r="L88" s="35">
        <v>0</v>
      </c>
      <c r="M88" s="35">
        <v>0</v>
      </c>
      <c r="N88" s="36">
        <f t="shared" si="1"/>
        <v>0</v>
      </c>
    </row>
    <row r="89" spans="1:14">
      <c r="A89" s="33"/>
      <c r="B89" s="34">
        <v>86</v>
      </c>
      <c r="C89" s="34">
        <v>11</v>
      </c>
      <c r="D89" s="37" t="s">
        <v>21</v>
      </c>
      <c r="E89" s="48">
        <v>163</v>
      </c>
      <c r="F89" s="49" t="s">
        <v>134</v>
      </c>
      <c r="G89" s="35">
        <v>0</v>
      </c>
      <c r="H89" s="35">
        <v>3</v>
      </c>
      <c r="I89" s="35">
        <v>0</v>
      </c>
      <c r="J89" s="35">
        <v>0</v>
      </c>
      <c r="K89" s="35">
        <v>0</v>
      </c>
      <c r="L89" s="35">
        <v>0</v>
      </c>
      <c r="M89" s="35">
        <v>0</v>
      </c>
      <c r="N89" s="36">
        <f t="shared" si="1"/>
        <v>3</v>
      </c>
    </row>
    <row r="90" spans="1:14">
      <c r="A90" s="33"/>
      <c r="B90" s="34">
        <v>87</v>
      </c>
      <c r="C90" s="34">
        <v>11</v>
      </c>
      <c r="D90" s="37" t="s">
        <v>21</v>
      </c>
      <c r="E90" s="48">
        <v>174</v>
      </c>
      <c r="F90" s="49" t="s">
        <v>144</v>
      </c>
      <c r="G90" s="35">
        <v>0</v>
      </c>
      <c r="H90" s="35">
        <v>20</v>
      </c>
      <c r="I90" s="35">
        <v>0</v>
      </c>
      <c r="J90" s="35">
        <v>0</v>
      </c>
      <c r="K90" s="35">
        <v>0</v>
      </c>
      <c r="L90" s="35">
        <v>0</v>
      </c>
      <c r="M90" s="35">
        <v>0</v>
      </c>
      <c r="N90" s="36">
        <f t="shared" si="1"/>
        <v>20</v>
      </c>
    </row>
    <row r="91" spans="1:14">
      <c r="A91" s="33"/>
      <c r="B91" s="34">
        <v>88</v>
      </c>
      <c r="C91" s="34">
        <v>11</v>
      </c>
      <c r="D91" s="37" t="s">
        <v>21</v>
      </c>
      <c r="E91" s="48">
        <v>203</v>
      </c>
      <c r="F91" s="49" t="s">
        <v>141</v>
      </c>
      <c r="G91" s="35">
        <v>0</v>
      </c>
      <c r="H91" s="35">
        <v>70</v>
      </c>
      <c r="I91" s="35">
        <v>0</v>
      </c>
      <c r="J91" s="35">
        <v>0</v>
      </c>
      <c r="K91" s="35">
        <v>0</v>
      </c>
      <c r="L91" s="35">
        <v>0</v>
      </c>
      <c r="M91" s="35">
        <v>0</v>
      </c>
      <c r="N91" s="36">
        <f t="shared" si="1"/>
        <v>70</v>
      </c>
    </row>
    <row r="92" spans="1:14">
      <c r="A92" s="33"/>
      <c r="B92" s="34">
        <v>89</v>
      </c>
      <c r="C92" s="34">
        <v>11</v>
      </c>
      <c r="D92" s="37" t="s">
        <v>21</v>
      </c>
      <c r="E92" s="48">
        <v>204</v>
      </c>
      <c r="F92" s="49" t="s">
        <v>149</v>
      </c>
      <c r="G92" s="35">
        <v>0</v>
      </c>
      <c r="H92" s="35">
        <v>0</v>
      </c>
      <c r="I92" s="35">
        <v>0</v>
      </c>
      <c r="J92" s="35">
        <v>0</v>
      </c>
      <c r="K92" s="35">
        <v>0</v>
      </c>
      <c r="L92" s="35">
        <v>0</v>
      </c>
      <c r="M92" s="35">
        <v>0</v>
      </c>
      <c r="N92" s="36">
        <f t="shared" si="1"/>
        <v>0</v>
      </c>
    </row>
    <row r="93" spans="1:14">
      <c r="A93" s="33"/>
      <c r="B93" s="34">
        <v>90</v>
      </c>
      <c r="C93" s="34">
        <v>11</v>
      </c>
      <c r="D93" s="37" t="s">
        <v>21</v>
      </c>
      <c r="E93" s="48">
        <v>233</v>
      </c>
      <c r="F93" s="49" t="s">
        <v>137</v>
      </c>
      <c r="G93" s="35">
        <v>0</v>
      </c>
      <c r="H93" s="35">
        <v>51</v>
      </c>
      <c r="I93" s="35">
        <v>0</v>
      </c>
      <c r="J93" s="35">
        <v>0</v>
      </c>
      <c r="K93" s="35">
        <v>0</v>
      </c>
      <c r="L93" s="35">
        <v>0</v>
      </c>
      <c r="M93" s="35">
        <v>0</v>
      </c>
      <c r="N93" s="36">
        <f t="shared" si="1"/>
        <v>51</v>
      </c>
    </row>
    <row r="94" spans="1:14">
      <c r="A94" s="33"/>
      <c r="B94" s="34">
        <v>91</v>
      </c>
      <c r="C94" s="34">
        <v>11</v>
      </c>
      <c r="D94" s="37" t="s">
        <v>21</v>
      </c>
      <c r="E94" s="48">
        <v>249</v>
      </c>
      <c r="F94" s="49" t="s">
        <v>146</v>
      </c>
      <c r="G94" s="35">
        <v>0</v>
      </c>
      <c r="H94" s="35">
        <v>0</v>
      </c>
      <c r="I94" s="35">
        <v>0</v>
      </c>
      <c r="J94" s="35">
        <v>0</v>
      </c>
      <c r="K94" s="35">
        <v>0</v>
      </c>
      <c r="L94" s="35">
        <v>0</v>
      </c>
      <c r="M94" s="35">
        <v>0</v>
      </c>
      <c r="N94" s="36">
        <f t="shared" si="1"/>
        <v>0</v>
      </c>
    </row>
    <row r="95" spans="1:14">
      <c r="A95" s="33"/>
      <c r="B95" s="34">
        <v>92</v>
      </c>
      <c r="C95" s="34">
        <v>11</v>
      </c>
      <c r="D95" s="37" t="s">
        <v>21</v>
      </c>
      <c r="E95" s="48">
        <v>270</v>
      </c>
      <c r="F95" s="49" t="s">
        <v>148</v>
      </c>
      <c r="G95" s="35">
        <v>0</v>
      </c>
      <c r="H95" s="35">
        <v>50</v>
      </c>
      <c r="I95" s="35">
        <v>0</v>
      </c>
      <c r="J95" s="35">
        <v>0</v>
      </c>
      <c r="K95" s="35">
        <v>0</v>
      </c>
      <c r="L95" s="35">
        <v>0</v>
      </c>
      <c r="M95" s="35">
        <v>0</v>
      </c>
      <c r="N95" s="36">
        <f t="shared" si="1"/>
        <v>50</v>
      </c>
    </row>
    <row r="96" spans="1:14">
      <c r="A96" s="33"/>
      <c r="B96" s="34">
        <v>93</v>
      </c>
      <c r="C96" s="34">
        <v>11</v>
      </c>
      <c r="D96" s="37" t="s">
        <v>21</v>
      </c>
      <c r="E96" s="48">
        <v>302</v>
      </c>
      <c r="F96" s="49" t="s">
        <v>142</v>
      </c>
      <c r="G96" s="35">
        <v>0</v>
      </c>
      <c r="H96" s="35">
        <v>150</v>
      </c>
      <c r="I96" s="35">
        <v>0</v>
      </c>
      <c r="J96" s="35">
        <v>0</v>
      </c>
      <c r="K96" s="35">
        <v>0</v>
      </c>
      <c r="L96" s="35">
        <v>0</v>
      </c>
      <c r="M96" s="35">
        <v>0</v>
      </c>
      <c r="N96" s="36">
        <f t="shared" si="1"/>
        <v>150</v>
      </c>
    </row>
    <row r="97" spans="1:14">
      <c r="A97" s="33"/>
      <c r="B97" s="34">
        <v>94</v>
      </c>
      <c r="C97" s="34">
        <v>11</v>
      </c>
      <c r="D97" s="37" t="s">
        <v>21</v>
      </c>
      <c r="E97" s="48">
        <v>303</v>
      </c>
      <c r="F97" s="49" t="s">
        <v>147</v>
      </c>
      <c r="G97" s="35">
        <v>0</v>
      </c>
      <c r="H97" s="35">
        <v>0</v>
      </c>
      <c r="I97" s="35">
        <v>0</v>
      </c>
      <c r="J97" s="35">
        <v>0</v>
      </c>
      <c r="K97" s="35">
        <v>0</v>
      </c>
      <c r="L97" s="35">
        <v>0</v>
      </c>
      <c r="M97" s="35">
        <v>0</v>
      </c>
      <c r="N97" s="36">
        <f t="shared" si="1"/>
        <v>0</v>
      </c>
    </row>
    <row r="98" spans="1:14">
      <c r="A98" s="33"/>
      <c r="B98" s="34">
        <v>95</v>
      </c>
      <c r="C98" s="34">
        <v>11</v>
      </c>
      <c r="D98" s="37" t="s">
        <v>21</v>
      </c>
      <c r="E98" s="48">
        <v>321</v>
      </c>
      <c r="F98" s="49" t="s">
        <v>145</v>
      </c>
      <c r="G98" s="35">
        <v>0</v>
      </c>
      <c r="H98" s="35">
        <v>0</v>
      </c>
      <c r="I98" s="35">
        <v>0</v>
      </c>
      <c r="J98" s="35">
        <v>0</v>
      </c>
      <c r="K98" s="35">
        <v>0</v>
      </c>
      <c r="L98" s="35">
        <v>0</v>
      </c>
      <c r="M98" s="35">
        <v>0</v>
      </c>
      <c r="N98" s="36">
        <f t="shared" si="1"/>
        <v>0</v>
      </c>
    </row>
    <row r="99" spans="1:14">
      <c r="A99" s="33"/>
      <c r="B99" s="34">
        <v>96</v>
      </c>
      <c r="C99" s="34">
        <v>11</v>
      </c>
      <c r="D99" s="37" t="s">
        <v>21</v>
      </c>
      <c r="E99" s="48">
        <v>327</v>
      </c>
      <c r="F99" s="49" t="s">
        <v>140</v>
      </c>
      <c r="G99" s="35">
        <v>0</v>
      </c>
      <c r="H99" s="35">
        <v>0</v>
      </c>
      <c r="I99" s="35">
        <v>0</v>
      </c>
      <c r="J99" s="35">
        <v>0</v>
      </c>
      <c r="K99" s="35">
        <v>0</v>
      </c>
      <c r="L99" s="35">
        <v>0</v>
      </c>
      <c r="M99" s="35">
        <v>0</v>
      </c>
      <c r="N99" s="36">
        <f t="shared" si="1"/>
        <v>0</v>
      </c>
    </row>
    <row r="100" spans="1:14">
      <c r="A100" s="33"/>
      <c r="B100" s="34">
        <v>97</v>
      </c>
      <c r="C100" s="34">
        <v>12</v>
      </c>
      <c r="D100" s="37" t="s">
        <v>151</v>
      </c>
      <c r="E100" s="48">
        <v>27</v>
      </c>
      <c r="F100" s="49" t="s">
        <v>161</v>
      </c>
      <c r="G100" s="35">
        <v>0</v>
      </c>
      <c r="H100" s="35">
        <v>0</v>
      </c>
      <c r="I100" s="35">
        <v>15</v>
      </c>
      <c r="J100" s="35">
        <v>0</v>
      </c>
      <c r="K100" s="35">
        <v>0</v>
      </c>
      <c r="L100" s="35">
        <v>0</v>
      </c>
      <c r="M100" s="35">
        <v>0</v>
      </c>
      <c r="N100" s="36">
        <f t="shared" si="1"/>
        <v>15</v>
      </c>
    </row>
    <row r="101" spans="1:14">
      <c r="A101" s="33"/>
      <c r="B101" s="34">
        <v>98</v>
      </c>
      <c r="C101" s="34">
        <v>12</v>
      </c>
      <c r="D101" s="37" t="s">
        <v>151</v>
      </c>
      <c r="E101" s="48">
        <v>111</v>
      </c>
      <c r="F101" s="49" t="s">
        <v>152</v>
      </c>
      <c r="G101" s="35">
        <v>0</v>
      </c>
      <c r="H101" s="35">
        <v>0</v>
      </c>
      <c r="I101" s="35">
        <v>0</v>
      </c>
      <c r="J101" s="35">
        <v>0</v>
      </c>
      <c r="K101" s="35">
        <v>0</v>
      </c>
      <c r="L101" s="35">
        <v>0</v>
      </c>
      <c r="M101" s="35">
        <v>0</v>
      </c>
      <c r="N101" s="36">
        <f t="shared" si="1"/>
        <v>0</v>
      </c>
    </row>
    <row r="102" spans="1:14">
      <c r="A102" s="33"/>
      <c r="B102" s="34">
        <v>99</v>
      </c>
      <c r="C102" s="34">
        <v>12</v>
      </c>
      <c r="D102" s="37" t="s">
        <v>151</v>
      </c>
      <c r="E102" s="48">
        <v>112</v>
      </c>
      <c r="F102" s="49" t="s">
        <v>157</v>
      </c>
      <c r="G102" s="35">
        <v>0</v>
      </c>
      <c r="H102" s="35">
        <v>0</v>
      </c>
      <c r="I102" s="35">
        <v>131</v>
      </c>
      <c r="J102" s="35">
        <v>0</v>
      </c>
      <c r="K102" s="35">
        <v>0</v>
      </c>
      <c r="L102" s="35">
        <v>0</v>
      </c>
      <c r="M102" s="35">
        <v>0</v>
      </c>
      <c r="N102" s="36">
        <f t="shared" si="1"/>
        <v>131</v>
      </c>
    </row>
    <row r="103" spans="1:14">
      <c r="A103" s="33"/>
      <c r="B103" s="34">
        <v>100</v>
      </c>
      <c r="C103" s="34">
        <v>12</v>
      </c>
      <c r="D103" s="37" t="s">
        <v>151</v>
      </c>
      <c r="E103" s="48">
        <v>113</v>
      </c>
      <c r="F103" s="49" t="s">
        <v>156</v>
      </c>
      <c r="G103" s="35">
        <v>0</v>
      </c>
      <c r="H103" s="35">
        <v>0</v>
      </c>
      <c r="I103" s="35">
        <v>239</v>
      </c>
      <c r="J103" s="35">
        <v>0</v>
      </c>
      <c r="K103" s="35">
        <v>0</v>
      </c>
      <c r="L103" s="35">
        <v>0</v>
      </c>
      <c r="M103" s="35">
        <v>0</v>
      </c>
      <c r="N103" s="36">
        <f t="shared" si="1"/>
        <v>239</v>
      </c>
    </row>
    <row r="104" spans="1:14">
      <c r="A104" s="33"/>
      <c r="B104" s="34">
        <v>101</v>
      </c>
      <c r="C104" s="34">
        <v>12</v>
      </c>
      <c r="D104" s="37" t="s">
        <v>151</v>
      </c>
      <c r="E104" s="48">
        <v>133</v>
      </c>
      <c r="F104" s="49" t="s">
        <v>155</v>
      </c>
      <c r="G104" s="35">
        <v>0</v>
      </c>
      <c r="H104" s="35">
        <v>0</v>
      </c>
      <c r="I104" s="35">
        <v>96</v>
      </c>
      <c r="J104" s="35">
        <v>0</v>
      </c>
      <c r="K104" s="35">
        <v>0</v>
      </c>
      <c r="L104" s="35">
        <v>0</v>
      </c>
      <c r="M104" s="35">
        <v>0</v>
      </c>
      <c r="N104" s="36">
        <f t="shared" si="1"/>
        <v>96</v>
      </c>
    </row>
    <row r="105" spans="1:14">
      <c r="A105" s="33"/>
      <c r="B105" s="34">
        <v>102</v>
      </c>
      <c r="C105" s="34">
        <v>12</v>
      </c>
      <c r="D105" s="37" t="s">
        <v>151</v>
      </c>
      <c r="E105" s="48">
        <v>134</v>
      </c>
      <c r="F105" s="49" t="s">
        <v>159</v>
      </c>
      <c r="G105" s="35">
        <v>0</v>
      </c>
      <c r="H105" s="35">
        <v>0</v>
      </c>
      <c r="I105" s="35">
        <v>0</v>
      </c>
      <c r="J105" s="35">
        <v>0</v>
      </c>
      <c r="K105" s="35">
        <v>0</v>
      </c>
      <c r="L105" s="35">
        <v>0</v>
      </c>
      <c r="M105" s="35">
        <v>0</v>
      </c>
      <c r="N105" s="36">
        <f t="shared" si="1"/>
        <v>0</v>
      </c>
    </row>
    <row r="106" spans="1:14">
      <c r="A106" s="33"/>
      <c r="B106" s="34">
        <v>103</v>
      </c>
      <c r="C106" s="34">
        <v>12</v>
      </c>
      <c r="D106" s="37" t="s">
        <v>151</v>
      </c>
      <c r="E106" s="48">
        <v>139</v>
      </c>
      <c r="F106" s="49" t="s">
        <v>158</v>
      </c>
      <c r="G106" s="35">
        <v>0</v>
      </c>
      <c r="H106" s="35">
        <v>0</v>
      </c>
      <c r="I106" s="35">
        <v>56</v>
      </c>
      <c r="J106" s="35">
        <v>0</v>
      </c>
      <c r="K106" s="35">
        <v>0</v>
      </c>
      <c r="L106" s="35">
        <v>0</v>
      </c>
      <c r="M106" s="35">
        <v>0</v>
      </c>
      <c r="N106" s="36">
        <f t="shared" si="1"/>
        <v>56</v>
      </c>
    </row>
    <row r="107" spans="1:14">
      <c r="A107" s="33"/>
      <c r="B107" s="34">
        <v>104</v>
      </c>
      <c r="C107" s="34">
        <v>12</v>
      </c>
      <c r="D107" s="37" t="s">
        <v>151</v>
      </c>
      <c r="E107" s="48">
        <v>206</v>
      </c>
      <c r="F107" s="49" t="s">
        <v>153</v>
      </c>
      <c r="G107" s="35">
        <v>0</v>
      </c>
      <c r="H107" s="35">
        <v>0</v>
      </c>
      <c r="I107" s="35">
        <v>361</v>
      </c>
      <c r="J107" s="35">
        <v>0</v>
      </c>
      <c r="K107" s="35">
        <v>0</v>
      </c>
      <c r="L107" s="35">
        <v>0</v>
      </c>
      <c r="M107" s="35">
        <v>0</v>
      </c>
      <c r="N107" s="36">
        <f t="shared" si="1"/>
        <v>361</v>
      </c>
    </row>
    <row r="108" spans="1:14">
      <c r="A108" s="33"/>
      <c r="B108" s="34">
        <v>105</v>
      </c>
      <c r="C108" s="34">
        <v>12</v>
      </c>
      <c r="D108" s="37" t="s">
        <v>151</v>
      </c>
      <c r="E108" s="48">
        <v>334</v>
      </c>
      <c r="F108" s="49" t="s">
        <v>154</v>
      </c>
      <c r="G108" s="35">
        <v>0</v>
      </c>
      <c r="H108" s="35">
        <v>0</v>
      </c>
      <c r="I108" s="35">
        <v>0</v>
      </c>
      <c r="J108" s="35">
        <v>0</v>
      </c>
      <c r="K108" s="35">
        <v>0</v>
      </c>
      <c r="L108" s="35">
        <v>0</v>
      </c>
      <c r="M108" s="35">
        <v>0</v>
      </c>
      <c r="N108" s="36">
        <f t="shared" si="1"/>
        <v>0</v>
      </c>
    </row>
    <row r="109" spans="1:14">
      <c r="A109" s="33"/>
      <c r="B109" s="34">
        <v>106</v>
      </c>
      <c r="C109" s="34">
        <v>12</v>
      </c>
      <c r="D109" s="37" t="s">
        <v>151</v>
      </c>
      <c r="E109" s="48">
        <v>335</v>
      </c>
      <c r="F109" s="49" t="s">
        <v>160</v>
      </c>
      <c r="G109" s="35">
        <v>0</v>
      </c>
      <c r="H109" s="35">
        <v>0</v>
      </c>
      <c r="I109" s="35">
        <v>20</v>
      </c>
      <c r="J109" s="35">
        <v>0</v>
      </c>
      <c r="K109" s="35">
        <v>0</v>
      </c>
      <c r="L109" s="35">
        <v>0</v>
      </c>
      <c r="M109" s="35">
        <v>0</v>
      </c>
      <c r="N109" s="36">
        <f t="shared" si="1"/>
        <v>20</v>
      </c>
    </row>
    <row r="110" spans="1:14">
      <c r="A110" s="33"/>
      <c r="B110" s="34">
        <v>107</v>
      </c>
      <c r="C110" s="34">
        <v>13</v>
      </c>
      <c r="D110" s="37" t="s">
        <v>162</v>
      </c>
      <c r="E110" s="48">
        <v>31</v>
      </c>
      <c r="F110" s="49" t="s">
        <v>163</v>
      </c>
      <c r="G110" s="35">
        <v>0</v>
      </c>
      <c r="H110" s="35">
        <v>0</v>
      </c>
      <c r="I110" s="35">
        <v>0</v>
      </c>
      <c r="J110" s="35">
        <v>0</v>
      </c>
      <c r="K110" s="35">
        <v>0</v>
      </c>
      <c r="L110" s="35">
        <v>0</v>
      </c>
      <c r="M110" s="35">
        <v>0</v>
      </c>
      <c r="N110" s="36">
        <f t="shared" si="1"/>
        <v>0</v>
      </c>
    </row>
    <row r="111" spans="1:14">
      <c r="A111" s="33"/>
      <c r="B111" s="34">
        <v>108</v>
      </c>
      <c r="C111" s="34">
        <v>13</v>
      </c>
      <c r="D111" s="37" t="s">
        <v>162</v>
      </c>
      <c r="E111" s="48">
        <v>178</v>
      </c>
      <c r="F111" s="49" t="s">
        <v>166</v>
      </c>
      <c r="G111" s="35">
        <v>0</v>
      </c>
      <c r="H111" s="35">
        <v>0</v>
      </c>
      <c r="I111" s="35">
        <v>0</v>
      </c>
      <c r="J111" s="35">
        <v>0</v>
      </c>
      <c r="K111" s="35">
        <v>0</v>
      </c>
      <c r="L111" s="35">
        <v>0</v>
      </c>
      <c r="M111" s="35">
        <v>0</v>
      </c>
      <c r="N111" s="36">
        <f t="shared" si="1"/>
        <v>0</v>
      </c>
    </row>
    <row r="112" spans="1:14">
      <c r="A112" s="33"/>
      <c r="B112" s="34">
        <v>109</v>
      </c>
      <c r="C112" s="34">
        <v>13</v>
      </c>
      <c r="D112" s="37" t="s">
        <v>162</v>
      </c>
      <c r="E112" s="48">
        <v>214</v>
      </c>
      <c r="F112" s="49" t="s">
        <v>165</v>
      </c>
      <c r="G112" s="35">
        <v>0</v>
      </c>
      <c r="H112" s="35">
        <v>0</v>
      </c>
      <c r="I112" s="35">
        <v>0</v>
      </c>
      <c r="J112" s="35">
        <v>0</v>
      </c>
      <c r="K112" s="35">
        <v>0</v>
      </c>
      <c r="L112" s="35">
        <v>0</v>
      </c>
      <c r="M112" s="35">
        <v>0</v>
      </c>
      <c r="N112" s="36">
        <f t="shared" si="1"/>
        <v>0</v>
      </c>
    </row>
    <row r="113" spans="1:14">
      <c r="A113" s="33"/>
      <c r="B113" s="34">
        <v>110</v>
      </c>
      <c r="C113" s="34">
        <v>13</v>
      </c>
      <c r="D113" s="37" t="s">
        <v>162</v>
      </c>
      <c r="E113" s="48">
        <v>250</v>
      </c>
      <c r="F113" s="49" t="s">
        <v>167</v>
      </c>
      <c r="G113" s="35">
        <v>0</v>
      </c>
      <c r="H113" s="35">
        <v>9</v>
      </c>
      <c r="I113" s="35">
        <v>2</v>
      </c>
      <c r="J113" s="35">
        <v>0</v>
      </c>
      <c r="K113" s="35">
        <v>0</v>
      </c>
      <c r="L113" s="35">
        <v>0</v>
      </c>
      <c r="M113" s="35">
        <v>0</v>
      </c>
      <c r="N113" s="36">
        <f t="shared" si="1"/>
        <v>11</v>
      </c>
    </row>
    <row r="114" spans="1:14">
      <c r="A114" s="33"/>
      <c r="B114" s="34">
        <v>111</v>
      </c>
      <c r="C114" s="34">
        <v>13</v>
      </c>
      <c r="D114" s="37" t="s">
        <v>162</v>
      </c>
      <c r="E114" s="48">
        <v>287</v>
      </c>
      <c r="F114" s="49" t="s">
        <v>168</v>
      </c>
      <c r="G114" s="35">
        <v>0</v>
      </c>
      <c r="H114" s="35">
        <v>0</v>
      </c>
      <c r="I114" s="35">
        <v>28</v>
      </c>
      <c r="J114" s="35">
        <v>0</v>
      </c>
      <c r="K114" s="35">
        <v>0</v>
      </c>
      <c r="L114" s="35">
        <v>0</v>
      </c>
      <c r="M114" s="35">
        <v>0</v>
      </c>
      <c r="N114" s="36">
        <f t="shared" si="1"/>
        <v>28</v>
      </c>
    </row>
    <row r="115" spans="1:14">
      <c r="A115" s="33"/>
      <c r="B115" s="34">
        <v>112</v>
      </c>
      <c r="C115" s="34">
        <v>13</v>
      </c>
      <c r="D115" s="37" t="s">
        <v>162</v>
      </c>
      <c r="E115" s="48">
        <v>288</v>
      </c>
      <c r="F115" s="49" t="s">
        <v>164</v>
      </c>
      <c r="G115" s="35">
        <v>0</v>
      </c>
      <c r="H115" s="35">
        <v>0</v>
      </c>
      <c r="I115" s="35">
        <v>1</v>
      </c>
      <c r="J115" s="35">
        <v>0</v>
      </c>
      <c r="K115" s="35">
        <v>0</v>
      </c>
      <c r="L115" s="35">
        <v>0</v>
      </c>
      <c r="M115" s="35">
        <v>0</v>
      </c>
      <c r="N115" s="36">
        <f t="shared" si="1"/>
        <v>1</v>
      </c>
    </row>
    <row r="116" spans="1:14" ht="22.5">
      <c r="A116" s="33"/>
      <c r="B116" s="34">
        <v>113</v>
      </c>
      <c r="C116" s="34">
        <v>14</v>
      </c>
      <c r="D116" s="37" t="s">
        <v>22</v>
      </c>
      <c r="E116" s="48">
        <v>32</v>
      </c>
      <c r="F116" s="49" t="s">
        <v>181</v>
      </c>
      <c r="G116" s="35">
        <v>0</v>
      </c>
      <c r="H116" s="35">
        <v>0</v>
      </c>
      <c r="I116" s="35">
        <v>28</v>
      </c>
      <c r="J116" s="35">
        <v>0</v>
      </c>
      <c r="K116" s="35">
        <v>0</v>
      </c>
      <c r="L116" s="35">
        <v>0</v>
      </c>
      <c r="M116" s="35">
        <v>0</v>
      </c>
      <c r="N116" s="36">
        <f t="shared" si="1"/>
        <v>28</v>
      </c>
    </row>
    <row r="117" spans="1:14">
      <c r="A117" s="33"/>
      <c r="B117" s="34">
        <v>114</v>
      </c>
      <c r="C117" s="34">
        <v>14</v>
      </c>
      <c r="D117" s="37" t="s">
        <v>22</v>
      </c>
      <c r="E117" s="48">
        <v>71</v>
      </c>
      <c r="F117" s="49" t="s">
        <v>174</v>
      </c>
      <c r="G117" s="35">
        <v>0</v>
      </c>
      <c r="H117" s="35">
        <v>8</v>
      </c>
      <c r="I117" s="35">
        <v>0</v>
      </c>
      <c r="J117" s="35">
        <v>0</v>
      </c>
      <c r="K117" s="35">
        <v>0</v>
      </c>
      <c r="L117" s="35">
        <v>0</v>
      </c>
      <c r="M117" s="35">
        <v>0</v>
      </c>
      <c r="N117" s="36">
        <f t="shared" si="1"/>
        <v>8</v>
      </c>
    </row>
    <row r="118" spans="1:14">
      <c r="A118" s="33"/>
      <c r="B118" s="34">
        <v>115</v>
      </c>
      <c r="C118" s="34">
        <v>14</v>
      </c>
      <c r="D118" s="37" t="s">
        <v>22</v>
      </c>
      <c r="E118" s="48">
        <v>74</v>
      </c>
      <c r="F118" s="49" t="s">
        <v>171</v>
      </c>
      <c r="G118" s="35">
        <v>0</v>
      </c>
      <c r="H118" s="35">
        <v>26</v>
      </c>
      <c r="I118" s="35">
        <v>64</v>
      </c>
      <c r="J118" s="35">
        <v>0</v>
      </c>
      <c r="K118" s="35">
        <v>0</v>
      </c>
      <c r="L118" s="35">
        <v>0</v>
      </c>
      <c r="M118" s="35">
        <v>0</v>
      </c>
      <c r="N118" s="36">
        <f t="shared" si="1"/>
        <v>90</v>
      </c>
    </row>
    <row r="119" spans="1:14">
      <c r="A119" s="33"/>
      <c r="B119" s="34">
        <v>116</v>
      </c>
      <c r="C119" s="34">
        <v>14</v>
      </c>
      <c r="D119" s="37" t="s">
        <v>22</v>
      </c>
      <c r="E119" s="48">
        <v>75</v>
      </c>
      <c r="F119" s="49" t="s">
        <v>183</v>
      </c>
      <c r="G119" s="35">
        <v>0</v>
      </c>
      <c r="H119" s="35">
        <v>0</v>
      </c>
      <c r="I119" s="35">
        <v>0</v>
      </c>
      <c r="J119" s="35">
        <v>0</v>
      </c>
      <c r="K119" s="35">
        <v>0</v>
      </c>
      <c r="L119" s="35">
        <v>0</v>
      </c>
      <c r="M119" s="35">
        <v>0</v>
      </c>
      <c r="N119" s="36">
        <f t="shared" si="1"/>
        <v>0</v>
      </c>
    </row>
    <row r="120" spans="1:14">
      <c r="A120" s="33"/>
      <c r="B120" s="34">
        <v>117</v>
      </c>
      <c r="C120" s="34">
        <v>14</v>
      </c>
      <c r="D120" s="37" t="s">
        <v>22</v>
      </c>
      <c r="E120" s="48">
        <v>76</v>
      </c>
      <c r="F120" s="49" t="s">
        <v>173</v>
      </c>
      <c r="G120" s="35">
        <v>0</v>
      </c>
      <c r="H120" s="35">
        <v>0</v>
      </c>
      <c r="I120" s="35">
        <v>0</v>
      </c>
      <c r="J120" s="35">
        <v>0</v>
      </c>
      <c r="K120" s="35">
        <v>0</v>
      </c>
      <c r="L120" s="35">
        <v>0</v>
      </c>
      <c r="M120" s="35">
        <v>0</v>
      </c>
      <c r="N120" s="36">
        <f t="shared" si="1"/>
        <v>0</v>
      </c>
    </row>
    <row r="121" spans="1:14">
      <c r="A121" s="33"/>
      <c r="B121" s="34">
        <v>118</v>
      </c>
      <c r="C121" s="34">
        <v>14</v>
      </c>
      <c r="D121" s="37" t="s">
        <v>22</v>
      </c>
      <c r="E121" s="48">
        <v>77</v>
      </c>
      <c r="F121" s="49" t="s">
        <v>186</v>
      </c>
      <c r="G121" s="35">
        <v>0</v>
      </c>
      <c r="H121" s="35">
        <v>35</v>
      </c>
      <c r="I121" s="35">
        <v>44</v>
      </c>
      <c r="J121" s="35">
        <v>0</v>
      </c>
      <c r="K121" s="35">
        <v>0</v>
      </c>
      <c r="L121" s="35">
        <v>0</v>
      </c>
      <c r="M121" s="35">
        <v>0</v>
      </c>
      <c r="N121" s="36">
        <f t="shared" si="1"/>
        <v>79</v>
      </c>
    </row>
    <row r="122" spans="1:14">
      <c r="A122" s="33"/>
      <c r="B122" s="34">
        <v>119</v>
      </c>
      <c r="C122" s="34">
        <v>14</v>
      </c>
      <c r="D122" s="37" t="s">
        <v>22</v>
      </c>
      <c r="E122" s="48">
        <v>78</v>
      </c>
      <c r="F122" s="49" t="s">
        <v>177</v>
      </c>
      <c r="G122" s="35">
        <v>0</v>
      </c>
      <c r="H122" s="35">
        <v>61</v>
      </c>
      <c r="I122" s="35">
        <v>0</v>
      </c>
      <c r="J122" s="35">
        <v>0</v>
      </c>
      <c r="K122" s="35">
        <v>0</v>
      </c>
      <c r="L122" s="35">
        <v>0</v>
      </c>
      <c r="M122" s="35">
        <v>0</v>
      </c>
      <c r="N122" s="36">
        <f t="shared" si="1"/>
        <v>61</v>
      </c>
    </row>
    <row r="123" spans="1:14">
      <c r="A123" s="33"/>
      <c r="B123" s="34">
        <v>120</v>
      </c>
      <c r="C123" s="34">
        <v>14</v>
      </c>
      <c r="D123" s="37" t="s">
        <v>22</v>
      </c>
      <c r="E123" s="48">
        <v>110</v>
      </c>
      <c r="F123" s="49" t="s">
        <v>176</v>
      </c>
      <c r="G123" s="35">
        <v>0</v>
      </c>
      <c r="H123" s="35">
        <v>0</v>
      </c>
      <c r="I123" s="35">
        <v>20</v>
      </c>
      <c r="J123" s="35">
        <v>0</v>
      </c>
      <c r="K123" s="35">
        <v>0</v>
      </c>
      <c r="L123" s="35">
        <v>0</v>
      </c>
      <c r="M123" s="35">
        <v>0</v>
      </c>
      <c r="N123" s="36">
        <f t="shared" si="1"/>
        <v>20</v>
      </c>
    </row>
    <row r="124" spans="1:14">
      <c r="A124" s="33"/>
      <c r="B124" s="34">
        <v>121</v>
      </c>
      <c r="C124" s="34">
        <v>14</v>
      </c>
      <c r="D124" s="37" t="s">
        <v>22</v>
      </c>
      <c r="E124" s="48">
        <v>131</v>
      </c>
      <c r="F124" s="49" t="s">
        <v>178</v>
      </c>
      <c r="G124" s="35">
        <v>0</v>
      </c>
      <c r="H124" s="35">
        <v>0</v>
      </c>
      <c r="I124" s="35">
        <v>24</v>
      </c>
      <c r="J124" s="35">
        <v>0</v>
      </c>
      <c r="K124" s="35">
        <v>0</v>
      </c>
      <c r="L124" s="35">
        <v>0</v>
      </c>
      <c r="M124" s="35">
        <v>0</v>
      </c>
      <c r="N124" s="36">
        <f t="shared" si="1"/>
        <v>24</v>
      </c>
    </row>
    <row r="125" spans="1:14">
      <c r="A125" s="33"/>
      <c r="B125" s="34">
        <v>122</v>
      </c>
      <c r="C125" s="34">
        <v>14</v>
      </c>
      <c r="D125" s="37" t="s">
        <v>22</v>
      </c>
      <c r="E125" s="48">
        <v>168</v>
      </c>
      <c r="F125" s="49" t="s">
        <v>180</v>
      </c>
      <c r="G125" s="35">
        <v>0</v>
      </c>
      <c r="H125" s="35">
        <v>0</v>
      </c>
      <c r="I125" s="35">
        <v>0</v>
      </c>
      <c r="J125" s="35">
        <v>0</v>
      </c>
      <c r="K125" s="35">
        <v>0</v>
      </c>
      <c r="L125" s="35">
        <v>0</v>
      </c>
      <c r="M125" s="35">
        <v>0</v>
      </c>
      <c r="N125" s="36">
        <f t="shared" si="1"/>
        <v>0</v>
      </c>
    </row>
    <row r="126" spans="1:14">
      <c r="A126" s="33"/>
      <c r="B126" s="34">
        <v>123</v>
      </c>
      <c r="C126" s="34">
        <v>14</v>
      </c>
      <c r="D126" s="37" t="s">
        <v>22</v>
      </c>
      <c r="E126" s="48">
        <v>182</v>
      </c>
      <c r="F126" s="49" t="s">
        <v>169</v>
      </c>
      <c r="G126" s="35">
        <v>0</v>
      </c>
      <c r="H126" s="35">
        <v>0</v>
      </c>
      <c r="I126" s="35">
        <v>0</v>
      </c>
      <c r="J126" s="35">
        <v>0</v>
      </c>
      <c r="K126" s="35">
        <v>0</v>
      </c>
      <c r="L126" s="35">
        <v>0</v>
      </c>
      <c r="M126" s="35">
        <v>0</v>
      </c>
      <c r="N126" s="36">
        <f t="shared" si="1"/>
        <v>0</v>
      </c>
    </row>
    <row r="127" spans="1:14">
      <c r="A127" s="33"/>
      <c r="B127" s="34">
        <v>124</v>
      </c>
      <c r="C127" s="34">
        <v>14</v>
      </c>
      <c r="D127" s="37" t="s">
        <v>22</v>
      </c>
      <c r="E127" s="48">
        <v>234</v>
      </c>
      <c r="F127" s="49" t="s">
        <v>175</v>
      </c>
      <c r="G127" s="35">
        <v>0</v>
      </c>
      <c r="H127" s="35">
        <v>0</v>
      </c>
      <c r="I127" s="35">
        <v>0</v>
      </c>
      <c r="J127" s="35">
        <v>0</v>
      </c>
      <c r="K127" s="35">
        <v>0</v>
      </c>
      <c r="L127" s="35">
        <v>0</v>
      </c>
      <c r="M127" s="35">
        <v>0</v>
      </c>
      <c r="N127" s="36">
        <f t="shared" si="1"/>
        <v>0</v>
      </c>
    </row>
    <row r="128" spans="1:14" ht="22.5">
      <c r="A128" s="33"/>
      <c r="B128" s="34">
        <v>125</v>
      </c>
      <c r="C128" s="34">
        <v>14</v>
      </c>
      <c r="D128" s="37" t="s">
        <v>22</v>
      </c>
      <c r="E128" s="48">
        <v>235</v>
      </c>
      <c r="F128" s="49" t="s">
        <v>182</v>
      </c>
      <c r="G128" s="35">
        <v>0</v>
      </c>
      <c r="H128" s="35">
        <v>0</v>
      </c>
      <c r="I128" s="35">
        <v>0</v>
      </c>
      <c r="J128" s="35">
        <v>0</v>
      </c>
      <c r="K128" s="35">
        <v>0</v>
      </c>
      <c r="L128" s="35">
        <v>0</v>
      </c>
      <c r="M128" s="35">
        <v>0</v>
      </c>
      <c r="N128" s="36">
        <f t="shared" si="1"/>
        <v>0</v>
      </c>
    </row>
    <row r="129" spans="1:14">
      <c r="A129" s="33"/>
      <c r="B129" s="34">
        <v>126</v>
      </c>
      <c r="C129" s="34">
        <v>14</v>
      </c>
      <c r="D129" s="37" t="s">
        <v>22</v>
      </c>
      <c r="E129" s="48">
        <v>258</v>
      </c>
      <c r="F129" s="49" t="s">
        <v>187</v>
      </c>
      <c r="G129" s="35">
        <v>0</v>
      </c>
      <c r="H129" s="35">
        <v>0</v>
      </c>
      <c r="I129" s="35">
        <v>0</v>
      </c>
      <c r="J129" s="35">
        <v>0</v>
      </c>
      <c r="K129" s="35">
        <v>0</v>
      </c>
      <c r="L129" s="35">
        <v>0</v>
      </c>
      <c r="M129" s="35">
        <v>0</v>
      </c>
      <c r="N129" s="36">
        <f t="shared" si="1"/>
        <v>0</v>
      </c>
    </row>
    <row r="130" spans="1:14">
      <c r="A130" s="33"/>
      <c r="B130" s="34">
        <v>127</v>
      </c>
      <c r="C130" s="34">
        <v>14</v>
      </c>
      <c r="D130" s="37" t="s">
        <v>22</v>
      </c>
      <c r="E130" s="48">
        <v>260</v>
      </c>
      <c r="F130" s="49" t="s">
        <v>179</v>
      </c>
      <c r="G130" s="35">
        <v>0</v>
      </c>
      <c r="H130" s="35">
        <v>0</v>
      </c>
      <c r="I130" s="35">
        <v>22</v>
      </c>
      <c r="J130" s="35">
        <v>0</v>
      </c>
      <c r="K130" s="35">
        <v>0</v>
      </c>
      <c r="L130" s="35">
        <v>0</v>
      </c>
      <c r="M130" s="35">
        <v>0</v>
      </c>
      <c r="N130" s="36">
        <f t="shared" si="1"/>
        <v>22</v>
      </c>
    </row>
    <row r="131" spans="1:14">
      <c r="A131" s="33"/>
      <c r="B131" s="34">
        <v>128</v>
      </c>
      <c r="C131" s="34">
        <v>14</v>
      </c>
      <c r="D131" s="37" t="s">
        <v>22</v>
      </c>
      <c r="E131" s="48">
        <v>281</v>
      </c>
      <c r="F131" s="49" t="s">
        <v>170</v>
      </c>
      <c r="G131" s="35">
        <v>0</v>
      </c>
      <c r="H131" s="35">
        <v>38</v>
      </c>
      <c r="I131" s="35">
        <v>0</v>
      </c>
      <c r="J131" s="35">
        <v>0</v>
      </c>
      <c r="K131" s="35">
        <v>0</v>
      </c>
      <c r="L131" s="35">
        <v>0</v>
      </c>
      <c r="M131" s="35">
        <v>0</v>
      </c>
      <c r="N131" s="36">
        <f t="shared" si="1"/>
        <v>38</v>
      </c>
    </row>
    <row r="132" spans="1:14">
      <c r="A132" s="33"/>
      <c r="B132" s="34">
        <v>129</v>
      </c>
      <c r="C132" s="34">
        <v>14</v>
      </c>
      <c r="D132" s="37" t="s">
        <v>22</v>
      </c>
      <c r="E132" s="48">
        <v>293</v>
      </c>
      <c r="F132" s="49" t="s">
        <v>184</v>
      </c>
      <c r="G132" s="35">
        <v>0</v>
      </c>
      <c r="H132" s="35">
        <v>0</v>
      </c>
      <c r="I132" s="35">
        <v>0</v>
      </c>
      <c r="J132" s="35">
        <v>0</v>
      </c>
      <c r="K132" s="35">
        <v>0</v>
      </c>
      <c r="L132" s="35">
        <v>0</v>
      </c>
      <c r="M132" s="35">
        <v>0</v>
      </c>
      <c r="N132" s="36">
        <f t="shared" ref="N132:N195" si="2">SUM(G132:M132)</f>
        <v>0</v>
      </c>
    </row>
    <row r="133" spans="1:14">
      <c r="A133" s="33"/>
      <c r="B133" s="34">
        <v>130</v>
      </c>
      <c r="C133" s="34">
        <v>14</v>
      </c>
      <c r="D133" s="37" t="s">
        <v>22</v>
      </c>
      <c r="E133" s="48">
        <v>322</v>
      </c>
      <c r="F133" s="49" t="s">
        <v>185</v>
      </c>
      <c r="G133" s="35">
        <v>0</v>
      </c>
      <c r="H133" s="35">
        <v>0</v>
      </c>
      <c r="I133" s="35">
        <v>0</v>
      </c>
      <c r="J133" s="35">
        <v>0</v>
      </c>
      <c r="K133" s="35">
        <v>0</v>
      </c>
      <c r="L133" s="35">
        <v>0</v>
      </c>
      <c r="M133" s="35">
        <v>0</v>
      </c>
      <c r="N133" s="36">
        <f t="shared" si="2"/>
        <v>0</v>
      </c>
    </row>
    <row r="134" spans="1:14">
      <c r="A134" s="33"/>
      <c r="B134" s="34">
        <v>131</v>
      </c>
      <c r="C134" s="34">
        <v>15</v>
      </c>
      <c r="D134" s="37" t="s">
        <v>23</v>
      </c>
      <c r="E134" s="48">
        <v>1</v>
      </c>
      <c r="F134" s="49" t="s">
        <v>196</v>
      </c>
      <c r="G134" s="35">
        <v>920</v>
      </c>
      <c r="H134" s="35">
        <v>0</v>
      </c>
      <c r="I134" s="35">
        <v>0</v>
      </c>
      <c r="J134" s="37" t="e">
        <v>#REF!</v>
      </c>
      <c r="K134" s="35">
        <v>0</v>
      </c>
      <c r="L134" s="35">
        <v>0</v>
      </c>
      <c r="M134" s="35">
        <v>0</v>
      </c>
      <c r="N134" s="36" t="e">
        <f t="shared" si="2"/>
        <v>#REF!</v>
      </c>
    </row>
    <row r="135" spans="1:14">
      <c r="A135" s="33"/>
      <c r="B135" s="34">
        <v>132</v>
      </c>
      <c r="C135" s="34">
        <v>15</v>
      </c>
      <c r="D135" s="37" t="s">
        <v>23</v>
      </c>
      <c r="E135" s="48">
        <v>6</v>
      </c>
      <c r="F135" s="49" t="s">
        <v>206</v>
      </c>
      <c r="G135" s="35">
        <v>1492</v>
      </c>
      <c r="H135" s="35">
        <v>32</v>
      </c>
      <c r="I135" s="35">
        <v>13</v>
      </c>
      <c r="J135" s="37" t="e">
        <v>#REF!</v>
      </c>
      <c r="K135" s="35">
        <v>0</v>
      </c>
      <c r="L135" s="35">
        <v>0</v>
      </c>
      <c r="M135" s="35">
        <v>0</v>
      </c>
      <c r="N135" s="36" t="e">
        <f t="shared" si="2"/>
        <v>#REF!</v>
      </c>
    </row>
    <row r="136" spans="1:14">
      <c r="A136" s="33"/>
      <c r="B136" s="34">
        <v>133</v>
      </c>
      <c r="C136" s="34">
        <v>15</v>
      </c>
      <c r="D136" s="37" t="s">
        <v>23</v>
      </c>
      <c r="E136" s="48">
        <v>8</v>
      </c>
      <c r="F136" s="49" t="s">
        <v>203</v>
      </c>
      <c r="G136" s="35">
        <v>914</v>
      </c>
      <c r="H136" s="35">
        <v>10</v>
      </c>
      <c r="I136" s="35">
        <v>380</v>
      </c>
      <c r="J136" s="37" t="e">
        <v>#REF!</v>
      </c>
      <c r="K136" s="35">
        <v>0</v>
      </c>
      <c r="L136" s="35">
        <v>0</v>
      </c>
      <c r="M136" s="35">
        <v>0</v>
      </c>
      <c r="N136" s="36" t="e">
        <f t="shared" si="2"/>
        <v>#REF!</v>
      </c>
    </row>
    <row r="137" spans="1:14">
      <c r="A137" s="33"/>
      <c r="B137" s="34">
        <v>134</v>
      </c>
      <c r="C137" s="34">
        <v>15</v>
      </c>
      <c r="D137" s="37" t="s">
        <v>23</v>
      </c>
      <c r="E137" s="48">
        <v>13</v>
      </c>
      <c r="F137" s="49" t="s">
        <v>228</v>
      </c>
      <c r="G137" s="35">
        <v>427</v>
      </c>
      <c r="H137" s="35">
        <v>0</v>
      </c>
      <c r="I137" s="35">
        <v>0</v>
      </c>
      <c r="J137" s="37" t="e">
        <v>#REF!</v>
      </c>
      <c r="K137" s="35">
        <v>0</v>
      </c>
      <c r="L137" s="35">
        <v>0</v>
      </c>
      <c r="M137" s="35">
        <v>0</v>
      </c>
      <c r="N137" s="36" t="e">
        <f t="shared" si="2"/>
        <v>#REF!</v>
      </c>
    </row>
    <row r="138" spans="1:14">
      <c r="A138" s="33"/>
      <c r="B138" s="34">
        <v>135</v>
      </c>
      <c r="C138" s="34">
        <v>15</v>
      </c>
      <c r="D138" s="37" t="s">
        <v>23</v>
      </c>
      <c r="E138" s="48">
        <v>14</v>
      </c>
      <c r="F138" s="49" t="s">
        <v>199</v>
      </c>
      <c r="G138" s="35">
        <v>377</v>
      </c>
      <c r="H138" s="35">
        <v>0</v>
      </c>
      <c r="I138" s="35">
        <v>0</v>
      </c>
      <c r="J138" s="37" t="e">
        <v>#REF!</v>
      </c>
      <c r="K138" s="35">
        <v>0</v>
      </c>
      <c r="L138" s="35">
        <v>0</v>
      </c>
      <c r="M138" s="35">
        <v>0</v>
      </c>
      <c r="N138" s="36" t="e">
        <f t="shared" si="2"/>
        <v>#REF!</v>
      </c>
    </row>
    <row r="139" spans="1:14">
      <c r="A139" s="33"/>
      <c r="B139" s="34">
        <v>136</v>
      </c>
      <c r="C139" s="34">
        <v>15</v>
      </c>
      <c r="D139" s="37" t="s">
        <v>23</v>
      </c>
      <c r="E139" s="48">
        <v>33</v>
      </c>
      <c r="F139" s="49" t="s">
        <v>191</v>
      </c>
      <c r="G139" s="35">
        <v>869</v>
      </c>
      <c r="H139" s="35">
        <v>0</v>
      </c>
      <c r="I139" s="35">
        <v>0</v>
      </c>
      <c r="J139" s="37" t="e">
        <v>#REF!</v>
      </c>
      <c r="K139" s="35">
        <v>0</v>
      </c>
      <c r="L139" s="35">
        <v>0</v>
      </c>
      <c r="M139" s="35">
        <v>0</v>
      </c>
      <c r="N139" s="36" t="e">
        <f t="shared" si="2"/>
        <v>#REF!</v>
      </c>
    </row>
    <row r="140" spans="1:14">
      <c r="A140" s="33"/>
      <c r="B140" s="34">
        <v>137</v>
      </c>
      <c r="C140" s="34">
        <v>15</v>
      </c>
      <c r="D140" s="37" t="s">
        <v>23</v>
      </c>
      <c r="E140" s="48">
        <v>34</v>
      </c>
      <c r="F140" s="49" t="s">
        <v>226</v>
      </c>
      <c r="G140" s="35">
        <v>5</v>
      </c>
      <c r="H140" s="35">
        <v>0</v>
      </c>
      <c r="I140" s="35">
        <v>7</v>
      </c>
      <c r="J140" s="37" t="e">
        <v>#REF!</v>
      </c>
      <c r="K140" s="35">
        <v>0</v>
      </c>
      <c r="L140" s="35">
        <v>0</v>
      </c>
      <c r="M140" s="35">
        <v>0</v>
      </c>
      <c r="N140" s="36" t="e">
        <f t="shared" si="2"/>
        <v>#REF!</v>
      </c>
    </row>
    <row r="141" spans="1:14">
      <c r="A141" s="33"/>
      <c r="B141" s="34">
        <v>138</v>
      </c>
      <c r="C141" s="34">
        <v>15</v>
      </c>
      <c r="D141" s="37" t="s">
        <v>23</v>
      </c>
      <c r="E141" s="48">
        <v>79</v>
      </c>
      <c r="F141" s="49" t="s">
        <v>218</v>
      </c>
      <c r="G141" s="35">
        <v>1218</v>
      </c>
      <c r="H141" s="35">
        <v>36</v>
      </c>
      <c r="I141" s="35">
        <v>0</v>
      </c>
      <c r="J141" s="37" t="e">
        <v>#REF!</v>
      </c>
      <c r="K141" s="35">
        <v>0</v>
      </c>
      <c r="L141" s="35">
        <v>0</v>
      </c>
      <c r="M141" s="35">
        <v>0</v>
      </c>
      <c r="N141" s="36" t="e">
        <f t="shared" si="2"/>
        <v>#REF!</v>
      </c>
    </row>
    <row r="142" spans="1:14">
      <c r="A142" s="33"/>
      <c r="B142" s="34">
        <v>139</v>
      </c>
      <c r="C142" s="34">
        <v>15</v>
      </c>
      <c r="D142" s="37" t="s">
        <v>23</v>
      </c>
      <c r="E142" s="48">
        <v>80</v>
      </c>
      <c r="F142" s="49" t="s">
        <v>221</v>
      </c>
      <c r="G142" s="35">
        <v>210</v>
      </c>
      <c r="H142" s="35">
        <v>0</v>
      </c>
      <c r="I142" s="35">
        <v>32</v>
      </c>
      <c r="J142" s="37" t="e">
        <v>#REF!</v>
      </c>
      <c r="K142" s="35">
        <v>0</v>
      </c>
      <c r="L142" s="35">
        <v>0</v>
      </c>
      <c r="M142" s="35">
        <v>0</v>
      </c>
      <c r="N142" s="36" t="e">
        <f t="shared" si="2"/>
        <v>#REF!</v>
      </c>
    </row>
    <row r="143" spans="1:14">
      <c r="A143" s="33"/>
      <c r="B143" s="34">
        <v>140</v>
      </c>
      <c r="C143" s="34">
        <v>15</v>
      </c>
      <c r="D143" s="37" t="s">
        <v>23</v>
      </c>
      <c r="E143" s="48">
        <v>81</v>
      </c>
      <c r="F143" s="49" t="s">
        <v>188</v>
      </c>
      <c r="G143" s="35">
        <v>114</v>
      </c>
      <c r="H143" s="35">
        <v>0</v>
      </c>
      <c r="I143" s="35">
        <v>0</v>
      </c>
      <c r="J143" s="37" t="e">
        <v>#REF!</v>
      </c>
      <c r="K143" s="35">
        <v>0</v>
      </c>
      <c r="L143" s="35">
        <v>0</v>
      </c>
      <c r="M143" s="35">
        <v>0</v>
      </c>
      <c r="N143" s="36" t="e">
        <f t="shared" si="2"/>
        <v>#REF!</v>
      </c>
    </row>
    <row r="144" spans="1:14">
      <c r="A144" s="33"/>
      <c r="B144" s="34">
        <v>141</v>
      </c>
      <c r="C144" s="34">
        <v>15</v>
      </c>
      <c r="D144" s="37" t="s">
        <v>23</v>
      </c>
      <c r="E144" s="48">
        <v>82</v>
      </c>
      <c r="F144" s="49" t="s">
        <v>229</v>
      </c>
      <c r="G144" s="35">
        <v>755</v>
      </c>
      <c r="H144" s="35">
        <v>0</v>
      </c>
      <c r="I144" s="35">
        <v>0</v>
      </c>
      <c r="J144" s="37" t="e">
        <v>#REF!</v>
      </c>
      <c r="K144" s="35">
        <v>0</v>
      </c>
      <c r="L144" s="35">
        <v>0</v>
      </c>
      <c r="M144" s="35">
        <v>0</v>
      </c>
      <c r="N144" s="36" t="e">
        <f t="shared" si="2"/>
        <v>#REF!</v>
      </c>
    </row>
    <row r="145" spans="1:14">
      <c r="A145" s="33"/>
      <c r="B145" s="34">
        <v>142</v>
      </c>
      <c r="C145" s="34">
        <v>15</v>
      </c>
      <c r="D145" s="37" t="s">
        <v>23</v>
      </c>
      <c r="E145" s="48">
        <v>107</v>
      </c>
      <c r="F145" s="49" t="s">
        <v>195</v>
      </c>
      <c r="G145" s="35">
        <v>597</v>
      </c>
      <c r="H145" s="35">
        <v>2</v>
      </c>
      <c r="I145" s="35">
        <v>0</v>
      </c>
      <c r="J145" s="37" t="e">
        <v>#REF!</v>
      </c>
      <c r="K145" s="35">
        <v>0</v>
      </c>
      <c r="L145" s="35">
        <v>0</v>
      </c>
      <c r="M145" s="35">
        <v>0</v>
      </c>
      <c r="N145" s="36" t="e">
        <f t="shared" si="2"/>
        <v>#REF!</v>
      </c>
    </row>
    <row r="146" spans="1:14">
      <c r="A146" s="33"/>
      <c r="B146" s="34">
        <v>143</v>
      </c>
      <c r="C146" s="34">
        <v>15</v>
      </c>
      <c r="D146" s="37" t="s">
        <v>23</v>
      </c>
      <c r="E146" s="48">
        <v>108</v>
      </c>
      <c r="F146" s="49" t="s">
        <v>198</v>
      </c>
      <c r="G146" s="35">
        <v>603</v>
      </c>
      <c r="H146" s="35">
        <v>0</v>
      </c>
      <c r="I146" s="35">
        <v>0</v>
      </c>
      <c r="J146" s="37" t="e">
        <v>#REF!</v>
      </c>
      <c r="K146" s="35">
        <v>0</v>
      </c>
      <c r="L146" s="35">
        <v>0</v>
      </c>
      <c r="M146" s="35">
        <v>0</v>
      </c>
      <c r="N146" s="36" t="e">
        <f t="shared" si="2"/>
        <v>#REF!</v>
      </c>
    </row>
    <row r="147" spans="1:14" ht="22.5">
      <c r="A147" s="33"/>
      <c r="B147" s="34">
        <v>144</v>
      </c>
      <c r="C147" s="34">
        <v>15</v>
      </c>
      <c r="D147" s="37" t="s">
        <v>23</v>
      </c>
      <c r="E147" s="48">
        <v>109</v>
      </c>
      <c r="F147" s="49" t="s">
        <v>208</v>
      </c>
      <c r="G147" s="35">
        <v>415</v>
      </c>
      <c r="H147" s="35">
        <v>267</v>
      </c>
      <c r="I147" s="35">
        <v>0</v>
      </c>
      <c r="J147" s="37" t="e">
        <v>#REF!</v>
      </c>
      <c r="K147" s="35">
        <v>0</v>
      </c>
      <c r="L147" s="35">
        <v>0</v>
      </c>
      <c r="M147" s="35">
        <v>0</v>
      </c>
      <c r="N147" s="36" t="e">
        <f t="shared" si="2"/>
        <v>#REF!</v>
      </c>
    </row>
    <row r="148" spans="1:14">
      <c r="A148" s="33"/>
      <c r="B148" s="34">
        <v>145</v>
      </c>
      <c r="C148" s="34">
        <v>15</v>
      </c>
      <c r="D148" s="37" t="s">
        <v>23</v>
      </c>
      <c r="E148" s="48">
        <v>125</v>
      </c>
      <c r="F148" s="49" t="s">
        <v>204</v>
      </c>
      <c r="G148" s="35">
        <v>321</v>
      </c>
      <c r="H148" s="35">
        <v>0</v>
      </c>
      <c r="I148" s="35">
        <v>0</v>
      </c>
      <c r="J148" s="37" t="e">
        <v>#REF!</v>
      </c>
      <c r="K148" s="35">
        <v>0</v>
      </c>
      <c r="L148" s="35">
        <v>0</v>
      </c>
      <c r="M148" s="35">
        <v>0</v>
      </c>
      <c r="N148" s="36" t="e">
        <f t="shared" si="2"/>
        <v>#REF!</v>
      </c>
    </row>
    <row r="149" spans="1:14">
      <c r="A149" s="33"/>
      <c r="B149" s="34">
        <v>146</v>
      </c>
      <c r="C149" s="34">
        <v>15</v>
      </c>
      <c r="D149" s="37" t="s">
        <v>23</v>
      </c>
      <c r="E149" s="48">
        <v>126</v>
      </c>
      <c r="F149" s="49" t="s">
        <v>219</v>
      </c>
      <c r="G149" s="35">
        <v>707</v>
      </c>
      <c r="H149" s="35">
        <v>0</v>
      </c>
      <c r="I149" s="35">
        <v>228</v>
      </c>
      <c r="J149" s="37" t="e">
        <v>#REF!</v>
      </c>
      <c r="K149" s="35">
        <v>0</v>
      </c>
      <c r="L149" s="35">
        <v>0</v>
      </c>
      <c r="M149" s="35">
        <v>0</v>
      </c>
      <c r="N149" s="36" t="e">
        <f t="shared" si="2"/>
        <v>#REF!</v>
      </c>
    </row>
    <row r="150" spans="1:14">
      <c r="A150" s="33"/>
      <c r="B150" s="34">
        <v>147</v>
      </c>
      <c r="C150" s="34">
        <v>15</v>
      </c>
      <c r="D150" s="37" t="s">
        <v>23</v>
      </c>
      <c r="E150" s="48">
        <v>183</v>
      </c>
      <c r="F150" s="49" t="s">
        <v>189</v>
      </c>
      <c r="G150" s="35">
        <v>470</v>
      </c>
      <c r="H150" s="35">
        <v>70</v>
      </c>
      <c r="I150" s="35">
        <v>0</v>
      </c>
      <c r="J150" s="37" t="e">
        <v>#REF!</v>
      </c>
      <c r="K150" s="35">
        <v>0</v>
      </c>
      <c r="L150" s="35">
        <v>0</v>
      </c>
      <c r="M150" s="35">
        <v>0</v>
      </c>
      <c r="N150" s="36" t="e">
        <f t="shared" si="2"/>
        <v>#REF!</v>
      </c>
    </row>
    <row r="151" spans="1:14">
      <c r="A151" s="33"/>
      <c r="B151" s="34">
        <v>148</v>
      </c>
      <c r="C151" s="34">
        <v>15</v>
      </c>
      <c r="D151" s="37" t="s">
        <v>23</v>
      </c>
      <c r="E151" s="48">
        <v>184</v>
      </c>
      <c r="F151" s="49" t="s">
        <v>197</v>
      </c>
      <c r="G151" s="35">
        <v>1717</v>
      </c>
      <c r="H151" s="35">
        <v>298</v>
      </c>
      <c r="I151" s="35">
        <v>0</v>
      </c>
      <c r="J151" s="37" t="e">
        <v>#REF!</v>
      </c>
      <c r="K151" s="35">
        <v>0</v>
      </c>
      <c r="L151" s="35">
        <v>0</v>
      </c>
      <c r="M151" s="35">
        <v>0</v>
      </c>
      <c r="N151" s="36" t="e">
        <f t="shared" si="2"/>
        <v>#REF!</v>
      </c>
    </row>
    <row r="152" spans="1:14">
      <c r="A152" s="33"/>
      <c r="B152" s="34">
        <v>149</v>
      </c>
      <c r="C152" s="34">
        <v>15</v>
      </c>
      <c r="D152" s="37" t="s">
        <v>23</v>
      </c>
      <c r="E152" s="48">
        <v>185</v>
      </c>
      <c r="F152" s="49" t="s">
        <v>222</v>
      </c>
      <c r="G152" s="35">
        <v>181</v>
      </c>
      <c r="H152" s="35">
        <v>5</v>
      </c>
      <c r="I152" s="35">
        <v>0</v>
      </c>
      <c r="J152" s="37" t="e">
        <v>#REF!</v>
      </c>
      <c r="K152" s="35">
        <v>0</v>
      </c>
      <c r="L152" s="35">
        <v>0</v>
      </c>
      <c r="M152" s="35">
        <v>0</v>
      </c>
      <c r="N152" s="36" t="e">
        <f t="shared" si="2"/>
        <v>#REF!</v>
      </c>
    </row>
    <row r="153" spans="1:14">
      <c r="A153" s="33"/>
      <c r="B153" s="34">
        <v>150</v>
      </c>
      <c r="C153" s="34">
        <v>15</v>
      </c>
      <c r="D153" s="37" t="s">
        <v>23</v>
      </c>
      <c r="E153" s="48">
        <v>187</v>
      </c>
      <c r="F153" s="49" t="s">
        <v>212</v>
      </c>
      <c r="G153" s="35">
        <v>228</v>
      </c>
      <c r="H153" s="35">
        <v>4</v>
      </c>
      <c r="I153" s="35">
        <v>0</v>
      </c>
      <c r="J153" s="37" t="e">
        <v>#REF!</v>
      </c>
      <c r="K153" s="35">
        <v>0</v>
      </c>
      <c r="L153" s="35">
        <v>0</v>
      </c>
      <c r="M153" s="35">
        <v>0</v>
      </c>
      <c r="N153" s="36" t="e">
        <f t="shared" si="2"/>
        <v>#REF!</v>
      </c>
    </row>
    <row r="154" spans="1:14">
      <c r="A154" s="33"/>
      <c r="B154" s="34">
        <v>151</v>
      </c>
      <c r="C154" s="34">
        <v>15</v>
      </c>
      <c r="D154" s="37" t="s">
        <v>23</v>
      </c>
      <c r="E154" s="48">
        <v>188</v>
      </c>
      <c r="F154" s="49" t="s">
        <v>213</v>
      </c>
      <c r="G154" s="35">
        <v>418</v>
      </c>
      <c r="H154" s="35">
        <v>0</v>
      </c>
      <c r="I154" s="35">
        <v>0</v>
      </c>
      <c r="J154" s="37" t="e">
        <v>#REF!</v>
      </c>
      <c r="K154" s="35">
        <v>0</v>
      </c>
      <c r="L154" s="35">
        <v>0</v>
      </c>
      <c r="M154" s="35">
        <v>0</v>
      </c>
      <c r="N154" s="36" t="e">
        <f t="shared" si="2"/>
        <v>#REF!</v>
      </c>
    </row>
    <row r="155" spans="1:14">
      <c r="A155" s="33"/>
      <c r="B155" s="34">
        <v>152</v>
      </c>
      <c r="C155" s="34">
        <v>15</v>
      </c>
      <c r="D155" s="37" t="s">
        <v>23</v>
      </c>
      <c r="E155" s="48">
        <v>190</v>
      </c>
      <c r="F155" s="49" t="s">
        <v>214</v>
      </c>
      <c r="G155" s="35">
        <v>481</v>
      </c>
      <c r="H155" s="35">
        <v>0</v>
      </c>
      <c r="I155" s="35">
        <v>0</v>
      </c>
      <c r="J155" s="37" t="e">
        <v>#REF!</v>
      </c>
      <c r="K155" s="35">
        <v>0</v>
      </c>
      <c r="L155" s="35">
        <v>0</v>
      </c>
      <c r="M155" s="35">
        <v>0</v>
      </c>
      <c r="N155" s="36" t="e">
        <f t="shared" si="2"/>
        <v>#REF!</v>
      </c>
    </row>
    <row r="156" spans="1:14">
      <c r="A156" s="33"/>
      <c r="B156" s="34">
        <v>153</v>
      </c>
      <c r="C156" s="34">
        <v>15</v>
      </c>
      <c r="D156" s="37" t="s">
        <v>23</v>
      </c>
      <c r="E156" s="48">
        <v>191</v>
      </c>
      <c r="F156" s="49" t="s">
        <v>215</v>
      </c>
      <c r="G156" s="35">
        <v>960</v>
      </c>
      <c r="H156" s="35">
        <v>0</v>
      </c>
      <c r="I156" s="35">
        <v>0</v>
      </c>
      <c r="J156" s="37" t="e">
        <v>#REF!</v>
      </c>
      <c r="K156" s="35">
        <v>0</v>
      </c>
      <c r="L156" s="35">
        <v>0</v>
      </c>
      <c r="M156" s="35">
        <v>0</v>
      </c>
      <c r="N156" s="36" t="e">
        <f t="shared" si="2"/>
        <v>#REF!</v>
      </c>
    </row>
    <row r="157" spans="1:14">
      <c r="A157" s="33"/>
      <c r="B157" s="34">
        <v>154</v>
      </c>
      <c r="C157" s="34">
        <v>15</v>
      </c>
      <c r="D157" s="37" t="s">
        <v>23</v>
      </c>
      <c r="E157" s="48">
        <v>192</v>
      </c>
      <c r="F157" s="49" t="s">
        <v>200</v>
      </c>
      <c r="G157" s="35">
        <v>1093</v>
      </c>
      <c r="H157" s="35">
        <v>136</v>
      </c>
      <c r="I157" s="35">
        <v>0</v>
      </c>
      <c r="J157" s="37" t="e">
        <v>#REF!</v>
      </c>
      <c r="K157" s="35">
        <v>0</v>
      </c>
      <c r="L157" s="35">
        <v>0</v>
      </c>
      <c r="M157" s="35">
        <v>0</v>
      </c>
      <c r="N157" s="36" t="e">
        <f t="shared" si="2"/>
        <v>#REF!</v>
      </c>
    </row>
    <row r="158" spans="1:14">
      <c r="A158" s="33"/>
      <c r="B158" s="34">
        <v>155</v>
      </c>
      <c r="C158" s="34">
        <v>15</v>
      </c>
      <c r="D158" s="37" t="s">
        <v>23</v>
      </c>
      <c r="E158" s="48">
        <v>193</v>
      </c>
      <c r="F158" s="49" t="s">
        <v>223</v>
      </c>
      <c r="G158" s="35">
        <v>151</v>
      </c>
      <c r="H158" s="35">
        <v>22</v>
      </c>
      <c r="I158" s="35">
        <v>0</v>
      </c>
      <c r="J158" s="37" t="e">
        <v>#REF!</v>
      </c>
      <c r="K158" s="35">
        <v>0</v>
      </c>
      <c r="L158" s="35">
        <v>0</v>
      </c>
      <c r="M158" s="35">
        <v>0</v>
      </c>
      <c r="N158" s="36" t="e">
        <f t="shared" si="2"/>
        <v>#REF!</v>
      </c>
    </row>
    <row r="159" spans="1:14">
      <c r="A159" s="33"/>
      <c r="B159" s="34">
        <v>156</v>
      </c>
      <c r="C159" s="34">
        <v>15</v>
      </c>
      <c r="D159" s="37" t="s">
        <v>23</v>
      </c>
      <c r="E159" s="48">
        <v>194</v>
      </c>
      <c r="F159" s="49" t="s">
        <v>227</v>
      </c>
      <c r="G159" s="35">
        <v>1110</v>
      </c>
      <c r="H159" s="35">
        <v>0</v>
      </c>
      <c r="I159" s="35">
        <v>447</v>
      </c>
      <c r="J159" s="37" t="e">
        <v>#REF!</v>
      </c>
      <c r="K159" s="35">
        <v>0</v>
      </c>
      <c r="L159" s="35">
        <v>0</v>
      </c>
      <c r="M159" s="35">
        <v>0</v>
      </c>
      <c r="N159" s="36" t="e">
        <f t="shared" si="2"/>
        <v>#REF!</v>
      </c>
    </row>
    <row r="160" spans="1:14">
      <c r="A160" s="33"/>
      <c r="B160" s="34">
        <v>157</v>
      </c>
      <c r="C160" s="34">
        <v>15</v>
      </c>
      <c r="D160" s="37" t="s">
        <v>23</v>
      </c>
      <c r="E160" s="48">
        <v>197</v>
      </c>
      <c r="F160" s="49" t="s">
        <v>211</v>
      </c>
      <c r="G160" s="35">
        <v>550</v>
      </c>
      <c r="H160" s="35">
        <v>0</v>
      </c>
      <c r="I160" s="35">
        <v>0</v>
      </c>
      <c r="J160" s="37" t="e">
        <v>#REF!</v>
      </c>
      <c r="K160" s="35">
        <v>0</v>
      </c>
      <c r="L160" s="35">
        <v>0</v>
      </c>
      <c r="M160" s="35">
        <v>0</v>
      </c>
      <c r="N160" s="36" t="e">
        <f t="shared" si="2"/>
        <v>#REF!</v>
      </c>
    </row>
    <row r="161" spans="1:14">
      <c r="A161" s="33"/>
      <c r="B161" s="34">
        <v>158</v>
      </c>
      <c r="C161" s="34">
        <v>15</v>
      </c>
      <c r="D161" s="37" t="s">
        <v>23</v>
      </c>
      <c r="E161" s="48">
        <v>198</v>
      </c>
      <c r="F161" s="49" t="s">
        <v>207</v>
      </c>
      <c r="G161" s="35">
        <v>353</v>
      </c>
      <c r="H161" s="35">
        <v>0</v>
      </c>
      <c r="I161" s="35">
        <v>0</v>
      </c>
      <c r="J161" s="37" t="e">
        <v>#REF!</v>
      </c>
      <c r="K161" s="35">
        <v>0</v>
      </c>
      <c r="L161" s="35">
        <v>0</v>
      </c>
      <c r="M161" s="35">
        <v>0</v>
      </c>
      <c r="N161" s="36" t="e">
        <f t="shared" si="2"/>
        <v>#REF!</v>
      </c>
    </row>
    <row r="162" spans="1:14">
      <c r="A162" s="33"/>
      <c r="B162" s="34">
        <v>159</v>
      </c>
      <c r="C162" s="34">
        <v>15</v>
      </c>
      <c r="D162" s="37" t="s">
        <v>23</v>
      </c>
      <c r="E162" s="48">
        <v>199</v>
      </c>
      <c r="F162" s="49" t="s">
        <v>210</v>
      </c>
      <c r="G162" s="35">
        <v>1195</v>
      </c>
      <c r="H162" s="35">
        <v>10</v>
      </c>
      <c r="I162" s="35">
        <v>0</v>
      </c>
      <c r="J162" s="37" t="e">
        <v>#REF!</v>
      </c>
      <c r="K162" s="35">
        <v>0</v>
      </c>
      <c r="L162" s="35">
        <v>0</v>
      </c>
      <c r="M162" s="35">
        <v>0</v>
      </c>
      <c r="N162" s="36" t="e">
        <f t="shared" si="2"/>
        <v>#REF!</v>
      </c>
    </row>
    <row r="163" spans="1:14">
      <c r="A163" s="33"/>
      <c r="B163" s="34">
        <v>160</v>
      </c>
      <c r="C163" s="34">
        <v>15</v>
      </c>
      <c r="D163" s="37" t="s">
        <v>23</v>
      </c>
      <c r="E163" s="48">
        <v>222</v>
      </c>
      <c r="F163" s="49" t="s">
        <v>201</v>
      </c>
      <c r="G163" s="35">
        <v>134</v>
      </c>
      <c r="H163" s="35">
        <v>2</v>
      </c>
      <c r="I163" s="35">
        <v>0</v>
      </c>
      <c r="J163" s="37" t="e">
        <v>#REF!</v>
      </c>
      <c r="K163" s="35">
        <v>0</v>
      </c>
      <c r="L163" s="35">
        <v>0</v>
      </c>
      <c r="M163" s="35">
        <v>0</v>
      </c>
      <c r="N163" s="36" t="e">
        <f t="shared" si="2"/>
        <v>#REF!</v>
      </c>
    </row>
    <row r="164" spans="1:14">
      <c r="A164" s="33"/>
      <c r="B164" s="34">
        <v>161</v>
      </c>
      <c r="C164" s="34">
        <v>15</v>
      </c>
      <c r="D164" s="37" t="s">
        <v>23</v>
      </c>
      <c r="E164" s="48">
        <v>223</v>
      </c>
      <c r="F164" s="49" t="s">
        <v>202</v>
      </c>
      <c r="G164" s="35">
        <v>1278</v>
      </c>
      <c r="H164" s="35">
        <v>0</v>
      </c>
      <c r="I164" s="35">
        <v>0</v>
      </c>
      <c r="J164" s="37" t="e">
        <v>#REF!</v>
      </c>
      <c r="K164" s="35">
        <v>0</v>
      </c>
      <c r="L164" s="35">
        <v>0</v>
      </c>
      <c r="M164" s="35">
        <v>0</v>
      </c>
      <c r="N164" s="36" t="e">
        <f t="shared" si="2"/>
        <v>#REF!</v>
      </c>
    </row>
    <row r="165" spans="1:14">
      <c r="A165" s="33"/>
      <c r="B165" s="34">
        <v>162</v>
      </c>
      <c r="C165" s="34">
        <v>15</v>
      </c>
      <c r="D165" s="37" t="s">
        <v>23</v>
      </c>
      <c r="E165" s="48">
        <v>228</v>
      </c>
      <c r="F165" s="49" t="s">
        <v>224</v>
      </c>
      <c r="G165" s="35">
        <v>353</v>
      </c>
      <c r="H165" s="35">
        <v>0</v>
      </c>
      <c r="I165" s="35">
        <v>0</v>
      </c>
      <c r="J165" s="37" t="e">
        <v>#REF!</v>
      </c>
      <c r="K165" s="35">
        <v>0</v>
      </c>
      <c r="L165" s="35">
        <v>0</v>
      </c>
      <c r="M165" s="35">
        <v>0</v>
      </c>
      <c r="N165" s="36" t="e">
        <f t="shared" si="2"/>
        <v>#REF!</v>
      </c>
    </row>
    <row r="166" spans="1:14">
      <c r="A166" s="33"/>
      <c r="B166" s="34">
        <v>163</v>
      </c>
      <c r="C166" s="34">
        <v>15</v>
      </c>
      <c r="D166" s="37" t="s">
        <v>23</v>
      </c>
      <c r="E166" s="48">
        <v>229</v>
      </c>
      <c r="F166" s="49" t="s">
        <v>216</v>
      </c>
      <c r="G166" s="35">
        <v>216</v>
      </c>
      <c r="H166" s="35">
        <v>146</v>
      </c>
      <c r="I166" s="35">
        <v>0</v>
      </c>
      <c r="J166" s="37" t="e">
        <v>#REF!</v>
      </c>
      <c r="K166" s="35">
        <v>0</v>
      </c>
      <c r="L166" s="35">
        <v>0</v>
      </c>
      <c r="M166" s="35">
        <v>0</v>
      </c>
      <c r="N166" s="36" t="e">
        <f t="shared" si="2"/>
        <v>#REF!</v>
      </c>
    </row>
    <row r="167" spans="1:14">
      <c r="A167" s="33"/>
      <c r="B167" s="34">
        <v>164</v>
      </c>
      <c r="C167" s="34">
        <v>15</v>
      </c>
      <c r="D167" s="37" t="s">
        <v>23</v>
      </c>
      <c r="E167" s="48">
        <v>231</v>
      </c>
      <c r="F167" s="49" t="s">
        <v>225</v>
      </c>
      <c r="G167" s="35">
        <v>535</v>
      </c>
      <c r="H167" s="35">
        <v>0</v>
      </c>
      <c r="I167" s="35">
        <v>0</v>
      </c>
      <c r="J167" s="37" t="e">
        <v>#REF!</v>
      </c>
      <c r="K167" s="35">
        <v>0</v>
      </c>
      <c r="L167" s="35">
        <v>0</v>
      </c>
      <c r="M167" s="35">
        <v>0</v>
      </c>
      <c r="N167" s="36" t="e">
        <f t="shared" si="2"/>
        <v>#REF!</v>
      </c>
    </row>
    <row r="168" spans="1:14">
      <c r="A168" s="33"/>
      <c r="B168" s="34">
        <v>165</v>
      </c>
      <c r="C168" s="34">
        <v>15</v>
      </c>
      <c r="D168" s="37" t="s">
        <v>23</v>
      </c>
      <c r="E168" s="48">
        <v>236</v>
      </c>
      <c r="F168" s="49" t="s">
        <v>209</v>
      </c>
      <c r="G168" s="35">
        <v>670</v>
      </c>
      <c r="H168" s="35">
        <v>150</v>
      </c>
      <c r="I168" s="35">
        <v>0</v>
      </c>
      <c r="J168" s="37" t="e">
        <v>#REF!</v>
      </c>
      <c r="K168" s="35">
        <v>0</v>
      </c>
      <c r="L168" s="35">
        <v>0</v>
      </c>
      <c r="M168" s="35">
        <v>0</v>
      </c>
      <c r="N168" s="36" t="e">
        <f t="shared" si="2"/>
        <v>#REF!</v>
      </c>
    </row>
    <row r="169" spans="1:14">
      <c r="A169" s="33"/>
      <c r="B169" s="34">
        <v>166</v>
      </c>
      <c r="C169" s="34">
        <v>15</v>
      </c>
      <c r="D169" s="37" t="s">
        <v>23</v>
      </c>
      <c r="E169" s="48">
        <v>237</v>
      </c>
      <c r="F169" s="49" t="s">
        <v>217</v>
      </c>
      <c r="G169" s="35">
        <v>74</v>
      </c>
      <c r="H169" s="35">
        <v>0</v>
      </c>
      <c r="I169" s="35">
        <v>0</v>
      </c>
      <c r="J169" s="37" t="e">
        <v>#REF!</v>
      </c>
      <c r="K169" s="35">
        <v>0</v>
      </c>
      <c r="L169" s="35">
        <v>0</v>
      </c>
      <c r="M169" s="35">
        <v>0</v>
      </c>
      <c r="N169" s="36" t="e">
        <f t="shared" si="2"/>
        <v>#REF!</v>
      </c>
    </row>
    <row r="170" spans="1:14">
      <c r="A170" s="33"/>
      <c r="B170" s="34">
        <v>167</v>
      </c>
      <c r="C170" s="34">
        <v>15</v>
      </c>
      <c r="D170" s="37" t="s">
        <v>23</v>
      </c>
      <c r="E170" s="48">
        <v>238</v>
      </c>
      <c r="F170" s="49" t="s">
        <v>220</v>
      </c>
      <c r="G170" s="35">
        <v>852</v>
      </c>
      <c r="H170" s="35">
        <v>0</v>
      </c>
      <c r="I170" s="35">
        <v>0</v>
      </c>
      <c r="J170" s="37" t="e">
        <v>#REF!</v>
      </c>
      <c r="K170" s="35">
        <v>0</v>
      </c>
      <c r="L170" s="35">
        <v>0</v>
      </c>
      <c r="M170" s="35">
        <v>0</v>
      </c>
      <c r="N170" s="36" t="e">
        <f t="shared" si="2"/>
        <v>#REF!</v>
      </c>
    </row>
    <row r="171" spans="1:14">
      <c r="A171" s="33"/>
      <c r="B171" s="34">
        <v>168</v>
      </c>
      <c r="C171" s="34">
        <v>15</v>
      </c>
      <c r="D171" s="37" t="s">
        <v>23</v>
      </c>
      <c r="E171" s="48">
        <v>248</v>
      </c>
      <c r="F171" s="49" t="s">
        <v>190</v>
      </c>
      <c r="G171" s="35">
        <v>1307</v>
      </c>
      <c r="H171" s="35">
        <v>0</v>
      </c>
      <c r="I171" s="35">
        <v>0</v>
      </c>
      <c r="J171" s="37" t="e">
        <v>#REF!</v>
      </c>
      <c r="K171" s="35">
        <v>0</v>
      </c>
      <c r="L171" s="35">
        <v>0</v>
      </c>
      <c r="M171" s="35">
        <v>0</v>
      </c>
      <c r="N171" s="36" t="e">
        <f t="shared" si="2"/>
        <v>#REF!</v>
      </c>
    </row>
    <row r="172" spans="1:14">
      <c r="A172" s="33"/>
      <c r="B172" s="34">
        <v>169</v>
      </c>
      <c r="C172" s="34">
        <v>15</v>
      </c>
      <c r="D172" s="37" t="s">
        <v>23</v>
      </c>
      <c r="E172" s="48">
        <v>263</v>
      </c>
      <c r="F172" s="49" t="s">
        <v>194</v>
      </c>
      <c r="G172" s="35">
        <v>942</v>
      </c>
      <c r="H172" s="35">
        <v>0</v>
      </c>
      <c r="I172" s="35">
        <v>0</v>
      </c>
      <c r="J172" s="37" t="e">
        <v>#REF!</v>
      </c>
      <c r="K172" s="35">
        <v>0</v>
      </c>
      <c r="L172" s="35">
        <v>0</v>
      </c>
      <c r="M172" s="35">
        <v>0</v>
      </c>
      <c r="N172" s="36" t="e">
        <f t="shared" si="2"/>
        <v>#REF!</v>
      </c>
    </row>
    <row r="173" spans="1:14">
      <c r="A173" s="33"/>
      <c r="B173" s="34">
        <v>170</v>
      </c>
      <c r="C173" s="34">
        <v>16</v>
      </c>
      <c r="D173" s="37" t="s">
        <v>230</v>
      </c>
      <c r="E173" s="48">
        <v>35</v>
      </c>
      <c r="F173" s="49" t="s">
        <v>234</v>
      </c>
      <c r="G173" s="35">
        <v>56</v>
      </c>
      <c r="H173" s="35">
        <v>0</v>
      </c>
      <c r="I173" s="35">
        <v>0</v>
      </c>
      <c r="J173" s="37" t="e">
        <v>#REF!</v>
      </c>
      <c r="K173" s="35">
        <v>0</v>
      </c>
      <c r="L173" s="35">
        <v>0</v>
      </c>
      <c r="M173" s="35">
        <v>0</v>
      </c>
      <c r="N173" s="36" t="e">
        <f t="shared" si="2"/>
        <v>#REF!</v>
      </c>
    </row>
    <row r="174" spans="1:14">
      <c r="A174" s="33"/>
      <c r="B174" s="34">
        <v>171</v>
      </c>
      <c r="C174" s="34">
        <v>16</v>
      </c>
      <c r="D174" s="37" t="s">
        <v>230</v>
      </c>
      <c r="E174" s="48">
        <v>83</v>
      </c>
      <c r="F174" s="49" t="s">
        <v>236</v>
      </c>
      <c r="G174" s="35">
        <v>7</v>
      </c>
      <c r="H174" s="35">
        <v>0</v>
      </c>
      <c r="I174" s="35">
        <v>26</v>
      </c>
      <c r="J174" s="37" t="e">
        <v>#REF!</v>
      </c>
      <c r="K174" s="35">
        <v>0</v>
      </c>
      <c r="L174" s="35">
        <v>0</v>
      </c>
      <c r="M174" s="35">
        <v>0</v>
      </c>
      <c r="N174" s="36" t="e">
        <f t="shared" si="2"/>
        <v>#REF!</v>
      </c>
    </row>
    <row r="175" spans="1:14">
      <c r="A175" s="33"/>
      <c r="B175" s="34">
        <v>172</v>
      </c>
      <c r="C175" s="34">
        <v>16</v>
      </c>
      <c r="D175" s="37" t="s">
        <v>230</v>
      </c>
      <c r="E175" s="48">
        <v>84</v>
      </c>
      <c r="F175" s="49" t="s">
        <v>238</v>
      </c>
      <c r="G175" s="35">
        <v>0</v>
      </c>
      <c r="H175" s="35">
        <v>0</v>
      </c>
      <c r="I175" s="35">
        <v>0</v>
      </c>
      <c r="J175" s="37" t="e">
        <v>#REF!</v>
      </c>
      <c r="K175" s="35">
        <v>0</v>
      </c>
      <c r="L175" s="35">
        <v>0</v>
      </c>
      <c r="M175" s="35">
        <v>0</v>
      </c>
      <c r="N175" s="36" t="e">
        <f t="shared" si="2"/>
        <v>#REF!</v>
      </c>
    </row>
    <row r="176" spans="1:14">
      <c r="A176" s="33"/>
      <c r="B176" s="34">
        <v>173</v>
      </c>
      <c r="C176" s="34">
        <v>16</v>
      </c>
      <c r="D176" s="37" t="s">
        <v>230</v>
      </c>
      <c r="E176" s="48">
        <v>85</v>
      </c>
      <c r="F176" s="49" t="s">
        <v>231</v>
      </c>
      <c r="G176" s="35">
        <v>9</v>
      </c>
      <c r="H176" s="35">
        <v>0</v>
      </c>
      <c r="I176" s="35">
        <v>0</v>
      </c>
      <c r="J176" s="37" t="e">
        <v>#REF!</v>
      </c>
      <c r="K176" s="35">
        <v>0</v>
      </c>
      <c r="L176" s="35">
        <v>0</v>
      </c>
      <c r="M176" s="35">
        <v>0</v>
      </c>
      <c r="N176" s="36" t="e">
        <f t="shared" si="2"/>
        <v>#REF!</v>
      </c>
    </row>
    <row r="177" spans="1:14">
      <c r="A177" s="33"/>
      <c r="B177" s="34">
        <v>174</v>
      </c>
      <c r="C177" s="34">
        <v>16</v>
      </c>
      <c r="D177" s="37" t="s">
        <v>230</v>
      </c>
      <c r="E177" s="48">
        <v>86</v>
      </c>
      <c r="F177" s="49" t="s">
        <v>241</v>
      </c>
      <c r="G177" s="35">
        <v>7</v>
      </c>
      <c r="H177" s="35">
        <v>0</v>
      </c>
      <c r="I177" s="35">
        <v>0</v>
      </c>
      <c r="J177" s="37" t="e">
        <v>#REF!</v>
      </c>
      <c r="K177" s="35">
        <v>0</v>
      </c>
      <c r="L177" s="35">
        <v>0</v>
      </c>
      <c r="M177" s="35">
        <v>0</v>
      </c>
      <c r="N177" s="36" t="e">
        <f t="shared" si="2"/>
        <v>#REF!</v>
      </c>
    </row>
    <row r="178" spans="1:14">
      <c r="A178" s="33"/>
      <c r="B178" s="34">
        <v>175</v>
      </c>
      <c r="C178" s="34">
        <v>16</v>
      </c>
      <c r="D178" s="37" t="s">
        <v>230</v>
      </c>
      <c r="E178" s="48">
        <v>87</v>
      </c>
      <c r="F178" s="49" t="s">
        <v>233</v>
      </c>
      <c r="G178" s="35">
        <v>0</v>
      </c>
      <c r="H178" s="35">
        <v>0</v>
      </c>
      <c r="I178" s="35">
        <v>0</v>
      </c>
      <c r="J178" s="37" t="e">
        <v>#REF!</v>
      </c>
      <c r="K178" s="35">
        <v>0</v>
      </c>
      <c r="L178" s="35">
        <v>0</v>
      </c>
      <c r="M178" s="35">
        <v>0</v>
      </c>
      <c r="N178" s="36" t="e">
        <f t="shared" si="2"/>
        <v>#REF!</v>
      </c>
    </row>
    <row r="179" spans="1:14">
      <c r="A179" s="33"/>
      <c r="B179" s="34">
        <v>176</v>
      </c>
      <c r="C179" s="34">
        <v>16</v>
      </c>
      <c r="D179" s="37" t="s">
        <v>230</v>
      </c>
      <c r="E179" s="48">
        <v>88</v>
      </c>
      <c r="F179" s="49" t="s">
        <v>242</v>
      </c>
      <c r="G179" s="35">
        <v>1</v>
      </c>
      <c r="H179" s="35">
        <v>0</v>
      </c>
      <c r="I179" s="35">
        <v>0</v>
      </c>
      <c r="J179" s="37" t="e">
        <v>#REF!</v>
      </c>
      <c r="K179" s="35">
        <v>0</v>
      </c>
      <c r="L179" s="35">
        <v>0</v>
      </c>
      <c r="M179" s="35">
        <v>0</v>
      </c>
      <c r="N179" s="36" t="e">
        <f t="shared" si="2"/>
        <v>#REF!</v>
      </c>
    </row>
    <row r="180" spans="1:14">
      <c r="A180" s="33"/>
      <c r="B180" s="34">
        <v>177</v>
      </c>
      <c r="C180" s="34">
        <v>16</v>
      </c>
      <c r="D180" s="37" t="s">
        <v>230</v>
      </c>
      <c r="E180" s="48">
        <v>89</v>
      </c>
      <c r="F180" s="49" t="s">
        <v>240</v>
      </c>
      <c r="G180" s="35">
        <v>0</v>
      </c>
      <c r="H180" s="35">
        <v>0</v>
      </c>
      <c r="I180" s="35">
        <v>0</v>
      </c>
      <c r="J180" s="37" t="e">
        <v>#REF!</v>
      </c>
      <c r="K180" s="35">
        <v>0</v>
      </c>
      <c r="L180" s="35">
        <v>0</v>
      </c>
      <c r="M180" s="35">
        <v>0</v>
      </c>
      <c r="N180" s="36" t="e">
        <f t="shared" si="2"/>
        <v>#REF!</v>
      </c>
    </row>
    <row r="181" spans="1:14">
      <c r="A181" s="33"/>
      <c r="B181" s="34">
        <v>178</v>
      </c>
      <c r="C181" s="34">
        <v>16</v>
      </c>
      <c r="D181" s="37" t="s">
        <v>230</v>
      </c>
      <c r="E181" s="48">
        <v>167</v>
      </c>
      <c r="F181" s="49" t="s">
        <v>239</v>
      </c>
      <c r="G181" s="35">
        <v>0</v>
      </c>
      <c r="H181" s="35">
        <v>0</v>
      </c>
      <c r="I181" s="35">
        <v>0</v>
      </c>
      <c r="J181" s="37" t="e">
        <v>#REF!</v>
      </c>
      <c r="K181" s="35">
        <v>0</v>
      </c>
      <c r="L181" s="35">
        <v>0</v>
      </c>
      <c r="M181" s="35">
        <v>0</v>
      </c>
      <c r="N181" s="36" t="e">
        <f t="shared" si="2"/>
        <v>#REF!</v>
      </c>
    </row>
    <row r="182" spans="1:14">
      <c r="A182" s="33"/>
      <c r="B182" s="34">
        <v>179</v>
      </c>
      <c r="C182" s="34">
        <v>16</v>
      </c>
      <c r="D182" s="37" t="s">
        <v>230</v>
      </c>
      <c r="E182" s="48">
        <v>180</v>
      </c>
      <c r="F182" s="49" t="s">
        <v>235</v>
      </c>
      <c r="G182" s="35">
        <v>0</v>
      </c>
      <c r="H182" s="35">
        <v>0</v>
      </c>
      <c r="I182" s="35">
        <v>0</v>
      </c>
      <c r="J182" s="37" t="e">
        <v>#REF!</v>
      </c>
      <c r="K182" s="35">
        <v>0</v>
      </c>
      <c r="L182" s="35">
        <v>0</v>
      </c>
      <c r="M182" s="35">
        <v>0</v>
      </c>
      <c r="N182" s="36" t="e">
        <f t="shared" si="2"/>
        <v>#REF!</v>
      </c>
    </row>
    <row r="183" spans="1:14">
      <c r="A183" s="33"/>
      <c r="B183" s="34">
        <v>180</v>
      </c>
      <c r="C183" s="34">
        <v>16</v>
      </c>
      <c r="D183" s="37" t="s">
        <v>230</v>
      </c>
      <c r="E183" s="48">
        <v>239</v>
      </c>
      <c r="F183" s="49" t="s">
        <v>237</v>
      </c>
      <c r="G183" s="35">
        <v>82</v>
      </c>
      <c r="H183" s="35">
        <v>0</v>
      </c>
      <c r="I183" s="35">
        <v>16</v>
      </c>
      <c r="J183" s="37" t="e">
        <v>#REF!</v>
      </c>
      <c r="K183" s="35">
        <v>0</v>
      </c>
      <c r="L183" s="35">
        <v>0</v>
      </c>
      <c r="M183" s="35">
        <v>0</v>
      </c>
      <c r="N183" s="36" t="e">
        <f t="shared" si="2"/>
        <v>#REF!</v>
      </c>
    </row>
    <row r="184" spans="1:14">
      <c r="A184" s="33"/>
      <c r="B184" s="34">
        <v>181</v>
      </c>
      <c r="C184" s="34">
        <v>16</v>
      </c>
      <c r="D184" s="37" t="s">
        <v>230</v>
      </c>
      <c r="E184" s="48">
        <v>240</v>
      </c>
      <c r="F184" s="49" t="s">
        <v>243</v>
      </c>
      <c r="G184" s="35">
        <v>25</v>
      </c>
      <c r="H184" s="35">
        <v>0</v>
      </c>
      <c r="I184" s="35">
        <v>0</v>
      </c>
      <c r="J184" s="37" t="e">
        <v>#REF!</v>
      </c>
      <c r="K184" s="35">
        <v>0</v>
      </c>
      <c r="L184" s="35">
        <v>0</v>
      </c>
      <c r="M184" s="35">
        <v>0</v>
      </c>
      <c r="N184" s="36" t="e">
        <f t="shared" si="2"/>
        <v>#REF!</v>
      </c>
    </row>
    <row r="185" spans="1:14">
      <c r="A185" s="33"/>
      <c r="B185" s="34">
        <v>182</v>
      </c>
      <c r="C185" s="34">
        <v>16</v>
      </c>
      <c r="D185" s="37" t="s">
        <v>230</v>
      </c>
      <c r="E185" s="48">
        <v>256</v>
      </c>
      <c r="F185" s="49" t="s">
        <v>232</v>
      </c>
      <c r="G185" s="35">
        <v>0</v>
      </c>
      <c r="H185" s="35">
        <v>0</v>
      </c>
      <c r="I185" s="35">
        <v>0</v>
      </c>
      <c r="J185" s="37" t="e">
        <v>#REF!</v>
      </c>
      <c r="K185" s="35">
        <v>0</v>
      </c>
      <c r="L185" s="35">
        <v>0</v>
      </c>
      <c r="M185" s="35">
        <v>0</v>
      </c>
      <c r="N185" s="36" t="e">
        <f t="shared" si="2"/>
        <v>#REF!</v>
      </c>
    </row>
    <row r="186" spans="1:14">
      <c r="A186" s="33"/>
      <c r="B186" s="34">
        <v>183</v>
      </c>
      <c r="C186" s="34">
        <v>17</v>
      </c>
      <c r="D186" s="37" t="s">
        <v>244</v>
      </c>
      <c r="E186" s="48">
        <v>36</v>
      </c>
      <c r="F186" s="49" t="s">
        <v>248</v>
      </c>
      <c r="G186" s="35">
        <v>0</v>
      </c>
      <c r="H186" s="35">
        <v>0</v>
      </c>
      <c r="I186" s="35">
        <v>23</v>
      </c>
      <c r="J186" s="35">
        <v>0</v>
      </c>
      <c r="K186" s="35">
        <v>0</v>
      </c>
      <c r="L186" s="35">
        <v>0</v>
      </c>
      <c r="M186" s="35">
        <v>0</v>
      </c>
      <c r="N186" s="36">
        <f t="shared" si="2"/>
        <v>23</v>
      </c>
    </row>
    <row r="187" spans="1:14">
      <c r="A187" s="33"/>
      <c r="B187" s="34">
        <v>184</v>
      </c>
      <c r="C187" s="34">
        <v>17</v>
      </c>
      <c r="D187" s="37" t="s">
        <v>244</v>
      </c>
      <c r="E187" s="48">
        <v>173</v>
      </c>
      <c r="F187" s="49" t="s">
        <v>245</v>
      </c>
      <c r="G187" s="35">
        <v>0</v>
      </c>
      <c r="H187" s="35">
        <v>0</v>
      </c>
      <c r="I187" s="35">
        <v>17</v>
      </c>
      <c r="J187" s="35">
        <v>0</v>
      </c>
      <c r="K187" s="35">
        <v>0</v>
      </c>
      <c r="L187" s="35">
        <v>0</v>
      </c>
      <c r="M187" s="35">
        <v>0</v>
      </c>
      <c r="N187" s="36">
        <f t="shared" si="2"/>
        <v>17</v>
      </c>
    </row>
    <row r="188" spans="1:14">
      <c r="A188" s="33"/>
      <c r="B188" s="34">
        <v>185</v>
      </c>
      <c r="C188" s="34">
        <v>17</v>
      </c>
      <c r="D188" s="37" t="s">
        <v>244</v>
      </c>
      <c r="E188" s="48">
        <v>241</v>
      </c>
      <c r="F188" s="49" t="s">
        <v>246</v>
      </c>
      <c r="G188" s="35">
        <v>0</v>
      </c>
      <c r="H188" s="35">
        <v>0</v>
      </c>
      <c r="I188" s="35">
        <v>140</v>
      </c>
      <c r="J188" s="35">
        <v>0</v>
      </c>
      <c r="K188" s="35">
        <v>0</v>
      </c>
      <c r="L188" s="35">
        <v>0</v>
      </c>
      <c r="M188" s="35">
        <v>0</v>
      </c>
      <c r="N188" s="36">
        <f t="shared" si="2"/>
        <v>140</v>
      </c>
    </row>
    <row r="189" spans="1:14">
      <c r="A189" s="33"/>
      <c r="B189" s="34">
        <v>186</v>
      </c>
      <c r="C189" s="34">
        <v>17</v>
      </c>
      <c r="D189" s="37" t="s">
        <v>244</v>
      </c>
      <c r="E189" s="48">
        <v>283</v>
      </c>
      <c r="F189" s="49" t="s">
        <v>249</v>
      </c>
      <c r="G189" s="35">
        <v>0</v>
      </c>
      <c r="H189" s="35">
        <v>0</v>
      </c>
      <c r="I189" s="35">
        <v>6</v>
      </c>
      <c r="J189" s="35">
        <v>0</v>
      </c>
      <c r="K189" s="35">
        <v>0</v>
      </c>
      <c r="L189" s="35">
        <v>0</v>
      </c>
      <c r="M189" s="35">
        <v>0</v>
      </c>
      <c r="N189" s="36">
        <f t="shared" si="2"/>
        <v>6</v>
      </c>
    </row>
    <row r="190" spans="1:14">
      <c r="A190" s="33"/>
      <c r="B190" s="34">
        <v>187</v>
      </c>
      <c r="C190" s="34">
        <v>17</v>
      </c>
      <c r="D190" s="37" t="s">
        <v>244</v>
      </c>
      <c r="E190" s="48">
        <v>294</v>
      </c>
      <c r="F190" s="49" t="s">
        <v>247</v>
      </c>
      <c r="G190" s="35">
        <v>0</v>
      </c>
      <c r="H190" s="35">
        <v>0</v>
      </c>
      <c r="I190" s="35">
        <v>4</v>
      </c>
      <c r="J190" s="35">
        <v>0</v>
      </c>
      <c r="K190" s="35">
        <v>0</v>
      </c>
      <c r="L190" s="35">
        <v>0</v>
      </c>
      <c r="M190" s="35">
        <v>0</v>
      </c>
      <c r="N190" s="36">
        <f t="shared" si="2"/>
        <v>4</v>
      </c>
    </row>
    <row r="191" spans="1:14">
      <c r="A191" s="33"/>
      <c r="B191" s="34">
        <v>188</v>
      </c>
      <c r="C191" s="34">
        <v>18</v>
      </c>
      <c r="D191" s="37" t="s">
        <v>250</v>
      </c>
      <c r="E191" s="48">
        <v>169</v>
      </c>
      <c r="F191" s="49" t="s">
        <v>253</v>
      </c>
      <c r="G191" s="35">
        <v>0</v>
      </c>
      <c r="H191" s="35">
        <v>18</v>
      </c>
      <c r="I191" s="35">
        <v>0</v>
      </c>
      <c r="J191" s="35">
        <v>0</v>
      </c>
      <c r="K191" s="35">
        <v>0</v>
      </c>
      <c r="L191" s="35">
        <v>0</v>
      </c>
      <c r="M191" s="35">
        <v>0</v>
      </c>
      <c r="N191" s="36">
        <f t="shared" si="2"/>
        <v>18</v>
      </c>
    </row>
    <row r="192" spans="1:14">
      <c r="A192" s="33"/>
      <c r="B192" s="34">
        <v>189</v>
      </c>
      <c r="C192" s="34">
        <v>18</v>
      </c>
      <c r="D192" s="37" t="s">
        <v>250</v>
      </c>
      <c r="E192" s="48">
        <v>257</v>
      </c>
      <c r="F192" s="49" t="s">
        <v>252</v>
      </c>
      <c r="G192" s="35">
        <v>0</v>
      </c>
      <c r="H192" s="35">
        <v>0</v>
      </c>
      <c r="I192" s="35">
        <v>0</v>
      </c>
      <c r="J192" s="35">
        <v>0</v>
      </c>
      <c r="K192" s="35">
        <v>0</v>
      </c>
      <c r="L192" s="35">
        <v>0</v>
      </c>
      <c r="M192" s="35">
        <v>0</v>
      </c>
      <c r="N192" s="36">
        <f t="shared" si="2"/>
        <v>0</v>
      </c>
    </row>
    <row r="193" spans="1:14">
      <c r="A193" s="33"/>
      <c r="B193" s="34">
        <v>190</v>
      </c>
      <c r="C193" s="34">
        <v>18</v>
      </c>
      <c r="D193" s="37" t="s">
        <v>250</v>
      </c>
      <c r="E193" s="48">
        <v>310</v>
      </c>
      <c r="F193" s="49" t="s">
        <v>254</v>
      </c>
      <c r="G193" s="35">
        <v>0</v>
      </c>
      <c r="H193" s="35">
        <v>0</v>
      </c>
      <c r="I193" s="35">
        <v>0</v>
      </c>
      <c r="J193" s="35">
        <v>0</v>
      </c>
      <c r="K193" s="35">
        <v>0</v>
      </c>
      <c r="L193" s="35">
        <v>0</v>
      </c>
      <c r="M193" s="35">
        <v>0</v>
      </c>
      <c r="N193" s="36">
        <f t="shared" si="2"/>
        <v>0</v>
      </c>
    </row>
    <row r="194" spans="1:14">
      <c r="A194" s="33"/>
      <c r="B194" s="34">
        <v>191</v>
      </c>
      <c r="C194" s="34">
        <v>18</v>
      </c>
      <c r="D194" s="37" t="s">
        <v>250</v>
      </c>
      <c r="E194" s="48">
        <v>311</v>
      </c>
      <c r="F194" s="49" t="s">
        <v>251</v>
      </c>
      <c r="G194" s="35">
        <v>0</v>
      </c>
      <c r="H194" s="35">
        <v>1</v>
      </c>
      <c r="I194" s="35">
        <v>0</v>
      </c>
      <c r="J194" s="35">
        <v>0</v>
      </c>
      <c r="K194" s="35">
        <v>0</v>
      </c>
      <c r="L194" s="35">
        <v>0</v>
      </c>
      <c r="M194" s="35">
        <v>0</v>
      </c>
      <c r="N194" s="36">
        <f t="shared" si="2"/>
        <v>1</v>
      </c>
    </row>
    <row r="195" spans="1:14">
      <c r="A195" s="33"/>
      <c r="B195" s="34">
        <v>192</v>
      </c>
      <c r="C195" s="34">
        <v>19</v>
      </c>
      <c r="D195" s="37" t="s">
        <v>24</v>
      </c>
      <c r="E195" s="48">
        <v>37</v>
      </c>
      <c r="F195" s="49" t="s">
        <v>268</v>
      </c>
      <c r="G195" s="35">
        <v>0</v>
      </c>
      <c r="H195" s="35">
        <v>0</v>
      </c>
      <c r="I195" s="35">
        <v>0</v>
      </c>
      <c r="J195" s="35">
        <v>0</v>
      </c>
      <c r="K195" s="35">
        <v>0</v>
      </c>
      <c r="L195" s="35">
        <v>0</v>
      </c>
      <c r="M195" s="35">
        <v>0</v>
      </c>
      <c r="N195" s="36">
        <f t="shared" si="2"/>
        <v>0</v>
      </c>
    </row>
    <row r="196" spans="1:14">
      <c r="A196" s="33"/>
      <c r="B196" s="34">
        <v>193</v>
      </c>
      <c r="C196" s="34">
        <v>19</v>
      </c>
      <c r="D196" s="37" t="s">
        <v>24</v>
      </c>
      <c r="E196" s="48">
        <v>38</v>
      </c>
      <c r="F196" s="49" t="s">
        <v>272</v>
      </c>
      <c r="G196" s="35">
        <v>0</v>
      </c>
      <c r="H196" s="35">
        <v>0</v>
      </c>
      <c r="I196" s="35">
        <v>0</v>
      </c>
      <c r="J196" s="35">
        <v>0</v>
      </c>
      <c r="K196" s="35">
        <v>0</v>
      </c>
      <c r="L196" s="35">
        <v>0</v>
      </c>
      <c r="M196" s="35">
        <v>0</v>
      </c>
      <c r="N196" s="36">
        <f t="shared" ref="N196:N259" si="3">SUM(G196:M196)</f>
        <v>0</v>
      </c>
    </row>
    <row r="197" spans="1:14">
      <c r="A197" s="33"/>
      <c r="B197" s="34">
        <v>194</v>
      </c>
      <c r="C197" s="34">
        <v>19</v>
      </c>
      <c r="D197" s="37" t="s">
        <v>24</v>
      </c>
      <c r="E197" s="48">
        <v>90</v>
      </c>
      <c r="F197" s="49" t="s">
        <v>261</v>
      </c>
      <c r="G197" s="35">
        <v>0</v>
      </c>
      <c r="H197" s="35">
        <v>0</v>
      </c>
      <c r="I197" s="35">
        <v>0</v>
      </c>
      <c r="J197" s="35">
        <v>0</v>
      </c>
      <c r="K197" s="35">
        <v>0</v>
      </c>
      <c r="L197" s="35">
        <v>0</v>
      </c>
      <c r="M197" s="35">
        <v>0</v>
      </c>
      <c r="N197" s="36">
        <f t="shared" si="3"/>
        <v>0</v>
      </c>
    </row>
    <row r="198" spans="1:14">
      <c r="A198" s="33"/>
      <c r="B198" s="34">
        <v>195</v>
      </c>
      <c r="C198" s="34">
        <v>19</v>
      </c>
      <c r="D198" s="37" t="s">
        <v>24</v>
      </c>
      <c r="E198" s="48">
        <v>91</v>
      </c>
      <c r="F198" s="49" t="s">
        <v>267</v>
      </c>
      <c r="G198" s="35">
        <v>0</v>
      </c>
      <c r="H198" s="35">
        <v>0</v>
      </c>
      <c r="I198" s="35">
        <v>0</v>
      </c>
      <c r="J198" s="35">
        <v>0</v>
      </c>
      <c r="K198" s="35">
        <v>0</v>
      </c>
      <c r="L198" s="35">
        <v>0</v>
      </c>
      <c r="M198" s="35">
        <v>0</v>
      </c>
      <c r="N198" s="36">
        <f t="shared" si="3"/>
        <v>0</v>
      </c>
    </row>
    <row r="199" spans="1:14">
      <c r="A199" s="33"/>
      <c r="B199" s="34">
        <v>196</v>
      </c>
      <c r="C199" s="34">
        <v>19</v>
      </c>
      <c r="D199" s="37" t="s">
        <v>24</v>
      </c>
      <c r="E199" s="48">
        <v>123</v>
      </c>
      <c r="F199" s="49" t="s">
        <v>265</v>
      </c>
      <c r="G199" s="35">
        <v>0</v>
      </c>
      <c r="H199" s="35">
        <v>0</v>
      </c>
      <c r="I199" s="35">
        <v>0</v>
      </c>
      <c r="J199" s="35">
        <v>0</v>
      </c>
      <c r="K199" s="35">
        <v>0</v>
      </c>
      <c r="L199" s="35">
        <v>0</v>
      </c>
      <c r="M199" s="35">
        <v>0</v>
      </c>
      <c r="N199" s="36">
        <f t="shared" si="3"/>
        <v>0</v>
      </c>
    </row>
    <row r="200" spans="1:14">
      <c r="A200" s="33"/>
      <c r="B200" s="34">
        <v>197</v>
      </c>
      <c r="C200" s="34">
        <v>19</v>
      </c>
      <c r="D200" s="37" t="s">
        <v>24</v>
      </c>
      <c r="E200" s="48">
        <v>135</v>
      </c>
      <c r="F200" s="49" t="s">
        <v>263</v>
      </c>
      <c r="G200" s="35">
        <v>0</v>
      </c>
      <c r="H200" s="35">
        <v>0</v>
      </c>
      <c r="I200" s="35">
        <v>0</v>
      </c>
      <c r="J200" s="35">
        <v>0</v>
      </c>
      <c r="K200" s="35">
        <v>0</v>
      </c>
      <c r="L200" s="35">
        <v>0</v>
      </c>
      <c r="M200" s="35">
        <v>0</v>
      </c>
      <c r="N200" s="36">
        <f t="shared" si="3"/>
        <v>0</v>
      </c>
    </row>
    <row r="201" spans="1:14">
      <c r="A201" s="33"/>
      <c r="B201" s="34">
        <v>198</v>
      </c>
      <c r="C201" s="34">
        <v>19</v>
      </c>
      <c r="D201" s="37" t="s">
        <v>24</v>
      </c>
      <c r="E201" s="48">
        <v>213</v>
      </c>
      <c r="F201" s="49" t="s">
        <v>260</v>
      </c>
      <c r="G201" s="35">
        <v>0</v>
      </c>
      <c r="H201" s="35">
        <v>0</v>
      </c>
      <c r="I201" s="35">
        <v>126</v>
      </c>
      <c r="J201" s="35">
        <v>0</v>
      </c>
      <c r="K201" s="35">
        <v>0</v>
      </c>
      <c r="L201" s="35">
        <v>0</v>
      </c>
      <c r="M201" s="35">
        <v>0</v>
      </c>
      <c r="N201" s="36">
        <f t="shared" si="3"/>
        <v>126</v>
      </c>
    </row>
    <row r="202" spans="1:14">
      <c r="A202" s="33"/>
      <c r="B202" s="34">
        <v>199</v>
      </c>
      <c r="C202" s="34">
        <v>19</v>
      </c>
      <c r="D202" s="37" t="s">
        <v>24</v>
      </c>
      <c r="E202" s="48">
        <v>242</v>
      </c>
      <c r="F202" s="49" t="s">
        <v>259</v>
      </c>
      <c r="G202" s="35">
        <v>0</v>
      </c>
      <c r="H202" s="35">
        <v>0</v>
      </c>
      <c r="I202" s="35">
        <v>0</v>
      </c>
      <c r="J202" s="35">
        <v>0</v>
      </c>
      <c r="K202" s="35">
        <v>0</v>
      </c>
      <c r="L202" s="35">
        <v>0</v>
      </c>
      <c r="M202" s="35">
        <v>0</v>
      </c>
      <c r="N202" s="36">
        <f t="shared" si="3"/>
        <v>0</v>
      </c>
    </row>
    <row r="203" spans="1:14">
      <c r="A203" s="33"/>
      <c r="B203" s="34">
        <v>200</v>
      </c>
      <c r="C203" s="34">
        <v>19</v>
      </c>
      <c r="D203" s="37" t="s">
        <v>24</v>
      </c>
      <c r="E203" s="48">
        <v>254</v>
      </c>
      <c r="F203" s="49" t="s">
        <v>266</v>
      </c>
      <c r="G203" s="35">
        <v>0</v>
      </c>
      <c r="H203" s="35">
        <v>0</v>
      </c>
      <c r="I203" s="35">
        <v>0</v>
      </c>
      <c r="J203" s="35">
        <v>0</v>
      </c>
      <c r="K203" s="35">
        <v>0</v>
      </c>
      <c r="L203" s="35">
        <v>0</v>
      </c>
      <c r="M203" s="35">
        <v>0</v>
      </c>
      <c r="N203" s="36">
        <f t="shared" si="3"/>
        <v>0</v>
      </c>
    </row>
    <row r="204" spans="1:14">
      <c r="A204" s="33"/>
      <c r="B204" s="34">
        <v>201</v>
      </c>
      <c r="C204" s="34">
        <v>19</v>
      </c>
      <c r="D204" s="37" t="s">
        <v>24</v>
      </c>
      <c r="E204" s="48">
        <v>289</v>
      </c>
      <c r="F204" s="49" t="s">
        <v>264</v>
      </c>
      <c r="G204" s="35">
        <v>0</v>
      </c>
      <c r="H204" s="35">
        <v>0</v>
      </c>
      <c r="I204" s="35">
        <v>4</v>
      </c>
      <c r="J204" s="35">
        <v>0</v>
      </c>
      <c r="K204" s="35">
        <v>0</v>
      </c>
      <c r="L204" s="35">
        <v>0</v>
      </c>
      <c r="M204" s="35">
        <v>0</v>
      </c>
      <c r="N204" s="36">
        <f t="shared" si="3"/>
        <v>4</v>
      </c>
    </row>
    <row r="205" spans="1:14">
      <c r="A205" s="33"/>
      <c r="B205" s="34">
        <v>202</v>
      </c>
      <c r="C205" s="34">
        <v>19</v>
      </c>
      <c r="D205" s="37" t="s">
        <v>24</v>
      </c>
      <c r="E205" s="48">
        <v>290</v>
      </c>
      <c r="F205" s="49" t="s">
        <v>258</v>
      </c>
      <c r="G205" s="35">
        <v>0</v>
      </c>
      <c r="H205" s="35">
        <v>0</v>
      </c>
      <c r="I205" s="35">
        <v>4</v>
      </c>
      <c r="J205" s="35">
        <v>0</v>
      </c>
      <c r="K205" s="35">
        <v>0</v>
      </c>
      <c r="L205" s="35">
        <v>0</v>
      </c>
      <c r="M205" s="35">
        <v>0</v>
      </c>
      <c r="N205" s="36">
        <f t="shared" si="3"/>
        <v>4</v>
      </c>
    </row>
    <row r="206" spans="1:14">
      <c r="A206" s="33"/>
      <c r="B206" s="34">
        <v>203</v>
      </c>
      <c r="C206" s="34">
        <v>19</v>
      </c>
      <c r="D206" s="37" t="s">
        <v>24</v>
      </c>
      <c r="E206" s="48">
        <v>295</v>
      </c>
      <c r="F206" s="49" t="s">
        <v>262</v>
      </c>
      <c r="G206" s="35">
        <v>0</v>
      </c>
      <c r="H206" s="35">
        <v>0</v>
      </c>
      <c r="I206" s="35">
        <v>35</v>
      </c>
      <c r="J206" s="35">
        <v>0</v>
      </c>
      <c r="K206" s="35">
        <v>0</v>
      </c>
      <c r="L206" s="35">
        <v>0</v>
      </c>
      <c r="M206" s="35">
        <v>0</v>
      </c>
      <c r="N206" s="36">
        <f t="shared" si="3"/>
        <v>35</v>
      </c>
    </row>
    <row r="207" spans="1:14">
      <c r="A207" s="33"/>
      <c r="B207" s="34">
        <v>204</v>
      </c>
      <c r="C207" s="34">
        <v>19</v>
      </c>
      <c r="D207" s="37" t="s">
        <v>24</v>
      </c>
      <c r="E207" s="48">
        <v>296</v>
      </c>
      <c r="F207" s="49" t="s">
        <v>257</v>
      </c>
      <c r="G207" s="35">
        <v>0</v>
      </c>
      <c r="H207" s="35">
        <v>0</v>
      </c>
      <c r="I207" s="35">
        <v>0</v>
      </c>
      <c r="J207" s="35">
        <v>0</v>
      </c>
      <c r="K207" s="35">
        <v>0</v>
      </c>
      <c r="L207" s="35">
        <v>0</v>
      </c>
      <c r="M207" s="35">
        <v>0</v>
      </c>
      <c r="N207" s="36">
        <f t="shared" si="3"/>
        <v>0</v>
      </c>
    </row>
    <row r="208" spans="1:14">
      <c r="A208" s="33"/>
      <c r="B208" s="34">
        <v>205</v>
      </c>
      <c r="C208" s="34">
        <v>19</v>
      </c>
      <c r="D208" s="37" t="s">
        <v>24</v>
      </c>
      <c r="E208" s="48">
        <v>300</v>
      </c>
      <c r="F208" s="49" t="s">
        <v>269</v>
      </c>
      <c r="G208" s="35">
        <v>0</v>
      </c>
      <c r="H208" s="35">
        <v>0</v>
      </c>
      <c r="I208" s="35">
        <v>156</v>
      </c>
      <c r="J208" s="35">
        <v>0</v>
      </c>
      <c r="K208" s="35">
        <v>0</v>
      </c>
      <c r="L208" s="35">
        <v>0</v>
      </c>
      <c r="M208" s="35">
        <v>0</v>
      </c>
      <c r="N208" s="36">
        <f t="shared" si="3"/>
        <v>156</v>
      </c>
    </row>
    <row r="209" spans="1:14">
      <c r="A209" s="33"/>
      <c r="B209" s="34">
        <v>206</v>
      </c>
      <c r="C209" s="34">
        <v>19</v>
      </c>
      <c r="D209" s="37" t="s">
        <v>24</v>
      </c>
      <c r="E209" s="48">
        <v>314</v>
      </c>
      <c r="F209" s="49" t="s">
        <v>270</v>
      </c>
      <c r="G209" s="35">
        <v>0</v>
      </c>
      <c r="H209" s="35">
        <v>0</v>
      </c>
      <c r="I209" s="35">
        <v>0</v>
      </c>
      <c r="J209" s="35">
        <v>0</v>
      </c>
      <c r="K209" s="35">
        <v>0</v>
      </c>
      <c r="L209" s="35">
        <v>0</v>
      </c>
      <c r="M209" s="35">
        <v>0</v>
      </c>
      <c r="N209" s="36">
        <f t="shared" si="3"/>
        <v>0</v>
      </c>
    </row>
    <row r="210" spans="1:14">
      <c r="A210" s="33"/>
      <c r="B210" s="34">
        <v>207</v>
      </c>
      <c r="C210" s="34">
        <v>19</v>
      </c>
      <c r="D210" s="37" t="s">
        <v>24</v>
      </c>
      <c r="E210" s="48">
        <v>332</v>
      </c>
      <c r="F210" s="49" t="s">
        <v>255</v>
      </c>
      <c r="G210" s="35">
        <v>0</v>
      </c>
      <c r="H210" s="35">
        <v>0</v>
      </c>
      <c r="I210" s="35">
        <v>0</v>
      </c>
      <c r="J210" s="35">
        <v>0</v>
      </c>
      <c r="K210" s="35">
        <v>0</v>
      </c>
      <c r="L210" s="35">
        <v>0</v>
      </c>
      <c r="M210" s="35">
        <v>0</v>
      </c>
      <c r="N210" s="36">
        <f t="shared" si="3"/>
        <v>0</v>
      </c>
    </row>
    <row r="211" spans="1:14">
      <c r="A211" s="33"/>
      <c r="B211" s="34">
        <v>208</v>
      </c>
      <c r="C211" s="34">
        <v>19</v>
      </c>
      <c r="D211" s="37" t="s">
        <v>24</v>
      </c>
      <c r="E211" s="48">
        <v>333</v>
      </c>
      <c r="F211" s="49" t="s">
        <v>271</v>
      </c>
      <c r="G211" s="35">
        <v>0</v>
      </c>
      <c r="H211" s="35">
        <v>0</v>
      </c>
      <c r="I211" s="35">
        <v>172</v>
      </c>
      <c r="J211" s="35">
        <v>0</v>
      </c>
      <c r="K211" s="35">
        <v>0</v>
      </c>
      <c r="L211" s="35">
        <v>0</v>
      </c>
      <c r="M211" s="35">
        <v>0</v>
      </c>
      <c r="N211" s="36">
        <f t="shared" si="3"/>
        <v>172</v>
      </c>
    </row>
    <row r="212" spans="1:14">
      <c r="A212" s="33"/>
      <c r="B212" s="34">
        <v>209</v>
      </c>
      <c r="C212" s="34">
        <v>20</v>
      </c>
      <c r="D212" s="37" t="s">
        <v>273</v>
      </c>
      <c r="E212" s="48">
        <v>39</v>
      </c>
      <c r="F212" s="49" t="s">
        <v>273</v>
      </c>
      <c r="G212" s="35">
        <v>0</v>
      </c>
      <c r="H212" s="35">
        <v>0</v>
      </c>
      <c r="I212" s="35">
        <v>65</v>
      </c>
      <c r="J212" s="35">
        <v>0</v>
      </c>
      <c r="K212" s="35">
        <v>0</v>
      </c>
      <c r="L212" s="35">
        <v>0</v>
      </c>
      <c r="M212" s="35">
        <v>0</v>
      </c>
      <c r="N212" s="36">
        <f t="shared" si="3"/>
        <v>65</v>
      </c>
    </row>
    <row r="213" spans="1:14">
      <c r="A213" s="33"/>
      <c r="B213" s="34">
        <v>210</v>
      </c>
      <c r="C213" s="34">
        <v>20</v>
      </c>
      <c r="D213" s="37" t="s">
        <v>273</v>
      </c>
      <c r="E213" s="48">
        <v>145</v>
      </c>
      <c r="F213" s="49" t="s">
        <v>275</v>
      </c>
      <c r="G213" s="35">
        <v>0</v>
      </c>
      <c r="H213" s="35">
        <v>20</v>
      </c>
      <c r="I213" s="35">
        <v>0</v>
      </c>
      <c r="J213" s="35">
        <v>0</v>
      </c>
      <c r="K213" s="35">
        <v>0</v>
      </c>
      <c r="L213" s="35">
        <v>0</v>
      </c>
      <c r="M213" s="35">
        <v>0</v>
      </c>
      <c r="N213" s="36">
        <f t="shared" si="3"/>
        <v>20</v>
      </c>
    </row>
    <row r="214" spans="1:14">
      <c r="A214" s="33"/>
      <c r="B214" s="34">
        <v>211</v>
      </c>
      <c r="C214" s="34">
        <v>20</v>
      </c>
      <c r="D214" s="37" t="s">
        <v>273</v>
      </c>
      <c r="E214" s="48">
        <v>155</v>
      </c>
      <c r="F214" s="49" t="s">
        <v>278</v>
      </c>
      <c r="G214" s="35">
        <v>0</v>
      </c>
      <c r="H214" s="35">
        <v>20</v>
      </c>
      <c r="I214" s="35">
        <v>3</v>
      </c>
      <c r="J214" s="35">
        <v>0</v>
      </c>
      <c r="K214" s="35">
        <v>0</v>
      </c>
      <c r="L214" s="35">
        <v>0</v>
      </c>
      <c r="M214" s="35">
        <v>0</v>
      </c>
      <c r="N214" s="36">
        <f t="shared" si="3"/>
        <v>23</v>
      </c>
    </row>
    <row r="215" spans="1:14">
      <c r="A215" s="33"/>
      <c r="B215" s="34">
        <v>212</v>
      </c>
      <c r="C215" s="34">
        <v>20</v>
      </c>
      <c r="D215" s="37" t="s">
        <v>273</v>
      </c>
      <c r="E215" s="48">
        <v>157</v>
      </c>
      <c r="F215" s="49" t="s">
        <v>274</v>
      </c>
      <c r="G215" s="35">
        <v>0</v>
      </c>
      <c r="H215" s="35">
        <v>0</v>
      </c>
      <c r="I215" s="35">
        <v>0</v>
      </c>
      <c r="J215" s="35">
        <v>0</v>
      </c>
      <c r="K215" s="35">
        <v>0</v>
      </c>
      <c r="L215" s="35">
        <v>0</v>
      </c>
      <c r="M215" s="35">
        <v>0</v>
      </c>
      <c r="N215" s="36">
        <f t="shared" si="3"/>
        <v>0</v>
      </c>
    </row>
    <row r="216" spans="1:14">
      <c r="A216" s="33"/>
      <c r="B216" s="34">
        <v>213</v>
      </c>
      <c r="C216" s="34">
        <v>20</v>
      </c>
      <c r="D216" s="37" t="s">
        <v>273</v>
      </c>
      <c r="E216" s="48">
        <v>158</v>
      </c>
      <c r="F216" s="49" t="s">
        <v>277</v>
      </c>
      <c r="G216" s="35">
        <v>0</v>
      </c>
      <c r="H216" s="35">
        <v>0</v>
      </c>
      <c r="I216" s="35">
        <v>0</v>
      </c>
      <c r="J216" s="35">
        <v>0</v>
      </c>
      <c r="K216" s="35">
        <v>0</v>
      </c>
      <c r="L216" s="35">
        <v>0</v>
      </c>
      <c r="M216" s="35">
        <v>0</v>
      </c>
      <c r="N216" s="36">
        <f t="shared" si="3"/>
        <v>0</v>
      </c>
    </row>
    <row r="217" spans="1:14">
      <c r="A217" s="33"/>
      <c r="B217" s="34">
        <v>214</v>
      </c>
      <c r="C217" s="34">
        <v>20</v>
      </c>
      <c r="D217" s="37" t="s">
        <v>273</v>
      </c>
      <c r="E217" s="48">
        <v>243</v>
      </c>
      <c r="F217" s="49" t="s">
        <v>276</v>
      </c>
      <c r="G217" s="35">
        <v>0</v>
      </c>
      <c r="H217" s="35">
        <v>31</v>
      </c>
      <c r="I217" s="35">
        <v>43</v>
      </c>
      <c r="J217" s="35">
        <v>0</v>
      </c>
      <c r="K217" s="35">
        <v>0</v>
      </c>
      <c r="L217" s="35">
        <v>0</v>
      </c>
      <c r="M217" s="35">
        <v>0</v>
      </c>
      <c r="N217" s="36">
        <f t="shared" si="3"/>
        <v>74</v>
      </c>
    </row>
    <row r="218" spans="1:14">
      <c r="A218" s="33"/>
      <c r="B218" s="34">
        <v>215</v>
      </c>
      <c r="C218" s="34">
        <v>21</v>
      </c>
      <c r="D218" s="37" t="s">
        <v>279</v>
      </c>
      <c r="E218" s="48">
        <v>40</v>
      </c>
      <c r="F218" s="49" t="s">
        <v>284</v>
      </c>
      <c r="G218" s="35">
        <v>0</v>
      </c>
      <c r="H218" s="35">
        <v>796</v>
      </c>
      <c r="I218" s="35">
        <v>0</v>
      </c>
      <c r="J218" s="35">
        <v>0</v>
      </c>
      <c r="K218" s="35">
        <v>304</v>
      </c>
      <c r="L218" s="35">
        <v>0</v>
      </c>
      <c r="M218" s="35">
        <v>0</v>
      </c>
      <c r="N218" s="36">
        <f t="shared" si="3"/>
        <v>1100</v>
      </c>
    </row>
    <row r="219" spans="1:14">
      <c r="A219" s="33"/>
      <c r="B219" s="34">
        <v>216</v>
      </c>
      <c r="C219" s="34">
        <v>21</v>
      </c>
      <c r="D219" s="37" t="s">
        <v>279</v>
      </c>
      <c r="E219" s="48">
        <v>93</v>
      </c>
      <c r="F219" s="49" t="s">
        <v>280</v>
      </c>
      <c r="G219" s="35">
        <v>0</v>
      </c>
      <c r="H219" s="35">
        <v>123</v>
      </c>
      <c r="I219" s="35">
        <v>0</v>
      </c>
      <c r="J219" s="35">
        <v>0</v>
      </c>
      <c r="K219" s="35">
        <v>30</v>
      </c>
      <c r="L219" s="35">
        <v>0</v>
      </c>
      <c r="M219" s="35">
        <v>0</v>
      </c>
      <c r="N219" s="36">
        <f t="shared" si="3"/>
        <v>153</v>
      </c>
    </row>
    <row r="220" spans="1:14">
      <c r="A220" s="33"/>
      <c r="B220" s="34">
        <v>217</v>
      </c>
      <c r="C220" s="34">
        <v>21</v>
      </c>
      <c r="D220" s="37" t="s">
        <v>279</v>
      </c>
      <c r="E220" s="48">
        <v>149</v>
      </c>
      <c r="F220" s="49" t="s">
        <v>287</v>
      </c>
      <c r="G220" s="35">
        <v>0</v>
      </c>
      <c r="H220" s="35">
        <v>245</v>
      </c>
      <c r="I220" s="35">
        <v>0</v>
      </c>
      <c r="J220" s="35">
        <v>0</v>
      </c>
      <c r="K220" s="35">
        <v>69</v>
      </c>
      <c r="L220" s="35">
        <v>0</v>
      </c>
      <c r="M220" s="35">
        <v>0</v>
      </c>
      <c r="N220" s="36">
        <f t="shared" si="3"/>
        <v>314</v>
      </c>
    </row>
    <row r="221" spans="1:14">
      <c r="A221" s="33"/>
      <c r="B221" s="34">
        <v>218</v>
      </c>
      <c r="C221" s="34">
        <v>21</v>
      </c>
      <c r="D221" s="37" t="s">
        <v>279</v>
      </c>
      <c r="E221" s="48">
        <v>150</v>
      </c>
      <c r="F221" s="49" t="s">
        <v>288</v>
      </c>
      <c r="G221" s="35">
        <v>0</v>
      </c>
      <c r="H221" s="35">
        <v>451</v>
      </c>
      <c r="I221" s="35">
        <v>0</v>
      </c>
      <c r="J221" s="35">
        <v>0</v>
      </c>
      <c r="K221" s="35">
        <v>116</v>
      </c>
      <c r="L221" s="35">
        <v>0</v>
      </c>
      <c r="M221" s="35">
        <v>0</v>
      </c>
      <c r="N221" s="36">
        <f t="shared" si="3"/>
        <v>567</v>
      </c>
    </row>
    <row r="222" spans="1:14">
      <c r="A222" s="33"/>
      <c r="B222" s="34">
        <v>219</v>
      </c>
      <c r="C222" s="34">
        <v>21</v>
      </c>
      <c r="D222" s="37" t="s">
        <v>279</v>
      </c>
      <c r="E222" s="48">
        <v>151</v>
      </c>
      <c r="F222" s="49" t="s">
        <v>281</v>
      </c>
      <c r="G222" s="35">
        <v>0</v>
      </c>
      <c r="H222" s="35">
        <v>162</v>
      </c>
      <c r="I222" s="35">
        <v>0</v>
      </c>
      <c r="J222" s="35">
        <v>0</v>
      </c>
      <c r="K222" s="35">
        <v>66</v>
      </c>
      <c r="L222" s="35">
        <v>0</v>
      </c>
      <c r="M222" s="35">
        <v>0</v>
      </c>
      <c r="N222" s="36">
        <f t="shared" si="3"/>
        <v>228</v>
      </c>
    </row>
    <row r="223" spans="1:14">
      <c r="A223" s="33"/>
      <c r="B223" s="34">
        <v>220</v>
      </c>
      <c r="C223" s="34">
        <v>21</v>
      </c>
      <c r="D223" s="37" t="s">
        <v>279</v>
      </c>
      <c r="E223" s="48">
        <v>152</v>
      </c>
      <c r="F223" s="49" t="s">
        <v>283</v>
      </c>
      <c r="G223" s="35">
        <v>0</v>
      </c>
      <c r="H223" s="35">
        <v>232</v>
      </c>
      <c r="I223" s="35">
        <v>0</v>
      </c>
      <c r="J223" s="35">
        <v>0</v>
      </c>
      <c r="K223" s="35">
        <v>0</v>
      </c>
      <c r="L223" s="35">
        <v>0</v>
      </c>
      <c r="M223" s="35">
        <v>0</v>
      </c>
      <c r="N223" s="36">
        <f t="shared" si="3"/>
        <v>232</v>
      </c>
    </row>
    <row r="224" spans="1:14">
      <c r="A224" s="33"/>
      <c r="B224" s="34">
        <v>221</v>
      </c>
      <c r="C224" s="34">
        <v>21</v>
      </c>
      <c r="D224" s="37" t="s">
        <v>279</v>
      </c>
      <c r="E224" s="48">
        <v>153</v>
      </c>
      <c r="F224" s="49" t="s">
        <v>289</v>
      </c>
      <c r="G224" s="35">
        <v>0</v>
      </c>
      <c r="H224" s="35">
        <v>288</v>
      </c>
      <c r="I224" s="35">
        <v>0</v>
      </c>
      <c r="J224" s="35">
        <v>0</v>
      </c>
      <c r="K224" s="35">
        <v>36</v>
      </c>
      <c r="L224" s="35">
        <v>0</v>
      </c>
      <c r="M224" s="35">
        <v>0</v>
      </c>
      <c r="N224" s="36">
        <f t="shared" si="3"/>
        <v>324</v>
      </c>
    </row>
    <row r="225" spans="1:14">
      <c r="A225" s="33"/>
      <c r="B225" s="34">
        <v>222</v>
      </c>
      <c r="C225" s="34">
        <v>21</v>
      </c>
      <c r="D225" s="37" t="s">
        <v>279</v>
      </c>
      <c r="E225" s="48">
        <v>175</v>
      </c>
      <c r="F225" s="49" t="s">
        <v>285</v>
      </c>
      <c r="G225" s="35">
        <v>0</v>
      </c>
      <c r="H225" s="35">
        <v>247</v>
      </c>
      <c r="I225" s="35">
        <v>0</v>
      </c>
      <c r="J225" s="35">
        <v>0</v>
      </c>
      <c r="K225" s="35">
        <v>108</v>
      </c>
      <c r="L225" s="35">
        <v>0</v>
      </c>
      <c r="M225" s="35">
        <v>0</v>
      </c>
      <c r="N225" s="36">
        <f t="shared" si="3"/>
        <v>355</v>
      </c>
    </row>
    <row r="226" spans="1:14">
      <c r="A226" s="33"/>
      <c r="B226" s="34">
        <v>223</v>
      </c>
      <c r="C226" s="34">
        <v>21</v>
      </c>
      <c r="D226" s="37" t="s">
        <v>279</v>
      </c>
      <c r="E226" s="48">
        <v>261</v>
      </c>
      <c r="F226" s="49" t="s">
        <v>286</v>
      </c>
      <c r="G226" s="35">
        <v>0</v>
      </c>
      <c r="H226" s="35">
        <v>420</v>
      </c>
      <c r="I226" s="35">
        <v>0</v>
      </c>
      <c r="J226" s="35">
        <v>0</v>
      </c>
      <c r="K226" s="35">
        <v>114</v>
      </c>
      <c r="L226" s="35">
        <v>0</v>
      </c>
      <c r="M226" s="35">
        <v>0</v>
      </c>
      <c r="N226" s="36">
        <f t="shared" si="3"/>
        <v>534</v>
      </c>
    </row>
    <row r="227" spans="1:14">
      <c r="A227" s="33"/>
      <c r="B227" s="34">
        <v>224</v>
      </c>
      <c r="C227" s="34">
        <v>21</v>
      </c>
      <c r="D227" s="37" t="s">
        <v>279</v>
      </c>
      <c r="E227" s="48">
        <v>265</v>
      </c>
      <c r="F227" s="49" t="s">
        <v>282</v>
      </c>
      <c r="G227" s="35">
        <v>0</v>
      </c>
      <c r="H227" s="35">
        <v>157</v>
      </c>
      <c r="I227" s="35">
        <v>55</v>
      </c>
      <c r="J227" s="35">
        <v>0</v>
      </c>
      <c r="K227" s="35">
        <v>47</v>
      </c>
      <c r="L227" s="35">
        <v>0</v>
      </c>
      <c r="M227" s="35">
        <v>0</v>
      </c>
      <c r="N227" s="36">
        <f t="shared" si="3"/>
        <v>259</v>
      </c>
    </row>
    <row r="228" spans="1:14">
      <c r="A228" s="33"/>
      <c r="B228" s="34">
        <v>225</v>
      </c>
      <c r="C228" s="34">
        <v>22</v>
      </c>
      <c r="D228" s="37" t="s">
        <v>290</v>
      </c>
      <c r="E228" s="48">
        <v>41</v>
      </c>
      <c r="F228" s="49" t="s">
        <v>293</v>
      </c>
      <c r="G228" s="35">
        <v>0</v>
      </c>
      <c r="H228" s="35">
        <v>0</v>
      </c>
      <c r="I228" s="35">
        <v>1</v>
      </c>
      <c r="J228" s="35">
        <v>0</v>
      </c>
      <c r="K228" s="35">
        <v>0</v>
      </c>
      <c r="L228" s="35">
        <v>0</v>
      </c>
      <c r="M228" s="35">
        <v>65</v>
      </c>
      <c r="N228" s="36">
        <f t="shared" si="3"/>
        <v>66</v>
      </c>
    </row>
    <row r="229" spans="1:14">
      <c r="A229" s="33"/>
      <c r="B229" s="34">
        <v>226</v>
      </c>
      <c r="C229" s="34">
        <v>22</v>
      </c>
      <c r="D229" s="37" t="s">
        <v>290</v>
      </c>
      <c r="E229" s="48">
        <v>42</v>
      </c>
      <c r="F229" s="49" t="s">
        <v>295</v>
      </c>
      <c r="G229" s="35">
        <v>0</v>
      </c>
      <c r="H229" s="35">
        <v>0</v>
      </c>
      <c r="I229" s="35">
        <v>0</v>
      </c>
      <c r="J229" s="35">
        <v>0</v>
      </c>
      <c r="K229" s="35">
        <v>0</v>
      </c>
      <c r="L229" s="35">
        <v>0</v>
      </c>
      <c r="M229" s="35">
        <v>13</v>
      </c>
      <c r="N229" s="36">
        <f t="shared" si="3"/>
        <v>13</v>
      </c>
    </row>
    <row r="230" spans="1:14">
      <c r="A230" s="33"/>
      <c r="B230" s="34">
        <v>227</v>
      </c>
      <c r="C230" s="34">
        <v>22</v>
      </c>
      <c r="D230" s="37" t="s">
        <v>290</v>
      </c>
      <c r="E230" s="48">
        <v>280</v>
      </c>
      <c r="F230" s="49" t="s">
        <v>292</v>
      </c>
      <c r="G230" s="35">
        <v>0</v>
      </c>
      <c r="H230" s="35">
        <v>0</v>
      </c>
      <c r="I230" s="35">
        <v>0</v>
      </c>
      <c r="J230" s="35">
        <v>0</v>
      </c>
      <c r="K230" s="35">
        <v>0</v>
      </c>
      <c r="L230" s="35">
        <v>0</v>
      </c>
      <c r="M230" s="35">
        <v>1</v>
      </c>
      <c r="N230" s="36">
        <f t="shared" si="3"/>
        <v>1</v>
      </c>
    </row>
    <row r="231" spans="1:14">
      <c r="A231" s="33"/>
      <c r="B231" s="34">
        <v>228</v>
      </c>
      <c r="C231" s="34">
        <v>22</v>
      </c>
      <c r="D231" s="37" t="s">
        <v>290</v>
      </c>
      <c r="E231" s="48">
        <v>328</v>
      </c>
      <c r="F231" s="49" t="s">
        <v>291</v>
      </c>
      <c r="G231" s="35">
        <v>0</v>
      </c>
      <c r="H231" s="35">
        <v>0</v>
      </c>
      <c r="I231" s="35">
        <v>0</v>
      </c>
      <c r="J231" s="35">
        <v>0</v>
      </c>
      <c r="K231" s="35">
        <v>0</v>
      </c>
      <c r="L231" s="35">
        <v>0</v>
      </c>
      <c r="M231" s="35">
        <v>19</v>
      </c>
      <c r="N231" s="36">
        <f t="shared" si="3"/>
        <v>19</v>
      </c>
    </row>
    <row r="232" spans="1:14">
      <c r="A232" s="33"/>
      <c r="B232" s="34">
        <v>229</v>
      </c>
      <c r="C232" s="34">
        <v>22</v>
      </c>
      <c r="D232" s="37" t="s">
        <v>290</v>
      </c>
      <c r="E232" s="48">
        <v>336</v>
      </c>
      <c r="F232" s="49" t="s">
        <v>294</v>
      </c>
      <c r="G232" s="35">
        <v>0</v>
      </c>
      <c r="H232" s="35">
        <v>0</v>
      </c>
      <c r="I232" s="35">
        <v>0</v>
      </c>
      <c r="J232" s="35">
        <v>0</v>
      </c>
      <c r="K232" s="35">
        <v>0</v>
      </c>
      <c r="L232" s="35">
        <v>0</v>
      </c>
      <c r="M232" s="35">
        <v>44</v>
      </c>
      <c r="N232" s="36">
        <f t="shared" si="3"/>
        <v>44</v>
      </c>
    </row>
    <row r="233" spans="1:14">
      <c r="A233" s="33"/>
      <c r="B233" s="34">
        <v>230</v>
      </c>
      <c r="C233" s="34">
        <v>23</v>
      </c>
      <c r="D233" s="37" t="s">
        <v>296</v>
      </c>
      <c r="E233" s="48">
        <v>7</v>
      </c>
      <c r="F233" s="49" t="s">
        <v>303</v>
      </c>
      <c r="G233" s="35">
        <v>0</v>
      </c>
      <c r="H233" s="35">
        <v>56</v>
      </c>
      <c r="I233" s="35">
        <v>5</v>
      </c>
      <c r="J233" s="35">
        <v>0</v>
      </c>
      <c r="K233" s="35">
        <v>0</v>
      </c>
      <c r="L233" s="35">
        <v>0</v>
      </c>
      <c r="M233" s="35">
        <v>0</v>
      </c>
      <c r="N233" s="36">
        <f t="shared" si="3"/>
        <v>61</v>
      </c>
    </row>
    <row r="234" spans="1:14">
      <c r="A234" s="33"/>
      <c r="B234" s="34">
        <v>231</v>
      </c>
      <c r="C234" s="34">
        <v>23</v>
      </c>
      <c r="D234" s="37" t="s">
        <v>296</v>
      </c>
      <c r="E234" s="48">
        <v>9</v>
      </c>
      <c r="F234" s="49" t="s">
        <v>297</v>
      </c>
      <c r="G234" s="35">
        <v>13</v>
      </c>
      <c r="H234" s="35">
        <v>0</v>
      </c>
      <c r="I234" s="35">
        <v>108</v>
      </c>
      <c r="J234" s="35">
        <v>0</v>
      </c>
      <c r="K234" s="35">
        <v>1</v>
      </c>
      <c r="L234" s="35">
        <v>0</v>
      </c>
      <c r="M234" s="35">
        <v>0</v>
      </c>
      <c r="N234" s="36">
        <f t="shared" si="3"/>
        <v>122</v>
      </c>
    </row>
    <row r="235" spans="1:14">
      <c r="A235" s="33"/>
      <c r="B235" s="34">
        <v>232</v>
      </c>
      <c r="C235" s="34">
        <v>23</v>
      </c>
      <c r="D235" s="37" t="s">
        <v>296</v>
      </c>
      <c r="E235" s="48">
        <v>65</v>
      </c>
      <c r="F235" s="49" t="s">
        <v>301</v>
      </c>
      <c r="G235" s="35">
        <v>0</v>
      </c>
      <c r="H235" s="35">
        <v>0</v>
      </c>
      <c r="I235" s="35">
        <v>0</v>
      </c>
      <c r="J235" s="35">
        <v>0</v>
      </c>
      <c r="K235" s="35">
        <v>0</v>
      </c>
      <c r="L235" s="35">
        <v>0</v>
      </c>
      <c r="M235" s="35">
        <v>0</v>
      </c>
      <c r="N235" s="36">
        <f t="shared" si="3"/>
        <v>0</v>
      </c>
    </row>
    <row r="236" spans="1:14">
      <c r="A236" s="33"/>
      <c r="B236" s="34">
        <v>233</v>
      </c>
      <c r="C236" s="34">
        <v>23</v>
      </c>
      <c r="D236" s="37" t="s">
        <v>296</v>
      </c>
      <c r="E236" s="48">
        <v>102</v>
      </c>
      <c r="F236" s="49" t="s">
        <v>302</v>
      </c>
      <c r="G236" s="35">
        <v>0</v>
      </c>
      <c r="H236" s="35">
        <v>0</v>
      </c>
      <c r="I236" s="35">
        <v>0</v>
      </c>
      <c r="J236" s="35">
        <v>0</v>
      </c>
      <c r="K236" s="35">
        <v>0</v>
      </c>
      <c r="L236" s="35">
        <v>0</v>
      </c>
      <c r="M236" s="35">
        <v>0</v>
      </c>
      <c r="N236" s="36">
        <f t="shared" si="3"/>
        <v>0</v>
      </c>
    </row>
    <row r="237" spans="1:14">
      <c r="A237" s="33"/>
      <c r="B237" s="34">
        <v>234</v>
      </c>
      <c r="C237" s="34">
        <v>23</v>
      </c>
      <c r="D237" s="37" t="s">
        <v>296</v>
      </c>
      <c r="E237" s="48">
        <v>286</v>
      </c>
      <c r="F237" s="49" t="s">
        <v>298</v>
      </c>
      <c r="G237" s="35">
        <v>0</v>
      </c>
      <c r="H237" s="35">
        <v>52</v>
      </c>
      <c r="I237" s="35">
        <v>0</v>
      </c>
      <c r="J237" s="35">
        <v>0</v>
      </c>
      <c r="K237" s="35">
        <v>0</v>
      </c>
      <c r="L237" s="35">
        <v>0</v>
      </c>
      <c r="M237" s="35">
        <v>0</v>
      </c>
      <c r="N237" s="36">
        <f t="shared" si="3"/>
        <v>52</v>
      </c>
    </row>
    <row r="238" spans="1:14">
      <c r="A238" s="33"/>
      <c r="B238" s="34">
        <v>235</v>
      </c>
      <c r="C238" s="34">
        <v>23</v>
      </c>
      <c r="D238" s="37" t="s">
        <v>296</v>
      </c>
      <c r="E238" s="48">
        <v>297</v>
      </c>
      <c r="F238" s="49" t="s">
        <v>304</v>
      </c>
      <c r="G238" s="35">
        <v>0</v>
      </c>
      <c r="H238" s="35">
        <v>0</v>
      </c>
      <c r="I238" s="35">
        <v>4</v>
      </c>
      <c r="J238" s="35">
        <v>0</v>
      </c>
      <c r="K238" s="35">
        <v>0</v>
      </c>
      <c r="L238" s="35">
        <v>0</v>
      </c>
      <c r="M238" s="35">
        <v>0</v>
      </c>
      <c r="N238" s="36">
        <f t="shared" si="3"/>
        <v>4</v>
      </c>
    </row>
    <row r="239" spans="1:14">
      <c r="A239" s="33"/>
      <c r="B239" s="34">
        <v>236</v>
      </c>
      <c r="C239" s="34">
        <v>23</v>
      </c>
      <c r="D239" s="37" t="s">
        <v>296</v>
      </c>
      <c r="E239" s="48">
        <v>298</v>
      </c>
      <c r="F239" s="49" t="s">
        <v>299</v>
      </c>
      <c r="G239" s="35">
        <v>0</v>
      </c>
      <c r="H239" s="35">
        <v>13</v>
      </c>
      <c r="I239" s="35">
        <v>232</v>
      </c>
      <c r="J239" s="35">
        <v>0</v>
      </c>
      <c r="K239" s="35">
        <v>1</v>
      </c>
      <c r="L239" s="35">
        <v>0</v>
      </c>
      <c r="M239" s="35">
        <v>0</v>
      </c>
      <c r="N239" s="36">
        <f t="shared" si="3"/>
        <v>246</v>
      </c>
    </row>
    <row r="240" spans="1:14">
      <c r="A240" s="33"/>
      <c r="B240" s="34">
        <v>237</v>
      </c>
      <c r="C240" s="34">
        <v>23</v>
      </c>
      <c r="D240" s="37" t="s">
        <v>296</v>
      </c>
      <c r="E240" s="48">
        <v>339</v>
      </c>
      <c r="F240" s="49" t="s">
        <v>300</v>
      </c>
      <c r="G240" s="35">
        <v>6</v>
      </c>
      <c r="H240" s="35">
        <v>0</v>
      </c>
      <c r="I240" s="35">
        <v>0</v>
      </c>
      <c r="J240" s="35">
        <v>0</v>
      </c>
      <c r="K240" s="35">
        <v>0</v>
      </c>
      <c r="L240" s="35">
        <v>0</v>
      </c>
      <c r="M240" s="35">
        <v>0</v>
      </c>
      <c r="N240" s="36">
        <f t="shared" si="3"/>
        <v>6</v>
      </c>
    </row>
    <row r="241" spans="1:14">
      <c r="A241" s="33"/>
      <c r="B241" s="34">
        <v>238</v>
      </c>
      <c r="C241" s="34">
        <v>24</v>
      </c>
      <c r="D241" s="37" t="s">
        <v>305</v>
      </c>
      <c r="E241" s="48">
        <v>43</v>
      </c>
      <c r="F241" s="49" t="s">
        <v>307</v>
      </c>
      <c r="G241" s="35">
        <v>0</v>
      </c>
      <c r="H241" s="35">
        <v>3</v>
      </c>
      <c r="I241" s="35">
        <v>7</v>
      </c>
      <c r="J241" s="35">
        <v>0</v>
      </c>
      <c r="K241" s="35">
        <v>0</v>
      </c>
      <c r="L241" s="35">
        <v>0</v>
      </c>
      <c r="M241" s="35">
        <v>0</v>
      </c>
      <c r="N241" s="36">
        <f t="shared" si="3"/>
        <v>10</v>
      </c>
    </row>
    <row r="242" spans="1:14">
      <c r="A242" s="33"/>
      <c r="B242" s="34">
        <v>239</v>
      </c>
      <c r="C242" s="34">
        <v>24</v>
      </c>
      <c r="D242" s="37" t="s">
        <v>305</v>
      </c>
      <c r="E242" s="48">
        <v>44</v>
      </c>
      <c r="F242" s="49" t="s">
        <v>306</v>
      </c>
      <c r="G242" s="35">
        <v>0</v>
      </c>
      <c r="H242" s="35">
        <v>17</v>
      </c>
      <c r="I242" s="35">
        <v>0</v>
      </c>
      <c r="J242" s="35">
        <v>0</v>
      </c>
      <c r="K242" s="35">
        <v>0</v>
      </c>
      <c r="L242" s="35">
        <v>0</v>
      </c>
      <c r="M242" s="35">
        <v>0</v>
      </c>
      <c r="N242" s="36">
        <f t="shared" si="3"/>
        <v>17</v>
      </c>
    </row>
    <row r="243" spans="1:14">
      <c r="A243" s="33"/>
      <c r="B243" s="34">
        <v>240</v>
      </c>
      <c r="C243" s="34">
        <v>24</v>
      </c>
      <c r="D243" s="37" t="s">
        <v>305</v>
      </c>
      <c r="E243" s="48">
        <v>94</v>
      </c>
      <c r="F243" s="49" t="s">
        <v>308</v>
      </c>
      <c r="G243" s="35">
        <v>0</v>
      </c>
      <c r="H243" s="35">
        <v>1</v>
      </c>
      <c r="I243" s="35">
        <v>0</v>
      </c>
      <c r="J243" s="35">
        <v>0</v>
      </c>
      <c r="K243" s="35">
        <v>0</v>
      </c>
      <c r="L243" s="35">
        <v>0</v>
      </c>
      <c r="M243" s="35">
        <v>0</v>
      </c>
      <c r="N243" s="36">
        <f t="shared" si="3"/>
        <v>1</v>
      </c>
    </row>
    <row r="244" spans="1:14">
      <c r="A244" s="33"/>
      <c r="B244" s="34">
        <v>241</v>
      </c>
      <c r="C244" s="34">
        <v>24</v>
      </c>
      <c r="D244" s="37" t="s">
        <v>305</v>
      </c>
      <c r="E244" s="48">
        <v>176</v>
      </c>
      <c r="F244" s="49" t="s">
        <v>309</v>
      </c>
      <c r="G244" s="35">
        <v>0</v>
      </c>
      <c r="H244" s="35">
        <v>0</v>
      </c>
      <c r="I244" s="35">
        <v>0</v>
      </c>
      <c r="J244" s="35">
        <v>0</v>
      </c>
      <c r="K244" s="35">
        <v>0</v>
      </c>
      <c r="L244" s="35">
        <v>0</v>
      </c>
      <c r="M244" s="35">
        <v>0</v>
      </c>
      <c r="N244" s="36">
        <f t="shared" si="3"/>
        <v>0</v>
      </c>
    </row>
    <row r="245" spans="1:14">
      <c r="A245" s="33"/>
      <c r="B245" s="34">
        <v>242</v>
      </c>
      <c r="C245" s="34">
        <v>24</v>
      </c>
      <c r="D245" s="37" t="s">
        <v>305</v>
      </c>
      <c r="E245" s="48">
        <v>205</v>
      </c>
      <c r="F245" s="49" t="s">
        <v>305</v>
      </c>
      <c r="G245" s="35">
        <v>0</v>
      </c>
      <c r="H245" s="35">
        <v>0</v>
      </c>
      <c r="I245" s="35">
        <v>38</v>
      </c>
      <c r="J245" s="35">
        <v>0</v>
      </c>
      <c r="K245" s="35">
        <v>0</v>
      </c>
      <c r="L245" s="35">
        <v>0</v>
      </c>
      <c r="M245" s="35">
        <v>0</v>
      </c>
      <c r="N245" s="36">
        <f t="shared" si="3"/>
        <v>38</v>
      </c>
    </row>
    <row r="246" spans="1:14">
      <c r="A246" s="33"/>
      <c r="B246" s="34">
        <v>243</v>
      </c>
      <c r="C246" s="34">
        <v>25</v>
      </c>
      <c r="D246" s="37" t="s">
        <v>310</v>
      </c>
      <c r="E246" s="48">
        <v>45</v>
      </c>
      <c r="F246" s="49" t="s">
        <v>321</v>
      </c>
      <c r="G246" s="35">
        <v>0</v>
      </c>
      <c r="H246" s="35">
        <v>0</v>
      </c>
      <c r="I246" s="35">
        <v>0</v>
      </c>
      <c r="J246" s="35">
        <v>0</v>
      </c>
      <c r="K246" s="35">
        <v>0</v>
      </c>
      <c r="L246" s="35">
        <v>0</v>
      </c>
      <c r="M246" s="35">
        <v>0</v>
      </c>
      <c r="N246" s="36">
        <f t="shared" si="3"/>
        <v>0</v>
      </c>
    </row>
    <row r="247" spans="1:14">
      <c r="A247" s="33"/>
      <c r="B247" s="34">
        <v>244</v>
      </c>
      <c r="C247" s="34">
        <v>25</v>
      </c>
      <c r="D247" s="37" t="s">
        <v>310</v>
      </c>
      <c r="E247" s="48">
        <v>46</v>
      </c>
      <c r="F247" s="49" t="s">
        <v>323</v>
      </c>
      <c r="G247" s="35">
        <v>0</v>
      </c>
      <c r="H247" s="35">
        <v>0</v>
      </c>
      <c r="I247" s="35">
        <v>0</v>
      </c>
      <c r="J247" s="35">
        <v>0</v>
      </c>
      <c r="K247" s="35">
        <v>0</v>
      </c>
      <c r="L247" s="35">
        <v>0</v>
      </c>
      <c r="M247" s="35">
        <v>0</v>
      </c>
      <c r="N247" s="36">
        <f t="shared" si="3"/>
        <v>0</v>
      </c>
    </row>
    <row r="248" spans="1:14">
      <c r="A248" s="33"/>
      <c r="B248" s="34">
        <v>245</v>
      </c>
      <c r="C248" s="34">
        <v>25</v>
      </c>
      <c r="D248" s="37" t="s">
        <v>310</v>
      </c>
      <c r="E248" s="48">
        <v>62</v>
      </c>
      <c r="F248" s="49" t="s">
        <v>324</v>
      </c>
      <c r="G248" s="35">
        <v>0</v>
      </c>
      <c r="H248" s="35">
        <v>0</v>
      </c>
      <c r="I248" s="35">
        <v>0</v>
      </c>
      <c r="J248" s="35">
        <v>0</v>
      </c>
      <c r="K248" s="35">
        <v>0</v>
      </c>
      <c r="L248" s="35">
        <v>0</v>
      </c>
      <c r="M248" s="35">
        <v>0</v>
      </c>
      <c r="N248" s="36">
        <f t="shared" si="3"/>
        <v>0</v>
      </c>
    </row>
    <row r="249" spans="1:14">
      <c r="A249" s="33"/>
      <c r="B249" s="34">
        <v>246</v>
      </c>
      <c r="C249" s="34">
        <v>25</v>
      </c>
      <c r="D249" s="37" t="s">
        <v>310</v>
      </c>
      <c r="E249" s="48">
        <v>95</v>
      </c>
      <c r="F249" s="49" t="s">
        <v>318</v>
      </c>
      <c r="G249" s="35">
        <v>0</v>
      </c>
      <c r="H249" s="35">
        <v>0</v>
      </c>
      <c r="I249" s="35">
        <v>1669</v>
      </c>
      <c r="J249" s="35">
        <v>0</v>
      </c>
      <c r="K249" s="35">
        <v>0</v>
      </c>
      <c r="L249" s="35">
        <v>0</v>
      </c>
      <c r="M249" s="35">
        <v>0</v>
      </c>
      <c r="N249" s="36">
        <f t="shared" si="3"/>
        <v>1669</v>
      </c>
    </row>
    <row r="250" spans="1:14" ht="22.5">
      <c r="A250" s="33"/>
      <c r="B250" s="34">
        <v>247</v>
      </c>
      <c r="C250" s="34">
        <v>25</v>
      </c>
      <c r="D250" s="37" t="s">
        <v>310</v>
      </c>
      <c r="E250" s="48">
        <v>114</v>
      </c>
      <c r="F250" s="49" t="s">
        <v>317</v>
      </c>
      <c r="G250" s="35">
        <v>0</v>
      </c>
      <c r="H250" s="35">
        <v>0</v>
      </c>
      <c r="I250" s="35">
        <v>0</v>
      </c>
      <c r="J250" s="35">
        <v>0</v>
      </c>
      <c r="K250" s="35">
        <v>0</v>
      </c>
      <c r="L250" s="35">
        <v>0</v>
      </c>
      <c r="M250" s="35">
        <v>0</v>
      </c>
      <c r="N250" s="36">
        <f t="shared" si="3"/>
        <v>0</v>
      </c>
    </row>
    <row r="251" spans="1:14">
      <c r="A251" s="33"/>
      <c r="B251" s="34">
        <v>248</v>
      </c>
      <c r="C251" s="34">
        <v>25</v>
      </c>
      <c r="D251" s="37" t="s">
        <v>310</v>
      </c>
      <c r="E251" s="48">
        <v>115</v>
      </c>
      <c r="F251" s="49" t="s">
        <v>326</v>
      </c>
      <c r="G251" s="35">
        <v>0</v>
      </c>
      <c r="H251" s="35">
        <v>0</v>
      </c>
      <c r="I251" s="35">
        <v>0</v>
      </c>
      <c r="J251" s="35">
        <v>0</v>
      </c>
      <c r="K251" s="35">
        <v>0</v>
      </c>
      <c r="L251" s="35">
        <v>0</v>
      </c>
      <c r="M251" s="35">
        <v>0</v>
      </c>
      <c r="N251" s="36">
        <f t="shared" si="3"/>
        <v>0</v>
      </c>
    </row>
    <row r="252" spans="1:14">
      <c r="A252" s="33"/>
      <c r="B252" s="34">
        <v>249</v>
      </c>
      <c r="C252" s="34">
        <v>25</v>
      </c>
      <c r="D252" s="37" t="s">
        <v>310</v>
      </c>
      <c r="E252" s="48">
        <v>116</v>
      </c>
      <c r="F252" s="49" t="s">
        <v>313</v>
      </c>
      <c r="G252" s="35">
        <v>0</v>
      </c>
      <c r="H252" s="35">
        <v>0</v>
      </c>
      <c r="I252" s="35">
        <v>0</v>
      </c>
      <c r="J252" s="35">
        <v>0</v>
      </c>
      <c r="K252" s="35">
        <v>0</v>
      </c>
      <c r="L252" s="35">
        <v>0</v>
      </c>
      <c r="M252" s="35">
        <v>0</v>
      </c>
      <c r="N252" s="36">
        <f t="shared" si="3"/>
        <v>0</v>
      </c>
    </row>
    <row r="253" spans="1:14">
      <c r="A253" s="33"/>
      <c r="B253" s="34">
        <v>250</v>
      </c>
      <c r="C253" s="34">
        <v>25</v>
      </c>
      <c r="D253" s="37" t="s">
        <v>310</v>
      </c>
      <c r="E253" s="48">
        <v>117</v>
      </c>
      <c r="F253" s="49" t="s">
        <v>319</v>
      </c>
      <c r="G253" s="35">
        <v>0</v>
      </c>
      <c r="H253" s="35">
        <v>0</v>
      </c>
      <c r="I253" s="35">
        <v>0</v>
      </c>
      <c r="J253" s="35">
        <v>0</v>
      </c>
      <c r="K253" s="35">
        <v>0</v>
      </c>
      <c r="L253" s="35">
        <v>0</v>
      </c>
      <c r="M253" s="35">
        <v>0</v>
      </c>
      <c r="N253" s="36">
        <f t="shared" si="3"/>
        <v>0</v>
      </c>
    </row>
    <row r="254" spans="1:14">
      <c r="A254" s="33"/>
      <c r="B254" s="34">
        <v>251</v>
      </c>
      <c r="C254" s="34">
        <v>25</v>
      </c>
      <c r="D254" s="37" t="s">
        <v>310</v>
      </c>
      <c r="E254" s="48">
        <v>118</v>
      </c>
      <c r="F254" s="49" t="s">
        <v>316</v>
      </c>
      <c r="G254" s="35">
        <v>0</v>
      </c>
      <c r="H254" s="35">
        <v>0</v>
      </c>
      <c r="I254" s="35">
        <v>0</v>
      </c>
      <c r="J254" s="35">
        <v>0</v>
      </c>
      <c r="K254" s="35">
        <v>0</v>
      </c>
      <c r="L254" s="35">
        <v>0</v>
      </c>
      <c r="M254" s="35">
        <v>0</v>
      </c>
      <c r="N254" s="36">
        <f t="shared" si="3"/>
        <v>0</v>
      </c>
    </row>
    <row r="255" spans="1:14">
      <c r="A255" s="33"/>
      <c r="B255" s="34">
        <v>252</v>
      </c>
      <c r="C255" s="34">
        <v>25</v>
      </c>
      <c r="D255" s="37" t="s">
        <v>310</v>
      </c>
      <c r="E255" s="48">
        <v>119</v>
      </c>
      <c r="F255" s="49" t="s">
        <v>325</v>
      </c>
      <c r="G255" s="35">
        <v>0</v>
      </c>
      <c r="H255" s="35">
        <v>0</v>
      </c>
      <c r="I255" s="35">
        <v>0</v>
      </c>
      <c r="J255" s="35">
        <v>0</v>
      </c>
      <c r="K255" s="35">
        <v>0</v>
      </c>
      <c r="L255" s="35">
        <v>0</v>
      </c>
      <c r="M255" s="35">
        <v>0</v>
      </c>
      <c r="N255" s="36">
        <f t="shared" si="3"/>
        <v>0</v>
      </c>
    </row>
    <row r="256" spans="1:14">
      <c r="A256" s="33"/>
      <c r="B256" s="34">
        <v>253</v>
      </c>
      <c r="C256" s="34">
        <v>25</v>
      </c>
      <c r="D256" s="37" t="s">
        <v>310</v>
      </c>
      <c r="E256" s="48">
        <v>120</v>
      </c>
      <c r="F256" s="49" t="s">
        <v>320</v>
      </c>
      <c r="G256" s="35">
        <v>0</v>
      </c>
      <c r="H256" s="35">
        <v>0</v>
      </c>
      <c r="I256" s="35">
        <v>0</v>
      </c>
      <c r="J256" s="35">
        <v>0</v>
      </c>
      <c r="K256" s="35">
        <v>0</v>
      </c>
      <c r="L256" s="35">
        <v>0</v>
      </c>
      <c r="M256" s="35">
        <v>0</v>
      </c>
      <c r="N256" s="36">
        <f t="shared" si="3"/>
        <v>0</v>
      </c>
    </row>
    <row r="257" spans="1:14">
      <c r="A257" s="33"/>
      <c r="B257" s="34">
        <v>254</v>
      </c>
      <c r="C257" s="34">
        <v>25</v>
      </c>
      <c r="D257" s="37" t="s">
        <v>310</v>
      </c>
      <c r="E257" s="48">
        <v>121</v>
      </c>
      <c r="F257" s="49" t="s">
        <v>314</v>
      </c>
      <c r="G257" s="35">
        <v>0</v>
      </c>
      <c r="H257" s="35">
        <v>0</v>
      </c>
      <c r="I257" s="35">
        <v>0</v>
      </c>
      <c r="J257" s="35">
        <v>0</v>
      </c>
      <c r="K257" s="35">
        <v>0</v>
      </c>
      <c r="L257" s="35">
        <v>0</v>
      </c>
      <c r="M257" s="35">
        <v>0</v>
      </c>
      <c r="N257" s="36">
        <f t="shared" si="3"/>
        <v>0</v>
      </c>
    </row>
    <row r="258" spans="1:14">
      <c r="A258" s="33"/>
      <c r="B258" s="34">
        <v>255</v>
      </c>
      <c r="C258" s="34">
        <v>25</v>
      </c>
      <c r="D258" s="37" t="s">
        <v>310</v>
      </c>
      <c r="E258" s="48">
        <v>315</v>
      </c>
      <c r="F258" s="49" t="s">
        <v>322</v>
      </c>
      <c r="G258" s="35">
        <v>0</v>
      </c>
      <c r="H258" s="35">
        <v>0</v>
      </c>
      <c r="I258" s="35">
        <v>0</v>
      </c>
      <c r="J258" s="35">
        <v>0</v>
      </c>
      <c r="K258" s="35">
        <v>0</v>
      </c>
      <c r="L258" s="35">
        <v>0</v>
      </c>
      <c r="M258" s="35">
        <v>0</v>
      </c>
      <c r="N258" s="36">
        <f t="shared" si="3"/>
        <v>0</v>
      </c>
    </row>
    <row r="259" spans="1:14">
      <c r="A259" s="33"/>
      <c r="B259" s="34">
        <v>256</v>
      </c>
      <c r="C259" s="34">
        <v>25</v>
      </c>
      <c r="D259" s="37" t="s">
        <v>310</v>
      </c>
      <c r="E259" s="48">
        <v>316</v>
      </c>
      <c r="F259" s="49" t="s">
        <v>311</v>
      </c>
      <c r="G259" s="35">
        <v>0</v>
      </c>
      <c r="H259" s="35">
        <v>0</v>
      </c>
      <c r="I259" s="35">
        <v>0</v>
      </c>
      <c r="J259" s="35">
        <v>0</v>
      </c>
      <c r="K259" s="35">
        <v>0</v>
      </c>
      <c r="L259" s="35">
        <v>0</v>
      </c>
      <c r="M259" s="35">
        <v>0</v>
      </c>
      <c r="N259" s="36">
        <f t="shared" si="3"/>
        <v>0</v>
      </c>
    </row>
    <row r="260" spans="1:14">
      <c r="A260" s="33"/>
      <c r="B260" s="34">
        <v>257</v>
      </c>
      <c r="C260" s="34">
        <v>25</v>
      </c>
      <c r="D260" s="37" t="s">
        <v>310</v>
      </c>
      <c r="E260" s="48">
        <v>317</v>
      </c>
      <c r="F260" s="49" t="s">
        <v>315</v>
      </c>
      <c r="G260" s="35">
        <v>0</v>
      </c>
      <c r="H260" s="35">
        <v>0</v>
      </c>
      <c r="I260" s="35">
        <v>0</v>
      </c>
      <c r="J260" s="35">
        <v>0</v>
      </c>
      <c r="K260" s="35">
        <v>0</v>
      </c>
      <c r="L260" s="35">
        <v>0</v>
      </c>
      <c r="M260" s="35">
        <v>0</v>
      </c>
      <c r="N260" s="36">
        <f t="shared" ref="N260:N316" si="4">SUM(G260:M260)</f>
        <v>0</v>
      </c>
    </row>
    <row r="261" spans="1:14">
      <c r="A261" s="33"/>
      <c r="B261" s="34">
        <v>258</v>
      </c>
      <c r="C261" s="34">
        <v>25</v>
      </c>
      <c r="D261" s="37" t="s">
        <v>310</v>
      </c>
      <c r="E261" s="48">
        <v>329</v>
      </c>
      <c r="F261" s="49" t="s">
        <v>312</v>
      </c>
      <c r="G261" s="35">
        <v>0</v>
      </c>
      <c r="H261" s="35">
        <v>0</v>
      </c>
      <c r="I261" s="35">
        <v>0</v>
      </c>
      <c r="J261" s="35">
        <v>0</v>
      </c>
      <c r="K261" s="35">
        <v>0</v>
      </c>
      <c r="L261" s="35">
        <v>0</v>
      </c>
      <c r="M261" s="35">
        <v>0</v>
      </c>
      <c r="N261" s="36">
        <f t="shared" si="4"/>
        <v>0</v>
      </c>
    </row>
    <row r="262" spans="1:14">
      <c r="A262" s="33"/>
      <c r="B262" s="34">
        <v>259</v>
      </c>
      <c r="C262" s="34">
        <v>26</v>
      </c>
      <c r="D262" s="37" t="s">
        <v>327</v>
      </c>
      <c r="E262" s="48">
        <v>47</v>
      </c>
      <c r="F262" s="49" t="s">
        <v>334</v>
      </c>
      <c r="G262" s="35">
        <v>0</v>
      </c>
      <c r="H262" s="35">
        <v>0</v>
      </c>
      <c r="I262" s="35">
        <v>0</v>
      </c>
      <c r="J262" s="35">
        <v>0</v>
      </c>
      <c r="K262" s="35">
        <v>0</v>
      </c>
      <c r="L262" s="35">
        <v>0</v>
      </c>
      <c r="M262" s="35">
        <v>0</v>
      </c>
      <c r="N262" s="36">
        <f t="shared" si="4"/>
        <v>0</v>
      </c>
    </row>
    <row r="263" spans="1:14">
      <c r="A263" s="33"/>
      <c r="B263" s="34">
        <v>260</v>
      </c>
      <c r="C263" s="34">
        <v>26</v>
      </c>
      <c r="D263" s="37" t="s">
        <v>327</v>
      </c>
      <c r="E263" s="48">
        <v>48</v>
      </c>
      <c r="F263" s="49" t="s">
        <v>335</v>
      </c>
      <c r="G263" s="35">
        <v>0</v>
      </c>
      <c r="H263" s="35">
        <v>0</v>
      </c>
      <c r="I263" s="35">
        <v>0</v>
      </c>
      <c r="J263" s="35">
        <v>0</v>
      </c>
      <c r="K263" s="35">
        <v>0</v>
      </c>
      <c r="L263" s="35">
        <v>0</v>
      </c>
      <c r="M263" s="35">
        <v>0</v>
      </c>
      <c r="N263" s="36">
        <f t="shared" si="4"/>
        <v>0</v>
      </c>
    </row>
    <row r="264" spans="1:14">
      <c r="A264" s="33"/>
      <c r="B264" s="34">
        <v>261</v>
      </c>
      <c r="C264" s="34">
        <v>26</v>
      </c>
      <c r="D264" s="37" t="s">
        <v>327</v>
      </c>
      <c r="E264" s="48">
        <v>49</v>
      </c>
      <c r="F264" s="49" t="s">
        <v>338</v>
      </c>
      <c r="G264" s="35">
        <v>0</v>
      </c>
      <c r="H264" s="35">
        <v>1</v>
      </c>
      <c r="I264" s="35">
        <v>0</v>
      </c>
      <c r="J264" s="35">
        <v>0</v>
      </c>
      <c r="K264" s="35">
        <v>0</v>
      </c>
      <c r="L264" s="35">
        <v>0</v>
      </c>
      <c r="M264" s="35">
        <v>0</v>
      </c>
      <c r="N264" s="36">
        <f t="shared" si="4"/>
        <v>1</v>
      </c>
    </row>
    <row r="265" spans="1:14">
      <c r="A265" s="33"/>
      <c r="B265" s="34">
        <v>262</v>
      </c>
      <c r="C265" s="34">
        <v>26</v>
      </c>
      <c r="D265" s="37" t="s">
        <v>327</v>
      </c>
      <c r="E265" s="48">
        <v>50</v>
      </c>
      <c r="F265" s="49" t="s">
        <v>333</v>
      </c>
      <c r="G265" s="35">
        <v>0</v>
      </c>
      <c r="H265" s="35">
        <v>0</v>
      </c>
      <c r="I265" s="35">
        <v>0</v>
      </c>
      <c r="J265" s="35">
        <v>0</v>
      </c>
      <c r="K265" s="35">
        <v>0</v>
      </c>
      <c r="L265" s="35">
        <v>0</v>
      </c>
      <c r="M265" s="35">
        <v>0</v>
      </c>
      <c r="N265" s="36">
        <f t="shared" si="4"/>
        <v>0</v>
      </c>
    </row>
    <row r="266" spans="1:14">
      <c r="A266" s="33"/>
      <c r="B266" s="34">
        <v>263</v>
      </c>
      <c r="C266" s="34">
        <v>26</v>
      </c>
      <c r="D266" s="37" t="s">
        <v>327</v>
      </c>
      <c r="E266" s="48">
        <v>96</v>
      </c>
      <c r="F266" s="49" t="s">
        <v>331</v>
      </c>
      <c r="G266" s="35">
        <v>0</v>
      </c>
      <c r="H266" s="35">
        <v>0</v>
      </c>
      <c r="I266" s="35">
        <v>0</v>
      </c>
      <c r="J266" s="35">
        <v>0</v>
      </c>
      <c r="K266" s="35">
        <v>0</v>
      </c>
      <c r="L266" s="35">
        <v>0</v>
      </c>
      <c r="M266" s="35">
        <v>0</v>
      </c>
      <c r="N266" s="36">
        <f t="shared" si="4"/>
        <v>0</v>
      </c>
    </row>
    <row r="267" spans="1:14">
      <c r="A267" s="33"/>
      <c r="B267" s="34">
        <v>264</v>
      </c>
      <c r="C267" s="34">
        <v>26</v>
      </c>
      <c r="D267" s="37" t="s">
        <v>327</v>
      </c>
      <c r="E267" s="48">
        <v>97</v>
      </c>
      <c r="F267" s="49" t="s">
        <v>332</v>
      </c>
      <c r="G267" s="35">
        <v>0</v>
      </c>
      <c r="H267" s="35">
        <v>0</v>
      </c>
      <c r="I267" s="35">
        <v>0</v>
      </c>
      <c r="J267" s="35">
        <v>0</v>
      </c>
      <c r="K267" s="35">
        <v>0</v>
      </c>
      <c r="L267" s="35">
        <v>0</v>
      </c>
      <c r="M267" s="35">
        <v>0</v>
      </c>
      <c r="N267" s="36">
        <f t="shared" si="4"/>
        <v>0</v>
      </c>
    </row>
    <row r="268" spans="1:14">
      <c r="A268" s="33"/>
      <c r="B268" s="34">
        <v>265</v>
      </c>
      <c r="C268" s="34">
        <v>26</v>
      </c>
      <c r="D268" s="37" t="s">
        <v>327</v>
      </c>
      <c r="E268" s="48">
        <v>140</v>
      </c>
      <c r="F268" s="49" t="s">
        <v>339</v>
      </c>
      <c r="G268" s="35">
        <v>0</v>
      </c>
      <c r="H268" s="35">
        <v>0</v>
      </c>
      <c r="I268" s="35">
        <v>0</v>
      </c>
      <c r="J268" s="35">
        <v>0</v>
      </c>
      <c r="K268" s="35">
        <v>0</v>
      </c>
      <c r="L268" s="35">
        <v>0</v>
      </c>
      <c r="M268" s="35">
        <v>0</v>
      </c>
      <c r="N268" s="36">
        <f t="shared" si="4"/>
        <v>0</v>
      </c>
    </row>
    <row r="269" spans="1:14">
      <c r="A269" s="33"/>
      <c r="B269" s="34">
        <v>266</v>
      </c>
      <c r="C269" s="34">
        <v>26</v>
      </c>
      <c r="D269" s="37" t="s">
        <v>327</v>
      </c>
      <c r="E269" s="48">
        <v>141</v>
      </c>
      <c r="F269" s="49" t="s">
        <v>329</v>
      </c>
      <c r="G269" s="35">
        <v>0</v>
      </c>
      <c r="H269" s="35">
        <v>0</v>
      </c>
      <c r="I269" s="35">
        <v>0</v>
      </c>
      <c r="J269" s="35">
        <v>0</v>
      </c>
      <c r="K269" s="35">
        <v>0</v>
      </c>
      <c r="L269" s="35">
        <v>0</v>
      </c>
      <c r="M269" s="35">
        <v>0</v>
      </c>
      <c r="N269" s="36">
        <f t="shared" si="4"/>
        <v>0</v>
      </c>
    </row>
    <row r="270" spans="1:14">
      <c r="A270" s="33"/>
      <c r="B270" s="34">
        <v>267</v>
      </c>
      <c r="C270" s="34">
        <v>26</v>
      </c>
      <c r="D270" s="37" t="s">
        <v>327</v>
      </c>
      <c r="E270" s="48">
        <v>142</v>
      </c>
      <c r="F270" s="49" t="s">
        <v>340</v>
      </c>
      <c r="G270" s="35">
        <v>0</v>
      </c>
      <c r="H270" s="35">
        <v>0</v>
      </c>
      <c r="I270" s="35">
        <v>0</v>
      </c>
      <c r="J270" s="35">
        <v>0</v>
      </c>
      <c r="K270" s="35">
        <v>0</v>
      </c>
      <c r="L270" s="35">
        <v>0</v>
      </c>
      <c r="M270" s="35">
        <v>0</v>
      </c>
      <c r="N270" s="36">
        <f t="shared" si="4"/>
        <v>0</v>
      </c>
    </row>
    <row r="271" spans="1:14">
      <c r="A271" s="33"/>
      <c r="B271" s="34">
        <v>268</v>
      </c>
      <c r="C271" s="34">
        <v>26</v>
      </c>
      <c r="D271" s="37" t="s">
        <v>327</v>
      </c>
      <c r="E271" s="48">
        <v>148</v>
      </c>
      <c r="F271" s="49" t="s">
        <v>330</v>
      </c>
      <c r="G271" s="35">
        <v>0</v>
      </c>
      <c r="H271" s="35">
        <v>0</v>
      </c>
      <c r="I271" s="35">
        <v>0</v>
      </c>
      <c r="J271" s="35">
        <v>0</v>
      </c>
      <c r="K271" s="35">
        <v>0</v>
      </c>
      <c r="L271" s="35">
        <v>0</v>
      </c>
      <c r="M271" s="35">
        <v>0</v>
      </c>
      <c r="N271" s="36">
        <f t="shared" si="4"/>
        <v>0</v>
      </c>
    </row>
    <row r="272" spans="1:14">
      <c r="A272" s="33"/>
      <c r="B272" s="34">
        <v>269</v>
      </c>
      <c r="C272" s="34">
        <v>26</v>
      </c>
      <c r="D272" s="37" t="s">
        <v>327</v>
      </c>
      <c r="E272" s="48">
        <v>179</v>
      </c>
      <c r="F272" s="49" t="s">
        <v>336</v>
      </c>
      <c r="G272" s="35">
        <v>0</v>
      </c>
      <c r="H272" s="35">
        <v>0</v>
      </c>
      <c r="I272" s="35">
        <v>0</v>
      </c>
      <c r="J272" s="35">
        <v>0</v>
      </c>
      <c r="K272" s="35">
        <v>0</v>
      </c>
      <c r="L272" s="35">
        <v>0</v>
      </c>
      <c r="M272" s="35">
        <v>0</v>
      </c>
      <c r="N272" s="36">
        <f t="shared" si="4"/>
        <v>0</v>
      </c>
    </row>
    <row r="273" spans="1:14">
      <c r="A273" s="33"/>
      <c r="B273" s="34">
        <v>270</v>
      </c>
      <c r="C273" s="34">
        <v>26</v>
      </c>
      <c r="D273" s="37" t="s">
        <v>327</v>
      </c>
      <c r="E273" s="48">
        <v>202</v>
      </c>
      <c r="F273" s="49" t="s">
        <v>341</v>
      </c>
      <c r="G273" s="35">
        <v>0</v>
      </c>
      <c r="H273" s="35">
        <v>0</v>
      </c>
      <c r="I273" s="35">
        <v>0</v>
      </c>
      <c r="J273" s="35">
        <v>0</v>
      </c>
      <c r="K273" s="35">
        <v>0</v>
      </c>
      <c r="L273" s="35">
        <v>0</v>
      </c>
      <c r="M273" s="35">
        <v>0</v>
      </c>
      <c r="N273" s="36">
        <f t="shared" si="4"/>
        <v>0</v>
      </c>
    </row>
    <row r="274" spans="1:14">
      <c r="A274" s="33"/>
      <c r="B274" s="34">
        <v>271</v>
      </c>
      <c r="C274" s="34">
        <v>26</v>
      </c>
      <c r="D274" s="37" t="s">
        <v>327</v>
      </c>
      <c r="E274" s="48">
        <v>253</v>
      </c>
      <c r="F274" s="49" t="s">
        <v>328</v>
      </c>
      <c r="G274" s="35">
        <v>0</v>
      </c>
      <c r="H274" s="35">
        <v>1</v>
      </c>
      <c r="I274" s="35">
        <v>0</v>
      </c>
      <c r="J274" s="35">
        <v>0</v>
      </c>
      <c r="K274" s="35">
        <v>0</v>
      </c>
      <c r="L274" s="35">
        <v>0</v>
      </c>
      <c r="M274" s="35">
        <v>0</v>
      </c>
      <c r="N274" s="36">
        <f t="shared" si="4"/>
        <v>1</v>
      </c>
    </row>
    <row r="275" spans="1:14">
      <c r="A275" s="33"/>
      <c r="B275" s="34">
        <v>272</v>
      </c>
      <c r="C275" s="34">
        <v>26</v>
      </c>
      <c r="D275" s="37" t="s">
        <v>327</v>
      </c>
      <c r="E275" s="48">
        <v>264</v>
      </c>
      <c r="F275" s="49" t="s">
        <v>337</v>
      </c>
      <c r="G275" s="35">
        <v>0</v>
      </c>
      <c r="H275" s="35">
        <v>0</v>
      </c>
      <c r="I275" s="35">
        <v>0</v>
      </c>
      <c r="J275" s="35">
        <v>0</v>
      </c>
      <c r="K275" s="35">
        <v>0</v>
      </c>
      <c r="L275" s="35">
        <v>0</v>
      </c>
      <c r="M275" s="35">
        <v>0</v>
      </c>
      <c r="N275" s="36">
        <f t="shared" si="4"/>
        <v>0</v>
      </c>
    </row>
    <row r="276" spans="1:14">
      <c r="A276" s="33"/>
      <c r="B276" s="34">
        <v>273</v>
      </c>
      <c r="C276" s="34">
        <v>27</v>
      </c>
      <c r="D276" s="37" t="s">
        <v>342</v>
      </c>
      <c r="E276" s="48">
        <v>51</v>
      </c>
      <c r="F276" s="49" t="s">
        <v>348</v>
      </c>
      <c r="G276" s="35">
        <v>0</v>
      </c>
      <c r="H276" s="35">
        <v>0</v>
      </c>
      <c r="I276" s="35">
        <v>0</v>
      </c>
      <c r="J276" s="35">
        <v>0</v>
      </c>
      <c r="K276" s="35">
        <v>0</v>
      </c>
      <c r="L276" s="35">
        <v>0</v>
      </c>
      <c r="M276" s="35">
        <v>0</v>
      </c>
      <c r="N276" s="36">
        <f t="shared" si="4"/>
        <v>0</v>
      </c>
    </row>
    <row r="277" spans="1:14">
      <c r="A277" s="33"/>
      <c r="B277" s="34">
        <v>274</v>
      </c>
      <c r="C277" s="34">
        <v>27</v>
      </c>
      <c r="D277" s="37" t="s">
        <v>342</v>
      </c>
      <c r="E277" s="48">
        <v>52</v>
      </c>
      <c r="F277" s="49" t="s">
        <v>343</v>
      </c>
      <c r="G277" s="35">
        <v>0</v>
      </c>
      <c r="H277" s="35">
        <v>0</v>
      </c>
      <c r="I277" s="35">
        <v>0</v>
      </c>
      <c r="J277" s="35">
        <v>0</v>
      </c>
      <c r="K277" s="35">
        <v>0</v>
      </c>
      <c r="L277" s="35">
        <v>0</v>
      </c>
      <c r="M277" s="35">
        <v>0</v>
      </c>
      <c r="N277" s="36">
        <f t="shared" si="4"/>
        <v>0</v>
      </c>
    </row>
    <row r="278" spans="1:14">
      <c r="A278" s="33"/>
      <c r="B278" s="34">
        <v>275</v>
      </c>
      <c r="C278" s="34">
        <v>27</v>
      </c>
      <c r="D278" s="37" t="s">
        <v>342</v>
      </c>
      <c r="E278" s="48">
        <v>53</v>
      </c>
      <c r="F278" s="49" t="s">
        <v>346</v>
      </c>
      <c r="G278" s="35">
        <v>0</v>
      </c>
      <c r="H278" s="35">
        <v>0</v>
      </c>
      <c r="I278" s="35">
        <v>0</v>
      </c>
      <c r="J278" s="35">
        <v>0</v>
      </c>
      <c r="K278" s="35">
        <v>0</v>
      </c>
      <c r="L278" s="35">
        <v>0</v>
      </c>
      <c r="M278" s="35">
        <v>0</v>
      </c>
      <c r="N278" s="36">
        <f t="shared" si="4"/>
        <v>0</v>
      </c>
    </row>
    <row r="279" spans="1:14">
      <c r="A279" s="33"/>
      <c r="B279" s="34">
        <v>276</v>
      </c>
      <c r="C279" s="34">
        <v>27</v>
      </c>
      <c r="D279" s="37" t="s">
        <v>342</v>
      </c>
      <c r="E279" s="48">
        <v>98</v>
      </c>
      <c r="F279" s="49" t="s">
        <v>349</v>
      </c>
      <c r="G279" s="35">
        <v>0</v>
      </c>
      <c r="H279" s="35">
        <v>0</v>
      </c>
      <c r="I279" s="35">
        <v>36</v>
      </c>
      <c r="J279" s="35">
        <v>0</v>
      </c>
      <c r="K279" s="35">
        <v>0</v>
      </c>
      <c r="L279" s="35">
        <v>0</v>
      </c>
      <c r="M279" s="35">
        <v>0</v>
      </c>
      <c r="N279" s="36">
        <f t="shared" si="4"/>
        <v>36</v>
      </c>
    </row>
    <row r="280" spans="1:14">
      <c r="A280" s="33"/>
      <c r="B280" s="34">
        <v>277</v>
      </c>
      <c r="C280" s="34">
        <v>27</v>
      </c>
      <c r="D280" s="37" t="s">
        <v>342</v>
      </c>
      <c r="E280" s="48">
        <v>99</v>
      </c>
      <c r="F280" s="49" t="s">
        <v>345</v>
      </c>
      <c r="G280" s="35">
        <v>0</v>
      </c>
      <c r="H280" s="35">
        <v>0</v>
      </c>
      <c r="I280" s="35">
        <v>0</v>
      </c>
      <c r="J280" s="35">
        <v>0</v>
      </c>
      <c r="K280" s="35">
        <v>0</v>
      </c>
      <c r="L280" s="35">
        <v>0</v>
      </c>
      <c r="M280" s="35">
        <v>0</v>
      </c>
      <c r="N280" s="36">
        <f t="shared" si="4"/>
        <v>0</v>
      </c>
    </row>
    <row r="281" spans="1:14">
      <c r="A281" s="33"/>
      <c r="B281" s="34">
        <v>278</v>
      </c>
      <c r="C281" s="34">
        <v>27</v>
      </c>
      <c r="D281" s="37" t="s">
        <v>342</v>
      </c>
      <c r="E281" s="48">
        <v>100</v>
      </c>
      <c r="F281" s="49" t="s">
        <v>347</v>
      </c>
      <c r="G281" s="35">
        <v>0</v>
      </c>
      <c r="H281" s="35">
        <v>0</v>
      </c>
      <c r="I281" s="35">
        <v>0</v>
      </c>
      <c r="J281" s="35">
        <v>0</v>
      </c>
      <c r="K281" s="35">
        <v>0</v>
      </c>
      <c r="L281" s="35">
        <v>0</v>
      </c>
      <c r="M281" s="35">
        <v>0</v>
      </c>
      <c r="N281" s="36">
        <f t="shared" si="4"/>
        <v>0</v>
      </c>
    </row>
    <row r="282" spans="1:14">
      <c r="A282" s="33"/>
      <c r="B282" s="34">
        <v>279</v>
      </c>
      <c r="C282" s="34">
        <v>27</v>
      </c>
      <c r="D282" s="37" t="s">
        <v>342</v>
      </c>
      <c r="E282" s="48">
        <v>291</v>
      </c>
      <c r="F282" s="49" t="s">
        <v>344</v>
      </c>
      <c r="G282" s="35">
        <v>0</v>
      </c>
      <c r="H282" s="35">
        <v>0</v>
      </c>
      <c r="I282" s="35">
        <v>0</v>
      </c>
      <c r="J282" s="35">
        <v>0</v>
      </c>
      <c r="K282" s="35">
        <v>0</v>
      </c>
      <c r="L282" s="35">
        <v>0</v>
      </c>
      <c r="M282" s="35">
        <v>0</v>
      </c>
      <c r="N282" s="36">
        <f t="shared" si="4"/>
        <v>0</v>
      </c>
    </row>
    <row r="283" spans="1:14">
      <c r="A283" s="33"/>
      <c r="B283" s="34">
        <v>280</v>
      </c>
      <c r="C283" s="34">
        <v>28</v>
      </c>
      <c r="D283" s="37" t="s">
        <v>25</v>
      </c>
      <c r="E283" s="48">
        <v>54</v>
      </c>
      <c r="F283" s="49" t="s">
        <v>358</v>
      </c>
      <c r="G283" s="35">
        <v>0</v>
      </c>
      <c r="H283" s="35">
        <v>35</v>
      </c>
      <c r="I283" s="35">
        <v>0</v>
      </c>
      <c r="J283" s="35">
        <v>0</v>
      </c>
      <c r="K283" s="35">
        <v>0</v>
      </c>
      <c r="L283" s="35">
        <v>0</v>
      </c>
      <c r="M283" s="35">
        <v>0</v>
      </c>
      <c r="N283" s="36">
        <f t="shared" si="4"/>
        <v>35</v>
      </c>
    </row>
    <row r="284" spans="1:14">
      <c r="A284" s="33"/>
      <c r="B284" s="34">
        <v>281</v>
      </c>
      <c r="C284" s="34">
        <v>28</v>
      </c>
      <c r="D284" s="37" t="s">
        <v>25</v>
      </c>
      <c r="E284" s="48">
        <v>55</v>
      </c>
      <c r="F284" s="49" t="s">
        <v>353</v>
      </c>
      <c r="G284" s="35">
        <v>0</v>
      </c>
      <c r="H284" s="35">
        <v>91</v>
      </c>
      <c r="I284" s="35">
        <v>4</v>
      </c>
      <c r="J284" s="35">
        <v>0</v>
      </c>
      <c r="K284" s="35">
        <v>0</v>
      </c>
      <c r="L284" s="35">
        <v>0</v>
      </c>
      <c r="M284" s="35">
        <v>0</v>
      </c>
      <c r="N284" s="36">
        <f t="shared" si="4"/>
        <v>95</v>
      </c>
    </row>
    <row r="285" spans="1:14">
      <c r="A285" s="33"/>
      <c r="B285" s="34">
        <v>282</v>
      </c>
      <c r="C285" s="34">
        <v>28</v>
      </c>
      <c r="D285" s="37" t="s">
        <v>25</v>
      </c>
      <c r="E285" s="48">
        <v>127</v>
      </c>
      <c r="F285" s="49" t="s">
        <v>351</v>
      </c>
      <c r="G285" s="35">
        <v>0</v>
      </c>
      <c r="H285" s="35">
        <v>35</v>
      </c>
      <c r="I285" s="35">
        <v>0</v>
      </c>
      <c r="J285" s="35">
        <v>0</v>
      </c>
      <c r="K285" s="35">
        <v>0</v>
      </c>
      <c r="L285" s="35">
        <v>0</v>
      </c>
      <c r="M285" s="35">
        <v>0</v>
      </c>
      <c r="N285" s="36">
        <f t="shared" si="4"/>
        <v>35</v>
      </c>
    </row>
    <row r="286" spans="1:14">
      <c r="A286" s="33"/>
      <c r="B286" s="34">
        <v>283</v>
      </c>
      <c r="C286" s="34">
        <v>28</v>
      </c>
      <c r="D286" s="37" t="s">
        <v>25</v>
      </c>
      <c r="E286" s="48">
        <v>129</v>
      </c>
      <c r="F286" s="49" t="s">
        <v>356</v>
      </c>
      <c r="G286" s="35">
        <v>0</v>
      </c>
      <c r="H286" s="35">
        <v>7</v>
      </c>
      <c r="I286" s="35">
        <v>0</v>
      </c>
      <c r="J286" s="35">
        <v>0</v>
      </c>
      <c r="K286" s="35">
        <v>0</v>
      </c>
      <c r="L286" s="35">
        <v>0</v>
      </c>
      <c r="M286" s="35">
        <v>0</v>
      </c>
      <c r="N286" s="36">
        <f t="shared" si="4"/>
        <v>7</v>
      </c>
    </row>
    <row r="287" spans="1:14">
      <c r="A287" s="33"/>
      <c r="B287" s="34">
        <v>284</v>
      </c>
      <c r="C287" s="34">
        <v>28</v>
      </c>
      <c r="D287" s="37" t="s">
        <v>25</v>
      </c>
      <c r="E287" s="48">
        <v>172</v>
      </c>
      <c r="F287" s="49" t="s">
        <v>352</v>
      </c>
      <c r="G287" s="35">
        <v>0</v>
      </c>
      <c r="H287" s="35">
        <v>11</v>
      </c>
      <c r="I287" s="35">
        <v>0</v>
      </c>
      <c r="J287" s="35">
        <v>0</v>
      </c>
      <c r="K287" s="35">
        <v>0</v>
      </c>
      <c r="L287" s="35">
        <v>0</v>
      </c>
      <c r="M287" s="35">
        <v>0</v>
      </c>
      <c r="N287" s="36">
        <f t="shared" si="4"/>
        <v>11</v>
      </c>
    </row>
    <row r="288" spans="1:14">
      <c r="A288" s="33"/>
      <c r="B288" s="34">
        <v>285</v>
      </c>
      <c r="C288" s="34">
        <v>28</v>
      </c>
      <c r="D288" s="37" t="s">
        <v>25</v>
      </c>
      <c r="E288" s="48">
        <v>200</v>
      </c>
      <c r="F288" s="49" t="s">
        <v>357</v>
      </c>
      <c r="G288" s="35">
        <v>0</v>
      </c>
      <c r="H288" s="35">
        <v>139</v>
      </c>
      <c r="I288" s="35">
        <v>0</v>
      </c>
      <c r="J288" s="35">
        <v>0</v>
      </c>
      <c r="K288" s="35">
        <v>0</v>
      </c>
      <c r="L288" s="35">
        <v>0</v>
      </c>
      <c r="M288" s="35">
        <v>0</v>
      </c>
      <c r="N288" s="36">
        <f t="shared" si="4"/>
        <v>139</v>
      </c>
    </row>
    <row r="289" spans="1:14">
      <c r="A289" s="33"/>
      <c r="B289" s="34">
        <v>286</v>
      </c>
      <c r="C289" s="34">
        <v>28</v>
      </c>
      <c r="D289" s="37" t="s">
        <v>25</v>
      </c>
      <c r="E289" s="48">
        <v>246</v>
      </c>
      <c r="F289" s="49" t="s">
        <v>355</v>
      </c>
      <c r="G289" s="35">
        <v>0</v>
      </c>
      <c r="H289" s="35">
        <v>98</v>
      </c>
      <c r="I289" s="35">
        <v>0</v>
      </c>
      <c r="J289" s="35">
        <v>0</v>
      </c>
      <c r="K289" s="35">
        <v>0</v>
      </c>
      <c r="L289" s="35">
        <v>0</v>
      </c>
      <c r="M289" s="35">
        <v>0</v>
      </c>
      <c r="N289" s="36">
        <f t="shared" si="4"/>
        <v>98</v>
      </c>
    </row>
    <row r="290" spans="1:14">
      <c r="A290" s="33"/>
      <c r="B290" s="34">
        <v>287</v>
      </c>
      <c r="C290" s="34">
        <v>28</v>
      </c>
      <c r="D290" s="37" t="s">
        <v>25</v>
      </c>
      <c r="E290" s="48">
        <v>259</v>
      </c>
      <c r="F290" s="49" t="s">
        <v>354</v>
      </c>
      <c r="G290" s="35">
        <v>0</v>
      </c>
      <c r="H290" s="35">
        <v>41</v>
      </c>
      <c r="I290" s="35">
        <v>0</v>
      </c>
      <c r="J290" s="35">
        <v>0</v>
      </c>
      <c r="K290" s="35">
        <v>0</v>
      </c>
      <c r="L290" s="35">
        <v>0</v>
      </c>
      <c r="M290" s="35">
        <v>0</v>
      </c>
      <c r="N290" s="36">
        <f t="shared" si="4"/>
        <v>41</v>
      </c>
    </row>
    <row r="291" spans="1:14">
      <c r="A291" s="33"/>
      <c r="B291" s="34">
        <v>288</v>
      </c>
      <c r="C291" s="34">
        <v>29</v>
      </c>
      <c r="D291" s="37" t="s">
        <v>359</v>
      </c>
      <c r="E291" s="48">
        <v>56</v>
      </c>
      <c r="F291" s="49" t="s">
        <v>360</v>
      </c>
      <c r="G291" s="35">
        <v>0</v>
      </c>
      <c r="H291" s="35">
        <v>0</v>
      </c>
      <c r="I291" s="35">
        <v>0</v>
      </c>
      <c r="J291" s="35">
        <v>0</v>
      </c>
      <c r="K291" s="35">
        <v>0</v>
      </c>
      <c r="L291" s="35">
        <v>0</v>
      </c>
      <c r="M291" s="35">
        <v>0</v>
      </c>
      <c r="N291" s="36">
        <f t="shared" si="4"/>
        <v>0</v>
      </c>
    </row>
    <row r="292" spans="1:14">
      <c r="A292" s="33"/>
      <c r="B292" s="34">
        <v>289</v>
      </c>
      <c r="C292" s="34">
        <v>29</v>
      </c>
      <c r="D292" s="37" t="s">
        <v>359</v>
      </c>
      <c r="E292" s="48">
        <v>101</v>
      </c>
      <c r="F292" s="49" t="s">
        <v>362</v>
      </c>
      <c r="G292" s="35">
        <v>0</v>
      </c>
      <c r="H292" s="35">
        <v>40</v>
      </c>
      <c r="I292" s="35">
        <v>0</v>
      </c>
      <c r="J292" s="35">
        <v>0</v>
      </c>
      <c r="K292" s="35">
        <v>0</v>
      </c>
      <c r="L292" s="35">
        <v>0</v>
      </c>
      <c r="M292" s="35">
        <v>0</v>
      </c>
      <c r="N292" s="36">
        <f t="shared" si="4"/>
        <v>40</v>
      </c>
    </row>
    <row r="293" spans="1:14">
      <c r="A293" s="33"/>
      <c r="B293" s="34">
        <v>290</v>
      </c>
      <c r="C293" s="34">
        <v>29</v>
      </c>
      <c r="D293" s="37" t="s">
        <v>359</v>
      </c>
      <c r="E293" s="48">
        <v>251</v>
      </c>
      <c r="F293" s="49" t="s">
        <v>361</v>
      </c>
      <c r="G293" s="35">
        <v>0</v>
      </c>
      <c r="H293" s="35">
        <v>0</v>
      </c>
      <c r="I293" s="35">
        <v>0</v>
      </c>
      <c r="J293" s="35">
        <v>0</v>
      </c>
      <c r="K293" s="35">
        <v>0</v>
      </c>
      <c r="L293" s="35">
        <v>0</v>
      </c>
      <c r="M293" s="35">
        <v>0</v>
      </c>
      <c r="N293" s="36">
        <f t="shared" si="4"/>
        <v>0</v>
      </c>
    </row>
    <row r="294" spans="1:14">
      <c r="A294" s="33"/>
      <c r="B294" s="34">
        <v>291</v>
      </c>
      <c r="C294" s="34">
        <v>30</v>
      </c>
      <c r="D294" s="37" t="s">
        <v>363</v>
      </c>
      <c r="E294" s="48">
        <v>57</v>
      </c>
      <c r="F294" s="49" t="s">
        <v>378</v>
      </c>
      <c r="G294" s="35">
        <v>0</v>
      </c>
      <c r="H294" s="35">
        <v>37</v>
      </c>
      <c r="I294" s="35">
        <v>0</v>
      </c>
      <c r="J294" s="35">
        <v>0</v>
      </c>
      <c r="K294" s="35">
        <v>0</v>
      </c>
      <c r="L294" s="35">
        <v>0</v>
      </c>
      <c r="M294" s="35">
        <v>0</v>
      </c>
      <c r="N294" s="36">
        <f t="shared" si="4"/>
        <v>37</v>
      </c>
    </row>
    <row r="295" spans="1:14">
      <c r="A295" s="33"/>
      <c r="B295" s="34">
        <v>292</v>
      </c>
      <c r="C295" s="34">
        <v>30</v>
      </c>
      <c r="D295" s="37" t="s">
        <v>363</v>
      </c>
      <c r="E295" s="48">
        <v>58</v>
      </c>
      <c r="F295" s="49" t="s">
        <v>367</v>
      </c>
      <c r="G295" s="35">
        <v>0</v>
      </c>
      <c r="H295" s="35">
        <v>0</v>
      </c>
      <c r="I295" s="35">
        <v>0</v>
      </c>
      <c r="J295" s="35">
        <v>0</v>
      </c>
      <c r="K295" s="35">
        <v>0</v>
      </c>
      <c r="L295" s="35">
        <v>0</v>
      </c>
      <c r="M295" s="35">
        <v>0</v>
      </c>
      <c r="N295" s="36">
        <f t="shared" si="4"/>
        <v>0</v>
      </c>
    </row>
    <row r="296" spans="1:14">
      <c r="A296" s="33"/>
      <c r="B296" s="34">
        <v>293</v>
      </c>
      <c r="C296" s="34">
        <v>30</v>
      </c>
      <c r="D296" s="37" t="s">
        <v>363</v>
      </c>
      <c r="E296" s="48">
        <v>103</v>
      </c>
      <c r="F296" s="49" t="s">
        <v>375</v>
      </c>
      <c r="G296" s="35">
        <v>0</v>
      </c>
      <c r="H296" s="35">
        <v>0</v>
      </c>
      <c r="I296" s="35">
        <v>0</v>
      </c>
      <c r="J296" s="35">
        <v>0</v>
      </c>
      <c r="K296" s="35">
        <v>0</v>
      </c>
      <c r="L296" s="35">
        <v>0</v>
      </c>
      <c r="M296" s="35">
        <v>0</v>
      </c>
      <c r="N296" s="36">
        <f t="shared" si="4"/>
        <v>0</v>
      </c>
    </row>
    <row r="297" spans="1:14">
      <c r="A297" s="33"/>
      <c r="B297" s="34">
        <v>294</v>
      </c>
      <c r="C297" s="34">
        <v>30</v>
      </c>
      <c r="D297" s="37" t="s">
        <v>363</v>
      </c>
      <c r="E297" s="48">
        <v>104</v>
      </c>
      <c r="F297" s="49" t="s">
        <v>370</v>
      </c>
      <c r="G297" s="35">
        <v>0</v>
      </c>
      <c r="H297" s="35">
        <v>139</v>
      </c>
      <c r="I297" s="35">
        <v>0</v>
      </c>
      <c r="J297" s="35">
        <v>0</v>
      </c>
      <c r="K297" s="35">
        <v>0</v>
      </c>
      <c r="L297" s="35">
        <v>0</v>
      </c>
      <c r="M297" s="35">
        <v>0</v>
      </c>
      <c r="N297" s="36">
        <f t="shared" si="4"/>
        <v>139</v>
      </c>
    </row>
    <row r="298" spans="1:14">
      <c r="A298" s="33"/>
      <c r="B298" s="34">
        <v>295</v>
      </c>
      <c r="C298" s="34">
        <v>30</v>
      </c>
      <c r="D298" s="37" t="s">
        <v>363</v>
      </c>
      <c r="E298" s="48">
        <v>122</v>
      </c>
      <c r="F298" s="49" t="s">
        <v>368</v>
      </c>
      <c r="G298" s="35">
        <v>0</v>
      </c>
      <c r="H298" s="35">
        <v>0</v>
      </c>
      <c r="I298" s="35">
        <v>0</v>
      </c>
      <c r="J298" s="35">
        <v>0</v>
      </c>
      <c r="K298" s="35">
        <v>0</v>
      </c>
      <c r="L298" s="35">
        <v>0</v>
      </c>
      <c r="M298" s="35">
        <v>0</v>
      </c>
      <c r="N298" s="36">
        <f t="shared" si="4"/>
        <v>0</v>
      </c>
    </row>
    <row r="299" spans="1:14">
      <c r="A299" s="33"/>
      <c r="B299" s="34">
        <v>296</v>
      </c>
      <c r="C299" s="34">
        <v>30</v>
      </c>
      <c r="D299" s="37" t="s">
        <v>363</v>
      </c>
      <c r="E299" s="48">
        <v>144</v>
      </c>
      <c r="F299" s="49" t="s">
        <v>379</v>
      </c>
      <c r="G299" s="35">
        <v>0</v>
      </c>
      <c r="H299" s="35">
        <v>10</v>
      </c>
      <c r="I299" s="35">
        <v>13</v>
      </c>
      <c r="J299" s="35">
        <v>0</v>
      </c>
      <c r="K299" s="35">
        <v>0</v>
      </c>
      <c r="L299" s="35">
        <v>0</v>
      </c>
      <c r="M299" s="35">
        <v>0</v>
      </c>
      <c r="N299" s="36">
        <f t="shared" si="4"/>
        <v>23</v>
      </c>
    </row>
    <row r="300" spans="1:14">
      <c r="A300" s="33"/>
      <c r="B300" s="34">
        <v>297</v>
      </c>
      <c r="C300" s="34">
        <v>30</v>
      </c>
      <c r="D300" s="37" t="s">
        <v>363</v>
      </c>
      <c r="E300" s="48">
        <v>162</v>
      </c>
      <c r="F300" s="49" t="s">
        <v>373</v>
      </c>
      <c r="G300" s="35">
        <v>0</v>
      </c>
      <c r="H300" s="35">
        <v>34</v>
      </c>
      <c r="I300" s="35">
        <v>10</v>
      </c>
      <c r="J300" s="35">
        <v>0</v>
      </c>
      <c r="K300" s="35">
        <v>0</v>
      </c>
      <c r="L300" s="35">
        <v>0</v>
      </c>
      <c r="M300" s="35">
        <v>0</v>
      </c>
      <c r="N300" s="36">
        <f t="shared" si="4"/>
        <v>44</v>
      </c>
    </row>
    <row r="301" spans="1:14">
      <c r="A301" s="33"/>
      <c r="B301" s="34">
        <v>298</v>
      </c>
      <c r="C301" s="34">
        <v>30</v>
      </c>
      <c r="D301" s="37" t="s">
        <v>363</v>
      </c>
      <c r="E301" s="48">
        <v>165</v>
      </c>
      <c r="F301" s="49" t="s">
        <v>371</v>
      </c>
      <c r="G301" s="35">
        <v>0</v>
      </c>
      <c r="H301" s="35">
        <v>9</v>
      </c>
      <c r="I301" s="35">
        <v>15</v>
      </c>
      <c r="J301" s="35">
        <v>0</v>
      </c>
      <c r="K301" s="35">
        <v>0</v>
      </c>
      <c r="L301" s="35">
        <v>0</v>
      </c>
      <c r="M301" s="35">
        <v>0</v>
      </c>
      <c r="N301" s="36">
        <f t="shared" si="4"/>
        <v>24</v>
      </c>
    </row>
    <row r="302" spans="1:14">
      <c r="A302" s="33"/>
      <c r="B302" s="34">
        <v>299</v>
      </c>
      <c r="C302" s="34">
        <v>30</v>
      </c>
      <c r="D302" s="37" t="s">
        <v>363</v>
      </c>
      <c r="E302" s="48">
        <v>177</v>
      </c>
      <c r="F302" s="49" t="s">
        <v>376</v>
      </c>
      <c r="G302" s="35">
        <v>0</v>
      </c>
      <c r="H302" s="35">
        <v>45</v>
      </c>
      <c r="I302" s="35">
        <v>9</v>
      </c>
      <c r="J302" s="35">
        <v>0</v>
      </c>
      <c r="K302" s="35">
        <v>0</v>
      </c>
      <c r="L302" s="35">
        <v>0</v>
      </c>
      <c r="M302" s="35">
        <v>0</v>
      </c>
      <c r="N302" s="36">
        <f t="shared" si="4"/>
        <v>54</v>
      </c>
    </row>
    <row r="303" spans="1:14">
      <c r="A303" s="33"/>
      <c r="B303" s="34">
        <v>300</v>
      </c>
      <c r="C303" s="34">
        <v>30</v>
      </c>
      <c r="D303" s="37" t="s">
        <v>363</v>
      </c>
      <c r="E303" s="48">
        <v>201</v>
      </c>
      <c r="F303" s="49" t="s">
        <v>369</v>
      </c>
      <c r="G303" s="35">
        <v>0</v>
      </c>
      <c r="H303" s="35">
        <v>254</v>
      </c>
      <c r="I303" s="35">
        <v>0</v>
      </c>
      <c r="J303" s="35">
        <v>0</v>
      </c>
      <c r="K303" s="35">
        <v>0</v>
      </c>
      <c r="L303" s="35">
        <v>0</v>
      </c>
      <c r="M303" s="35">
        <v>0</v>
      </c>
      <c r="N303" s="36">
        <f t="shared" si="4"/>
        <v>254</v>
      </c>
    </row>
    <row r="304" spans="1:14">
      <c r="A304" s="33"/>
      <c r="B304" s="34">
        <v>301</v>
      </c>
      <c r="C304" s="34">
        <v>30</v>
      </c>
      <c r="D304" s="37" t="s">
        <v>363</v>
      </c>
      <c r="E304" s="48">
        <v>244</v>
      </c>
      <c r="F304" s="49" t="s">
        <v>372</v>
      </c>
      <c r="G304" s="35">
        <v>0</v>
      </c>
      <c r="H304" s="35">
        <v>0</v>
      </c>
      <c r="I304" s="35">
        <v>8</v>
      </c>
      <c r="J304" s="35">
        <v>0</v>
      </c>
      <c r="K304" s="35">
        <v>0</v>
      </c>
      <c r="L304" s="35">
        <v>0</v>
      </c>
      <c r="M304" s="35">
        <v>0</v>
      </c>
      <c r="N304" s="36">
        <f t="shared" si="4"/>
        <v>8</v>
      </c>
    </row>
    <row r="305" spans="1:14">
      <c r="A305" s="33"/>
      <c r="B305" s="34">
        <v>302</v>
      </c>
      <c r="C305" s="34">
        <v>30</v>
      </c>
      <c r="D305" s="37" t="s">
        <v>363</v>
      </c>
      <c r="E305" s="48">
        <v>252</v>
      </c>
      <c r="F305" s="49" t="s">
        <v>374</v>
      </c>
      <c r="G305" s="35">
        <v>17</v>
      </c>
      <c r="H305" s="35">
        <v>0</v>
      </c>
      <c r="I305" s="35">
        <v>9</v>
      </c>
      <c r="J305" s="35">
        <v>0</v>
      </c>
      <c r="K305" s="35">
        <v>0</v>
      </c>
      <c r="L305" s="35">
        <v>0</v>
      </c>
      <c r="M305" s="35">
        <v>0</v>
      </c>
      <c r="N305" s="36">
        <f t="shared" si="4"/>
        <v>26</v>
      </c>
    </row>
    <row r="306" spans="1:14">
      <c r="A306" s="33"/>
      <c r="B306" s="34">
        <v>303</v>
      </c>
      <c r="C306" s="34">
        <v>30</v>
      </c>
      <c r="D306" s="37" t="s">
        <v>363</v>
      </c>
      <c r="E306" s="48">
        <v>320</v>
      </c>
      <c r="F306" s="49" t="s">
        <v>377</v>
      </c>
      <c r="G306" s="35">
        <v>0</v>
      </c>
      <c r="H306" s="35">
        <v>0</v>
      </c>
      <c r="I306" s="35">
        <v>0</v>
      </c>
      <c r="J306" s="35">
        <v>0</v>
      </c>
      <c r="K306" s="35">
        <v>0</v>
      </c>
      <c r="L306" s="35">
        <v>0</v>
      </c>
      <c r="M306" s="35">
        <v>0</v>
      </c>
      <c r="N306" s="36">
        <f t="shared" si="4"/>
        <v>0</v>
      </c>
    </row>
    <row r="307" spans="1:14">
      <c r="A307" s="33"/>
      <c r="B307" s="34">
        <v>304</v>
      </c>
      <c r="C307" s="34">
        <v>30</v>
      </c>
      <c r="D307" s="37" t="s">
        <v>363</v>
      </c>
      <c r="E307" s="48">
        <v>337</v>
      </c>
      <c r="F307" s="49" t="s">
        <v>364</v>
      </c>
      <c r="G307" s="35">
        <v>0</v>
      </c>
      <c r="H307" s="35">
        <v>0</v>
      </c>
      <c r="I307" s="35">
        <v>0</v>
      </c>
      <c r="J307" s="35">
        <v>0</v>
      </c>
      <c r="K307" s="35">
        <v>0</v>
      </c>
      <c r="L307" s="35">
        <v>0</v>
      </c>
      <c r="M307" s="35">
        <v>0</v>
      </c>
      <c r="N307" s="36">
        <f t="shared" si="4"/>
        <v>0</v>
      </c>
    </row>
    <row r="308" spans="1:14">
      <c r="A308" s="33"/>
      <c r="B308" s="34">
        <v>305</v>
      </c>
      <c r="C308" s="34">
        <v>30</v>
      </c>
      <c r="D308" s="37" t="s">
        <v>363</v>
      </c>
      <c r="E308" s="48">
        <v>338</v>
      </c>
      <c r="F308" s="49" t="s">
        <v>366</v>
      </c>
      <c r="G308" s="35">
        <v>0</v>
      </c>
      <c r="H308" s="35">
        <v>14</v>
      </c>
      <c r="I308" s="35">
        <v>0</v>
      </c>
      <c r="J308" s="35">
        <v>0</v>
      </c>
      <c r="K308" s="35">
        <v>0</v>
      </c>
      <c r="L308" s="35">
        <v>0</v>
      </c>
      <c r="M308" s="35">
        <v>0</v>
      </c>
      <c r="N308" s="36">
        <f t="shared" si="4"/>
        <v>14</v>
      </c>
    </row>
    <row r="309" spans="1:14">
      <c r="A309" s="33"/>
      <c r="B309" s="34">
        <v>306</v>
      </c>
      <c r="C309" s="34">
        <v>31</v>
      </c>
      <c r="D309" s="37" t="s">
        <v>380</v>
      </c>
      <c r="E309" s="48">
        <v>59</v>
      </c>
      <c r="F309" s="49" t="s">
        <v>381</v>
      </c>
      <c r="G309" s="35">
        <v>0</v>
      </c>
      <c r="H309" s="35">
        <v>0</v>
      </c>
      <c r="I309" s="35">
        <v>0</v>
      </c>
      <c r="J309" s="35">
        <v>0</v>
      </c>
      <c r="K309" s="35">
        <v>0</v>
      </c>
      <c r="L309" s="35">
        <v>0</v>
      </c>
      <c r="M309" s="35">
        <v>0</v>
      </c>
      <c r="N309" s="36">
        <f t="shared" si="4"/>
        <v>0</v>
      </c>
    </row>
    <row r="310" spans="1:14">
      <c r="A310" s="33"/>
      <c r="B310" s="34">
        <v>307</v>
      </c>
      <c r="C310" s="34">
        <v>31</v>
      </c>
      <c r="D310" s="37" t="s">
        <v>380</v>
      </c>
      <c r="E310" s="48">
        <v>60</v>
      </c>
      <c r="F310" s="49" t="s">
        <v>382</v>
      </c>
      <c r="G310" s="35">
        <v>0</v>
      </c>
      <c r="H310" s="35">
        <v>0</v>
      </c>
      <c r="I310" s="35">
        <v>0</v>
      </c>
      <c r="J310" s="35">
        <v>0</v>
      </c>
      <c r="K310" s="35">
        <v>0</v>
      </c>
      <c r="L310" s="35">
        <v>0</v>
      </c>
      <c r="M310" s="35">
        <v>0</v>
      </c>
      <c r="N310" s="36">
        <f t="shared" si="4"/>
        <v>0</v>
      </c>
    </row>
    <row r="311" spans="1:14">
      <c r="A311" s="33"/>
      <c r="B311" s="34">
        <v>308</v>
      </c>
      <c r="C311" s="34">
        <v>31</v>
      </c>
      <c r="D311" s="37" t="s">
        <v>380</v>
      </c>
      <c r="E311" s="48">
        <v>105</v>
      </c>
      <c r="F311" s="49" t="s">
        <v>385</v>
      </c>
      <c r="G311" s="35">
        <v>0</v>
      </c>
      <c r="H311" s="35">
        <v>0</v>
      </c>
      <c r="I311" s="35">
        <v>0</v>
      </c>
      <c r="J311" s="35">
        <v>0</v>
      </c>
      <c r="K311" s="35">
        <v>0</v>
      </c>
      <c r="L311" s="35">
        <v>0</v>
      </c>
      <c r="M311" s="35">
        <v>0</v>
      </c>
      <c r="N311" s="36">
        <f t="shared" si="4"/>
        <v>0</v>
      </c>
    </row>
    <row r="312" spans="1:14">
      <c r="A312" s="33"/>
      <c r="B312" s="34">
        <v>309</v>
      </c>
      <c r="C312" s="34">
        <v>31</v>
      </c>
      <c r="D312" s="37" t="s">
        <v>380</v>
      </c>
      <c r="E312" s="48">
        <v>164</v>
      </c>
      <c r="F312" s="49" t="s">
        <v>384</v>
      </c>
      <c r="G312" s="35">
        <v>0</v>
      </c>
      <c r="H312" s="35">
        <v>0</v>
      </c>
      <c r="I312" s="35">
        <v>0</v>
      </c>
      <c r="J312" s="35">
        <v>0</v>
      </c>
      <c r="K312" s="35">
        <v>0</v>
      </c>
      <c r="L312" s="35">
        <v>0</v>
      </c>
      <c r="M312" s="35">
        <v>0</v>
      </c>
      <c r="N312" s="36">
        <f t="shared" si="4"/>
        <v>0</v>
      </c>
    </row>
    <row r="313" spans="1:14">
      <c r="A313" s="33"/>
      <c r="B313" s="34">
        <v>310</v>
      </c>
      <c r="C313" s="34">
        <v>31</v>
      </c>
      <c r="D313" s="37" t="s">
        <v>380</v>
      </c>
      <c r="E313" s="48">
        <v>324</v>
      </c>
      <c r="F313" s="49" t="s">
        <v>383</v>
      </c>
      <c r="G313" s="35">
        <v>0</v>
      </c>
      <c r="H313" s="35">
        <v>0</v>
      </c>
      <c r="I313" s="35">
        <v>0</v>
      </c>
      <c r="J313" s="35">
        <v>0</v>
      </c>
      <c r="K313" s="35">
        <v>0</v>
      </c>
      <c r="L313" s="35">
        <v>0</v>
      </c>
      <c r="M313" s="35">
        <v>0</v>
      </c>
      <c r="N313" s="36">
        <f t="shared" si="4"/>
        <v>0</v>
      </c>
    </row>
    <row r="314" spans="1:14">
      <c r="A314" s="33"/>
      <c r="B314" s="34">
        <v>311</v>
      </c>
      <c r="C314" s="34">
        <v>32</v>
      </c>
      <c r="D314" s="37" t="s">
        <v>386</v>
      </c>
      <c r="E314" s="48">
        <v>136</v>
      </c>
      <c r="F314" s="49" t="s">
        <v>388</v>
      </c>
      <c r="G314" s="35">
        <v>0</v>
      </c>
      <c r="H314" s="35">
        <v>0</v>
      </c>
      <c r="I314" s="35">
        <v>0</v>
      </c>
      <c r="J314" s="35">
        <v>0</v>
      </c>
      <c r="K314" s="35">
        <v>0</v>
      </c>
      <c r="L314" s="35">
        <v>0</v>
      </c>
      <c r="M314" s="35">
        <v>0</v>
      </c>
      <c r="N314" s="36">
        <f t="shared" si="4"/>
        <v>0</v>
      </c>
    </row>
    <row r="315" spans="1:14">
      <c r="A315" s="33"/>
      <c r="B315" s="34">
        <v>312</v>
      </c>
      <c r="C315" s="34">
        <v>32</v>
      </c>
      <c r="D315" s="37" t="s">
        <v>386</v>
      </c>
      <c r="E315" s="48">
        <v>137</v>
      </c>
      <c r="F315" s="49" t="s">
        <v>387</v>
      </c>
      <c r="G315" s="35">
        <v>0</v>
      </c>
      <c r="H315" s="35">
        <v>0</v>
      </c>
      <c r="I315" s="35">
        <v>0</v>
      </c>
      <c r="J315" s="35">
        <v>0</v>
      </c>
      <c r="K315" s="35">
        <v>0</v>
      </c>
      <c r="L315" s="35">
        <v>0</v>
      </c>
      <c r="M315" s="35">
        <v>0</v>
      </c>
      <c r="N315" s="36">
        <f t="shared" si="4"/>
        <v>0</v>
      </c>
    </row>
    <row r="316" spans="1:14">
      <c r="A316" s="33"/>
      <c r="B316" s="34">
        <v>313</v>
      </c>
      <c r="C316" s="34">
        <v>32</v>
      </c>
      <c r="D316" s="37" t="s">
        <v>386</v>
      </c>
      <c r="E316" s="48">
        <v>326</v>
      </c>
      <c r="F316" s="49" t="s">
        <v>389</v>
      </c>
      <c r="G316" s="35">
        <v>0</v>
      </c>
      <c r="H316" s="35">
        <v>0</v>
      </c>
      <c r="I316" s="35">
        <v>0</v>
      </c>
      <c r="J316" s="35">
        <v>0</v>
      </c>
      <c r="K316" s="35">
        <v>0</v>
      </c>
      <c r="L316" s="35">
        <v>0</v>
      </c>
      <c r="M316" s="35">
        <v>0</v>
      </c>
      <c r="N316" s="36">
        <f t="shared" si="4"/>
        <v>0</v>
      </c>
    </row>
    <row r="317" spans="1:14">
      <c r="A317" s="33"/>
      <c r="B317" s="31"/>
      <c r="C317" s="31"/>
      <c r="D317" s="33"/>
      <c r="E317" s="32"/>
      <c r="F317" s="47"/>
      <c r="G317" s="33"/>
      <c r="H317" s="33"/>
      <c r="I317" s="33"/>
      <c r="J317" s="33"/>
      <c r="K317" s="37">
        <v>0</v>
      </c>
      <c r="L317" s="33"/>
      <c r="M317" s="33"/>
      <c r="N317" s="33"/>
    </row>
    <row r="318" spans="1:14" ht="15">
      <c r="A318" s="33"/>
      <c r="B318" s="38">
        <v>707</v>
      </c>
      <c r="C318" s="38">
        <v>2</v>
      </c>
      <c r="D318" s="50" t="s">
        <v>19</v>
      </c>
      <c r="E318" s="51">
        <v>707</v>
      </c>
      <c r="F318" s="52" t="s">
        <v>53</v>
      </c>
      <c r="G318" s="35">
        <v>0</v>
      </c>
      <c r="H318" s="35">
        <v>0</v>
      </c>
      <c r="I318" s="35">
        <v>5</v>
      </c>
      <c r="J318" s="35">
        <v>0</v>
      </c>
      <c r="K318" s="35">
        <v>0</v>
      </c>
      <c r="L318" s="35">
        <v>0</v>
      </c>
      <c r="M318" s="35">
        <v>0</v>
      </c>
      <c r="N318" s="36">
        <f t="shared" ref="N318:N326" si="5">SUM(G318:M318)</f>
        <v>5</v>
      </c>
    </row>
    <row r="319" spans="1:14" ht="15">
      <c r="A319" s="33"/>
      <c r="B319" s="38">
        <v>704</v>
      </c>
      <c r="C319" s="38">
        <v>8</v>
      </c>
      <c r="D319" s="50" t="s">
        <v>20</v>
      </c>
      <c r="E319" s="51">
        <v>704</v>
      </c>
      <c r="F319" s="52" t="s">
        <v>80</v>
      </c>
      <c r="G319" s="35">
        <v>0</v>
      </c>
      <c r="H319" s="35">
        <v>0</v>
      </c>
      <c r="I319" s="35">
        <v>28</v>
      </c>
      <c r="J319" s="35">
        <v>0</v>
      </c>
      <c r="K319" s="35">
        <v>0</v>
      </c>
      <c r="L319" s="35">
        <v>0</v>
      </c>
      <c r="M319" s="35">
        <v>0</v>
      </c>
      <c r="N319" s="36">
        <f t="shared" si="5"/>
        <v>28</v>
      </c>
    </row>
    <row r="320" spans="1:14" ht="15">
      <c r="A320" s="33"/>
      <c r="B320" s="38">
        <v>705</v>
      </c>
      <c r="C320" s="38">
        <v>11</v>
      </c>
      <c r="D320" s="50" t="s">
        <v>21</v>
      </c>
      <c r="E320" s="51">
        <v>705</v>
      </c>
      <c r="F320" s="52" t="s">
        <v>135</v>
      </c>
      <c r="G320" s="35">
        <v>0</v>
      </c>
      <c r="H320" s="35">
        <v>0</v>
      </c>
      <c r="I320" s="35">
        <v>147</v>
      </c>
      <c r="J320" s="35">
        <v>0</v>
      </c>
      <c r="K320" s="35">
        <v>0</v>
      </c>
      <c r="L320" s="35">
        <v>0</v>
      </c>
      <c r="M320" s="35">
        <v>0</v>
      </c>
      <c r="N320" s="36">
        <f t="shared" si="5"/>
        <v>147</v>
      </c>
    </row>
    <row r="321" spans="1:14" ht="15">
      <c r="A321" s="33"/>
      <c r="B321" s="38">
        <v>702</v>
      </c>
      <c r="C321" s="38">
        <v>14</v>
      </c>
      <c r="D321" s="50" t="s">
        <v>22</v>
      </c>
      <c r="E321" s="51">
        <v>702</v>
      </c>
      <c r="F321" s="52" t="s">
        <v>172</v>
      </c>
      <c r="G321" s="35">
        <v>0</v>
      </c>
      <c r="H321" s="35">
        <v>0</v>
      </c>
      <c r="I321" s="35">
        <v>0</v>
      </c>
      <c r="J321" s="35">
        <v>0</v>
      </c>
      <c r="K321" s="35">
        <v>0</v>
      </c>
      <c r="L321" s="35">
        <v>0</v>
      </c>
      <c r="M321" s="35">
        <v>0</v>
      </c>
      <c r="N321" s="36">
        <f t="shared" si="5"/>
        <v>0</v>
      </c>
    </row>
    <row r="322" spans="1:14" ht="15">
      <c r="A322" s="33"/>
      <c r="B322" s="38">
        <v>701</v>
      </c>
      <c r="C322" s="38">
        <v>15</v>
      </c>
      <c r="D322" s="50" t="s">
        <v>23</v>
      </c>
      <c r="E322" s="51">
        <v>701</v>
      </c>
      <c r="F322" s="52" t="s">
        <v>192</v>
      </c>
      <c r="G322" s="35">
        <v>0</v>
      </c>
      <c r="H322" s="35">
        <v>0</v>
      </c>
      <c r="I322" s="35">
        <v>0</v>
      </c>
      <c r="J322" s="35">
        <v>0</v>
      </c>
      <c r="K322" s="35">
        <v>0</v>
      </c>
      <c r="L322" s="35">
        <v>0</v>
      </c>
      <c r="M322" s="35">
        <v>0</v>
      </c>
      <c r="N322" s="36">
        <f t="shared" si="5"/>
        <v>0</v>
      </c>
    </row>
    <row r="323" spans="1:14" ht="15">
      <c r="A323" s="33"/>
      <c r="B323" s="38">
        <v>710</v>
      </c>
      <c r="C323" s="38">
        <v>15</v>
      </c>
      <c r="D323" s="53" t="s">
        <v>23</v>
      </c>
      <c r="E323" s="51">
        <v>710</v>
      </c>
      <c r="F323" s="52" t="s">
        <v>193</v>
      </c>
      <c r="G323" s="35">
        <v>0</v>
      </c>
      <c r="H323" s="35">
        <v>0</v>
      </c>
      <c r="I323" s="35">
        <v>0</v>
      </c>
      <c r="J323" s="35">
        <v>0</v>
      </c>
      <c r="K323" s="35">
        <v>0</v>
      </c>
      <c r="L323" s="35">
        <v>0</v>
      </c>
      <c r="M323" s="35">
        <v>0</v>
      </c>
      <c r="N323" s="36">
        <f t="shared" si="5"/>
        <v>0</v>
      </c>
    </row>
    <row r="324" spans="1:14" ht="15">
      <c r="A324" s="33"/>
      <c r="B324" s="38">
        <v>706</v>
      </c>
      <c r="C324" s="38">
        <v>19</v>
      </c>
      <c r="D324" s="50" t="s">
        <v>24</v>
      </c>
      <c r="E324" s="51">
        <v>706</v>
      </c>
      <c r="F324" s="52" t="s">
        <v>256</v>
      </c>
      <c r="G324" s="35">
        <v>0</v>
      </c>
      <c r="H324" s="35">
        <v>0</v>
      </c>
      <c r="I324" s="35">
        <v>12</v>
      </c>
      <c r="J324" s="35">
        <v>0</v>
      </c>
      <c r="K324" s="35">
        <v>0</v>
      </c>
      <c r="L324" s="35">
        <v>0</v>
      </c>
      <c r="M324" s="35">
        <v>0</v>
      </c>
      <c r="N324" s="36">
        <f t="shared" si="5"/>
        <v>12</v>
      </c>
    </row>
    <row r="325" spans="1:14" ht="15">
      <c r="A325" s="33"/>
      <c r="B325" s="38">
        <v>703</v>
      </c>
      <c r="C325" s="38">
        <v>28</v>
      </c>
      <c r="D325" s="50" t="s">
        <v>25</v>
      </c>
      <c r="E325" s="51">
        <v>703</v>
      </c>
      <c r="F325" s="52" t="s">
        <v>350</v>
      </c>
      <c r="G325" s="35">
        <v>0</v>
      </c>
      <c r="H325" s="35">
        <v>0</v>
      </c>
      <c r="I325" s="35">
        <v>2</v>
      </c>
      <c r="J325" s="35">
        <v>0</v>
      </c>
      <c r="K325" s="35">
        <v>0</v>
      </c>
      <c r="L325" s="35">
        <v>0</v>
      </c>
      <c r="M325" s="35">
        <v>0</v>
      </c>
      <c r="N325" s="36">
        <f t="shared" si="5"/>
        <v>2</v>
      </c>
    </row>
    <row r="326" spans="1:14" ht="15">
      <c r="A326" s="33"/>
      <c r="B326" s="38">
        <v>708</v>
      </c>
      <c r="C326" s="38">
        <v>30</v>
      </c>
      <c r="D326" s="50" t="s">
        <v>363</v>
      </c>
      <c r="E326" s="51">
        <v>708</v>
      </c>
      <c r="F326" s="52" t="s">
        <v>365</v>
      </c>
      <c r="G326" s="35">
        <v>0</v>
      </c>
      <c r="H326" s="35">
        <v>0</v>
      </c>
      <c r="I326" s="35">
        <v>93</v>
      </c>
      <c r="J326" s="35">
        <v>0</v>
      </c>
      <c r="K326" s="35">
        <v>0</v>
      </c>
      <c r="L326" s="35">
        <v>0</v>
      </c>
      <c r="M326" s="35">
        <v>0</v>
      </c>
      <c r="N326" s="36">
        <f t="shared" si="5"/>
        <v>93</v>
      </c>
    </row>
    <row r="327" spans="1:14">
      <c r="A327" s="33"/>
      <c r="B327" s="31"/>
      <c r="C327" s="31"/>
      <c r="D327" s="33"/>
      <c r="E327" s="33"/>
      <c r="F327" s="47"/>
      <c r="G327" s="33"/>
      <c r="H327" s="33"/>
      <c r="I327" s="33"/>
      <c r="J327" s="33"/>
      <c r="K327" s="33"/>
      <c r="L327" s="33"/>
      <c r="M327" s="33"/>
      <c r="N327" s="33"/>
    </row>
    <row r="328" spans="1:14">
      <c r="A328" s="33"/>
      <c r="B328" s="39"/>
      <c r="C328" s="39">
        <v>1</v>
      </c>
      <c r="D328" s="54" t="s">
        <v>390</v>
      </c>
      <c r="E328" s="55">
        <v>1</v>
      </c>
      <c r="F328" s="56" t="s">
        <v>391</v>
      </c>
      <c r="G328" s="35">
        <v>0</v>
      </c>
      <c r="H328" s="35">
        <v>0</v>
      </c>
      <c r="I328" s="35">
        <v>993</v>
      </c>
      <c r="J328" s="35">
        <v>0</v>
      </c>
      <c r="K328" s="35">
        <v>0</v>
      </c>
      <c r="L328" s="35">
        <v>0</v>
      </c>
      <c r="M328" s="35">
        <v>405</v>
      </c>
      <c r="N328" s="36">
        <f t="shared" ref="N328:N360" si="6">SUM(G328:M328)</f>
        <v>1398</v>
      </c>
    </row>
    <row r="329" spans="1:14">
      <c r="A329" s="33"/>
      <c r="B329" s="39"/>
      <c r="C329" s="39">
        <v>2</v>
      </c>
      <c r="D329" s="54" t="s">
        <v>392</v>
      </c>
      <c r="E329" s="55">
        <v>2</v>
      </c>
      <c r="F329" s="56" t="s">
        <v>393</v>
      </c>
      <c r="G329" s="35">
        <v>0</v>
      </c>
      <c r="H329" s="35">
        <v>0</v>
      </c>
      <c r="I329" s="35">
        <v>0</v>
      </c>
      <c r="J329" s="35">
        <v>0</v>
      </c>
      <c r="K329" s="35">
        <v>0</v>
      </c>
      <c r="L329" s="35">
        <v>0</v>
      </c>
      <c r="M329" s="35">
        <v>13</v>
      </c>
      <c r="N329" s="36">
        <f t="shared" si="6"/>
        <v>13</v>
      </c>
    </row>
    <row r="330" spans="1:14">
      <c r="A330" s="33"/>
      <c r="B330" s="39"/>
      <c r="C330" s="39">
        <v>3</v>
      </c>
      <c r="D330" s="54" t="s">
        <v>394</v>
      </c>
      <c r="E330" s="55">
        <v>3</v>
      </c>
      <c r="F330" s="56" t="s">
        <v>395</v>
      </c>
      <c r="G330" s="35">
        <v>0</v>
      </c>
      <c r="H330" s="35">
        <v>0</v>
      </c>
      <c r="I330" s="35">
        <v>0</v>
      </c>
      <c r="J330" s="35">
        <v>0</v>
      </c>
      <c r="K330" s="35">
        <v>0</v>
      </c>
      <c r="L330" s="35">
        <v>0</v>
      </c>
      <c r="M330" s="35">
        <v>9</v>
      </c>
      <c r="N330" s="36">
        <f t="shared" si="6"/>
        <v>9</v>
      </c>
    </row>
    <row r="331" spans="1:14" ht="15">
      <c r="A331" s="33"/>
      <c r="B331" s="39"/>
      <c r="C331" s="39">
        <v>4</v>
      </c>
      <c r="D331" s="54" t="s">
        <v>396</v>
      </c>
      <c r="E331" s="57">
        <v>4</v>
      </c>
      <c r="F331" s="56" t="s">
        <v>397</v>
      </c>
      <c r="G331" s="35">
        <v>0</v>
      </c>
      <c r="H331" s="35">
        <v>0</v>
      </c>
      <c r="I331" s="35">
        <v>0</v>
      </c>
      <c r="J331" s="35">
        <v>0</v>
      </c>
      <c r="K331" s="35">
        <v>0</v>
      </c>
      <c r="L331" s="35">
        <v>0</v>
      </c>
      <c r="M331" s="35">
        <v>203</v>
      </c>
      <c r="N331" s="36">
        <f t="shared" si="6"/>
        <v>203</v>
      </c>
    </row>
    <row r="332" spans="1:14" ht="15">
      <c r="A332" s="33"/>
      <c r="B332" s="39"/>
      <c r="C332" s="39">
        <v>5</v>
      </c>
      <c r="D332" s="54" t="s">
        <v>471</v>
      </c>
      <c r="E332" s="57">
        <v>5</v>
      </c>
      <c r="F332" s="56" t="s">
        <v>399</v>
      </c>
      <c r="G332" s="35">
        <v>0</v>
      </c>
      <c r="H332" s="35">
        <v>0</v>
      </c>
      <c r="I332" s="35">
        <v>19</v>
      </c>
      <c r="J332" s="35">
        <v>0</v>
      </c>
      <c r="K332" s="35">
        <v>0</v>
      </c>
      <c r="L332" s="35">
        <v>0</v>
      </c>
      <c r="M332" s="35">
        <v>49</v>
      </c>
      <c r="N332" s="36">
        <f t="shared" si="6"/>
        <v>68</v>
      </c>
    </row>
    <row r="333" spans="1:14" ht="15">
      <c r="A333" s="33"/>
      <c r="B333" s="39"/>
      <c r="C333" s="39">
        <v>6</v>
      </c>
      <c r="D333" s="54" t="s">
        <v>400</v>
      </c>
      <c r="E333" s="57">
        <v>6</v>
      </c>
      <c r="F333" s="56" t="s">
        <v>401</v>
      </c>
      <c r="G333" s="35">
        <v>0</v>
      </c>
      <c r="H333" s="35">
        <v>0</v>
      </c>
      <c r="I333" s="35">
        <v>0</v>
      </c>
      <c r="J333" s="35">
        <v>0</v>
      </c>
      <c r="K333" s="35">
        <v>0</v>
      </c>
      <c r="L333" s="35">
        <v>0</v>
      </c>
      <c r="M333" s="35">
        <v>4</v>
      </c>
      <c r="N333" s="36">
        <f t="shared" si="6"/>
        <v>4</v>
      </c>
    </row>
    <row r="334" spans="1:14" ht="15">
      <c r="A334" s="33"/>
      <c r="B334" s="39"/>
      <c r="C334" s="39">
        <v>7</v>
      </c>
      <c r="D334" s="54" t="s">
        <v>402</v>
      </c>
      <c r="E334" s="57">
        <v>7</v>
      </c>
      <c r="F334" s="56" t="s">
        <v>403</v>
      </c>
      <c r="G334" s="35">
        <v>0</v>
      </c>
      <c r="H334" s="35">
        <v>0</v>
      </c>
      <c r="I334" s="35">
        <v>79</v>
      </c>
      <c r="J334" s="35">
        <v>0</v>
      </c>
      <c r="K334" s="35">
        <v>0</v>
      </c>
      <c r="L334" s="35">
        <v>0</v>
      </c>
      <c r="M334" s="35">
        <v>28</v>
      </c>
      <c r="N334" s="36">
        <f t="shared" si="6"/>
        <v>107</v>
      </c>
    </row>
    <row r="335" spans="1:14" ht="15">
      <c r="A335" s="33"/>
      <c r="B335" s="39"/>
      <c r="C335" s="39">
        <v>8</v>
      </c>
      <c r="D335" s="54" t="s">
        <v>404</v>
      </c>
      <c r="E335" s="57">
        <v>8</v>
      </c>
      <c r="F335" s="56" t="s">
        <v>405</v>
      </c>
      <c r="G335" s="35">
        <v>0</v>
      </c>
      <c r="H335" s="35">
        <v>0</v>
      </c>
      <c r="I335" s="35">
        <v>0</v>
      </c>
      <c r="J335" s="35">
        <v>0</v>
      </c>
      <c r="K335" s="35">
        <v>0</v>
      </c>
      <c r="L335" s="35">
        <v>0</v>
      </c>
      <c r="M335" s="35">
        <v>12</v>
      </c>
      <c r="N335" s="36">
        <f t="shared" si="6"/>
        <v>12</v>
      </c>
    </row>
    <row r="336" spans="1:14" ht="15">
      <c r="A336" s="33"/>
      <c r="B336" s="39"/>
      <c r="C336" s="39">
        <v>9</v>
      </c>
      <c r="D336" s="54" t="s">
        <v>406</v>
      </c>
      <c r="E336" s="57">
        <v>9</v>
      </c>
      <c r="F336" s="56" t="s">
        <v>407</v>
      </c>
      <c r="G336" s="35">
        <v>0</v>
      </c>
      <c r="H336" s="35">
        <v>0</v>
      </c>
      <c r="I336" s="37">
        <f>13+60</f>
        <v>73</v>
      </c>
      <c r="J336" s="35">
        <v>0</v>
      </c>
      <c r="K336" s="35">
        <v>0</v>
      </c>
      <c r="L336" s="35">
        <v>0</v>
      </c>
      <c r="M336" s="35">
        <v>429</v>
      </c>
      <c r="N336" s="36">
        <f t="shared" si="6"/>
        <v>502</v>
      </c>
    </row>
    <row r="337" spans="1:14">
      <c r="A337" s="33"/>
      <c r="B337" s="39"/>
      <c r="C337" s="39">
        <v>10</v>
      </c>
      <c r="D337" s="58" t="s">
        <v>408</v>
      </c>
      <c r="E337" s="59">
        <v>10</v>
      </c>
      <c r="F337" s="60" t="s">
        <v>409</v>
      </c>
      <c r="G337" s="35">
        <v>0</v>
      </c>
      <c r="H337" s="35">
        <v>0</v>
      </c>
      <c r="I337" s="35">
        <v>0</v>
      </c>
      <c r="J337" s="35">
        <v>0</v>
      </c>
      <c r="K337" s="35">
        <v>0</v>
      </c>
      <c r="L337" s="35">
        <v>0</v>
      </c>
      <c r="M337" s="35">
        <v>2</v>
      </c>
      <c r="N337" s="36">
        <f t="shared" si="6"/>
        <v>2</v>
      </c>
    </row>
    <row r="338" spans="1:14" ht="15">
      <c r="A338" s="33"/>
      <c r="B338" s="39"/>
      <c r="C338" s="39">
        <v>11</v>
      </c>
      <c r="D338" s="54" t="s">
        <v>410</v>
      </c>
      <c r="E338" s="57">
        <v>11</v>
      </c>
      <c r="F338" s="56" t="s">
        <v>411</v>
      </c>
      <c r="G338" s="35">
        <v>0</v>
      </c>
      <c r="H338" s="35">
        <v>0</v>
      </c>
      <c r="I338" s="35">
        <v>0</v>
      </c>
      <c r="J338" s="35">
        <v>0</v>
      </c>
      <c r="K338" s="35">
        <v>0</v>
      </c>
      <c r="L338" s="35">
        <v>0</v>
      </c>
      <c r="M338" s="35">
        <v>1127</v>
      </c>
      <c r="N338" s="36">
        <f t="shared" si="6"/>
        <v>1127</v>
      </c>
    </row>
    <row r="339" spans="1:14" ht="15">
      <c r="A339" s="33"/>
      <c r="B339" s="39"/>
      <c r="C339" s="39">
        <v>12</v>
      </c>
      <c r="D339" s="54" t="s">
        <v>412</v>
      </c>
      <c r="E339" s="57">
        <v>12</v>
      </c>
      <c r="F339" s="56" t="s">
        <v>413</v>
      </c>
      <c r="G339" s="35">
        <v>0</v>
      </c>
      <c r="H339" s="35">
        <v>0</v>
      </c>
      <c r="I339" s="35">
        <v>319</v>
      </c>
      <c r="J339" s="35">
        <v>0</v>
      </c>
      <c r="K339" s="35">
        <v>0</v>
      </c>
      <c r="L339" s="35">
        <v>0</v>
      </c>
      <c r="M339" s="35">
        <v>87</v>
      </c>
      <c r="N339" s="36">
        <f t="shared" si="6"/>
        <v>406</v>
      </c>
    </row>
    <row r="340" spans="1:14" ht="15">
      <c r="A340" s="33"/>
      <c r="B340" s="39"/>
      <c r="C340" s="39">
        <v>13</v>
      </c>
      <c r="D340" s="54" t="s">
        <v>414</v>
      </c>
      <c r="E340" s="57">
        <v>13</v>
      </c>
      <c r="F340" s="56" t="s">
        <v>415</v>
      </c>
      <c r="G340" s="35">
        <v>0</v>
      </c>
      <c r="H340" s="35">
        <v>0</v>
      </c>
      <c r="I340" s="35">
        <v>0</v>
      </c>
      <c r="J340" s="35">
        <v>0</v>
      </c>
      <c r="K340" s="35">
        <v>0</v>
      </c>
      <c r="L340" s="35">
        <v>0</v>
      </c>
      <c r="M340" s="35">
        <v>43</v>
      </c>
      <c r="N340" s="36">
        <f t="shared" si="6"/>
        <v>43</v>
      </c>
    </row>
    <row r="341" spans="1:14" ht="15">
      <c r="A341" s="33"/>
      <c r="B341" s="39"/>
      <c r="C341" s="39">
        <v>14</v>
      </c>
      <c r="D341" s="54" t="s">
        <v>416</v>
      </c>
      <c r="E341" s="57">
        <v>14</v>
      </c>
      <c r="F341" s="56" t="s">
        <v>417</v>
      </c>
      <c r="G341" s="35">
        <v>0</v>
      </c>
      <c r="H341" s="35">
        <v>0</v>
      </c>
      <c r="I341" s="35">
        <v>1</v>
      </c>
      <c r="J341" s="35">
        <v>0</v>
      </c>
      <c r="K341" s="35">
        <v>0</v>
      </c>
      <c r="L341" s="35">
        <v>0</v>
      </c>
      <c r="M341" s="35">
        <v>177</v>
      </c>
      <c r="N341" s="36">
        <f t="shared" si="6"/>
        <v>178</v>
      </c>
    </row>
    <row r="342" spans="1:14" ht="15">
      <c r="A342" s="33"/>
      <c r="B342" s="39"/>
      <c r="C342" s="39">
        <v>15</v>
      </c>
      <c r="D342" s="54" t="s">
        <v>472</v>
      </c>
      <c r="E342" s="57">
        <v>15</v>
      </c>
      <c r="F342" s="56" t="s">
        <v>419</v>
      </c>
      <c r="G342" s="35">
        <v>0</v>
      </c>
      <c r="H342" s="35">
        <v>0</v>
      </c>
      <c r="I342" s="35">
        <v>0</v>
      </c>
      <c r="J342" s="35">
        <v>10</v>
      </c>
      <c r="K342" s="35">
        <v>0</v>
      </c>
      <c r="L342" s="35">
        <v>0</v>
      </c>
      <c r="M342" s="35">
        <v>1255</v>
      </c>
      <c r="N342" s="36">
        <f t="shared" si="6"/>
        <v>1265</v>
      </c>
    </row>
    <row r="343" spans="1:14">
      <c r="A343" s="33"/>
      <c r="B343" s="39"/>
      <c r="C343" s="39">
        <v>16</v>
      </c>
      <c r="D343" s="54" t="s">
        <v>473</v>
      </c>
      <c r="E343" s="55">
        <v>16</v>
      </c>
      <c r="F343" s="56" t="s">
        <v>421</v>
      </c>
      <c r="G343" s="35">
        <v>0</v>
      </c>
      <c r="H343" s="35">
        <v>0</v>
      </c>
      <c r="I343" s="35">
        <v>0</v>
      </c>
      <c r="J343" s="35">
        <v>25</v>
      </c>
      <c r="K343" s="35">
        <v>0</v>
      </c>
      <c r="L343" s="35">
        <v>0</v>
      </c>
      <c r="M343" s="35">
        <v>51</v>
      </c>
      <c r="N343" s="36">
        <f t="shared" si="6"/>
        <v>76</v>
      </c>
    </row>
    <row r="344" spans="1:14" ht="15">
      <c r="A344" s="33"/>
      <c r="B344" s="39"/>
      <c r="C344" s="39">
        <v>17</v>
      </c>
      <c r="D344" s="54" t="s">
        <v>422</v>
      </c>
      <c r="E344" s="57">
        <v>17</v>
      </c>
      <c r="F344" s="56" t="s">
        <v>423</v>
      </c>
      <c r="G344" s="35">
        <v>0</v>
      </c>
      <c r="H344" s="35">
        <v>0</v>
      </c>
      <c r="I344" s="35">
        <v>0</v>
      </c>
      <c r="J344" s="35">
        <v>0</v>
      </c>
      <c r="K344" s="35">
        <v>0</v>
      </c>
      <c r="L344" s="35">
        <v>0</v>
      </c>
      <c r="M344" s="35">
        <v>18</v>
      </c>
      <c r="N344" s="36">
        <f t="shared" si="6"/>
        <v>18</v>
      </c>
    </row>
    <row r="345" spans="1:14" ht="15">
      <c r="A345" s="33"/>
      <c r="B345" s="39"/>
      <c r="C345" s="39">
        <v>18</v>
      </c>
      <c r="D345" s="54" t="s">
        <v>424</v>
      </c>
      <c r="E345" s="57">
        <v>18</v>
      </c>
      <c r="F345" s="56" t="s">
        <v>425</v>
      </c>
      <c r="G345" s="35">
        <v>0</v>
      </c>
      <c r="H345" s="35">
        <v>0</v>
      </c>
      <c r="I345" s="35">
        <v>0</v>
      </c>
      <c r="J345" s="35">
        <v>0</v>
      </c>
      <c r="K345" s="35">
        <v>0</v>
      </c>
      <c r="L345" s="35">
        <v>0</v>
      </c>
      <c r="M345" s="35">
        <v>152</v>
      </c>
      <c r="N345" s="36">
        <f t="shared" si="6"/>
        <v>152</v>
      </c>
    </row>
    <row r="346" spans="1:14" ht="15">
      <c r="A346" s="33"/>
      <c r="B346" s="39"/>
      <c r="C346" s="39">
        <v>19</v>
      </c>
      <c r="D346" s="54" t="s">
        <v>474</v>
      </c>
      <c r="E346" s="57">
        <v>19</v>
      </c>
      <c r="F346" s="56" t="s">
        <v>427</v>
      </c>
      <c r="G346" s="35">
        <v>18317</v>
      </c>
      <c r="H346" s="35">
        <v>0</v>
      </c>
      <c r="I346" s="35">
        <v>0</v>
      </c>
      <c r="J346" s="35">
        <v>0</v>
      </c>
      <c r="K346" s="35">
        <v>0</v>
      </c>
      <c r="L346" s="35">
        <v>0</v>
      </c>
      <c r="M346" s="35">
        <v>30</v>
      </c>
      <c r="N346" s="36">
        <f t="shared" si="6"/>
        <v>18347</v>
      </c>
    </row>
    <row r="347" spans="1:14" ht="15">
      <c r="A347" s="33"/>
      <c r="B347" s="39"/>
      <c r="C347" s="39">
        <v>20</v>
      </c>
      <c r="D347" s="54" t="s">
        <v>428</v>
      </c>
      <c r="E347" s="57">
        <v>20</v>
      </c>
      <c r="F347" s="56" t="s">
        <v>429</v>
      </c>
      <c r="G347" s="35">
        <v>0</v>
      </c>
      <c r="H347" s="35">
        <v>0</v>
      </c>
      <c r="I347" s="35">
        <v>3</v>
      </c>
      <c r="J347" s="35">
        <v>0</v>
      </c>
      <c r="K347" s="35">
        <v>0</v>
      </c>
      <c r="L347" s="35">
        <v>0</v>
      </c>
      <c r="M347" s="35">
        <v>80</v>
      </c>
      <c r="N347" s="36">
        <f t="shared" si="6"/>
        <v>83</v>
      </c>
    </row>
    <row r="348" spans="1:14" ht="15">
      <c r="A348" s="33"/>
      <c r="B348" s="39"/>
      <c r="C348" s="39">
        <v>21</v>
      </c>
      <c r="D348" s="54" t="s">
        <v>430</v>
      </c>
      <c r="E348" s="57">
        <v>21</v>
      </c>
      <c r="F348" s="56" t="s">
        <v>431</v>
      </c>
      <c r="G348" s="35">
        <v>0</v>
      </c>
      <c r="H348" s="35">
        <v>1</v>
      </c>
      <c r="I348" s="35">
        <v>16</v>
      </c>
      <c r="J348" s="35">
        <v>0</v>
      </c>
      <c r="K348" s="35">
        <v>0</v>
      </c>
      <c r="L348" s="35">
        <v>0</v>
      </c>
      <c r="M348" s="35">
        <v>24</v>
      </c>
      <c r="N348" s="36">
        <f t="shared" si="6"/>
        <v>41</v>
      </c>
    </row>
    <row r="349" spans="1:14" ht="15">
      <c r="A349" s="33"/>
      <c r="B349" s="39"/>
      <c r="C349" s="39">
        <v>22</v>
      </c>
      <c r="D349" s="54" t="s">
        <v>475</v>
      </c>
      <c r="E349" s="57">
        <v>22</v>
      </c>
      <c r="F349" s="56" t="s">
        <v>433</v>
      </c>
      <c r="G349" s="35">
        <v>0</v>
      </c>
      <c r="H349" s="35">
        <v>0</v>
      </c>
      <c r="I349" s="35">
        <v>0</v>
      </c>
      <c r="J349" s="35">
        <v>0</v>
      </c>
      <c r="K349" s="35">
        <v>0</v>
      </c>
      <c r="L349" s="35">
        <v>0</v>
      </c>
      <c r="M349" s="35">
        <v>365</v>
      </c>
      <c r="N349" s="36">
        <f t="shared" si="6"/>
        <v>365</v>
      </c>
    </row>
    <row r="350" spans="1:14" ht="15">
      <c r="A350" s="33"/>
      <c r="B350" s="39"/>
      <c r="C350" s="39">
        <v>23</v>
      </c>
      <c r="D350" s="54" t="s">
        <v>434</v>
      </c>
      <c r="E350" s="57">
        <v>23</v>
      </c>
      <c r="F350" s="56" t="s">
        <v>435</v>
      </c>
      <c r="G350" s="35">
        <v>0</v>
      </c>
      <c r="H350" s="35">
        <v>0</v>
      </c>
      <c r="I350" s="35">
        <v>0</v>
      </c>
      <c r="J350" s="35">
        <v>0</v>
      </c>
      <c r="K350" s="35">
        <v>0</v>
      </c>
      <c r="L350" s="35">
        <v>0</v>
      </c>
      <c r="M350" s="35">
        <v>63</v>
      </c>
      <c r="N350" s="36">
        <f t="shared" si="6"/>
        <v>63</v>
      </c>
    </row>
    <row r="351" spans="1:14" ht="15">
      <c r="A351" s="33"/>
      <c r="B351" s="39"/>
      <c r="C351" s="39">
        <v>24</v>
      </c>
      <c r="D351" s="54" t="s">
        <v>476</v>
      </c>
      <c r="E351" s="57">
        <v>24</v>
      </c>
      <c r="F351" s="56" t="s">
        <v>437</v>
      </c>
      <c r="G351" s="35">
        <v>0</v>
      </c>
      <c r="H351" s="35">
        <v>0</v>
      </c>
      <c r="I351" s="35">
        <v>0</v>
      </c>
      <c r="J351" s="35">
        <v>0</v>
      </c>
      <c r="K351" s="35">
        <v>0</v>
      </c>
      <c r="L351" s="35">
        <v>0</v>
      </c>
      <c r="M351" s="35">
        <v>102</v>
      </c>
      <c r="N351" s="36">
        <f t="shared" si="6"/>
        <v>102</v>
      </c>
    </row>
    <row r="352" spans="1:14" ht="15">
      <c r="A352" s="33"/>
      <c r="B352" s="39"/>
      <c r="C352" s="39">
        <v>25</v>
      </c>
      <c r="D352" s="54" t="s">
        <v>438</v>
      </c>
      <c r="E352" s="57">
        <v>25</v>
      </c>
      <c r="F352" s="56" t="s">
        <v>439</v>
      </c>
      <c r="G352" s="35">
        <v>0</v>
      </c>
      <c r="H352" s="35">
        <v>0</v>
      </c>
      <c r="I352" s="35">
        <v>24</v>
      </c>
      <c r="J352" s="35">
        <v>0</v>
      </c>
      <c r="K352" s="35">
        <v>0</v>
      </c>
      <c r="L352" s="35">
        <v>0</v>
      </c>
      <c r="M352" s="35">
        <v>282</v>
      </c>
      <c r="N352" s="36">
        <f t="shared" si="6"/>
        <v>306</v>
      </c>
    </row>
    <row r="353" spans="1:14" ht="15">
      <c r="A353" s="33"/>
      <c r="B353" s="39"/>
      <c r="C353" s="39">
        <v>26</v>
      </c>
      <c r="D353" s="54" t="s">
        <v>440</v>
      </c>
      <c r="E353" s="57">
        <v>26</v>
      </c>
      <c r="F353" s="56" t="s">
        <v>441</v>
      </c>
      <c r="G353" s="35">
        <v>0</v>
      </c>
      <c r="H353" s="35">
        <v>0</v>
      </c>
      <c r="I353" s="35">
        <v>17</v>
      </c>
      <c r="J353" s="35">
        <v>0</v>
      </c>
      <c r="K353" s="35">
        <v>0</v>
      </c>
      <c r="L353" s="35">
        <v>0</v>
      </c>
      <c r="M353" s="35">
        <v>123</v>
      </c>
      <c r="N353" s="36">
        <f t="shared" si="6"/>
        <v>140</v>
      </c>
    </row>
    <row r="354" spans="1:14" ht="15">
      <c r="A354" s="33"/>
      <c r="B354" s="39"/>
      <c r="C354" s="39">
        <v>27</v>
      </c>
      <c r="D354" s="54" t="s">
        <v>442</v>
      </c>
      <c r="E354" s="57">
        <v>27</v>
      </c>
      <c r="F354" s="56" t="s">
        <v>443</v>
      </c>
      <c r="G354" s="35">
        <v>0</v>
      </c>
      <c r="H354" s="35">
        <v>0</v>
      </c>
      <c r="I354" s="35">
        <v>51</v>
      </c>
      <c r="J354" s="35">
        <v>0</v>
      </c>
      <c r="K354" s="35">
        <v>0</v>
      </c>
      <c r="L354" s="35">
        <v>0</v>
      </c>
      <c r="M354" s="35">
        <v>24</v>
      </c>
      <c r="N354" s="36">
        <f t="shared" si="6"/>
        <v>75</v>
      </c>
    </row>
    <row r="355" spans="1:14" ht="15">
      <c r="A355" s="33"/>
      <c r="B355" s="39"/>
      <c r="C355" s="39">
        <v>28</v>
      </c>
      <c r="D355" s="54" t="s">
        <v>444</v>
      </c>
      <c r="E355" s="57">
        <v>28</v>
      </c>
      <c r="F355" s="56" t="s">
        <v>445</v>
      </c>
      <c r="G355" s="35">
        <v>0</v>
      </c>
      <c r="H355" s="35">
        <v>0</v>
      </c>
      <c r="I355" s="35">
        <v>0</v>
      </c>
      <c r="J355" s="35">
        <v>0</v>
      </c>
      <c r="K355" s="35">
        <v>0</v>
      </c>
      <c r="L355" s="35">
        <v>0</v>
      </c>
      <c r="M355" s="35">
        <v>144</v>
      </c>
      <c r="N355" s="36">
        <f t="shared" si="6"/>
        <v>144</v>
      </c>
    </row>
    <row r="356" spans="1:14" ht="15">
      <c r="A356" s="33"/>
      <c r="B356" s="39"/>
      <c r="C356" s="39">
        <v>29</v>
      </c>
      <c r="D356" s="54" t="s">
        <v>446</v>
      </c>
      <c r="E356" s="57">
        <v>29</v>
      </c>
      <c r="F356" s="56" t="s">
        <v>447</v>
      </c>
      <c r="G356" s="35">
        <v>0</v>
      </c>
      <c r="H356" s="35">
        <v>0</v>
      </c>
      <c r="I356" s="35">
        <v>0</v>
      </c>
      <c r="J356" s="35">
        <v>0</v>
      </c>
      <c r="K356" s="35">
        <v>0</v>
      </c>
      <c r="L356" s="35">
        <v>0</v>
      </c>
      <c r="M356" s="35">
        <v>176</v>
      </c>
      <c r="N356" s="36">
        <f t="shared" si="6"/>
        <v>176</v>
      </c>
    </row>
    <row r="357" spans="1:14" ht="15">
      <c r="A357" s="33"/>
      <c r="B357" s="39"/>
      <c r="C357" s="39">
        <v>30</v>
      </c>
      <c r="D357" s="54" t="s">
        <v>477</v>
      </c>
      <c r="E357" s="57">
        <v>30</v>
      </c>
      <c r="F357" s="56" t="s">
        <v>449</v>
      </c>
      <c r="G357" s="35">
        <v>0</v>
      </c>
      <c r="H357" s="35">
        <v>0</v>
      </c>
      <c r="I357" s="35">
        <v>55</v>
      </c>
      <c r="J357" s="35">
        <v>0</v>
      </c>
      <c r="K357" s="35">
        <v>0</v>
      </c>
      <c r="L357" s="35">
        <v>0</v>
      </c>
      <c r="M357" s="35">
        <v>418</v>
      </c>
      <c r="N357" s="36">
        <f t="shared" si="6"/>
        <v>473</v>
      </c>
    </row>
    <row r="358" spans="1:14" ht="15">
      <c r="A358" s="33"/>
      <c r="B358" s="39"/>
      <c r="C358" s="39">
        <v>31</v>
      </c>
      <c r="D358" s="54" t="s">
        <v>478</v>
      </c>
      <c r="E358" s="57">
        <v>31</v>
      </c>
      <c r="F358" s="56" t="s">
        <v>451</v>
      </c>
      <c r="G358" s="35">
        <v>0</v>
      </c>
      <c r="H358" s="35">
        <v>0</v>
      </c>
      <c r="I358" s="35">
        <v>0</v>
      </c>
      <c r="J358" s="35">
        <v>0</v>
      </c>
      <c r="K358" s="35">
        <v>0</v>
      </c>
      <c r="L358" s="35">
        <v>0</v>
      </c>
      <c r="M358" s="35">
        <v>12</v>
      </c>
      <c r="N358" s="36">
        <f t="shared" si="6"/>
        <v>12</v>
      </c>
    </row>
    <row r="359" spans="1:14" ht="15">
      <c r="A359" s="33"/>
      <c r="B359" s="39"/>
      <c r="C359" s="39">
        <v>32</v>
      </c>
      <c r="D359" s="54" t="s">
        <v>452</v>
      </c>
      <c r="E359" s="57">
        <v>32</v>
      </c>
      <c r="F359" s="56" t="s">
        <v>453</v>
      </c>
      <c r="G359" s="35">
        <v>0</v>
      </c>
      <c r="H359" s="35">
        <v>0</v>
      </c>
      <c r="I359" s="35">
        <v>190</v>
      </c>
      <c r="J359" s="35">
        <v>0</v>
      </c>
      <c r="K359" s="35">
        <v>0</v>
      </c>
      <c r="L359" s="35">
        <v>0</v>
      </c>
      <c r="M359" s="35">
        <v>37</v>
      </c>
      <c r="N359" s="36">
        <f t="shared" si="6"/>
        <v>227</v>
      </c>
    </row>
    <row r="360" spans="1:14" ht="23.25">
      <c r="A360" s="33"/>
      <c r="B360" s="34"/>
      <c r="C360" s="24">
        <v>33</v>
      </c>
      <c r="D360" s="37" t="s">
        <v>454</v>
      </c>
      <c r="E360" s="61">
        <v>933</v>
      </c>
      <c r="F360" s="62" t="s">
        <v>479</v>
      </c>
      <c r="G360" s="35">
        <v>1</v>
      </c>
      <c r="H360" s="35">
        <v>0</v>
      </c>
      <c r="I360" s="35">
        <v>883</v>
      </c>
      <c r="J360" s="35">
        <v>0</v>
      </c>
      <c r="K360" s="35">
        <v>0</v>
      </c>
      <c r="L360" s="35">
        <v>0</v>
      </c>
      <c r="M360" s="35">
        <v>0</v>
      </c>
      <c r="N360" s="36">
        <f t="shared" si="6"/>
        <v>884</v>
      </c>
    </row>
    <row r="361" spans="1:14">
      <c r="A361" s="33"/>
      <c r="B361" s="31"/>
      <c r="C361" s="31"/>
      <c r="D361" s="33"/>
      <c r="E361" s="33"/>
      <c r="F361" s="47"/>
      <c r="G361" s="33"/>
      <c r="H361" s="33"/>
      <c r="I361" s="33"/>
      <c r="J361" s="33"/>
      <c r="K361" s="33"/>
      <c r="L361" s="33"/>
      <c r="M361" s="33"/>
      <c r="N361" s="33"/>
    </row>
    <row r="362" spans="1:14" ht="22.5">
      <c r="A362" s="33"/>
      <c r="B362" s="34"/>
      <c r="C362" s="40">
        <v>34</v>
      </c>
      <c r="D362" s="41" t="s">
        <v>469</v>
      </c>
      <c r="E362" s="41">
        <v>934</v>
      </c>
      <c r="F362" s="42" t="s">
        <v>480</v>
      </c>
      <c r="G362" s="35">
        <v>0</v>
      </c>
      <c r="H362" s="35">
        <v>0</v>
      </c>
      <c r="I362" s="35">
        <v>0</v>
      </c>
      <c r="J362" s="35">
        <v>0</v>
      </c>
      <c r="K362" s="35">
        <v>0</v>
      </c>
      <c r="L362" s="35">
        <v>0</v>
      </c>
      <c r="M362" s="35">
        <v>0</v>
      </c>
      <c r="N362" s="36">
        <f t="shared" ref="N362:N376" si="7">SUM(G362:M362)</f>
        <v>0</v>
      </c>
    </row>
    <row r="363" spans="1:14" ht="22.5">
      <c r="A363" s="33"/>
      <c r="B363" s="34"/>
      <c r="C363" s="40">
        <v>34</v>
      </c>
      <c r="D363" s="41" t="s">
        <v>469</v>
      </c>
      <c r="E363" s="41">
        <v>934</v>
      </c>
      <c r="F363" s="42" t="s">
        <v>481</v>
      </c>
      <c r="G363" s="35">
        <v>0</v>
      </c>
      <c r="H363" s="35">
        <v>0</v>
      </c>
      <c r="I363" s="35">
        <v>9</v>
      </c>
      <c r="J363" s="35">
        <v>0</v>
      </c>
      <c r="K363" s="35">
        <v>0</v>
      </c>
      <c r="L363" s="35">
        <v>0</v>
      </c>
      <c r="M363" s="35">
        <v>0</v>
      </c>
      <c r="N363" s="36">
        <f t="shared" si="7"/>
        <v>9</v>
      </c>
    </row>
    <row r="364" spans="1:14" ht="22.5">
      <c r="A364" s="33"/>
      <c r="B364" s="34"/>
      <c r="C364" s="40">
        <v>34</v>
      </c>
      <c r="D364" s="41" t="s">
        <v>469</v>
      </c>
      <c r="E364" s="41">
        <v>934</v>
      </c>
      <c r="F364" s="42" t="s">
        <v>482</v>
      </c>
      <c r="G364" s="35">
        <v>0</v>
      </c>
      <c r="H364" s="35">
        <v>0</v>
      </c>
      <c r="I364" s="35">
        <v>0</v>
      </c>
      <c r="J364" s="35">
        <v>0</v>
      </c>
      <c r="K364" s="35">
        <v>0</v>
      </c>
      <c r="L364" s="35">
        <v>0</v>
      </c>
      <c r="M364" s="35">
        <v>0</v>
      </c>
      <c r="N364" s="36">
        <f t="shared" si="7"/>
        <v>0</v>
      </c>
    </row>
    <row r="365" spans="1:14" ht="22.5">
      <c r="A365" s="33"/>
      <c r="B365" s="34"/>
      <c r="C365" s="40">
        <v>34</v>
      </c>
      <c r="D365" s="41" t="s">
        <v>469</v>
      </c>
      <c r="E365" s="41">
        <v>934</v>
      </c>
      <c r="F365" s="42" t="s">
        <v>483</v>
      </c>
      <c r="G365" s="35">
        <v>0</v>
      </c>
      <c r="H365" s="35">
        <v>0</v>
      </c>
      <c r="I365" s="35">
        <v>8</v>
      </c>
      <c r="J365" s="35">
        <v>0</v>
      </c>
      <c r="K365" s="35">
        <v>0</v>
      </c>
      <c r="L365" s="35">
        <v>0</v>
      </c>
      <c r="M365" s="35">
        <v>0</v>
      </c>
      <c r="N365" s="36">
        <f t="shared" si="7"/>
        <v>8</v>
      </c>
    </row>
    <row r="366" spans="1:14">
      <c r="A366" s="33"/>
      <c r="B366" s="34"/>
      <c r="C366" s="40">
        <v>34</v>
      </c>
      <c r="D366" s="41" t="s">
        <v>469</v>
      </c>
      <c r="E366" s="41">
        <v>934</v>
      </c>
      <c r="F366" s="42" t="s">
        <v>484</v>
      </c>
      <c r="G366" s="35">
        <v>0</v>
      </c>
      <c r="H366" s="35">
        <v>0</v>
      </c>
      <c r="I366" s="35">
        <v>122</v>
      </c>
      <c r="J366" s="35">
        <v>0</v>
      </c>
      <c r="K366" s="35">
        <v>0</v>
      </c>
      <c r="L366" s="35">
        <v>0</v>
      </c>
      <c r="M366" s="35">
        <v>0</v>
      </c>
      <c r="N366" s="36">
        <f t="shared" si="7"/>
        <v>122</v>
      </c>
    </row>
    <row r="367" spans="1:14" ht="22.5">
      <c r="A367" s="33"/>
      <c r="B367" s="34"/>
      <c r="C367" s="40">
        <v>34</v>
      </c>
      <c r="D367" s="41" t="s">
        <v>469</v>
      </c>
      <c r="E367" s="41">
        <v>934</v>
      </c>
      <c r="F367" s="42" t="s">
        <v>485</v>
      </c>
      <c r="G367" s="35">
        <v>0</v>
      </c>
      <c r="H367" s="35">
        <v>0</v>
      </c>
      <c r="I367" s="35">
        <v>6</v>
      </c>
      <c r="J367" s="35">
        <v>0</v>
      </c>
      <c r="K367" s="35">
        <v>0</v>
      </c>
      <c r="L367" s="35">
        <v>0</v>
      </c>
      <c r="M367" s="35">
        <v>0</v>
      </c>
      <c r="N367" s="36">
        <f t="shared" si="7"/>
        <v>6</v>
      </c>
    </row>
    <row r="368" spans="1:14" ht="22.5">
      <c r="A368" s="33"/>
      <c r="B368" s="34"/>
      <c r="C368" s="40">
        <v>34</v>
      </c>
      <c r="D368" s="41" t="s">
        <v>469</v>
      </c>
      <c r="E368" s="41">
        <v>934</v>
      </c>
      <c r="F368" s="42" t="s">
        <v>486</v>
      </c>
      <c r="G368" s="35">
        <v>0</v>
      </c>
      <c r="H368" s="35">
        <v>0</v>
      </c>
      <c r="I368" s="35">
        <v>17</v>
      </c>
      <c r="J368" s="35">
        <v>0</v>
      </c>
      <c r="K368" s="35">
        <v>0</v>
      </c>
      <c r="L368" s="35">
        <v>0</v>
      </c>
      <c r="M368" s="35">
        <v>0</v>
      </c>
      <c r="N368" s="36">
        <f t="shared" si="7"/>
        <v>17</v>
      </c>
    </row>
    <row r="369" spans="1:14">
      <c r="A369" s="33"/>
      <c r="B369" s="34"/>
      <c r="C369" s="40">
        <v>34</v>
      </c>
      <c r="D369" s="63"/>
      <c r="E369" s="40"/>
      <c r="F369" s="64"/>
      <c r="G369" s="37"/>
      <c r="H369" s="37"/>
      <c r="I369" s="37"/>
      <c r="J369" s="37"/>
      <c r="K369" s="37"/>
      <c r="L369" s="37"/>
      <c r="M369" s="37"/>
      <c r="N369" s="36">
        <f t="shared" si="7"/>
        <v>0</v>
      </c>
    </row>
    <row r="370" spans="1:14">
      <c r="A370" s="33"/>
      <c r="B370" s="34"/>
      <c r="C370" s="40">
        <v>34</v>
      </c>
      <c r="D370" s="63"/>
      <c r="E370" s="40"/>
      <c r="F370" s="64"/>
      <c r="G370" s="37"/>
      <c r="H370" s="37"/>
      <c r="I370" s="37"/>
      <c r="J370" s="37"/>
      <c r="K370" s="37"/>
      <c r="L370" s="37"/>
      <c r="M370" s="37"/>
      <c r="N370" s="36">
        <f t="shared" si="7"/>
        <v>0</v>
      </c>
    </row>
    <row r="371" spans="1:14">
      <c r="A371" s="33"/>
      <c r="B371" s="34"/>
      <c r="C371" s="40">
        <v>34</v>
      </c>
      <c r="D371" s="63"/>
      <c r="E371" s="40"/>
      <c r="F371" s="64"/>
      <c r="G371" s="37"/>
      <c r="H371" s="37"/>
      <c r="I371" s="37"/>
      <c r="J371" s="37"/>
      <c r="K371" s="37"/>
      <c r="L371" s="37"/>
      <c r="M371" s="37"/>
      <c r="N371" s="36">
        <f t="shared" si="7"/>
        <v>0</v>
      </c>
    </row>
    <row r="372" spans="1:14">
      <c r="A372" s="33"/>
      <c r="B372" s="34"/>
      <c r="C372" s="40">
        <v>34</v>
      </c>
      <c r="D372" s="63"/>
      <c r="E372" s="40"/>
      <c r="F372" s="64"/>
      <c r="G372" s="37"/>
      <c r="H372" s="37"/>
      <c r="I372" s="37"/>
      <c r="J372" s="37"/>
      <c r="K372" s="37"/>
      <c r="L372" s="37"/>
      <c r="M372" s="37"/>
      <c r="N372" s="36">
        <f t="shared" si="7"/>
        <v>0</v>
      </c>
    </row>
    <row r="373" spans="1:14">
      <c r="A373" s="33"/>
      <c r="B373" s="34"/>
      <c r="C373" s="40">
        <v>34</v>
      </c>
      <c r="D373" s="63"/>
      <c r="E373" s="40"/>
      <c r="F373" s="64"/>
      <c r="G373" s="37"/>
      <c r="H373" s="37"/>
      <c r="I373" s="37"/>
      <c r="J373" s="37"/>
      <c r="K373" s="37"/>
      <c r="L373" s="37"/>
      <c r="M373" s="37"/>
      <c r="N373" s="36">
        <f t="shared" si="7"/>
        <v>0</v>
      </c>
    </row>
    <row r="374" spans="1:14">
      <c r="A374" s="33"/>
      <c r="B374" s="34"/>
      <c r="C374" s="40">
        <v>34</v>
      </c>
      <c r="D374" s="63"/>
      <c r="E374" s="40"/>
      <c r="F374" s="64"/>
      <c r="G374" s="37"/>
      <c r="H374" s="37"/>
      <c r="I374" s="37"/>
      <c r="J374" s="37"/>
      <c r="K374" s="37"/>
      <c r="L374" s="37"/>
      <c r="M374" s="37"/>
      <c r="N374" s="36">
        <f t="shared" si="7"/>
        <v>0</v>
      </c>
    </row>
    <row r="375" spans="1:14">
      <c r="A375" s="33"/>
      <c r="B375" s="34"/>
      <c r="C375" s="41">
        <v>34</v>
      </c>
      <c r="D375" s="63"/>
      <c r="E375" s="63"/>
      <c r="F375" s="64"/>
      <c r="G375" s="37"/>
      <c r="H375" s="37"/>
      <c r="I375" s="37"/>
      <c r="J375" s="37"/>
      <c r="K375" s="37"/>
      <c r="L375" s="37"/>
      <c r="M375" s="37"/>
      <c r="N375" s="36">
        <f t="shared" si="7"/>
        <v>0</v>
      </c>
    </row>
    <row r="376" spans="1:14">
      <c r="A376" s="33"/>
      <c r="B376" s="34"/>
      <c r="C376" s="41">
        <v>34</v>
      </c>
      <c r="D376" s="63"/>
      <c r="E376" s="63"/>
      <c r="F376" s="64"/>
      <c r="G376" s="37"/>
      <c r="H376" s="37"/>
      <c r="I376" s="37"/>
      <c r="J376" s="37"/>
      <c r="K376" s="37"/>
      <c r="L376" s="37"/>
      <c r="M376" s="37"/>
      <c r="N376" s="36">
        <f t="shared" si="7"/>
        <v>0</v>
      </c>
    </row>
    <row r="377" spans="1:14">
      <c r="A377" s="33"/>
      <c r="B377" s="34"/>
      <c r="C377" s="41">
        <v>35</v>
      </c>
      <c r="D377" s="63"/>
      <c r="E377" s="63"/>
      <c r="F377" s="64"/>
      <c r="G377" s="37"/>
      <c r="H377" s="37"/>
      <c r="I377" s="37"/>
      <c r="J377" s="37"/>
      <c r="K377" s="37"/>
      <c r="L377" s="37"/>
      <c r="M377" s="37"/>
      <c r="N377" s="36"/>
    </row>
    <row r="378" spans="1:14">
      <c r="A378" s="33"/>
      <c r="B378" s="34"/>
      <c r="C378" s="41">
        <v>36</v>
      </c>
      <c r="D378" s="63"/>
      <c r="E378" s="63"/>
      <c r="F378" s="64"/>
      <c r="G378" s="37"/>
      <c r="H378" s="37"/>
      <c r="I378" s="37"/>
      <c r="J378" s="37"/>
      <c r="K378" s="37"/>
      <c r="L378" s="37"/>
      <c r="M378" s="37"/>
      <c r="N378" s="36"/>
    </row>
    <row r="379" spans="1:14">
      <c r="A379" s="33"/>
      <c r="B379" s="34"/>
      <c r="C379" s="41">
        <v>37</v>
      </c>
      <c r="D379" s="63"/>
      <c r="E379" s="63"/>
      <c r="F379" s="64"/>
      <c r="G379" s="37"/>
      <c r="H379" s="37"/>
      <c r="I379" s="37"/>
      <c r="J379" s="37"/>
      <c r="K379" s="37"/>
      <c r="L379" s="37"/>
      <c r="M379" s="37"/>
      <c r="N379" s="36"/>
    </row>
    <row r="380" spans="1:14">
      <c r="A380" s="33"/>
      <c r="B380" s="34"/>
      <c r="C380" s="41">
        <v>38</v>
      </c>
      <c r="D380" s="63"/>
      <c r="E380" s="63"/>
      <c r="F380" s="64"/>
      <c r="G380" s="37"/>
      <c r="H380" s="37"/>
      <c r="I380" s="37"/>
      <c r="J380" s="37"/>
      <c r="K380" s="37"/>
      <c r="L380" s="37"/>
      <c r="M380" s="37"/>
      <c r="N380" s="36"/>
    </row>
    <row r="381" spans="1:14">
      <c r="A381" s="33"/>
      <c r="B381" s="34"/>
      <c r="C381" s="41">
        <v>39</v>
      </c>
      <c r="D381" s="63"/>
      <c r="E381" s="63"/>
      <c r="F381" s="64"/>
      <c r="G381" s="37"/>
      <c r="H381" s="37"/>
      <c r="I381" s="37"/>
      <c r="J381" s="37"/>
      <c r="K381" s="37"/>
      <c r="L381" s="37"/>
      <c r="M381" s="37"/>
      <c r="N381" s="36"/>
    </row>
    <row r="382" spans="1:14">
      <c r="A382" s="33"/>
      <c r="B382" s="34"/>
      <c r="C382" s="41">
        <v>40</v>
      </c>
      <c r="D382" s="63"/>
      <c r="E382" s="63"/>
      <c r="F382" s="64"/>
      <c r="G382" s="37"/>
      <c r="H382" s="37"/>
      <c r="I382" s="37"/>
      <c r="J382" s="37"/>
      <c r="K382" s="37"/>
      <c r="L382" s="37"/>
      <c r="M382" s="37"/>
      <c r="N382" s="36"/>
    </row>
    <row r="383" spans="1:14">
      <c r="A383" s="33"/>
      <c r="B383" s="34"/>
      <c r="C383" s="41">
        <v>41</v>
      </c>
      <c r="D383" s="63"/>
      <c r="E383" s="63"/>
      <c r="F383" s="64"/>
      <c r="G383" s="37"/>
      <c r="H383" s="37"/>
      <c r="I383" s="37"/>
      <c r="J383" s="37"/>
      <c r="K383" s="37"/>
      <c r="L383" s="37"/>
      <c r="M383" s="37"/>
      <c r="N383" s="36"/>
    </row>
    <row r="384" spans="1:14">
      <c r="A384" s="33"/>
      <c r="B384" s="31"/>
      <c r="C384" s="31"/>
      <c r="D384" s="33"/>
      <c r="E384" s="32"/>
      <c r="F384" s="47"/>
      <c r="G384" s="33"/>
      <c r="H384" s="33"/>
      <c r="I384" s="33"/>
      <c r="J384" s="33"/>
      <c r="K384" s="33"/>
      <c r="L384" s="33"/>
      <c r="M384" s="33"/>
      <c r="N384" s="33"/>
    </row>
    <row r="385" spans="1:14">
      <c r="A385" s="33"/>
      <c r="B385" s="31"/>
      <c r="C385" s="31"/>
      <c r="D385" s="33"/>
      <c r="E385" s="32"/>
      <c r="F385" s="47"/>
      <c r="G385" s="43">
        <f t="shared" ref="G385:N385" si="8">SUM(G4:G383)</f>
        <v>43753</v>
      </c>
      <c r="H385" s="43">
        <f t="shared" si="8"/>
        <v>7916</v>
      </c>
      <c r="I385" s="43">
        <f t="shared" si="8"/>
        <v>12209</v>
      </c>
      <c r="J385" s="43" t="e">
        <f t="shared" si="8"/>
        <v>#REF!</v>
      </c>
      <c r="K385" s="43">
        <f t="shared" si="8"/>
        <v>896</v>
      </c>
      <c r="L385" s="43">
        <f t="shared" si="8"/>
        <v>0</v>
      </c>
      <c r="M385" s="43">
        <f t="shared" si="8"/>
        <v>6429</v>
      </c>
      <c r="N385" s="43" t="e">
        <f t="shared" si="8"/>
        <v>#REF!</v>
      </c>
    </row>
  </sheetData>
  <autoFilter ref="A3:N316" xr:uid="{CB35B4CC-5744-4DA3-B183-7F732DA555F4}"/>
  <mergeCells count="1">
    <mergeCell ref="B1:N1"/>
  </mergeCells>
  <pageMargins left="0.70000000000000007" right="0.70000000000000007" top="0.75" bottom="0.75" header="0.30000000000000004" footer="0.3000000000000000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A0409-7681-4036-9242-8C782C6E6A07}">
  <dimension ref="B1:E46"/>
  <sheetViews>
    <sheetView showGridLines="0" zoomScale="110" zoomScaleNormal="115" zoomScaleSheetLayoutView="100" workbookViewId="0">
      <selection activeCell="G10" sqref="G10"/>
    </sheetView>
  </sheetViews>
  <sheetFormatPr baseColWidth="10" defaultColWidth="11.375" defaultRowHeight="14.25"/>
  <cols>
    <col min="1" max="1" width="5" style="71" customWidth="1"/>
    <col min="2" max="2" width="26.375" style="99" customWidth="1"/>
    <col min="3" max="3" width="23.125" style="100" customWidth="1"/>
    <col min="4" max="4" width="23.125" style="99" customWidth="1"/>
    <col min="5" max="5" width="23.125" style="71" customWidth="1"/>
    <col min="6" max="6" width="11.375" style="71"/>
    <col min="7" max="7" width="23.625" style="71" customWidth="1"/>
    <col min="8" max="16384" width="11.375" style="71"/>
  </cols>
  <sheetData>
    <row r="1" spans="2:5">
      <c r="B1" s="67"/>
      <c r="C1" s="68"/>
      <c r="D1" s="69"/>
      <c r="E1" s="70" t="s">
        <v>28</v>
      </c>
    </row>
    <row r="2" spans="2:5">
      <c r="B2" s="67"/>
      <c r="C2" s="68"/>
      <c r="D2" s="69"/>
      <c r="E2" s="72" t="s">
        <v>0</v>
      </c>
    </row>
    <row r="3" spans="2:5">
      <c r="B3" s="67"/>
      <c r="C3" s="68"/>
      <c r="D3" s="73"/>
    </row>
    <row r="4" spans="2:5">
      <c r="B4" s="357"/>
      <c r="C4" s="357"/>
      <c r="D4" s="357"/>
      <c r="E4" s="357"/>
    </row>
    <row r="5" spans="2:5">
      <c r="B5" s="74"/>
      <c r="C5" s="74"/>
      <c r="D5" s="74"/>
      <c r="E5" s="75"/>
    </row>
    <row r="6" spans="2:5" ht="39.75" customHeight="1">
      <c r="B6" s="358" t="s">
        <v>535</v>
      </c>
      <c r="C6" s="358"/>
      <c r="D6" s="358"/>
      <c r="E6" s="358"/>
    </row>
    <row r="7" spans="2:5" ht="16.5" customHeight="1">
      <c r="B7" s="76"/>
      <c r="C7" s="77"/>
      <c r="D7" s="76"/>
      <c r="E7" s="78"/>
    </row>
    <row r="8" spans="2:5" ht="40.5" customHeight="1">
      <c r="B8" s="79" t="s">
        <v>536</v>
      </c>
      <c r="C8" s="80" t="s">
        <v>537</v>
      </c>
      <c r="D8" s="80" t="s">
        <v>538</v>
      </c>
      <c r="E8" s="81" t="s">
        <v>493</v>
      </c>
    </row>
    <row r="9" spans="2:5" ht="15.75" customHeight="1">
      <c r="B9" s="82" t="s">
        <v>539</v>
      </c>
      <c r="C9" s="83">
        <f>C40+C43</f>
        <v>40492</v>
      </c>
      <c r="D9" s="83">
        <f>D40+D43</f>
        <v>324335</v>
      </c>
      <c r="E9" s="84">
        <f>C9/D9*100</f>
        <v>12.484622381179951</v>
      </c>
    </row>
    <row r="10" spans="2:5" ht="13.5" customHeight="1">
      <c r="B10" s="85" t="s">
        <v>45</v>
      </c>
      <c r="C10" s="86">
        <v>728</v>
      </c>
      <c r="D10" s="86">
        <v>4779</v>
      </c>
      <c r="E10" s="87">
        <f>C10/D10*100</f>
        <v>15.233312408453651</v>
      </c>
    </row>
    <row r="11" spans="2:5" ht="13.5" customHeight="1">
      <c r="B11" s="88" t="s">
        <v>19</v>
      </c>
      <c r="C11" s="89">
        <v>372</v>
      </c>
      <c r="D11" s="89">
        <v>9516</v>
      </c>
      <c r="E11" s="90">
        <f t="shared" ref="E11:E43" si="0">C11/D11*100</f>
        <v>3.9092055485498109</v>
      </c>
    </row>
    <row r="12" spans="2:5" ht="13.5" customHeight="1">
      <c r="B12" s="85" t="s">
        <v>60</v>
      </c>
      <c r="C12" s="86">
        <v>202</v>
      </c>
      <c r="D12" s="86">
        <v>2420</v>
      </c>
      <c r="E12" s="87">
        <f t="shared" si="0"/>
        <v>8.3471074380165291</v>
      </c>
    </row>
    <row r="13" spans="2:5" ht="13.5" customHeight="1">
      <c r="B13" s="88" t="s">
        <v>63</v>
      </c>
      <c r="C13" s="89">
        <v>184</v>
      </c>
      <c r="D13" s="89">
        <v>2067</v>
      </c>
      <c r="E13" s="90">
        <f t="shared" si="0"/>
        <v>8.901790033865506</v>
      </c>
    </row>
    <row r="14" spans="2:5" ht="13.5" customHeight="1">
      <c r="B14" s="85" t="s">
        <v>67</v>
      </c>
      <c r="C14" s="86">
        <v>71</v>
      </c>
      <c r="D14" s="86">
        <v>7575</v>
      </c>
      <c r="E14" s="87">
        <f t="shared" si="0"/>
        <v>0.93729372937293742</v>
      </c>
    </row>
    <row r="15" spans="2:5" ht="13.5" customHeight="1">
      <c r="B15" s="88" t="s">
        <v>20</v>
      </c>
      <c r="C15" s="89">
        <v>1666</v>
      </c>
      <c r="D15" s="89">
        <v>9903</v>
      </c>
      <c r="E15" s="90">
        <f t="shared" si="0"/>
        <v>16.823184893466625</v>
      </c>
    </row>
    <row r="16" spans="2:5" ht="13.5" customHeight="1">
      <c r="B16" s="85" t="s">
        <v>118</v>
      </c>
      <c r="C16" s="86">
        <v>327</v>
      </c>
      <c r="D16" s="86">
        <v>11311</v>
      </c>
      <c r="E16" s="87">
        <f t="shared" si="0"/>
        <v>2.8909910706392008</v>
      </c>
    </row>
    <row r="17" spans="2:5" ht="13.5" customHeight="1">
      <c r="B17" s="91" t="s">
        <v>128</v>
      </c>
      <c r="C17" s="89">
        <v>534</v>
      </c>
      <c r="D17" s="89">
        <v>1847</v>
      </c>
      <c r="E17" s="90">
        <f t="shared" si="0"/>
        <v>28.911748781808338</v>
      </c>
    </row>
    <row r="18" spans="2:5" ht="13.5" customHeight="1">
      <c r="B18" s="85" t="s">
        <v>131</v>
      </c>
      <c r="C18" s="86">
        <v>315</v>
      </c>
      <c r="D18" s="86">
        <v>2087</v>
      </c>
      <c r="E18" s="87">
        <f t="shared" si="0"/>
        <v>15.093435553425971</v>
      </c>
    </row>
    <row r="19" spans="2:5" ht="13.5" customHeight="1">
      <c r="B19" s="88" t="s">
        <v>21</v>
      </c>
      <c r="C19" s="89">
        <v>909</v>
      </c>
      <c r="D19" s="89">
        <v>18145</v>
      </c>
      <c r="E19" s="90">
        <f t="shared" si="0"/>
        <v>5.0096445301736017</v>
      </c>
    </row>
    <row r="20" spans="2:5" ht="13.5" customHeight="1">
      <c r="B20" s="85" t="s">
        <v>151</v>
      </c>
      <c r="C20" s="86">
        <v>1867</v>
      </c>
      <c r="D20" s="86">
        <v>6298</v>
      </c>
      <c r="E20" s="87">
        <f t="shared" si="0"/>
        <v>29.64433153382026</v>
      </c>
    </row>
    <row r="21" spans="2:5" ht="13.5" customHeight="1">
      <c r="B21" s="88" t="s">
        <v>162</v>
      </c>
      <c r="C21" s="89">
        <v>328</v>
      </c>
      <c r="D21" s="89">
        <v>3814</v>
      </c>
      <c r="E21" s="90">
        <f t="shared" si="0"/>
        <v>8.5998951232302048</v>
      </c>
    </row>
    <row r="22" spans="2:5" ht="13.5" customHeight="1">
      <c r="B22" s="85" t="s">
        <v>22</v>
      </c>
      <c r="C22" s="86">
        <v>1128</v>
      </c>
      <c r="D22" s="86">
        <v>12935</v>
      </c>
      <c r="E22" s="87">
        <f t="shared" si="0"/>
        <v>8.7205257054503278</v>
      </c>
    </row>
    <row r="23" spans="2:5" ht="13.5" customHeight="1">
      <c r="B23" s="88" t="s">
        <v>23</v>
      </c>
      <c r="C23" s="89">
        <v>5210</v>
      </c>
      <c r="D23" s="89">
        <v>52241</v>
      </c>
      <c r="E23" s="90">
        <f t="shared" si="0"/>
        <v>9.9730097050209601</v>
      </c>
    </row>
    <row r="24" spans="2:5" ht="13.5" customHeight="1">
      <c r="B24" s="85" t="s">
        <v>230</v>
      </c>
      <c r="C24" s="86">
        <v>2906</v>
      </c>
      <c r="D24" s="86">
        <v>11989</v>
      </c>
      <c r="E24" s="87">
        <f t="shared" si="0"/>
        <v>24.238885645174744</v>
      </c>
    </row>
    <row r="25" spans="2:5" ht="13.5" customHeight="1">
      <c r="B25" s="88" t="s">
        <v>244</v>
      </c>
      <c r="C25" s="89">
        <v>557</v>
      </c>
      <c r="D25" s="89">
        <v>4913</v>
      </c>
      <c r="E25" s="90">
        <f t="shared" si="0"/>
        <v>11.337268471402401</v>
      </c>
    </row>
    <row r="26" spans="2:5" ht="13.5" customHeight="1">
      <c r="B26" s="85" t="s">
        <v>250</v>
      </c>
      <c r="C26" s="86">
        <v>507</v>
      </c>
      <c r="D26" s="86">
        <v>3382</v>
      </c>
      <c r="E26" s="87">
        <f t="shared" si="0"/>
        <v>14.991129509166173</v>
      </c>
    </row>
    <row r="27" spans="2:5" ht="13.5" customHeight="1">
      <c r="B27" s="88" t="s">
        <v>24</v>
      </c>
      <c r="C27" s="89">
        <v>9972</v>
      </c>
      <c r="D27" s="89">
        <v>22418</v>
      </c>
      <c r="E27" s="90">
        <f t="shared" si="0"/>
        <v>44.48211258809885</v>
      </c>
    </row>
    <row r="28" spans="2:5" ht="13.5" customHeight="1">
      <c r="B28" s="85" t="s">
        <v>279</v>
      </c>
      <c r="C28" s="86">
        <v>404</v>
      </c>
      <c r="D28" s="86">
        <v>8438</v>
      </c>
      <c r="E28" s="87">
        <f t="shared" si="0"/>
        <v>4.7878644228490161</v>
      </c>
    </row>
    <row r="29" spans="2:5" ht="13.5" customHeight="1">
      <c r="B29" s="88" t="s">
        <v>290</v>
      </c>
      <c r="C29" s="89">
        <v>114</v>
      </c>
      <c r="D29" s="89">
        <v>4522</v>
      </c>
      <c r="E29" s="90">
        <f t="shared" si="0"/>
        <v>2.5210084033613445</v>
      </c>
    </row>
    <row r="30" spans="2:5" ht="13.5" customHeight="1">
      <c r="B30" s="85" t="s">
        <v>296</v>
      </c>
      <c r="C30" s="86">
        <v>194</v>
      </c>
      <c r="D30" s="86">
        <v>10337</v>
      </c>
      <c r="E30" s="87">
        <f t="shared" si="0"/>
        <v>1.8767534100802941</v>
      </c>
    </row>
    <row r="31" spans="2:5" ht="13.5" customHeight="1">
      <c r="B31" s="88" t="s">
        <v>305</v>
      </c>
      <c r="C31" s="89">
        <v>1843</v>
      </c>
      <c r="D31" s="89">
        <v>5468</v>
      </c>
      <c r="E31" s="90">
        <f t="shared" si="0"/>
        <v>33.705193855157276</v>
      </c>
    </row>
    <row r="32" spans="2:5" ht="13.5" customHeight="1">
      <c r="B32" s="85" t="s">
        <v>310</v>
      </c>
      <c r="C32" s="86">
        <v>571</v>
      </c>
      <c r="D32" s="86">
        <v>9569</v>
      </c>
      <c r="E32" s="87">
        <f t="shared" si="0"/>
        <v>5.9671857038353018</v>
      </c>
    </row>
    <row r="33" spans="2:5" ht="13.5" customHeight="1">
      <c r="B33" s="88" t="s">
        <v>327</v>
      </c>
      <c r="C33" s="89">
        <v>2360</v>
      </c>
      <c r="D33" s="89">
        <v>15844</v>
      </c>
      <c r="E33" s="90">
        <f t="shared" si="0"/>
        <v>14.895228477657158</v>
      </c>
    </row>
    <row r="34" spans="2:5" ht="13.5" customHeight="1">
      <c r="B34" s="85" t="s">
        <v>342</v>
      </c>
      <c r="C34" s="86">
        <v>419</v>
      </c>
      <c r="D34" s="86">
        <v>6044</v>
      </c>
      <c r="E34" s="87">
        <f t="shared" si="0"/>
        <v>6.932495036399736</v>
      </c>
    </row>
    <row r="35" spans="2:5" ht="13.5" customHeight="1">
      <c r="B35" s="88" t="s">
        <v>25</v>
      </c>
      <c r="C35" s="89">
        <v>2691</v>
      </c>
      <c r="D35" s="89">
        <v>8052</v>
      </c>
      <c r="E35" s="90">
        <f t="shared" si="0"/>
        <v>33.420268256333827</v>
      </c>
    </row>
    <row r="36" spans="2:5" ht="13.5" customHeight="1">
      <c r="B36" s="85" t="s">
        <v>359</v>
      </c>
      <c r="C36" s="86">
        <v>182</v>
      </c>
      <c r="D36" s="86">
        <v>3421</v>
      </c>
      <c r="E36" s="87">
        <f t="shared" si="0"/>
        <v>5.3200818474130367</v>
      </c>
    </row>
    <row r="37" spans="2:5" ht="13.5" customHeight="1">
      <c r="B37" s="88" t="s">
        <v>363</v>
      </c>
      <c r="C37" s="89">
        <v>1082</v>
      </c>
      <c r="D37" s="89">
        <v>13028</v>
      </c>
      <c r="E37" s="90">
        <f t="shared" si="0"/>
        <v>8.3051888240712319</v>
      </c>
    </row>
    <row r="38" spans="2:5" ht="13.5" customHeight="1">
      <c r="B38" s="85" t="s">
        <v>380</v>
      </c>
      <c r="C38" s="86">
        <v>459</v>
      </c>
      <c r="D38" s="86">
        <v>5379</v>
      </c>
      <c r="E38" s="87">
        <f t="shared" si="0"/>
        <v>8.5331846068042374</v>
      </c>
    </row>
    <row r="39" spans="2:5" ht="13.5" customHeight="1">
      <c r="B39" s="88" t="s">
        <v>386</v>
      </c>
      <c r="C39" s="89">
        <v>831</v>
      </c>
      <c r="D39" s="89">
        <v>1366</v>
      </c>
      <c r="E39" s="90">
        <f t="shared" si="0"/>
        <v>60.834553440702777</v>
      </c>
    </row>
    <row r="40" spans="2:5">
      <c r="B40" s="92" t="s">
        <v>490</v>
      </c>
      <c r="C40" s="93">
        <f>SUM(C10:C39)</f>
        <v>38933</v>
      </c>
      <c r="D40" s="93">
        <f>SUM(D10:D39)</f>
        <v>279108</v>
      </c>
      <c r="E40" s="94">
        <f t="shared" si="0"/>
        <v>13.949080642618627</v>
      </c>
    </row>
    <row r="41" spans="2:5">
      <c r="B41" s="88" t="s">
        <v>89</v>
      </c>
      <c r="C41" s="89">
        <v>1205</v>
      </c>
      <c r="D41" s="89">
        <v>38344</v>
      </c>
      <c r="E41" s="90">
        <f t="shared" si="0"/>
        <v>3.1426037972042562</v>
      </c>
    </row>
    <row r="42" spans="2:5">
      <c r="B42" s="85" t="s">
        <v>273</v>
      </c>
      <c r="C42" s="86">
        <v>354</v>
      </c>
      <c r="D42" s="93">
        <v>6883</v>
      </c>
      <c r="E42" s="87">
        <f>C42/D42*100</f>
        <v>5.1431062036902517</v>
      </c>
    </row>
    <row r="43" spans="2:5" ht="15" thickBot="1">
      <c r="B43" s="95" t="s">
        <v>540</v>
      </c>
      <c r="C43" s="96">
        <f>SUM(C41:C42)</f>
        <v>1559</v>
      </c>
      <c r="D43" s="96">
        <f>SUM(D41:D42)</f>
        <v>45227</v>
      </c>
      <c r="E43" s="97">
        <f t="shared" si="0"/>
        <v>3.4470559621465049</v>
      </c>
    </row>
    <row r="44" spans="2:5">
      <c r="B44" s="76"/>
      <c r="C44" s="77"/>
      <c r="D44" s="76"/>
      <c r="E44" s="78"/>
    </row>
    <row r="45" spans="2:5" ht="15.75">
      <c r="B45" s="98" t="s">
        <v>541</v>
      </c>
      <c r="C45" s="66"/>
    </row>
    <row r="46" spans="2:5" ht="15.75">
      <c r="B46" s="98" t="s">
        <v>27</v>
      </c>
      <c r="C46" s="66"/>
    </row>
  </sheetData>
  <sheetProtection selectLockedCells="1"/>
  <mergeCells count="2">
    <mergeCell ref="B4:E4"/>
    <mergeCell ref="B6:E6"/>
  </mergeCells>
  <printOptions horizontalCentered="1"/>
  <pageMargins left="0.39370078740157483" right="0.39370078740157483" top="0.78740157480314965" bottom="0.78740157480314965" header="0.31496062992125984" footer="0.31496062992125984"/>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D1781-CC04-4B3A-AF4F-2DDE4B0F1D6C}">
  <sheetPr>
    <tabColor rgb="FFB78129"/>
    <pageSetUpPr fitToPage="1"/>
  </sheetPr>
  <dimension ref="B1:XFD59"/>
  <sheetViews>
    <sheetView showGridLines="0" view="pageBreakPreview" topLeftCell="A12" zoomScale="95" zoomScaleNormal="100" zoomScaleSheetLayoutView="145" workbookViewId="0">
      <selection activeCell="D63" sqref="D63"/>
    </sheetView>
  </sheetViews>
  <sheetFormatPr baseColWidth="10" defaultColWidth="11.375" defaultRowHeight="15"/>
  <cols>
    <col min="1" max="1" width="2.625" style="145" customWidth="1"/>
    <col min="2" max="2" width="10.625" style="143" customWidth="1"/>
    <col min="3" max="3" width="23.375" style="145" customWidth="1"/>
    <col min="4" max="10" width="13.625" style="145" customWidth="1"/>
    <col min="11" max="11" width="2.625" style="145" customWidth="1"/>
    <col min="12" max="16384" width="11.375" style="145"/>
  </cols>
  <sheetData>
    <row r="1" spans="2:10" s="134" customFormat="1" ht="15" customHeight="1">
      <c r="B1" s="135"/>
      <c r="J1" s="136"/>
    </row>
    <row r="2" spans="2:10" s="134" customFormat="1" ht="15" customHeight="1">
      <c r="B2" s="135"/>
      <c r="J2" s="137"/>
    </row>
    <row r="3" spans="2:10" s="134" customFormat="1" ht="15" customHeight="1">
      <c r="B3" s="135"/>
      <c r="E3" s="135"/>
      <c r="F3" s="135"/>
      <c r="G3" s="135"/>
      <c r="H3" s="135"/>
      <c r="I3" s="135"/>
      <c r="J3" s="138"/>
    </row>
    <row r="4" spans="2:10" s="134" customFormat="1" ht="36.75" customHeight="1">
      <c r="B4" s="135"/>
      <c r="E4" s="135"/>
      <c r="F4" s="135"/>
      <c r="G4" s="135"/>
      <c r="H4" s="135"/>
      <c r="I4" s="135"/>
    </row>
    <row r="5" spans="2:10" s="134" customFormat="1" ht="20.100000000000001" customHeight="1">
      <c r="B5" s="348" t="s">
        <v>554</v>
      </c>
      <c r="C5" s="348"/>
      <c r="D5" s="348"/>
      <c r="E5" s="348"/>
      <c r="F5" s="348"/>
      <c r="G5" s="348"/>
      <c r="H5" s="348"/>
      <c r="I5" s="348"/>
      <c r="J5" s="348"/>
    </row>
    <row r="6" spans="2:10" s="134" customFormat="1" ht="20.100000000000001" customHeight="1">
      <c r="B6" s="348" t="s">
        <v>574</v>
      </c>
      <c r="C6" s="348"/>
      <c r="D6" s="348"/>
      <c r="E6" s="348"/>
      <c r="F6" s="348"/>
      <c r="G6" s="348"/>
      <c r="H6" s="348"/>
      <c r="I6" s="348"/>
      <c r="J6" s="348"/>
    </row>
    <row r="7" spans="2:10" s="134" customFormat="1" ht="12" customHeight="1">
      <c r="B7" s="139"/>
      <c r="C7" s="140"/>
      <c r="D7" s="140"/>
      <c r="E7" s="135"/>
      <c r="F7" s="141"/>
      <c r="G7" s="141"/>
      <c r="H7" s="141"/>
      <c r="I7" s="141"/>
      <c r="J7" s="142"/>
    </row>
    <row r="8" spans="2:10" s="134" customFormat="1" ht="24.95" customHeight="1">
      <c r="B8" s="183" t="s">
        <v>17</v>
      </c>
      <c r="C8" s="183" t="s">
        <v>18</v>
      </c>
      <c r="E8" s="135"/>
      <c r="F8" s="135"/>
      <c r="G8" s="135"/>
    </row>
    <row r="9" spans="2:10" s="134" customFormat="1" ht="20.100000000000001" customHeight="1">
      <c r="B9" s="184">
        <v>2022</v>
      </c>
      <c r="C9" s="185">
        <f>D52</f>
        <v>69395</v>
      </c>
      <c r="E9" s="135"/>
      <c r="F9" s="135"/>
      <c r="G9" s="135"/>
    </row>
    <row r="10" spans="2:10" s="134" customFormat="1" ht="20.100000000000001" customHeight="1">
      <c r="B10" s="184">
        <v>2023</v>
      </c>
      <c r="C10" s="185">
        <f>E52</f>
        <v>48029</v>
      </c>
      <c r="E10" s="135"/>
      <c r="F10" s="135"/>
      <c r="G10" s="135"/>
    </row>
    <row r="11" spans="2:10" s="134" customFormat="1" ht="20.100000000000001" customHeight="1">
      <c r="B11" s="184">
        <v>2024</v>
      </c>
      <c r="C11" s="185">
        <f>F52</f>
        <v>39509</v>
      </c>
      <c r="E11" s="135"/>
      <c r="F11" s="135"/>
      <c r="G11" s="135"/>
    </row>
    <row r="12" spans="2:10" s="134" customFormat="1" ht="20.100000000000001" customHeight="1">
      <c r="B12" s="184">
        <v>2025</v>
      </c>
      <c r="C12" s="185">
        <f>G52</f>
        <v>63636</v>
      </c>
      <c r="E12" s="135"/>
      <c r="F12" s="135"/>
      <c r="G12" s="135"/>
    </row>
    <row r="13" spans="2:10" s="134" customFormat="1" ht="20.100000000000001" customHeight="1">
      <c r="B13" s="184">
        <v>2026</v>
      </c>
      <c r="C13" s="185">
        <f>H52</f>
        <v>66701</v>
      </c>
      <c r="E13" s="135"/>
      <c r="F13" s="135"/>
      <c r="G13" s="135"/>
    </row>
    <row r="14" spans="2:10" s="134" customFormat="1" ht="20.100000000000001" customHeight="1">
      <c r="B14" s="183" t="s">
        <v>549</v>
      </c>
      <c r="C14" s="185">
        <f>C13-C12</f>
        <v>3065</v>
      </c>
      <c r="E14" s="135"/>
      <c r="F14" s="135"/>
      <c r="G14" s="135"/>
    </row>
    <row r="15" spans="2:10" s="134" customFormat="1" ht="35.1" customHeight="1">
      <c r="B15" s="141"/>
      <c r="C15" s="141"/>
      <c r="D15" s="141"/>
      <c r="E15" s="338"/>
      <c r="F15" s="338"/>
      <c r="G15" s="338"/>
      <c r="H15" s="144"/>
      <c r="I15" s="144"/>
      <c r="J15" s="142"/>
    </row>
    <row r="16" spans="2:10" s="134" customFormat="1" ht="30" customHeight="1">
      <c r="B16" s="149" t="s">
        <v>2</v>
      </c>
      <c r="C16" s="150" t="s">
        <v>31</v>
      </c>
      <c r="D16" s="151">
        <v>2022</v>
      </c>
      <c r="E16" s="151">
        <v>2023</v>
      </c>
      <c r="F16" s="151">
        <v>2024</v>
      </c>
      <c r="G16" s="148">
        <v>2025</v>
      </c>
      <c r="H16" s="151">
        <v>2026</v>
      </c>
      <c r="I16" s="159" t="s">
        <v>550</v>
      </c>
      <c r="J16" s="159" t="s">
        <v>551</v>
      </c>
    </row>
    <row r="17" spans="2:10" s="134" customFormat="1" ht="20.100000000000001" customHeight="1">
      <c r="B17" s="152">
        <v>1</v>
      </c>
      <c r="C17" s="153" t="s">
        <v>45</v>
      </c>
      <c r="D17" s="155">
        <v>1869</v>
      </c>
      <c r="E17" s="155">
        <v>703</v>
      </c>
      <c r="F17" s="155">
        <v>981</v>
      </c>
      <c r="G17" s="155">
        <v>1081</v>
      </c>
      <c r="H17" s="155">
        <v>871</v>
      </c>
      <c r="I17" s="155">
        <f>H17-G17</f>
        <v>-210</v>
      </c>
      <c r="J17" s="301">
        <f>IF(G17=0,0,(I17/G17)*100)</f>
        <v>-19.42645698427382</v>
      </c>
    </row>
    <row r="18" spans="2:10" s="134" customFormat="1" ht="20.100000000000001" customHeight="1">
      <c r="B18" s="156">
        <v>2</v>
      </c>
      <c r="C18" s="157" t="s">
        <v>19</v>
      </c>
      <c r="D18" s="158">
        <v>877</v>
      </c>
      <c r="E18" s="158">
        <v>2559</v>
      </c>
      <c r="F18" s="158">
        <v>3164</v>
      </c>
      <c r="G18" s="158">
        <v>2467</v>
      </c>
      <c r="H18" s="158">
        <v>2632</v>
      </c>
      <c r="I18" s="158">
        <f t="shared" ref="I18:I52" si="0">H18-G18</f>
        <v>165</v>
      </c>
      <c r="J18" s="302">
        <f t="shared" ref="J18:J52" si="1">IF(G18=0,0,(I18/G18)*100)</f>
        <v>6.6882853668423188</v>
      </c>
    </row>
    <row r="19" spans="2:10" s="134" customFormat="1" ht="20.100000000000001" customHeight="1">
      <c r="B19" s="152">
        <v>3</v>
      </c>
      <c r="C19" s="153" t="s">
        <v>60</v>
      </c>
      <c r="D19" s="155">
        <v>222</v>
      </c>
      <c r="E19" s="155">
        <v>135</v>
      </c>
      <c r="F19" s="155">
        <v>120</v>
      </c>
      <c r="G19" s="155">
        <v>144</v>
      </c>
      <c r="H19" s="155">
        <v>0</v>
      </c>
      <c r="I19" s="155">
        <f t="shared" si="0"/>
        <v>-144</v>
      </c>
      <c r="J19" s="301">
        <f t="shared" si="1"/>
        <v>-100</v>
      </c>
    </row>
    <row r="20" spans="2:10" s="134" customFormat="1" ht="20.100000000000001" customHeight="1">
      <c r="B20" s="156">
        <v>4</v>
      </c>
      <c r="C20" s="157" t="s">
        <v>63</v>
      </c>
      <c r="D20" s="158">
        <v>695</v>
      </c>
      <c r="E20" s="158">
        <v>663</v>
      </c>
      <c r="F20" s="158">
        <v>203</v>
      </c>
      <c r="G20" s="158">
        <v>209</v>
      </c>
      <c r="H20" s="158">
        <v>22</v>
      </c>
      <c r="I20" s="158">
        <f t="shared" si="0"/>
        <v>-187</v>
      </c>
      <c r="J20" s="302">
        <f t="shared" si="1"/>
        <v>-89.473684210526315</v>
      </c>
    </row>
    <row r="21" spans="2:10" s="134" customFormat="1" ht="20.100000000000001" customHeight="1">
      <c r="B21" s="152">
        <v>5</v>
      </c>
      <c r="C21" s="153" t="s">
        <v>456</v>
      </c>
      <c r="D21" s="155">
        <v>120</v>
      </c>
      <c r="E21" s="155">
        <v>1148</v>
      </c>
      <c r="F21" s="155">
        <v>278</v>
      </c>
      <c r="G21" s="155">
        <v>513</v>
      </c>
      <c r="H21" s="155">
        <v>249</v>
      </c>
      <c r="I21" s="155">
        <f t="shared" si="0"/>
        <v>-264</v>
      </c>
      <c r="J21" s="301">
        <f t="shared" si="1"/>
        <v>-51.461988304093566</v>
      </c>
    </row>
    <row r="22" spans="2:10" s="134" customFormat="1" ht="20.100000000000001" customHeight="1">
      <c r="B22" s="156">
        <v>6</v>
      </c>
      <c r="C22" s="157" t="s">
        <v>128</v>
      </c>
      <c r="D22" s="158">
        <v>255</v>
      </c>
      <c r="E22" s="158">
        <v>140</v>
      </c>
      <c r="F22" s="158">
        <v>341</v>
      </c>
      <c r="G22" s="158">
        <v>245</v>
      </c>
      <c r="H22" s="158">
        <v>67</v>
      </c>
      <c r="I22" s="158">
        <f t="shared" si="0"/>
        <v>-178</v>
      </c>
      <c r="J22" s="302">
        <f t="shared" si="1"/>
        <v>-72.653061224489804</v>
      </c>
    </row>
    <row r="23" spans="2:10" s="134" customFormat="1" ht="20.100000000000001" customHeight="1">
      <c r="B23" s="152">
        <v>7</v>
      </c>
      <c r="C23" s="153" t="s">
        <v>67</v>
      </c>
      <c r="D23" s="155">
        <v>1591</v>
      </c>
      <c r="E23" s="155">
        <v>1679</v>
      </c>
      <c r="F23" s="155">
        <v>2195</v>
      </c>
      <c r="G23" s="155">
        <v>2144</v>
      </c>
      <c r="H23" s="155">
        <v>2202</v>
      </c>
      <c r="I23" s="155">
        <f t="shared" si="0"/>
        <v>58</v>
      </c>
      <c r="J23" s="301">
        <f t="shared" si="1"/>
        <v>2.7052238805970146</v>
      </c>
    </row>
    <row r="24" spans="2:10" s="134" customFormat="1" ht="20.100000000000001" customHeight="1">
      <c r="B24" s="156">
        <v>8</v>
      </c>
      <c r="C24" s="157" t="s">
        <v>20</v>
      </c>
      <c r="D24" s="158">
        <v>1137</v>
      </c>
      <c r="E24" s="158">
        <v>1813</v>
      </c>
      <c r="F24" s="158">
        <v>2175</v>
      </c>
      <c r="G24" s="158">
        <v>1541</v>
      </c>
      <c r="H24" s="158">
        <v>1333</v>
      </c>
      <c r="I24" s="158">
        <f t="shared" si="0"/>
        <v>-208</v>
      </c>
      <c r="J24" s="302">
        <f t="shared" si="1"/>
        <v>-13.497728747566514</v>
      </c>
    </row>
    <row r="25" spans="2:10" s="134" customFormat="1" ht="20.100000000000001" customHeight="1">
      <c r="B25" s="152">
        <v>10</v>
      </c>
      <c r="C25" s="153" t="s">
        <v>131</v>
      </c>
      <c r="D25" s="155">
        <v>629</v>
      </c>
      <c r="E25" s="155">
        <v>372</v>
      </c>
      <c r="F25" s="155">
        <v>791</v>
      </c>
      <c r="G25" s="155">
        <v>890</v>
      </c>
      <c r="H25" s="155">
        <v>912</v>
      </c>
      <c r="I25" s="155">
        <f t="shared" si="0"/>
        <v>22</v>
      </c>
      <c r="J25" s="301">
        <f t="shared" si="1"/>
        <v>2.4719101123595504</v>
      </c>
    </row>
    <row r="26" spans="2:10" s="134" customFormat="1" ht="20.100000000000001" customHeight="1">
      <c r="B26" s="156">
        <v>11</v>
      </c>
      <c r="C26" s="157" t="s">
        <v>21</v>
      </c>
      <c r="D26" s="158">
        <v>80</v>
      </c>
      <c r="E26" s="158">
        <v>677</v>
      </c>
      <c r="F26" s="158">
        <v>1415</v>
      </c>
      <c r="G26" s="158">
        <v>590</v>
      </c>
      <c r="H26" s="158">
        <v>669</v>
      </c>
      <c r="I26" s="158">
        <f t="shared" si="0"/>
        <v>79</v>
      </c>
      <c r="J26" s="302">
        <f t="shared" si="1"/>
        <v>13.389830508474576</v>
      </c>
    </row>
    <row r="27" spans="2:10" s="134" customFormat="1" ht="20.100000000000001" customHeight="1">
      <c r="B27" s="152">
        <v>12</v>
      </c>
      <c r="C27" s="153" t="s">
        <v>151</v>
      </c>
      <c r="D27" s="155">
        <v>5377</v>
      </c>
      <c r="E27" s="155">
        <v>1528</v>
      </c>
      <c r="F27" s="155">
        <v>2557</v>
      </c>
      <c r="G27" s="155">
        <v>5724</v>
      </c>
      <c r="H27" s="155">
        <v>6728</v>
      </c>
      <c r="I27" s="155">
        <f t="shared" si="0"/>
        <v>1004</v>
      </c>
      <c r="J27" s="301">
        <f t="shared" si="1"/>
        <v>17.540181691125088</v>
      </c>
    </row>
    <row r="28" spans="2:10" s="134" customFormat="1" ht="20.100000000000001" customHeight="1">
      <c r="B28" s="156">
        <v>13</v>
      </c>
      <c r="C28" s="157" t="s">
        <v>162</v>
      </c>
      <c r="D28" s="158">
        <v>1061</v>
      </c>
      <c r="E28" s="158">
        <v>0</v>
      </c>
      <c r="F28" s="158">
        <v>0</v>
      </c>
      <c r="G28" s="158">
        <v>110</v>
      </c>
      <c r="H28" s="158">
        <v>387</v>
      </c>
      <c r="I28" s="158">
        <f t="shared" si="0"/>
        <v>277</v>
      </c>
      <c r="J28" s="302">
        <f t="shared" si="1"/>
        <v>251.81818181818181</v>
      </c>
    </row>
    <row r="29" spans="2:10" s="134" customFormat="1" ht="20.100000000000001" customHeight="1">
      <c r="B29" s="152">
        <v>14</v>
      </c>
      <c r="C29" s="153" t="s">
        <v>22</v>
      </c>
      <c r="D29" s="155">
        <v>2020</v>
      </c>
      <c r="E29" s="155">
        <v>2123</v>
      </c>
      <c r="F29" s="155">
        <v>1132</v>
      </c>
      <c r="G29" s="155">
        <v>3414</v>
      </c>
      <c r="H29" s="155">
        <v>4753</v>
      </c>
      <c r="I29" s="155">
        <f t="shared" si="0"/>
        <v>1339</v>
      </c>
      <c r="J29" s="301">
        <f t="shared" si="1"/>
        <v>39.22085530169889</v>
      </c>
    </row>
    <row r="30" spans="2:10" s="134" customFormat="1" ht="20.100000000000001" customHeight="1">
      <c r="B30" s="156">
        <v>15</v>
      </c>
      <c r="C30" s="157" t="s">
        <v>23</v>
      </c>
      <c r="D30" s="158">
        <v>1557</v>
      </c>
      <c r="E30" s="158">
        <v>4515</v>
      </c>
      <c r="F30" s="158">
        <v>2179</v>
      </c>
      <c r="G30" s="158">
        <v>1753</v>
      </c>
      <c r="H30" s="158">
        <v>2015</v>
      </c>
      <c r="I30" s="158">
        <f t="shared" si="0"/>
        <v>262</v>
      </c>
      <c r="J30" s="302">
        <f t="shared" si="1"/>
        <v>14.945807187678268</v>
      </c>
    </row>
    <row r="31" spans="2:10" s="134" customFormat="1" ht="20.100000000000001" customHeight="1">
      <c r="B31" s="152">
        <v>16</v>
      </c>
      <c r="C31" s="153" t="s">
        <v>457</v>
      </c>
      <c r="D31" s="155">
        <v>684</v>
      </c>
      <c r="E31" s="155">
        <v>734</v>
      </c>
      <c r="F31" s="155">
        <v>523</v>
      </c>
      <c r="G31" s="155">
        <v>678</v>
      </c>
      <c r="H31" s="155">
        <v>558</v>
      </c>
      <c r="I31" s="155">
        <f t="shared" si="0"/>
        <v>-120</v>
      </c>
      <c r="J31" s="301">
        <f t="shared" si="1"/>
        <v>-17.699115044247787</v>
      </c>
    </row>
    <row r="32" spans="2:10" s="134" customFormat="1" ht="20.100000000000001" customHeight="1">
      <c r="B32" s="156">
        <v>17</v>
      </c>
      <c r="C32" s="157" t="s">
        <v>244</v>
      </c>
      <c r="D32" s="158">
        <v>4978</v>
      </c>
      <c r="E32" s="158">
        <v>1242</v>
      </c>
      <c r="F32" s="158">
        <v>1212</v>
      </c>
      <c r="G32" s="158">
        <v>1293</v>
      </c>
      <c r="H32" s="158">
        <v>1308</v>
      </c>
      <c r="I32" s="158">
        <f t="shared" si="0"/>
        <v>15</v>
      </c>
      <c r="J32" s="302">
        <f t="shared" si="1"/>
        <v>1.160092807424594</v>
      </c>
    </row>
    <row r="33" spans="2:27" s="134" customFormat="1" ht="20.100000000000001" customHeight="1">
      <c r="B33" s="152">
        <v>18</v>
      </c>
      <c r="C33" s="153" t="s">
        <v>250</v>
      </c>
      <c r="D33" s="155">
        <v>157</v>
      </c>
      <c r="E33" s="155">
        <v>133</v>
      </c>
      <c r="F33" s="155">
        <v>68</v>
      </c>
      <c r="G33" s="155">
        <v>160</v>
      </c>
      <c r="H33" s="155">
        <v>67</v>
      </c>
      <c r="I33" s="155">
        <f t="shared" si="0"/>
        <v>-93</v>
      </c>
      <c r="J33" s="301">
        <f t="shared" si="1"/>
        <v>-58.125000000000007</v>
      </c>
    </row>
    <row r="34" spans="2:27" s="134" customFormat="1" ht="20.100000000000001" customHeight="1">
      <c r="B34" s="156">
        <v>19</v>
      </c>
      <c r="C34" s="157" t="s">
        <v>24</v>
      </c>
      <c r="D34" s="158">
        <v>31143</v>
      </c>
      <c r="E34" s="158">
        <v>10653</v>
      </c>
      <c r="F34" s="158">
        <v>4762</v>
      </c>
      <c r="G34" s="158">
        <v>16669</v>
      </c>
      <c r="H34" s="158">
        <v>21882</v>
      </c>
      <c r="I34" s="158">
        <f t="shared" si="0"/>
        <v>5213</v>
      </c>
      <c r="J34" s="302">
        <f t="shared" si="1"/>
        <v>31.273621692962983</v>
      </c>
    </row>
    <row r="35" spans="2:27" s="134" customFormat="1" ht="20.100000000000001" customHeight="1">
      <c r="B35" s="152">
        <v>21</v>
      </c>
      <c r="C35" s="153" t="s">
        <v>279</v>
      </c>
      <c r="D35" s="155">
        <v>1345</v>
      </c>
      <c r="E35" s="155">
        <v>1629</v>
      </c>
      <c r="F35" s="155">
        <v>2217</v>
      </c>
      <c r="G35" s="155">
        <v>4259</v>
      </c>
      <c r="H35" s="155">
        <v>666</v>
      </c>
      <c r="I35" s="155">
        <f t="shared" si="0"/>
        <v>-3593</v>
      </c>
      <c r="J35" s="301">
        <f t="shared" si="1"/>
        <v>-84.362526414651327</v>
      </c>
    </row>
    <row r="36" spans="2:27" s="134" customFormat="1" ht="20.100000000000001" customHeight="1">
      <c r="B36" s="156">
        <v>22</v>
      </c>
      <c r="C36" s="157" t="s">
        <v>293</v>
      </c>
      <c r="D36" s="158">
        <v>155</v>
      </c>
      <c r="E36" s="158">
        <v>316</v>
      </c>
      <c r="F36" s="158">
        <v>143</v>
      </c>
      <c r="G36" s="158">
        <v>291</v>
      </c>
      <c r="H36" s="158">
        <v>512</v>
      </c>
      <c r="I36" s="158">
        <f t="shared" si="0"/>
        <v>221</v>
      </c>
      <c r="J36" s="302">
        <f t="shared" si="1"/>
        <v>75.945017182130584</v>
      </c>
    </row>
    <row r="37" spans="2:27" s="134" customFormat="1" ht="20.100000000000001" customHeight="1">
      <c r="B37" s="152">
        <v>23</v>
      </c>
      <c r="C37" s="153" t="s">
        <v>296</v>
      </c>
      <c r="D37" s="155">
        <v>3182</v>
      </c>
      <c r="E37" s="155">
        <v>5501</v>
      </c>
      <c r="F37" s="155">
        <v>4846</v>
      </c>
      <c r="G37" s="155">
        <v>5699</v>
      </c>
      <c r="H37" s="155">
        <v>5224</v>
      </c>
      <c r="I37" s="155">
        <f t="shared" si="0"/>
        <v>-475</v>
      </c>
      <c r="J37" s="301">
        <f t="shared" si="1"/>
        <v>-8.3347955781716099</v>
      </c>
    </row>
    <row r="38" spans="2:27" s="134" customFormat="1" ht="20.100000000000001" customHeight="1">
      <c r="B38" s="156">
        <v>24</v>
      </c>
      <c r="C38" s="157" t="s">
        <v>305</v>
      </c>
      <c r="D38" s="158">
        <v>282</v>
      </c>
      <c r="E38" s="158">
        <v>357</v>
      </c>
      <c r="F38" s="158">
        <v>335</v>
      </c>
      <c r="G38" s="158">
        <v>145</v>
      </c>
      <c r="H38" s="158">
        <v>1165</v>
      </c>
      <c r="I38" s="158">
        <f t="shared" si="0"/>
        <v>1020</v>
      </c>
      <c r="J38" s="302">
        <f t="shared" si="1"/>
        <v>703.44827586206895</v>
      </c>
    </row>
    <row r="39" spans="2:27" s="134" customFormat="1" ht="20.100000000000001" customHeight="1">
      <c r="B39" s="152">
        <v>25</v>
      </c>
      <c r="C39" s="153" t="s">
        <v>310</v>
      </c>
      <c r="D39" s="155">
        <v>102</v>
      </c>
      <c r="E39" s="155">
        <v>557</v>
      </c>
      <c r="F39" s="155">
        <v>55</v>
      </c>
      <c r="G39" s="155">
        <v>3144</v>
      </c>
      <c r="H39" s="155">
        <v>7125</v>
      </c>
      <c r="I39" s="155">
        <f t="shared" si="0"/>
        <v>3981</v>
      </c>
      <c r="J39" s="301">
        <f t="shared" si="1"/>
        <v>126.62213740458014</v>
      </c>
    </row>
    <row r="40" spans="2:27" s="134" customFormat="1" ht="20.100000000000001" customHeight="1">
      <c r="B40" s="156">
        <v>26</v>
      </c>
      <c r="C40" s="157" t="s">
        <v>327</v>
      </c>
      <c r="D40" s="158">
        <v>329</v>
      </c>
      <c r="E40" s="158">
        <v>259</v>
      </c>
      <c r="F40" s="158">
        <v>95</v>
      </c>
      <c r="G40" s="158">
        <v>374</v>
      </c>
      <c r="H40" s="158">
        <v>215</v>
      </c>
      <c r="I40" s="158">
        <f t="shared" si="0"/>
        <v>-159</v>
      </c>
      <c r="J40" s="302">
        <f t="shared" si="1"/>
        <v>-42.513368983957214</v>
      </c>
    </row>
    <row r="41" spans="2:27" s="134" customFormat="1" ht="20.100000000000001" customHeight="1">
      <c r="B41" s="152">
        <v>27</v>
      </c>
      <c r="C41" s="153" t="s">
        <v>342</v>
      </c>
      <c r="D41" s="155">
        <v>0</v>
      </c>
      <c r="E41" s="155">
        <v>23</v>
      </c>
      <c r="F41" s="155">
        <v>13</v>
      </c>
      <c r="G41" s="155">
        <v>399</v>
      </c>
      <c r="H41" s="155">
        <v>823</v>
      </c>
      <c r="I41" s="155">
        <f t="shared" si="0"/>
        <v>424</v>
      </c>
      <c r="J41" s="301">
        <f t="shared" si="1"/>
        <v>106.265664160401</v>
      </c>
    </row>
    <row r="42" spans="2:27" s="134" customFormat="1" ht="20.100000000000001" customHeight="1">
      <c r="B42" s="156">
        <v>28</v>
      </c>
      <c r="C42" s="157" t="s">
        <v>25</v>
      </c>
      <c r="D42" s="158">
        <v>1344</v>
      </c>
      <c r="E42" s="158">
        <v>2141</v>
      </c>
      <c r="F42" s="158">
        <v>1469</v>
      </c>
      <c r="G42" s="158">
        <v>1750</v>
      </c>
      <c r="H42" s="158">
        <v>765</v>
      </c>
      <c r="I42" s="158">
        <f t="shared" si="0"/>
        <v>-985</v>
      </c>
      <c r="J42" s="302">
        <f t="shared" si="1"/>
        <v>-56.285714285714285</v>
      </c>
    </row>
    <row r="43" spans="2:27" s="134" customFormat="1" ht="20.100000000000001" customHeight="1">
      <c r="B43" s="152">
        <v>29</v>
      </c>
      <c r="C43" s="153" t="s">
        <v>359</v>
      </c>
      <c r="D43" s="155">
        <v>346</v>
      </c>
      <c r="E43" s="155">
        <v>0</v>
      </c>
      <c r="F43" s="155">
        <v>0</v>
      </c>
      <c r="G43" s="155">
        <v>289</v>
      </c>
      <c r="H43" s="155">
        <v>308</v>
      </c>
      <c r="I43" s="155">
        <f t="shared" si="0"/>
        <v>19</v>
      </c>
      <c r="J43" s="301">
        <f t="shared" si="1"/>
        <v>6.5743944636678195</v>
      </c>
    </row>
    <row r="44" spans="2:27" s="134" customFormat="1" ht="20.100000000000001" customHeight="1">
      <c r="B44" s="156">
        <v>30</v>
      </c>
      <c r="C44" s="157" t="s">
        <v>26</v>
      </c>
      <c r="D44" s="158">
        <v>4223</v>
      </c>
      <c r="E44" s="158">
        <v>2729</v>
      </c>
      <c r="F44" s="158">
        <v>3500</v>
      </c>
      <c r="G44" s="158">
        <v>4108</v>
      </c>
      <c r="H44" s="158">
        <v>1299</v>
      </c>
      <c r="I44" s="158">
        <f t="shared" si="0"/>
        <v>-2809</v>
      </c>
      <c r="J44" s="302">
        <f t="shared" si="1"/>
        <v>-68.378773125608575</v>
      </c>
    </row>
    <row r="45" spans="2:27" s="134" customFormat="1" ht="20.100000000000001" customHeight="1">
      <c r="B45" s="152">
        <v>31</v>
      </c>
      <c r="C45" s="153" t="s">
        <v>380</v>
      </c>
      <c r="D45" s="155">
        <v>2692</v>
      </c>
      <c r="E45" s="155">
        <v>3054</v>
      </c>
      <c r="F45" s="155">
        <v>1603</v>
      </c>
      <c r="G45" s="155">
        <v>1736</v>
      </c>
      <c r="H45" s="155">
        <v>442</v>
      </c>
      <c r="I45" s="155">
        <f t="shared" si="0"/>
        <v>-1294</v>
      </c>
      <c r="J45" s="301">
        <f t="shared" si="1"/>
        <v>-74.539170506912441</v>
      </c>
    </row>
    <row r="46" spans="2:27" s="134" customFormat="1" ht="20.100000000000001" customHeight="1">
      <c r="B46" s="163">
        <v>32</v>
      </c>
      <c r="C46" s="154" t="s">
        <v>386</v>
      </c>
      <c r="D46" s="162">
        <v>43</v>
      </c>
      <c r="E46" s="170">
        <v>139</v>
      </c>
      <c r="F46" s="162">
        <v>345</v>
      </c>
      <c r="G46" s="162">
        <v>1127</v>
      </c>
      <c r="H46" s="162">
        <v>667</v>
      </c>
      <c r="I46" s="162">
        <f t="shared" si="0"/>
        <v>-460</v>
      </c>
      <c r="J46" s="303">
        <f t="shared" si="1"/>
        <v>-40.816326530612244</v>
      </c>
    </row>
    <row r="47" spans="2:27" s="134" customFormat="1" ht="24.95" customHeight="1">
      <c r="B47" s="164"/>
      <c r="C47" s="167" t="s">
        <v>552</v>
      </c>
      <c r="D47" s="180">
        <f>SUM(D17:D46)</f>
        <v>68495</v>
      </c>
      <c r="E47" s="181">
        <f t="shared" ref="E47:H47" si="2">SUM(E17:E46)</f>
        <v>47522</v>
      </c>
      <c r="F47" s="180">
        <f t="shared" si="2"/>
        <v>38717</v>
      </c>
      <c r="G47" s="180">
        <f t="shared" si="2"/>
        <v>62946</v>
      </c>
      <c r="H47" s="180">
        <f t="shared" si="2"/>
        <v>65866</v>
      </c>
      <c r="I47" s="173">
        <f t="shared" si="0"/>
        <v>2920</v>
      </c>
      <c r="J47" s="310">
        <f t="shared" si="1"/>
        <v>4.6388968322053827</v>
      </c>
    </row>
    <row r="48" spans="2:27" s="134" customFormat="1" ht="20.100000000000001" customHeight="1">
      <c r="B48" s="165">
        <v>9</v>
      </c>
      <c r="C48" s="166" t="s">
        <v>89</v>
      </c>
      <c r="D48" s="169">
        <v>878</v>
      </c>
      <c r="E48" s="171">
        <v>401</v>
      </c>
      <c r="F48" s="169">
        <v>792</v>
      </c>
      <c r="G48" s="169">
        <v>64</v>
      </c>
      <c r="H48" s="169">
        <v>670</v>
      </c>
      <c r="I48" s="171">
        <f t="shared" si="0"/>
        <v>606</v>
      </c>
      <c r="J48" s="308">
        <f t="shared" si="1"/>
        <v>946.875</v>
      </c>
      <c r="N48" s="174"/>
      <c r="O48" s="174"/>
      <c r="P48" s="174"/>
      <c r="Q48" s="174"/>
      <c r="R48" s="174"/>
      <c r="S48" s="174"/>
      <c r="T48" s="174"/>
      <c r="U48" s="174"/>
      <c r="V48" s="174"/>
      <c r="W48" s="174"/>
      <c r="X48" s="174"/>
      <c r="Y48" s="174"/>
      <c r="Z48" s="174"/>
      <c r="AA48" s="174"/>
    </row>
    <row r="49" spans="2:16384" s="134" customFormat="1" ht="20.100000000000001" customHeight="1">
      <c r="B49" s="152">
        <v>20</v>
      </c>
      <c r="C49" s="161" t="s">
        <v>273</v>
      </c>
      <c r="D49" s="155">
        <v>22</v>
      </c>
      <c r="E49" s="155">
        <v>106</v>
      </c>
      <c r="F49" s="155">
        <v>0</v>
      </c>
      <c r="G49" s="155">
        <v>626</v>
      </c>
      <c r="H49" s="155">
        <v>150</v>
      </c>
      <c r="I49" s="155">
        <f t="shared" si="0"/>
        <v>-476</v>
      </c>
      <c r="J49" s="301">
        <f t="shared" si="1"/>
        <v>-76.038338658146969</v>
      </c>
      <c r="L49" s="174"/>
      <c r="N49" s="174"/>
      <c r="O49" s="174"/>
      <c r="P49" s="174"/>
      <c r="Q49" s="174"/>
      <c r="R49" s="174"/>
      <c r="S49" s="174"/>
      <c r="T49" s="174"/>
      <c r="U49" s="174"/>
      <c r="V49" s="174"/>
      <c r="W49" s="174"/>
      <c r="X49" s="174"/>
      <c r="Y49" s="174"/>
      <c r="Z49" s="174"/>
      <c r="AA49" s="174"/>
    </row>
    <row r="50" spans="2:16384" s="134" customFormat="1" ht="24.95" customHeight="1">
      <c r="B50" s="167"/>
      <c r="C50" s="167" t="s">
        <v>458</v>
      </c>
      <c r="D50" s="181">
        <f>SUM(D48:D49)</f>
        <v>900</v>
      </c>
      <c r="E50" s="181">
        <f t="shared" ref="E50:H50" si="3">SUM(E48:E49)</f>
        <v>507</v>
      </c>
      <c r="F50" s="181">
        <f t="shared" si="3"/>
        <v>792</v>
      </c>
      <c r="G50" s="181">
        <f t="shared" si="3"/>
        <v>690</v>
      </c>
      <c r="H50" s="181">
        <f t="shared" si="3"/>
        <v>820</v>
      </c>
      <c r="I50" s="181">
        <f t="shared" si="0"/>
        <v>130</v>
      </c>
      <c r="J50" s="306">
        <f t="shared" si="1"/>
        <v>18.840579710144929</v>
      </c>
      <c r="L50" s="175"/>
      <c r="M50" s="175"/>
      <c r="N50" s="175"/>
      <c r="O50" s="175"/>
      <c r="P50" s="175"/>
      <c r="Q50" s="177"/>
      <c r="R50" s="175"/>
      <c r="S50" s="146"/>
      <c r="T50" s="147"/>
      <c r="U50" s="175"/>
      <c r="V50" s="175"/>
      <c r="W50" s="175"/>
      <c r="X50" s="175"/>
      <c r="Y50" s="175"/>
      <c r="Z50" s="177"/>
      <c r="AA50" s="175"/>
      <c r="AB50" s="164"/>
      <c r="AC50" s="167"/>
      <c r="AD50" s="168"/>
      <c r="AE50" s="172"/>
      <c r="AF50" s="168"/>
      <c r="AG50" s="168"/>
      <c r="AH50" s="168"/>
      <c r="AI50" s="173"/>
      <c r="AJ50" s="168"/>
      <c r="AK50" s="164"/>
      <c r="AL50" s="167"/>
      <c r="AM50" s="168"/>
      <c r="AN50" s="172"/>
      <c r="AO50" s="168"/>
      <c r="AP50" s="168"/>
      <c r="AQ50" s="168"/>
      <c r="AR50" s="173"/>
      <c r="AS50" s="168"/>
      <c r="AT50" s="164"/>
      <c r="AU50" s="167"/>
      <c r="AV50" s="168"/>
      <c r="AW50" s="172"/>
      <c r="AX50" s="168"/>
      <c r="AY50" s="168"/>
      <c r="AZ50" s="168"/>
      <c r="BA50" s="173"/>
      <c r="BB50" s="168"/>
      <c r="BC50" s="164"/>
      <c r="BD50" s="167"/>
      <c r="BE50" s="168"/>
      <c r="BF50" s="172"/>
      <c r="BG50" s="168"/>
      <c r="BH50" s="168"/>
      <c r="BI50" s="168"/>
      <c r="BJ50" s="173"/>
      <c r="BK50" s="168"/>
      <c r="BL50" s="164"/>
      <c r="BM50" s="167"/>
      <c r="BN50" s="168"/>
      <c r="BO50" s="172"/>
      <c r="BP50" s="168"/>
      <c r="BQ50" s="168"/>
      <c r="BR50" s="168"/>
      <c r="BS50" s="173"/>
      <c r="BT50" s="168"/>
      <c r="BU50" s="164"/>
      <c r="BV50" s="167"/>
      <c r="BW50" s="168"/>
      <c r="BX50" s="172"/>
      <c r="BY50" s="168"/>
      <c r="BZ50" s="168"/>
      <c r="CA50" s="168"/>
      <c r="CB50" s="173"/>
      <c r="CC50" s="168"/>
      <c r="CD50" s="164"/>
      <c r="CE50" s="167"/>
      <c r="CF50" s="168"/>
      <c r="CG50" s="172"/>
      <c r="CH50" s="168"/>
      <c r="CI50" s="168"/>
      <c r="CJ50" s="168"/>
      <c r="CK50" s="173"/>
      <c r="CL50" s="168"/>
      <c r="CM50" s="164"/>
      <c r="CN50" s="167"/>
      <c r="CO50" s="168"/>
      <c r="CP50" s="172"/>
      <c r="CQ50" s="168"/>
      <c r="CR50" s="168"/>
      <c r="CS50" s="168"/>
      <c r="CT50" s="173"/>
      <c r="CU50" s="168"/>
      <c r="CV50" s="164"/>
      <c r="CW50" s="167"/>
      <c r="CX50" s="168"/>
      <c r="CY50" s="172"/>
      <c r="CZ50" s="168"/>
      <c r="DA50" s="168"/>
      <c r="DB50" s="168"/>
      <c r="DC50" s="173"/>
      <c r="DD50" s="168"/>
      <c r="DE50" s="164"/>
      <c r="DF50" s="167"/>
      <c r="DG50" s="168"/>
      <c r="DH50" s="172"/>
      <c r="DI50" s="168"/>
      <c r="DJ50" s="168"/>
      <c r="DK50" s="168"/>
      <c r="DL50" s="173"/>
      <c r="DM50" s="168"/>
      <c r="DN50" s="164"/>
      <c r="DO50" s="167"/>
      <c r="DP50" s="168"/>
      <c r="DQ50" s="172"/>
      <c r="DR50" s="168"/>
      <c r="DS50" s="168"/>
      <c r="DT50" s="168"/>
      <c r="DU50" s="173"/>
      <c r="DV50" s="168"/>
      <c r="DW50" s="164"/>
      <c r="DX50" s="167"/>
      <c r="DY50" s="168"/>
      <c r="DZ50" s="172"/>
      <c r="EA50" s="168"/>
      <c r="EB50" s="168"/>
      <c r="EC50" s="168"/>
      <c r="ED50" s="173"/>
      <c r="EE50" s="168"/>
      <c r="EF50" s="164"/>
      <c r="EG50" s="167"/>
      <c r="EH50" s="168"/>
      <c r="EI50" s="172"/>
      <c r="EJ50" s="168"/>
      <c r="EK50" s="168"/>
      <c r="EL50" s="168"/>
      <c r="EM50" s="173"/>
      <c r="EN50" s="168"/>
      <c r="EO50" s="164"/>
      <c r="EP50" s="167"/>
      <c r="EQ50" s="168"/>
      <c r="ER50" s="172"/>
      <c r="ES50" s="168"/>
      <c r="ET50" s="168"/>
      <c r="EU50" s="168"/>
      <c r="EV50" s="173"/>
      <c r="EW50" s="168"/>
      <c r="EX50" s="164"/>
      <c r="EY50" s="167"/>
      <c r="EZ50" s="168"/>
      <c r="FA50" s="172"/>
      <c r="FB50" s="168"/>
      <c r="FC50" s="168"/>
      <c r="FD50" s="168"/>
      <c r="FE50" s="173"/>
      <c r="FF50" s="168"/>
      <c r="FG50" s="164"/>
      <c r="FH50" s="167"/>
      <c r="FI50" s="168"/>
      <c r="FJ50" s="172"/>
      <c r="FK50" s="168"/>
      <c r="FL50" s="168"/>
      <c r="FM50" s="168"/>
      <c r="FN50" s="173"/>
      <c r="FO50" s="168"/>
      <c r="FP50" s="164"/>
      <c r="FQ50" s="167"/>
      <c r="FR50" s="168"/>
      <c r="FS50" s="172"/>
      <c r="FT50" s="168"/>
      <c r="FU50" s="168"/>
      <c r="FV50" s="168"/>
      <c r="FW50" s="173"/>
      <c r="FX50" s="168"/>
      <c r="FY50" s="164"/>
      <c r="FZ50" s="167"/>
      <c r="GA50" s="168"/>
      <c r="GB50" s="172"/>
      <c r="GC50" s="168"/>
      <c r="GD50" s="168"/>
      <c r="GE50" s="168"/>
      <c r="GF50" s="173"/>
      <c r="GG50" s="168"/>
      <c r="GH50" s="164"/>
      <c r="GI50" s="167"/>
      <c r="GJ50" s="168"/>
      <c r="GK50" s="172"/>
      <c r="GL50" s="168"/>
      <c r="GM50" s="168"/>
      <c r="GN50" s="168"/>
      <c r="GO50" s="173"/>
      <c r="GP50" s="168"/>
      <c r="GQ50" s="164"/>
      <c r="GR50" s="167"/>
      <c r="GS50" s="168"/>
      <c r="GT50" s="172"/>
      <c r="GU50" s="168"/>
      <c r="GV50" s="168"/>
      <c r="GW50" s="168"/>
      <c r="GX50" s="173"/>
      <c r="GY50" s="168"/>
      <c r="GZ50" s="164"/>
      <c r="HA50" s="167"/>
      <c r="HB50" s="168"/>
      <c r="HC50" s="172"/>
      <c r="HD50" s="168"/>
      <c r="HE50" s="168"/>
      <c r="HF50" s="168"/>
      <c r="HG50" s="173"/>
      <c r="HH50" s="168"/>
      <c r="HI50" s="164"/>
      <c r="HJ50" s="167"/>
      <c r="HK50" s="168"/>
      <c r="HL50" s="172"/>
      <c r="HM50" s="168"/>
      <c r="HN50" s="168"/>
      <c r="HO50" s="168"/>
      <c r="HP50" s="173"/>
      <c r="HQ50" s="168"/>
      <c r="HR50" s="164"/>
      <c r="HS50" s="167"/>
      <c r="HT50" s="168"/>
      <c r="HU50" s="172"/>
      <c r="HV50" s="168"/>
      <c r="HW50" s="168"/>
      <c r="HX50" s="168"/>
      <c r="HY50" s="173"/>
      <c r="HZ50" s="168"/>
      <c r="IA50" s="164"/>
      <c r="IB50" s="167"/>
      <c r="IC50" s="168"/>
      <c r="ID50" s="172"/>
      <c r="IE50" s="168"/>
      <c r="IF50" s="168"/>
      <c r="IG50" s="168"/>
      <c r="IH50" s="173"/>
      <c r="II50" s="168"/>
      <c r="IJ50" s="164"/>
      <c r="IK50" s="167"/>
      <c r="IL50" s="168"/>
      <c r="IM50" s="172"/>
      <c r="IN50" s="168"/>
      <c r="IO50" s="168"/>
      <c r="IP50" s="168"/>
      <c r="IQ50" s="173"/>
      <c r="IR50" s="168"/>
      <c r="IS50" s="164"/>
      <c r="IT50" s="167"/>
      <c r="IU50" s="168"/>
      <c r="IV50" s="172"/>
      <c r="IW50" s="168"/>
      <c r="IX50" s="168"/>
      <c r="IY50" s="168"/>
      <c r="IZ50" s="173"/>
      <c r="JA50" s="168"/>
      <c r="JB50" s="164"/>
      <c r="JC50" s="167"/>
      <c r="JD50" s="168"/>
      <c r="JE50" s="172"/>
      <c r="JF50" s="168"/>
      <c r="JG50" s="168"/>
      <c r="JH50" s="168"/>
      <c r="JI50" s="173"/>
      <c r="JJ50" s="168"/>
      <c r="JK50" s="164"/>
      <c r="JL50" s="167"/>
      <c r="JM50" s="168"/>
      <c r="JN50" s="172"/>
      <c r="JO50" s="168"/>
      <c r="JP50" s="168"/>
      <c r="JQ50" s="168"/>
      <c r="JR50" s="173"/>
      <c r="JS50" s="168"/>
      <c r="JT50" s="164"/>
      <c r="JU50" s="167"/>
      <c r="JV50" s="168"/>
      <c r="JW50" s="172"/>
      <c r="JX50" s="168"/>
      <c r="JY50" s="168"/>
      <c r="JZ50" s="168"/>
      <c r="KA50" s="173"/>
      <c r="KB50" s="168"/>
      <c r="KC50" s="164"/>
      <c r="KD50" s="167"/>
      <c r="KE50" s="168"/>
      <c r="KF50" s="172"/>
      <c r="KG50" s="168"/>
      <c r="KH50" s="168"/>
      <c r="KI50" s="168"/>
      <c r="KJ50" s="173"/>
      <c r="KK50" s="168"/>
      <c r="KL50" s="164"/>
      <c r="KM50" s="167"/>
      <c r="KN50" s="168"/>
      <c r="KO50" s="172"/>
      <c r="KP50" s="168"/>
      <c r="KQ50" s="168"/>
      <c r="KR50" s="168"/>
      <c r="KS50" s="173"/>
      <c r="KT50" s="168"/>
      <c r="KU50" s="164"/>
      <c r="KV50" s="167"/>
      <c r="KW50" s="168"/>
      <c r="KX50" s="172"/>
      <c r="KY50" s="168"/>
      <c r="KZ50" s="168"/>
      <c r="LA50" s="168"/>
      <c r="LB50" s="173"/>
      <c r="LC50" s="168"/>
      <c r="LD50" s="164"/>
      <c r="LE50" s="167"/>
      <c r="LF50" s="168"/>
      <c r="LG50" s="172"/>
      <c r="LH50" s="168"/>
      <c r="LI50" s="168"/>
      <c r="LJ50" s="168"/>
      <c r="LK50" s="173"/>
      <c r="LL50" s="168"/>
      <c r="LM50" s="164"/>
      <c r="LN50" s="167"/>
      <c r="LO50" s="168"/>
      <c r="LP50" s="172"/>
      <c r="LQ50" s="168"/>
      <c r="LR50" s="168"/>
      <c r="LS50" s="168"/>
      <c r="LT50" s="173"/>
      <c r="LU50" s="168"/>
      <c r="LV50" s="164"/>
      <c r="LW50" s="167"/>
      <c r="LX50" s="168"/>
      <c r="LY50" s="172"/>
      <c r="LZ50" s="168"/>
      <c r="MA50" s="168"/>
      <c r="MB50" s="168"/>
      <c r="MC50" s="173"/>
      <c r="MD50" s="168"/>
      <c r="ME50" s="164"/>
      <c r="MF50" s="167"/>
      <c r="MG50" s="168"/>
      <c r="MH50" s="172"/>
      <c r="MI50" s="168"/>
      <c r="MJ50" s="168"/>
      <c r="MK50" s="168"/>
      <c r="ML50" s="173"/>
      <c r="MM50" s="168"/>
      <c r="MN50" s="164"/>
      <c r="MO50" s="167"/>
      <c r="MP50" s="168"/>
      <c r="MQ50" s="172"/>
      <c r="MR50" s="168"/>
      <c r="MS50" s="168"/>
      <c r="MT50" s="168"/>
      <c r="MU50" s="173"/>
      <c r="MV50" s="168"/>
      <c r="MW50" s="164"/>
      <c r="MX50" s="167"/>
      <c r="MY50" s="168"/>
      <c r="MZ50" s="172"/>
      <c r="NA50" s="168"/>
      <c r="NB50" s="168"/>
      <c r="NC50" s="168"/>
      <c r="ND50" s="173"/>
      <c r="NE50" s="168"/>
      <c r="NF50" s="164"/>
      <c r="NG50" s="167"/>
      <c r="NH50" s="168"/>
      <c r="NI50" s="172"/>
      <c r="NJ50" s="168"/>
      <c r="NK50" s="168"/>
      <c r="NL50" s="168"/>
      <c r="NM50" s="173"/>
      <c r="NN50" s="168"/>
      <c r="NO50" s="164"/>
      <c r="NP50" s="167"/>
      <c r="NQ50" s="168"/>
      <c r="NR50" s="172"/>
      <c r="NS50" s="168"/>
      <c r="NT50" s="168"/>
      <c r="NU50" s="168"/>
      <c r="NV50" s="173"/>
      <c r="NW50" s="168"/>
      <c r="NX50" s="164"/>
      <c r="NY50" s="167"/>
      <c r="NZ50" s="168"/>
      <c r="OA50" s="172"/>
      <c r="OB50" s="168"/>
      <c r="OC50" s="168"/>
      <c r="OD50" s="168"/>
      <c r="OE50" s="173"/>
      <c r="OF50" s="168"/>
      <c r="OG50" s="164"/>
      <c r="OH50" s="167"/>
      <c r="OI50" s="168"/>
      <c r="OJ50" s="172"/>
      <c r="OK50" s="168"/>
      <c r="OL50" s="168"/>
      <c r="OM50" s="168"/>
      <c r="ON50" s="173"/>
      <c r="OO50" s="168"/>
      <c r="OP50" s="164"/>
      <c r="OQ50" s="167"/>
      <c r="OR50" s="168"/>
      <c r="OS50" s="172"/>
      <c r="OT50" s="168"/>
      <c r="OU50" s="168"/>
      <c r="OV50" s="168"/>
      <c r="OW50" s="173"/>
      <c r="OX50" s="168"/>
      <c r="OY50" s="164"/>
      <c r="OZ50" s="167"/>
      <c r="PA50" s="168"/>
      <c r="PB50" s="172"/>
      <c r="PC50" s="168"/>
      <c r="PD50" s="168"/>
      <c r="PE50" s="168"/>
      <c r="PF50" s="173"/>
      <c r="PG50" s="168"/>
      <c r="PH50" s="164"/>
      <c r="PI50" s="167"/>
      <c r="PJ50" s="168"/>
      <c r="PK50" s="172"/>
      <c r="PL50" s="168"/>
      <c r="PM50" s="168"/>
      <c r="PN50" s="168"/>
      <c r="PO50" s="173"/>
      <c r="PP50" s="168"/>
      <c r="PQ50" s="164"/>
      <c r="PR50" s="167"/>
      <c r="PS50" s="168"/>
      <c r="PT50" s="172"/>
      <c r="PU50" s="168"/>
      <c r="PV50" s="168"/>
      <c r="PW50" s="168"/>
      <c r="PX50" s="173"/>
      <c r="PY50" s="168"/>
      <c r="PZ50" s="164"/>
      <c r="QA50" s="167"/>
      <c r="QB50" s="168"/>
      <c r="QC50" s="172"/>
      <c r="QD50" s="168"/>
      <c r="QE50" s="168"/>
      <c r="QF50" s="168"/>
      <c r="QG50" s="173"/>
      <c r="QH50" s="168"/>
      <c r="QI50" s="164"/>
      <c r="QJ50" s="167"/>
      <c r="QK50" s="168"/>
      <c r="QL50" s="172"/>
      <c r="QM50" s="168"/>
      <c r="QN50" s="168"/>
      <c r="QO50" s="168"/>
      <c r="QP50" s="173"/>
      <c r="QQ50" s="168"/>
      <c r="QR50" s="164"/>
      <c r="QS50" s="167"/>
      <c r="QT50" s="168"/>
      <c r="QU50" s="172"/>
      <c r="QV50" s="168"/>
      <c r="QW50" s="168"/>
      <c r="QX50" s="168"/>
      <c r="QY50" s="173"/>
      <c r="QZ50" s="168"/>
      <c r="RA50" s="164"/>
      <c r="RB50" s="167"/>
      <c r="RC50" s="168"/>
      <c r="RD50" s="172"/>
      <c r="RE50" s="168"/>
      <c r="RF50" s="168"/>
      <c r="RG50" s="168"/>
      <c r="RH50" s="173"/>
      <c r="RI50" s="168"/>
      <c r="RJ50" s="164"/>
      <c r="RK50" s="167"/>
      <c r="RL50" s="168"/>
      <c r="RM50" s="172"/>
      <c r="RN50" s="168"/>
      <c r="RO50" s="168"/>
      <c r="RP50" s="168"/>
      <c r="RQ50" s="173"/>
      <c r="RR50" s="168"/>
      <c r="RS50" s="164"/>
      <c r="RT50" s="167"/>
      <c r="RU50" s="168"/>
      <c r="RV50" s="172"/>
      <c r="RW50" s="168"/>
      <c r="RX50" s="168"/>
      <c r="RY50" s="168"/>
      <c r="RZ50" s="173"/>
      <c r="SA50" s="168"/>
      <c r="SB50" s="164"/>
      <c r="SC50" s="167"/>
      <c r="SD50" s="168"/>
      <c r="SE50" s="172"/>
      <c r="SF50" s="168"/>
      <c r="SG50" s="168"/>
      <c r="SH50" s="168"/>
      <c r="SI50" s="173"/>
      <c r="SJ50" s="168"/>
      <c r="SK50" s="164"/>
      <c r="SL50" s="167"/>
      <c r="SM50" s="168"/>
      <c r="SN50" s="172"/>
      <c r="SO50" s="168"/>
      <c r="SP50" s="168"/>
      <c r="SQ50" s="168"/>
      <c r="SR50" s="173"/>
      <c r="SS50" s="168"/>
      <c r="ST50" s="164"/>
      <c r="SU50" s="167"/>
      <c r="SV50" s="168"/>
      <c r="SW50" s="172"/>
      <c r="SX50" s="168"/>
      <c r="SY50" s="168"/>
      <c r="SZ50" s="168"/>
      <c r="TA50" s="173"/>
      <c r="TB50" s="168"/>
      <c r="TC50" s="164"/>
      <c r="TD50" s="167"/>
      <c r="TE50" s="168"/>
      <c r="TF50" s="172"/>
      <c r="TG50" s="168"/>
      <c r="TH50" s="168"/>
      <c r="TI50" s="168"/>
      <c r="TJ50" s="173"/>
      <c r="TK50" s="168"/>
      <c r="TL50" s="164"/>
      <c r="TM50" s="167"/>
      <c r="TN50" s="168"/>
      <c r="TO50" s="172"/>
      <c r="TP50" s="168"/>
      <c r="TQ50" s="168"/>
      <c r="TR50" s="168"/>
      <c r="TS50" s="173"/>
      <c r="TT50" s="168"/>
      <c r="TU50" s="164"/>
      <c r="TV50" s="167"/>
      <c r="TW50" s="168"/>
      <c r="TX50" s="172"/>
      <c r="TY50" s="168"/>
      <c r="TZ50" s="168"/>
      <c r="UA50" s="168"/>
      <c r="UB50" s="173"/>
      <c r="UC50" s="168"/>
      <c r="UD50" s="164"/>
      <c r="UE50" s="167"/>
      <c r="UF50" s="168"/>
      <c r="UG50" s="172"/>
      <c r="UH50" s="168"/>
      <c r="UI50" s="168"/>
      <c r="UJ50" s="168"/>
      <c r="UK50" s="173"/>
      <c r="UL50" s="168"/>
      <c r="UM50" s="164"/>
      <c r="UN50" s="167"/>
      <c r="UO50" s="168"/>
      <c r="UP50" s="172"/>
      <c r="UQ50" s="168"/>
      <c r="UR50" s="168"/>
      <c r="US50" s="168"/>
      <c r="UT50" s="173"/>
      <c r="UU50" s="168"/>
      <c r="UV50" s="164"/>
      <c r="UW50" s="167"/>
      <c r="UX50" s="168"/>
      <c r="UY50" s="172"/>
      <c r="UZ50" s="168"/>
      <c r="VA50" s="168"/>
      <c r="VB50" s="168"/>
      <c r="VC50" s="173"/>
      <c r="VD50" s="168"/>
      <c r="VE50" s="164"/>
      <c r="VF50" s="167"/>
      <c r="VG50" s="168"/>
      <c r="VH50" s="172"/>
      <c r="VI50" s="168"/>
      <c r="VJ50" s="168"/>
      <c r="VK50" s="168"/>
      <c r="VL50" s="173"/>
      <c r="VM50" s="168"/>
      <c r="VN50" s="164"/>
      <c r="VO50" s="167"/>
      <c r="VP50" s="168"/>
      <c r="VQ50" s="172"/>
      <c r="VR50" s="168"/>
      <c r="VS50" s="168"/>
      <c r="VT50" s="168"/>
      <c r="VU50" s="173"/>
      <c r="VV50" s="168"/>
      <c r="VW50" s="164"/>
      <c r="VX50" s="167"/>
      <c r="VY50" s="168"/>
      <c r="VZ50" s="172"/>
      <c r="WA50" s="168"/>
      <c r="WB50" s="168"/>
      <c r="WC50" s="168"/>
      <c r="WD50" s="173"/>
      <c r="WE50" s="168"/>
      <c r="WF50" s="164"/>
      <c r="WG50" s="167"/>
      <c r="WH50" s="168"/>
      <c r="WI50" s="172"/>
      <c r="WJ50" s="168"/>
      <c r="WK50" s="168"/>
      <c r="WL50" s="168"/>
      <c r="WM50" s="173"/>
      <c r="WN50" s="168"/>
      <c r="WO50" s="164"/>
      <c r="WP50" s="167"/>
      <c r="WQ50" s="168"/>
      <c r="WR50" s="172"/>
      <c r="WS50" s="168"/>
      <c r="WT50" s="168"/>
      <c r="WU50" s="168"/>
      <c r="WV50" s="173"/>
      <c r="WW50" s="168"/>
      <c r="WX50" s="164"/>
      <c r="WY50" s="167"/>
      <c r="WZ50" s="168"/>
      <c r="XA50" s="172"/>
      <c r="XB50" s="168"/>
      <c r="XC50" s="168"/>
      <c r="XD50" s="168"/>
      <c r="XE50" s="173"/>
      <c r="XF50" s="168"/>
      <c r="XG50" s="164"/>
      <c r="XH50" s="167"/>
      <c r="XI50" s="168"/>
      <c r="XJ50" s="172"/>
      <c r="XK50" s="168"/>
      <c r="XL50" s="168"/>
      <c r="XM50" s="168"/>
      <c r="XN50" s="173"/>
      <c r="XO50" s="168"/>
      <c r="XP50" s="164"/>
      <c r="XQ50" s="167"/>
      <c r="XR50" s="168"/>
      <c r="XS50" s="172"/>
      <c r="XT50" s="168"/>
      <c r="XU50" s="168"/>
      <c r="XV50" s="168"/>
      <c r="XW50" s="173"/>
      <c r="XX50" s="168"/>
      <c r="XY50" s="164"/>
      <c r="XZ50" s="167"/>
      <c r="YA50" s="168"/>
      <c r="YB50" s="172"/>
      <c r="YC50" s="168"/>
      <c r="YD50" s="168"/>
      <c r="YE50" s="168"/>
      <c r="YF50" s="173"/>
      <c r="YG50" s="168"/>
      <c r="YH50" s="164"/>
      <c r="YI50" s="167"/>
      <c r="YJ50" s="168"/>
      <c r="YK50" s="172"/>
      <c r="YL50" s="168"/>
      <c r="YM50" s="168"/>
      <c r="YN50" s="168"/>
      <c r="YO50" s="173"/>
      <c r="YP50" s="168"/>
      <c r="YQ50" s="164"/>
      <c r="YR50" s="167"/>
      <c r="YS50" s="168"/>
      <c r="YT50" s="172"/>
      <c r="YU50" s="168"/>
      <c r="YV50" s="168"/>
      <c r="YW50" s="168"/>
      <c r="YX50" s="173"/>
      <c r="YY50" s="168"/>
      <c r="YZ50" s="164"/>
      <c r="ZA50" s="167"/>
      <c r="ZB50" s="168"/>
      <c r="ZC50" s="172"/>
      <c r="ZD50" s="168"/>
      <c r="ZE50" s="168"/>
      <c r="ZF50" s="168"/>
      <c r="ZG50" s="173"/>
      <c r="ZH50" s="168"/>
      <c r="ZI50" s="164"/>
      <c r="ZJ50" s="167"/>
      <c r="ZK50" s="168"/>
      <c r="ZL50" s="172"/>
      <c r="ZM50" s="168"/>
      <c r="ZN50" s="168"/>
      <c r="ZO50" s="168"/>
      <c r="ZP50" s="173"/>
      <c r="ZQ50" s="168"/>
      <c r="ZR50" s="164"/>
      <c r="ZS50" s="167"/>
      <c r="ZT50" s="168"/>
      <c r="ZU50" s="172"/>
      <c r="ZV50" s="168"/>
      <c r="ZW50" s="168"/>
      <c r="ZX50" s="168"/>
      <c r="ZY50" s="173"/>
      <c r="ZZ50" s="168"/>
      <c r="AAA50" s="164"/>
      <c r="AAB50" s="167"/>
      <c r="AAC50" s="168"/>
      <c r="AAD50" s="172"/>
      <c r="AAE50" s="168"/>
      <c r="AAF50" s="168"/>
      <c r="AAG50" s="168"/>
      <c r="AAH50" s="173"/>
      <c r="AAI50" s="168"/>
      <c r="AAJ50" s="164"/>
      <c r="AAK50" s="167"/>
      <c r="AAL50" s="168"/>
      <c r="AAM50" s="172"/>
      <c r="AAN50" s="168"/>
      <c r="AAO50" s="168"/>
      <c r="AAP50" s="168"/>
      <c r="AAQ50" s="173"/>
      <c r="AAR50" s="168"/>
      <c r="AAS50" s="164"/>
      <c r="AAT50" s="167"/>
      <c r="AAU50" s="168"/>
      <c r="AAV50" s="172"/>
      <c r="AAW50" s="168"/>
      <c r="AAX50" s="168"/>
      <c r="AAY50" s="168"/>
      <c r="AAZ50" s="173"/>
      <c r="ABA50" s="168"/>
      <c r="ABB50" s="164"/>
      <c r="ABC50" s="167"/>
      <c r="ABD50" s="168"/>
      <c r="ABE50" s="172"/>
      <c r="ABF50" s="168"/>
      <c r="ABG50" s="168"/>
      <c r="ABH50" s="168"/>
      <c r="ABI50" s="173"/>
      <c r="ABJ50" s="168"/>
      <c r="ABK50" s="164"/>
      <c r="ABL50" s="167"/>
      <c r="ABM50" s="168"/>
      <c r="ABN50" s="172"/>
      <c r="ABO50" s="168"/>
      <c r="ABP50" s="168"/>
      <c r="ABQ50" s="168"/>
      <c r="ABR50" s="173"/>
      <c r="ABS50" s="168"/>
      <c r="ABT50" s="164"/>
      <c r="ABU50" s="167"/>
      <c r="ABV50" s="168"/>
      <c r="ABW50" s="172"/>
      <c r="ABX50" s="168"/>
      <c r="ABY50" s="168"/>
      <c r="ABZ50" s="168"/>
      <c r="ACA50" s="173"/>
      <c r="ACB50" s="168"/>
      <c r="ACC50" s="164"/>
      <c r="ACD50" s="167"/>
      <c r="ACE50" s="168"/>
      <c r="ACF50" s="172"/>
      <c r="ACG50" s="168"/>
      <c r="ACH50" s="168"/>
      <c r="ACI50" s="168"/>
      <c r="ACJ50" s="173"/>
      <c r="ACK50" s="168"/>
      <c r="ACL50" s="164"/>
      <c r="ACM50" s="167"/>
      <c r="ACN50" s="168"/>
      <c r="ACO50" s="172"/>
      <c r="ACP50" s="168"/>
      <c r="ACQ50" s="168"/>
      <c r="ACR50" s="168"/>
      <c r="ACS50" s="173"/>
      <c r="ACT50" s="168"/>
      <c r="ACU50" s="164"/>
      <c r="ACV50" s="167"/>
      <c r="ACW50" s="168"/>
      <c r="ACX50" s="172"/>
      <c r="ACY50" s="168"/>
      <c r="ACZ50" s="168"/>
      <c r="ADA50" s="168"/>
      <c r="ADB50" s="173"/>
      <c r="ADC50" s="168"/>
      <c r="ADD50" s="164"/>
      <c r="ADE50" s="167"/>
      <c r="ADF50" s="168"/>
      <c r="ADG50" s="172"/>
      <c r="ADH50" s="168"/>
      <c r="ADI50" s="168"/>
      <c r="ADJ50" s="168"/>
      <c r="ADK50" s="173"/>
      <c r="ADL50" s="168"/>
      <c r="ADM50" s="164"/>
      <c r="ADN50" s="167"/>
      <c r="ADO50" s="168"/>
      <c r="ADP50" s="172"/>
      <c r="ADQ50" s="168"/>
      <c r="ADR50" s="168"/>
      <c r="ADS50" s="168"/>
      <c r="ADT50" s="173"/>
      <c r="ADU50" s="168"/>
      <c r="ADV50" s="164"/>
      <c r="ADW50" s="167"/>
      <c r="ADX50" s="168"/>
      <c r="ADY50" s="172"/>
      <c r="ADZ50" s="168"/>
      <c r="AEA50" s="168"/>
      <c r="AEB50" s="168"/>
      <c r="AEC50" s="173"/>
      <c r="AED50" s="168"/>
      <c r="AEE50" s="164"/>
      <c r="AEF50" s="167"/>
      <c r="AEG50" s="168"/>
      <c r="AEH50" s="172"/>
      <c r="AEI50" s="168"/>
      <c r="AEJ50" s="168"/>
      <c r="AEK50" s="168"/>
      <c r="AEL50" s="173"/>
      <c r="AEM50" s="168"/>
      <c r="AEN50" s="164"/>
      <c r="AEO50" s="167"/>
      <c r="AEP50" s="168"/>
      <c r="AEQ50" s="172"/>
      <c r="AER50" s="168"/>
      <c r="AES50" s="168"/>
      <c r="AET50" s="168"/>
      <c r="AEU50" s="173"/>
      <c r="AEV50" s="168"/>
      <c r="AEW50" s="164"/>
      <c r="AEX50" s="167"/>
      <c r="AEY50" s="168"/>
      <c r="AEZ50" s="172"/>
      <c r="AFA50" s="168"/>
      <c r="AFB50" s="168"/>
      <c r="AFC50" s="168"/>
      <c r="AFD50" s="173"/>
      <c r="AFE50" s="168"/>
      <c r="AFF50" s="164"/>
      <c r="AFG50" s="167"/>
      <c r="AFH50" s="168"/>
      <c r="AFI50" s="172"/>
      <c r="AFJ50" s="168"/>
      <c r="AFK50" s="168"/>
      <c r="AFL50" s="168"/>
      <c r="AFM50" s="173"/>
      <c r="AFN50" s="168"/>
      <c r="AFO50" s="164"/>
      <c r="AFP50" s="167"/>
      <c r="AFQ50" s="168"/>
      <c r="AFR50" s="172"/>
      <c r="AFS50" s="168"/>
      <c r="AFT50" s="168"/>
      <c r="AFU50" s="168"/>
      <c r="AFV50" s="173"/>
      <c r="AFW50" s="168"/>
      <c r="AFX50" s="164"/>
      <c r="AFY50" s="167"/>
      <c r="AFZ50" s="168"/>
      <c r="AGA50" s="172"/>
      <c r="AGB50" s="168"/>
      <c r="AGC50" s="168"/>
      <c r="AGD50" s="168"/>
      <c r="AGE50" s="173"/>
      <c r="AGF50" s="168"/>
      <c r="AGG50" s="164"/>
      <c r="AGH50" s="167"/>
      <c r="AGI50" s="168"/>
      <c r="AGJ50" s="172"/>
      <c r="AGK50" s="168"/>
      <c r="AGL50" s="168"/>
      <c r="AGM50" s="168"/>
      <c r="AGN50" s="173"/>
      <c r="AGO50" s="168"/>
      <c r="AGP50" s="164"/>
      <c r="AGQ50" s="167"/>
      <c r="AGR50" s="168"/>
      <c r="AGS50" s="172"/>
      <c r="AGT50" s="168"/>
      <c r="AGU50" s="168"/>
      <c r="AGV50" s="168"/>
      <c r="AGW50" s="173"/>
      <c r="AGX50" s="168"/>
      <c r="AGY50" s="164"/>
      <c r="AGZ50" s="167"/>
      <c r="AHA50" s="168"/>
      <c r="AHB50" s="172"/>
      <c r="AHC50" s="168"/>
      <c r="AHD50" s="168"/>
      <c r="AHE50" s="168"/>
      <c r="AHF50" s="173"/>
      <c r="AHG50" s="168"/>
      <c r="AHH50" s="164"/>
      <c r="AHI50" s="167"/>
      <c r="AHJ50" s="168"/>
      <c r="AHK50" s="172"/>
      <c r="AHL50" s="168"/>
      <c r="AHM50" s="168"/>
      <c r="AHN50" s="168"/>
      <c r="AHO50" s="173"/>
      <c r="AHP50" s="168"/>
      <c r="AHQ50" s="164"/>
      <c r="AHR50" s="167"/>
      <c r="AHS50" s="168"/>
      <c r="AHT50" s="172"/>
      <c r="AHU50" s="168"/>
      <c r="AHV50" s="168"/>
      <c r="AHW50" s="168"/>
      <c r="AHX50" s="173"/>
      <c r="AHY50" s="168"/>
      <c r="AHZ50" s="164"/>
      <c r="AIA50" s="167"/>
      <c r="AIB50" s="168"/>
      <c r="AIC50" s="172"/>
      <c r="AID50" s="168"/>
      <c r="AIE50" s="168"/>
      <c r="AIF50" s="168"/>
      <c r="AIG50" s="173"/>
      <c r="AIH50" s="168"/>
      <c r="AII50" s="164"/>
      <c r="AIJ50" s="167"/>
      <c r="AIK50" s="168"/>
      <c r="AIL50" s="172"/>
      <c r="AIM50" s="168"/>
      <c r="AIN50" s="168"/>
      <c r="AIO50" s="168"/>
      <c r="AIP50" s="173"/>
      <c r="AIQ50" s="168"/>
      <c r="AIR50" s="164"/>
      <c r="AIS50" s="167"/>
      <c r="AIT50" s="168"/>
      <c r="AIU50" s="172"/>
      <c r="AIV50" s="168"/>
      <c r="AIW50" s="168"/>
      <c r="AIX50" s="168"/>
      <c r="AIY50" s="173"/>
      <c r="AIZ50" s="168"/>
      <c r="AJA50" s="164"/>
      <c r="AJB50" s="167"/>
      <c r="AJC50" s="168"/>
      <c r="AJD50" s="172"/>
      <c r="AJE50" s="168"/>
      <c r="AJF50" s="168"/>
      <c r="AJG50" s="168"/>
      <c r="AJH50" s="173"/>
      <c r="AJI50" s="168"/>
      <c r="AJJ50" s="164"/>
      <c r="AJK50" s="167"/>
      <c r="AJL50" s="168"/>
      <c r="AJM50" s="172"/>
      <c r="AJN50" s="168"/>
      <c r="AJO50" s="168"/>
      <c r="AJP50" s="168"/>
      <c r="AJQ50" s="173"/>
      <c r="AJR50" s="168"/>
      <c r="AJS50" s="164"/>
      <c r="AJT50" s="167"/>
      <c r="AJU50" s="168"/>
      <c r="AJV50" s="172"/>
      <c r="AJW50" s="168"/>
      <c r="AJX50" s="168"/>
      <c r="AJY50" s="168"/>
      <c r="AJZ50" s="173"/>
      <c r="AKA50" s="168"/>
      <c r="AKB50" s="164"/>
      <c r="AKC50" s="167"/>
      <c r="AKD50" s="168"/>
      <c r="AKE50" s="172"/>
      <c r="AKF50" s="168"/>
      <c r="AKG50" s="168"/>
      <c r="AKH50" s="168"/>
      <c r="AKI50" s="173"/>
      <c r="AKJ50" s="168"/>
      <c r="AKK50" s="164"/>
      <c r="AKL50" s="167"/>
      <c r="AKM50" s="168"/>
      <c r="AKN50" s="172"/>
      <c r="AKO50" s="168"/>
      <c r="AKP50" s="168"/>
      <c r="AKQ50" s="168"/>
      <c r="AKR50" s="173"/>
      <c r="AKS50" s="168"/>
      <c r="AKT50" s="164"/>
      <c r="AKU50" s="167"/>
      <c r="AKV50" s="168"/>
      <c r="AKW50" s="172"/>
      <c r="AKX50" s="168"/>
      <c r="AKY50" s="168"/>
      <c r="AKZ50" s="168"/>
      <c r="ALA50" s="173"/>
      <c r="ALB50" s="168"/>
      <c r="ALC50" s="164"/>
      <c r="ALD50" s="167"/>
      <c r="ALE50" s="168"/>
      <c r="ALF50" s="172"/>
      <c r="ALG50" s="168"/>
      <c r="ALH50" s="168"/>
      <c r="ALI50" s="168"/>
      <c r="ALJ50" s="173"/>
      <c r="ALK50" s="168"/>
      <c r="ALL50" s="164"/>
      <c r="ALM50" s="167"/>
      <c r="ALN50" s="168"/>
      <c r="ALO50" s="172"/>
      <c r="ALP50" s="168"/>
      <c r="ALQ50" s="168"/>
      <c r="ALR50" s="168"/>
      <c r="ALS50" s="173"/>
      <c r="ALT50" s="168"/>
      <c r="ALU50" s="164"/>
      <c r="ALV50" s="167"/>
      <c r="ALW50" s="168"/>
      <c r="ALX50" s="172"/>
      <c r="ALY50" s="168"/>
      <c r="ALZ50" s="168"/>
      <c r="AMA50" s="168"/>
      <c r="AMB50" s="173"/>
      <c r="AMC50" s="168"/>
      <c r="AMD50" s="164"/>
      <c r="AME50" s="167"/>
      <c r="AMF50" s="168"/>
      <c r="AMG50" s="172"/>
      <c r="AMH50" s="168"/>
      <c r="AMI50" s="168"/>
      <c r="AMJ50" s="168"/>
      <c r="AMK50" s="173"/>
      <c r="AML50" s="168"/>
      <c r="AMM50" s="164"/>
      <c r="AMN50" s="167"/>
      <c r="AMO50" s="168"/>
      <c r="AMP50" s="172"/>
      <c r="AMQ50" s="168"/>
      <c r="AMR50" s="168"/>
      <c r="AMS50" s="168"/>
      <c r="AMT50" s="173"/>
      <c r="AMU50" s="168"/>
      <c r="AMV50" s="164"/>
      <c r="AMW50" s="167"/>
      <c r="AMX50" s="168"/>
      <c r="AMY50" s="172"/>
      <c r="AMZ50" s="168"/>
      <c r="ANA50" s="168"/>
      <c r="ANB50" s="168"/>
      <c r="ANC50" s="173"/>
      <c r="AND50" s="168"/>
      <c r="ANE50" s="164"/>
      <c r="ANF50" s="167"/>
      <c r="ANG50" s="168"/>
      <c r="ANH50" s="172"/>
      <c r="ANI50" s="168"/>
      <c r="ANJ50" s="168"/>
      <c r="ANK50" s="168"/>
      <c r="ANL50" s="173"/>
      <c r="ANM50" s="168"/>
      <c r="ANN50" s="164"/>
      <c r="ANO50" s="167"/>
      <c r="ANP50" s="168"/>
      <c r="ANQ50" s="172"/>
      <c r="ANR50" s="168"/>
      <c r="ANS50" s="168"/>
      <c r="ANT50" s="168"/>
      <c r="ANU50" s="173"/>
      <c r="ANV50" s="168"/>
      <c r="ANW50" s="164"/>
      <c r="ANX50" s="167"/>
      <c r="ANY50" s="168"/>
      <c r="ANZ50" s="172"/>
      <c r="AOA50" s="168"/>
      <c r="AOB50" s="168"/>
      <c r="AOC50" s="168"/>
      <c r="AOD50" s="173"/>
      <c r="AOE50" s="168"/>
      <c r="AOF50" s="164"/>
      <c r="AOG50" s="167"/>
      <c r="AOH50" s="168"/>
      <c r="AOI50" s="172"/>
      <c r="AOJ50" s="168"/>
      <c r="AOK50" s="168"/>
      <c r="AOL50" s="168"/>
      <c r="AOM50" s="173"/>
      <c r="AON50" s="168"/>
      <c r="AOO50" s="164"/>
      <c r="AOP50" s="167"/>
      <c r="AOQ50" s="168"/>
      <c r="AOR50" s="172"/>
      <c r="AOS50" s="168"/>
      <c r="AOT50" s="168"/>
      <c r="AOU50" s="168"/>
      <c r="AOV50" s="173"/>
      <c r="AOW50" s="168"/>
      <c r="AOX50" s="164"/>
      <c r="AOY50" s="167"/>
      <c r="AOZ50" s="168"/>
      <c r="APA50" s="172"/>
      <c r="APB50" s="168"/>
      <c r="APC50" s="168"/>
      <c r="APD50" s="168"/>
      <c r="APE50" s="173"/>
      <c r="APF50" s="168"/>
      <c r="APG50" s="164"/>
      <c r="APH50" s="167"/>
      <c r="API50" s="168"/>
      <c r="APJ50" s="172"/>
      <c r="APK50" s="168"/>
      <c r="APL50" s="168"/>
      <c r="APM50" s="168"/>
      <c r="APN50" s="173"/>
      <c r="APO50" s="168"/>
      <c r="APP50" s="164"/>
      <c r="APQ50" s="167"/>
      <c r="APR50" s="168"/>
      <c r="APS50" s="172"/>
      <c r="APT50" s="168"/>
      <c r="APU50" s="168"/>
      <c r="APV50" s="168"/>
      <c r="APW50" s="173"/>
      <c r="APX50" s="168"/>
      <c r="APY50" s="164"/>
      <c r="APZ50" s="167"/>
      <c r="AQA50" s="168"/>
      <c r="AQB50" s="172"/>
      <c r="AQC50" s="168"/>
      <c r="AQD50" s="168"/>
      <c r="AQE50" s="168"/>
      <c r="AQF50" s="173"/>
      <c r="AQG50" s="168"/>
      <c r="AQH50" s="164"/>
      <c r="AQI50" s="167"/>
      <c r="AQJ50" s="168"/>
      <c r="AQK50" s="172"/>
      <c r="AQL50" s="168"/>
      <c r="AQM50" s="168"/>
      <c r="AQN50" s="168"/>
      <c r="AQO50" s="173"/>
      <c r="AQP50" s="168"/>
      <c r="AQQ50" s="164"/>
      <c r="AQR50" s="167"/>
      <c r="AQS50" s="168"/>
      <c r="AQT50" s="172"/>
      <c r="AQU50" s="168"/>
      <c r="AQV50" s="168"/>
      <c r="AQW50" s="168"/>
      <c r="AQX50" s="173"/>
      <c r="AQY50" s="168"/>
      <c r="AQZ50" s="164"/>
      <c r="ARA50" s="167"/>
      <c r="ARB50" s="168"/>
      <c r="ARC50" s="172"/>
      <c r="ARD50" s="168"/>
      <c r="ARE50" s="168"/>
      <c r="ARF50" s="168"/>
      <c r="ARG50" s="173"/>
      <c r="ARH50" s="168"/>
      <c r="ARI50" s="164"/>
      <c r="ARJ50" s="167"/>
      <c r="ARK50" s="168"/>
      <c r="ARL50" s="172"/>
      <c r="ARM50" s="168"/>
      <c r="ARN50" s="168"/>
      <c r="ARO50" s="168"/>
      <c r="ARP50" s="173"/>
      <c r="ARQ50" s="168"/>
      <c r="ARR50" s="164"/>
      <c r="ARS50" s="167"/>
      <c r="ART50" s="168"/>
      <c r="ARU50" s="172"/>
      <c r="ARV50" s="168"/>
      <c r="ARW50" s="168"/>
      <c r="ARX50" s="168"/>
      <c r="ARY50" s="173"/>
      <c r="ARZ50" s="168"/>
      <c r="ASA50" s="164"/>
      <c r="ASB50" s="167"/>
      <c r="ASC50" s="168"/>
      <c r="ASD50" s="172"/>
      <c r="ASE50" s="168"/>
      <c r="ASF50" s="168"/>
      <c r="ASG50" s="168"/>
      <c r="ASH50" s="173"/>
      <c r="ASI50" s="168"/>
      <c r="ASJ50" s="164"/>
      <c r="ASK50" s="167"/>
      <c r="ASL50" s="168"/>
      <c r="ASM50" s="172"/>
      <c r="ASN50" s="168"/>
      <c r="ASO50" s="168"/>
      <c r="ASP50" s="168"/>
      <c r="ASQ50" s="173"/>
      <c r="ASR50" s="168"/>
      <c r="ASS50" s="164"/>
      <c r="AST50" s="167"/>
      <c r="ASU50" s="168"/>
      <c r="ASV50" s="172"/>
      <c r="ASW50" s="168"/>
      <c r="ASX50" s="168"/>
      <c r="ASY50" s="168"/>
      <c r="ASZ50" s="173"/>
      <c r="ATA50" s="168"/>
      <c r="ATB50" s="164"/>
      <c r="ATC50" s="167"/>
      <c r="ATD50" s="168"/>
      <c r="ATE50" s="172"/>
      <c r="ATF50" s="168"/>
      <c r="ATG50" s="168"/>
      <c r="ATH50" s="168"/>
      <c r="ATI50" s="173"/>
      <c r="ATJ50" s="168"/>
      <c r="ATK50" s="164"/>
      <c r="ATL50" s="167"/>
      <c r="ATM50" s="168"/>
      <c r="ATN50" s="172"/>
      <c r="ATO50" s="168"/>
      <c r="ATP50" s="168"/>
      <c r="ATQ50" s="168"/>
      <c r="ATR50" s="173"/>
      <c r="ATS50" s="168"/>
      <c r="ATT50" s="164"/>
      <c r="ATU50" s="167"/>
      <c r="ATV50" s="168"/>
      <c r="ATW50" s="172"/>
      <c r="ATX50" s="168"/>
      <c r="ATY50" s="168"/>
      <c r="ATZ50" s="168"/>
      <c r="AUA50" s="173"/>
      <c r="AUB50" s="168"/>
      <c r="AUC50" s="164"/>
      <c r="AUD50" s="167"/>
      <c r="AUE50" s="168"/>
      <c r="AUF50" s="172"/>
      <c r="AUG50" s="168"/>
      <c r="AUH50" s="168"/>
      <c r="AUI50" s="168"/>
      <c r="AUJ50" s="173"/>
      <c r="AUK50" s="168"/>
      <c r="AUL50" s="164"/>
      <c r="AUM50" s="167"/>
      <c r="AUN50" s="168"/>
      <c r="AUO50" s="172"/>
      <c r="AUP50" s="168"/>
      <c r="AUQ50" s="168"/>
      <c r="AUR50" s="168"/>
      <c r="AUS50" s="173"/>
      <c r="AUT50" s="168"/>
      <c r="AUU50" s="164"/>
      <c r="AUV50" s="167"/>
      <c r="AUW50" s="168"/>
      <c r="AUX50" s="172"/>
      <c r="AUY50" s="168"/>
      <c r="AUZ50" s="168"/>
      <c r="AVA50" s="168"/>
      <c r="AVB50" s="173"/>
      <c r="AVC50" s="168"/>
      <c r="AVD50" s="164"/>
      <c r="AVE50" s="167"/>
      <c r="AVF50" s="168"/>
      <c r="AVG50" s="172"/>
      <c r="AVH50" s="168"/>
      <c r="AVI50" s="168"/>
      <c r="AVJ50" s="168"/>
      <c r="AVK50" s="173"/>
      <c r="AVL50" s="168"/>
      <c r="AVM50" s="164"/>
      <c r="AVN50" s="167"/>
      <c r="AVO50" s="168"/>
      <c r="AVP50" s="172"/>
      <c r="AVQ50" s="168"/>
      <c r="AVR50" s="168"/>
      <c r="AVS50" s="168"/>
      <c r="AVT50" s="173"/>
      <c r="AVU50" s="168"/>
      <c r="AVV50" s="164"/>
      <c r="AVW50" s="167"/>
      <c r="AVX50" s="168"/>
      <c r="AVY50" s="172"/>
      <c r="AVZ50" s="168"/>
      <c r="AWA50" s="168"/>
      <c r="AWB50" s="168"/>
      <c r="AWC50" s="173"/>
      <c r="AWD50" s="168"/>
      <c r="AWE50" s="164"/>
      <c r="AWF50" s="167"/>
      <c r="AWG50" s="168"/>
      <c r="AWH50" s="172"/>
      <c r="AWI50" s="168"/>
      <c r="AWJ50" s="168"/>
      <c r="AWK50" s="168"/>
      <c r="AWL50" s="173"/>
      <c r="AWM50" s="168"/>
      <c r="AWN50" s="164"/>
      <c r="AWO50" s="167"/>
      <c r="AWP50" s="168"/>
      <c r="AWQ50" s="172"/>
      <c r="AWR50" s="168"/>
      <c r="AWS50" s="168"/>
      <c r="AWT50" s="168"/>
      <c r="AWU50" s="173"/>
      <c r="AWV50" s="168"/>
      <c r="AWW50" s="164"/>
      <c r="AWX50" s="167"/>
      <c r="AWY50" s="168"/>
      <c r="AWZ50" s="172"/>
      <c r="AXA50" s="168"/>
      <c r="AXB50" s="168"/>
      <c r="AXC50" s="168"/>
      <c r="AXD50" s="173"/>
      <c r="AXE50" s="168"/>
      <c r="AXF50" s="164"/>
      <c r="AXG50" s="167"/>
      <c r="AXH50" s="168"/>
      <c r="AXI50" s="172"/>
      <c r="AXJ50" s="168"/>
      <c r="AXK50" s="168"/>
      <c r="AXL50" s="168"/>
      <c r="AXM50" s="173"/>
      <c r="AXN50" s="168"/>
      <c r="AXO50" s="164"/>
      <c r="AXP50" s="167"/>
      <c r="AXQ50" s="168"/>
      <c r="AXR50" s="172"/>
      <c r="AXS50" s="168"/>
      <c r="AXT50" s="168"/>
      <c r="AXU50" s="168"/>
      <c r="AXV50" s="173"/>
      <c r="AXW50" s="168"/>
      <c r="AXX50" s="164"/>
      <c r="AXY50" s="167"/>
      <c r="AXZ50" s="168"/>
      <c r="AYA50" s="172"/>
      <c r="AYB50" s="168"/>
      <c r="AYC50" s="168"/>
      <c r="AYD50" s="168"/>
      <c r="AYE50" s="173"/>
      <c r="AYF50" s="168"/>
      <c r="AYG50" s="164"/>
      <c r="AYH50" s="167"/>
      <c r="AYI50" s="168"/>
      <c r="AYJ50" s="172"/>
      <c r="AYK50" s="168"/>
      <c r="AYL50" s="168"/>
      <c r="AYM50" s="168"/>
      <c r="AYN50" s="173"/>
      <c r="AYO50" s="168"/>
      <c r="AYP50" s="164"/>
      <c r="AYQ50" s="167"/>
      <c r="AYR50" s="168"/>
      <c r="AYS50" s="172"/>
      <c r="AYT50" s="168"/>
      <c r="AYU50" s="168"/>
      <c r="AYV50" s="168"/>
      <c r="AYW50" s="173"/>
      <c r="AYX50" s="168"/>
      <c r="AYY50" s="164"/>
      <c r="AYZ50" s="167"/>
      <c r="AZA50" s="168"/>
      <c r="AZB50" s="172"/>
      <c r="AZC50" s="168"/>
      <c r="AZD50" s="168"/>
      <c r="AZE50" s="168"/>
      <c r="AZF50" s="173"/>
      <c r="AZG50" s="168"/>
      <c r="AZH50" s="164"/>
      <c r="AZI50" s="167"/>
      <c r="AZJ50" s="168"/>
      <c r="AZK50" s="172"/>
      <c r="AZL50" s="168"/>
      <c r="AZM50" s="168"/>
      <c r="AZN50" s="168"/>
      <c r="AZO50" s="173"/>
      <c r="AZP50" s="168"/>
      <c r="AZQ50" s="164"/>
      <c r="AZR50" s="167"/>
      <c r="AZS50" s="168"/>
      <c r="AZT50" s="172"/>
      <c r="AZU50" s="168"/>
      <c r="AZV50" s="168"/>
      <c r="AZW50" s="168"/>
      <c r="AZX50" s="173"/>
      <c r="AZY50" s="168"/>
      <c r="AZZ50" s="164"/>
      <c r="BAA50" s="167"/>
      <c r="BAB50" s="168"/>
      <c r="BAC50" s="172"/>
      <c r="BAD50" s="168"/>
      <c r="BAE50" s="168"/>
      <c r="BAF50" s="168"/>
      <c r="BAG50" s="173"/>
      <c r="BAH50" s="168"/>
      <c r="BAI50" s="164"/>
      <c r="BAJ50" s="167"/>
      <c r="BAK50" s="168"/>
      <c r="BAL50" s="172"/>
      <c r="BAM50" s="168"/>
      <c r="BAN50" s="168"/>
      <c r="BAO50" s="168"/>
      <c r="BAP50" s="173"/>
      <c r="BAQ50" s="168"/>
      <c r="BAR50" s="164"/>
      <c r="BAS50" s="167"/>
      <c r="BAT50" s="168"/>
      <c r="BAU50" s="172"/>
      <c r="BAV50" s="168"/>
      <c r="BAW50" s="168"/>
      <c r="BAX50" s="168"/>
      <c r="BAY50" s="173"/>
      <c r="BAZ50" s="168"/>
      <c r="BBA50" s="164"/>
      <c r="BBB50" s="167"/>
      <c r="BBC50" s="168"/>
      <c r="BBD50" s="172"/>
      <c r="BBE50" s="168"/>
      <c r="BBF50" s="168"/>
      <c r="BBG50" s="168"/>
      <c r="BBH50" s="173"/>
      <c r="BBI50" s="168"/>
      <c r="BBJ50" s="164"/>
      <c r="BBK50" s="167"/>
      <c r="BBL50" s="168"/>
      <c r="BBM50" s="172"/>
      <c r="BBN50" s="168"/>
      <c r="BBO50" s="168"/>
      <c r="BBP50" s="168"/>
      <c r="BBQ50" s="173"/>
      <c r="BBR50" s="168"/>
      <c r="BBS50" s="164"/>
      <c r="BBT50" s="167"/>
      <c r="BBU50" s="168"/>
      <c r="BBV50" s="172"/>
      <c r="BBW50" s="168"/>
      <c r="BBX50" s="168"/>
      <c r="BBY50" s="168"/>
      <c r="BBZ50" s="173"/>
      <c r="BCA50" s="168"/>
      <c r="BCB50" s="164"/>
      <c r="BCC50" s="167"/>
      <c r="BCD50" s="168"/>
      <c r="BCE50" s="172"/>
      <c r="BCF50" s="168"/>
      <c r="BCG50" s="168"/>
      <c r="BCH50" s="168"/>
      <c r="BCI50" s="173"/>
      <c r="BCJ50" s="168"/>
      <c r="BCK50" s="164"/>
      <c r="BCL50" s="167"/>
      <c r="BCM50" s="168"/>
      <c r="BCN50" s="172"/>
      <c r="BCO50" s="168"/>
      <c r="BCP50" s="168"/>
      <c r="BCQ50" s="168"/>
      <c r="BCR50" s="173"/>
      <c r="BCS50" s="168"/>
      <c r="BCT50" s="164"/>
      <c r="BCU50" s="167"/>
      <c r="BCV50" s="168"/>
      <c r="BCW50" s="172"/>
      <c r="BCX50" s="168"/>
      <c r="BCY50" s="168"/>
      <c r="BCZ50" s="168"/>
      <c r="BDA50" s="173"/>
      <c r="BDB50" s="168"/>
      <c r="BDC50" s="164"/>
      <c r="BDD50" s="167"/>
      <c r="BDE50" s="168"/>
      <c r="BDF50" s="172"/>
      <c r="BDG50" s="168"/>
      <c r="BDH50" s="168"/>
      <c r="BDI50" s="168"/>
      <c r="BDJ50" s="173"/>
      <c r="BDK50" s="168"/>
      <c r="BDL50" s="164"/>
      <c r="BDM50" s="167"/>
      <c r="BDN50" s="168"/>
      <c r="BDO50" s="172"/>
      <c r="BDP50" s="168"/>
      <c r="BDQ50" s="168"/>
      <c r="BDR50" s="168"/>
      <c r="BDS50" s="173"/>
      <c r="BDT50" s="168"/>
      <c r="BDU50" s="164"/>
      <c r="BDV50" s="167"/>
      <c r="BDW50" s="168"/>
      <c r="BDX50" s="172"/>
      <c r="BDY50" s="168"/>
      <c r="BDZ50" s="168"/>
      <c r="BEA50" s="168"/>
      <c r="BEB50" s="173"/>
      <c r="BEC50" s="168"/>
      <c r="BED50" s="164"/>
      <c r="BEE50" s="167"/>
      <c r="BEF50" s="168"/>
      <c r="BEG50" s="172"/>
      <c r="BEH50" s="168"/>
      <c r="BEI50" s="168"/>
      <c r="BEJ50" s="168"/>
      <c r="BEK50" s="173"/>
      <c r="BEL50" s="168"/>
      <c r="BEM50" s="164"/>
      <c r="BEN50" s="167"/>
      <c r="BEO50" s="168"/>
      <c r="BEP50" s="172"/>
      <c r="BEQ50" s="168"/>
      <c r="BER50" s="168"/>
      <c r="BES50" s="168"/>
      <c r="BET50" s="173"/>
      <c r="BEU50" s="168"/>
      <c r="BEV50" s="164"/>
      <c r="BEW50" s="167"/>
      <c r="BEX50" s="168"/>
      <c r="BEY50" s="172"/>
      <c r="BEZ50" s="168"/>
      <c r="BFA50" s="168"/>
      <c r="BFB50" s="168"/>
      <c r="BFC50" s="173"/>
      <c r="BFD50" s="168"/>
      <c r="BFE50" s="164"/>
      <c r="BFF50" s="167"/>
      <c r="BFG50" s="168"/>
      <c r="BFH50" s="172"/>
      <c r="BFI50" s="168"/>
      <c r="BFJ50" s="168"/>
      <c r="BFK50" s="168"/>
      <c r="BFL50" s="173"/>
      <c r="BFM50" s="168"/>
      <c r="BFN50" s="164"/>
      <c r="BFO50" s="167"/>
      <c r="BFP50" s="168"/>
      <c r="BFQ50" s="172"/>
      <c r="BFR50" s="168"/>
      <c r="BFS50" s="168"/>
      <c r="BFT50" s="168"/>
      <c r="BFU50" s="173"/>
      <c r="BFV50" s="168"/>
      <c r="BFW50" s="164"/>
      <c r="BFX50" s="167"/>
      <c r="BFY50" s="168"/>
      <c r="BFZ50" s="172"/>
      <c r="BGA50" s="168"/>
      <c r="BGB50" s="168"/>
      <c r="BGC50" s="168"/>
      <c r="BGD50" s="173"/>
      <c r="BGE50" s="168"/>
      <c r="BGF50" s="164"/>
      <c r="BGG50" s="167"/>
      <c r="BGH50" s="168"/>
      <c r="BGI50" s="172"/>
      <c r="BGJ50" s="168"/>
      <c r="BGK50" s="168"/>
      <c r="BGL50" s="168"/>
      <c r="BGM50" s="173"/>
      <c r="BGN50" s="168"/>
      <c r="BGO50" s="164"/>
      <c r="BGP50" s="167"/>
      <c r="BGQ50" s="168"/>
      <c r="BGR50" s="172"/>
      <c r="BGS50" s="168"/>
      <c r="BGT50" s="168"/>
      <c r="BGU50" s="168"/>
      <c r="BGV50" s="173"/>
      <c r="BGW50" s="168"/>
      <c r="BGX50" s="164"/>
      <c r="BGY50" s="167"/>
      <c r="BGZ50" s="168"/>
      <c r="BHA50" s="172"/>
      <c r="BHB50" s="168"/>
      <c r="BHC50" s="168"/>
      <c r="BHD50" s="168"/>
      <c r="BHE50" s="173"/>
      <c r="BHF50" s="168"/>
      <c r="BHG50" s="164"/>
      <c r="BHH50" s="167"/>
      <c r="BHI50" s="168"/>
      <c r="BHJ50" s="172"/>
      <c r="BHK50" s="168"/>
      <c r="BHL50" s="168"/>
      <c r="BHM50" s="168"/>
      <c r="BHN50" s="173"/>
      <c r="BHO50" s="168"/>
      <c r="BHP50" s="164"/>
      <c r="BHQ50" s="167"/>
      <c r="BHR50" s="168"/>
      <c r="BHS50" s="172"/>
      <c r="BHT50" s="168"/>
      <c r="BHU50" s="168"/>
      <c r="BHV50" s="168"/>
      <c r="BHW50" s="173"/>
      <c r="BHX50" s="168"/>
      <c r="BHY50" s="164"/>
      <c r="BHZ50" s="167"/>
      <c r="BIA50" s="168"/>
      <c r="BIB50" s="172"/>
      <c r="BIC50" s="168"/>
      <c r="BID50" s="168"/>
      <c r="BIE50" s="168"/>
      <c r="BIF50" s="173"/>
      <c r="BIG50" s="168"/>
      <c r="BIH50" s="164"/>
      <c r="BII50" s="167"/>
      <c r="BIJ50" s="168"/>
      <c r="BIK50" s="172"/>
      <c r="BIL50" s="168"/>
      <c r="BIM50" s="168"/>
      <c r="BIN50" s="168"/>
      <c r="BIO50" s="173"/>
      <c r="BIP50" s="168"/>
      <c r="BIQ50" s="164"/>
      <c r="BIR50" s="167"/>
      <c r="BIS50" s="168"/>
      <c r="BIT50" s="172"/>
      <c r="BIU50" s="168"/>
      <c r="BIV50" s="168"/>
      <c r="BIW50" s="168"/>
      <c r="BIX50" s="173"/>
      <c r="BIY50" s="168"/>
      <c r="BIZ50" s="164"/>
      <c r="BJA50" s="167"/>
      <c r="BJB50" s="168"/>
      <c r="BJC50" s="172"/>
      <c r="BJD50" s="168"/>
      <c r="BJE50" s="168"/>
      <c r="BJF50" s="168"/>
      <c r="BJG50" s="173"/>
      <c r="BJH50" s="168"/>
      <c r="BJI50" s="164"/>
      <c r="BJJ50" s="167"/>
      <c r="BJK50" s="168"/>
      <c r="BJL50" s="172"/>
      <c r="BJM50" s="168"/>
      <c r="BJN50" s="168"/>
      <c r="BJO50" s="168"/>
      <c r="BJP50" s="173"/>
      <c r="BJQ50" s="168"/>
      <c r="BJR50" s="164"/>
      <c r="BJS50" s="167"/>
      <c r="BJT50" s="168"/>
      <c r="BJU50" s="172"/>
      <c r="BJV50" s="168"/>
      <c r="BJW50" s="168"/>
      <c r="BJX50" s="168"/>
      <c r="BJY50" s="173"/>
      <c r="BJZ50" s="168"/>
      <c r="BKA50" s="164"/>
      <c r="BKB50" s="167"/>
      <c r="BKC50" s="168"/>
      <c r="BKD50" s="172"/>
      <c r="BKE50" s="168"/>
      <c r="BKF50" s="168"/>
      <c r="BKG50" s="168"/>
      <c r="BKH50" s="173"/>
      <c r="BKI50" s="168"/>
      <c r="BKJ50" s="164"/>
      <c r="BKK50" s="167"/>
      <c r="BKL50" s="168"/>
      <c r="BKM50" s="172"/>
      <c r="BKN50" s="168"/>
      <c r="BKO50" s="168"/>
      <c r="BKP50" s="168"/>
      <c r="BKQ50" s="173"/>
      <c r="BKR50" s="168"/>
      <c r="BKS50" s="164"/>
      <c r="BKT50" s="167"/>
      <c r="BKU50" s="168"/>
      <c r="BKV50" s="172"/>
      <c r="BKW50" s="168"/>
      <c r="BKX50" s="168"/>
      <c r="BKY50" s="168"/>
      <c r="BKZ50" s="173"/>
      <c r="BLA50" s="168"/>
      <c r="BLB50" s="164"/>
      <c r="BLC50" s="167"/>
      <c r="BLD50" s="168"/>
      <c r="BLE50" s="172"/>
      <c r="BLF50" s="168"/>
      <c r="BLG50" s="168"/>
      <c r="BLH50" s="168"/>
      <c r="BLI50" s="173"/>
      <c r="BLJ50" s="168"/>
      <c r="BLK50" s="164"/>
      <c r="BLL50" s="167"/>
      <c r="BLM50" s="168"/>
      <c r="BLN50" s="172"/>
      <c r="BLO50" s="168"/>
      <c r="BLP50" s="168"/>
      <c r="BLQ50" s="168"/>
      <c r="BLR50" s="173"/>
      <c r="BLS50" s="168"/>
      <c r="BLT50" s="164"/>
      <c r="BLU50" s="167"/>
      <c r="BLV50" s="168"/>
      <c r="BLW50" s="172"/>
      <c r="BLX50" s="168"/>
      <c r="BLY50" s="168"/>
      <c r="BLZ50" s="168"/>
      <c r="BMA50" s="173"/>
      <c r="BMB50" s="168"/>
      <c r="BMC50" s="164"/>
      <c r="BMD50" s="167"/>
      <c r="BME50" s="168"/>
      <c r="BMF50" s="172"/>
      <c r="BMG50" s="168"/>
      <c r="BMH50" s="168"/>
      <c r="BMI50" s="168"/>
      <c r="BMJ50" s="173"/>
      <c r="BMK50" s="168"/>
      <c r="BML50" s="164"/>
      <c r="BMM50" s="167"/>
      <c r="BMN50" s="168"/>
      <c r="BMO50" s="172"/>
      <c r="BMP50" s="168"/>
      <c r="BMQ50" s="168"/>
      <c r="BMR50" s="168"/>
      <c r="BMS50" s="173"/>
      <c r="BMT50" s="168"/>
      <c r="BMU50" s="164"/>
      <c r="BMV50" s="167"/>
      <c r="BMW50" s="168"/>
      <c r="BMX50" s="172"/>
      <c r="BMY50" s="168"/>
      <c r="BMZ50" s="168"/>
      <c r="BNA50" s="168"/>
      <c r="BNB50" s="173"/>
      <c r="BNC50" s="168"/>
      <c r="BND50" s="164"/>
      <c r="BNE50" s="167"/>
      <c r="BNF50" s="168"/>
      <c r="BNG50" s="172"/>
      <c r="BNH50" s="168"/>
      <c r="BNI50" s="168"/>
      <c r="BNJ50" s="168"/>
      <c r="BNK50" s="173"/>
      <c r="BNL50" s="168"/>
      <c r="BNM50" s="164"/>
      <c r="BNN50" s="167"/>
      <c r="BNO50" s="168"/>
      <c r="BNP50" s="172"/>
      <c r="BNQ50" s="168"/>
      <c r="BNR50" s="168"/>
      <c r="BNS50" s="168"/>
      <c r="BNT50" s="173"/>
      <c r="BNU50" s="168"/>
      <c r="BNV50" s="164"/>
      <c r="BNW50" s="167"/>
      <c r="BNX50" s="168"/>
      <c r="BNY50" s="172"/>
      <c r="BNZ50" s="168"/>
      <c r="BOA50" s="168"/>
      <c r="BOB50" s="168"/>
      <c r="BOC50" s="173"/>
      <c r="BOD50" s="168"/>
      <c r="BOE50" s="164"/>
      <c r="BOF50" s="167"/>
      <c r="BOG50" s="168"/>
      <c r="BOH50" s="172"/>
      <c r="BOI50" s="168"/>
      <c r="BOJ50" s="168"/>
      <c r="BOK50" s="168"/>
      <c r="BOL50" s="173"/>
      <c r="BOM50" s="168"/>
      <c r="BON50" s="164"/>
      <c r="BOO50" s="167"/>
      <c r="BOP50" s="168"/>
      <c r="BOQ50" s="172"/>
      <c r="BOR50" s="168"/>
      <c r="BOS50" s="168"/>
      <c r="BOT50" s="168"/>
      <c r="BOU50" s="173"/>
      <c r="BOV50" s="168"/>
      <c r="BOW50" s="164"/>
      <c r="BOX50" s="167"/>
      <c r="BOY50" s="168"/>
      <c r="BOZ50" s="172"/>
      <c r="BPA50" s="168"/>
      <c r="BPB50" s="168"/>
      <c r="BPC50" s="168"/>
      <c r="BPD50" s="173"/>
      <c r="BPE50" s="168"/>
      <c r="BPF50" s="164"/>
      <c r="BPG50" s="167"/>
      <c r="BPH50" s="168"/>
      <c r="BPI50" s="172"/>
      <c r="BPJ50" s="168"/>
      <c r="BPK50" s="168"/>
      <c r="BPL50" s="168"/>
      <c r="BPM50" s="173"/>
      <c r="BPN50" s="168"/>
      <c r="BPO50" s="164"/>
      <c r="BPP50" s="167"/>
      <c r="BPQ50" s="168"/>
      <c r="BPR50" s="172"/>
      <c r="BPS50" s="168"/>
      <c r="BPT50" s="168"/>
      <c r="BPU50" s="168"/>
      <c r="BPV50" s="173"/>
      <c r="BPW50" s="168"/>
      <c r="BPX50" s="164"/>
      <c r="BPY50" s="167"/>
      <c r="BPZ50" s="168"/>
      <c r="BQA50" s="172"/>
      <c r="BQB50" s="168"/>
      <c r="BQC50" s="168"/>
      <c r="BQD50" s="168"/>
      <c r="BQE50" s="173"/>
      <c r="BQF50" s="168"/>
      <c r="BQG50" s="164"/>
      <c r="BQH50" s="167"/>
      <c r="BQI50" s="168"/>
      <c r="BQJ50" s="172"/>
      <c r="BQK50" s="168"/>
      <c r="BQL50" s="168"/>
      <c r="BQM50" s="168"/>
      <c r="BQN50" s="173"/>
      <c r="BQO50" s="168"/>
      <c r="BQP50" s="164"/>
      <c r="BQQ50" s="167"/>
      <c r="BQR50" s="168"/>
      <c r="BQS50" s="172"/>
      <c r="BQT50" s="168"/>
      <c r="BQU50" s="168"/>
      <c r="BQV50" s="168"/>
      <c r="BQW50" s="173"/>
      <c r="BQX50" s="168"/>
      <c r="BQY50" s="164"/>
      <c r="BQZ50" s="167"/>
      <c r="BRA50" s="168"/>
      <c r="BRB50" s="172"/>
      <c r="BRC50" s="168"/>
      <c r="BRD50" s="168"/>
      <c r="BRE50" s="168"/>
      <c r="BRF50" s="173"/>
      <c r="BRG50" s="168"/>
      <c r="BRH50" s="164"/>
      <c r="BRI50" s="167"/>
      <c r="BRJ50" s="168"/>
      <c r="BRK50" s="172"/>
      <c r="BRL50" s="168"/>
      <c r="BRM50" s="168"/>
      <c r="BRN50" s="168"/>
      <c r="BRO50" s="173"/>
      <c r="BRP50" s="168"/>
      <c r="BRQ50" s="164"/>
      <c r="BRR50" s="167"/>
      <c r="BRS50" s="168"/>
      <c r="BRT50" s="172"/>
      <c r="BRU50" s="168"/>
      <c r="BRV50" s="168"/>
      <c r="BRW50" s="168"/>
      <c r="BRX50" s="173"/>
      <c r="BRY50" s="168"/>
      <c r="BRZ50" s="164"/>
      <c r="BSA50" s="167"/>
      <c r="BSB50" s="168"/>
      <c r="BSC50" s="172"/>
      <c r="BSD50" s="168"/>
      <c r="BSE50" s="168"/>
      <c r="BSF50" s="168"/>
      <c r="BSG50" s="173"/>
      <c r="BSH50" s="168"/>
      <c r="BSI50" s="164"/>
      <c r="BSJ50" s="167"/>
      <c r="BSK50" s="168"/>
      <c r="BSL50" s="172"/>
      <c r="BSM50" s="168"/>
      <c r="BSN50" s="168"/>
      <c r="BSO50" s="168"/>
      <c r="BSP50" s="173"/>
      <c r="BSQ50" s="168"/>
      <c r="BSR50" s="164"/>
      <c r="BSS50" s="167"/>
      <c r="BST50" s="168"/>
      <c r="BSU50" s="172"/>
      <c r="BSV50" s="168"/>
      <c r="BSW50" s="168"/>
      <c r="BSX50" s="168"/>
      <c r="BSY50" s="173"/>
      <c r="BSZ50" s="168"/>
      <c r="BTA50" s="164"/>
      <c r="BTB50" s="167"/>
      <c r="BTC50" s="168"/>
      <c r="BTD50" s="172"/>
      <c r="BTE50" s="168"/>
      <c r="BTF50" s="168"/>
      <c r="BTG50" s="168"/>
      <c r="BTH50" s="173"/>
      <c r="BTI50" s="168"/>
      <c r="BTJ50" s="164"/>
      <c r="BTK50" s="167"/>
      <c r="BTL50" s="168"/>
      <c r="BTM50" s="172"/>
      <c r="BTN50" s="168"/>
      <c r="BTO50" s="168"/>
      <c r="BTP50" s="168"/>
      <c r="BTQ50" s="173"/>
      <c r="BTR50" s="168"/>
      <c r="BTS50" s="164"/>
      <c r="BTT50" s="167"/>
      <c r="BTU50" s="168"/>
      <c r="BTV50" s="172"/>
      <c r="BTW50" s="168"/>
      <c r="BTX50" s="168"/>
      <c r="BTY50" s="168"/>
      <c r="BTZ50" s="173"/>
      <c r="BUA50" s="168"/>
      <c r="BUB50" s="164"/>
      <c r="BUC50" s="167"/>
      <c r="BUD50" s="168"/>
      <c r="BUE50" s="172"/>
      <c r="BUF50" s="168"/>
      <c r="BUG50" s="168"/>
      <c r="BUH50" s="168"/>
      <c r="BUI50" s="173"/>
      <c r="BUJ50" s="168"/>
      <c r="BUK50" s="164"/>
      <c r="BUL50" s="167"/>
      <c r="BUM50" s="168"/>
      <c r="BUN50" s="172"/>
      <c r="BUO50" s="168"/>
      <c r="BUP50" s="168"/>
      <c r="BUQ50" s="168"/>
      <c r="BUR50" s="173"/>
      <c r="BUS50" s="168"/>
      <c r="BUT50" s="164"/>
      <c r="BUU50" s="167"/>
      <c r="BUV50" s="168"/>
      <c r="BUW50" s="172"/>
      <c r="BUX50" s="168"/>
      <c r="BUY50" s="168"/>
      <c r="BUZ50" s="168"/>
      <c r="BVA50" s="173"/>
      <c r="BVB50" s="168"/>
      <c r="BVC50" s="164"/>
      <c r="BVD50" s="167"/>
      <c r="BVE50" s="168"/>
      <c r="BVF50" s="172"/>
      <c r="BVG50" s="168"/>
      <c r="BVH50" s="168"/>
      <c r="BVI50" s="168"/>
      <c r="BVJ50" s="173"/>
      <c r="BVK50" s="168"/>
      <c r="BVL50" s="164"/>
      <c r="BVM50" s="167"/>
      <c r="BVN50" s="168"/>
      <c r="BVO50" s="172"/>
      <c r="BVP50" s="168"/>
      <c r="BVQ50" s="168"/>
      <c r="BVR50" s="168"/>
      <c r="BVS50" s="173"/>
      <c r="BVT50" s="168"/>
      <c r="BVU50" s="164"/>
      <c r="BVV50" s="167"/>
      <c r="BVW50" s="168"/>
      <c r="BVX50" s="172"/>
      <c r="BVY50" s="168"/>
      <c r="BVZ50" s="168"/>
      <c r="BWA50" s="168"/>
      <c r="BWB50" s="173"/>
      <c r="BWC50" s="168"/>
      <c r="BWD50" s="164"/>
      <c r="BWE50" s="167"/>
      <c r="BWF50" s="168"/>
      <c r="BWG50" s="172"/>
      <c r="BWH50" s="168"/>
      <c r="BWI50" s="168"/>
      <c r="BWJ50" s="168"/>
      <c r="BWK50" s="173"/>
      <c r="BWL50" s="168"/>
      <c r="BWM50" s="164"/>
      <c r="BWN50" s="167"/>
      <c r="BWO50" s="168"/>
      <c r="BWP50" s="172"/>
      <c r="BWQ50" s="168"/>
      <c r="BWR50" s="168"/>
      <c r="BWS50" s="168"/>
      <c r="BWT50" s="173"/>
      <c r="BWU50" s="168"/>
      <c r="BWV50" s="164"/>
      <c r="BWW50" s="167"/>
      <c r="BWX50" s="168"/>
      <c r="BWY50" s="172"/>
      <c r="BWZ50" s="168"/>
      <c r="BXA50" s="168"/>
      <c r="BXB50" s="168"/>
      <c r="BXC50" s="173"/>
      <c r="BXD50" s="168"/>
      <c r="BXE50" s="164"/>
      <c r="BXF50" s="167"/>
      <c r="BXG50" s="168"/>
      <c r="BXH50" s="172"/>
      <c r="BXI50" s="168"/>
      <c r="BXJ50" s="168"/>
      <c r="BXK50" s="168"/>
      <c r="BXL50" s="173"/>
      <c r="BXM50" s="168"/>
      <c r="BXN50" s="164"/>
      <c r="BXO50" s="167"/>
      <c r="BXP50" s="168"/>
      <c r="BXQ50" s="172"/>
      <c r="BXR50" s="168"/>
      <c r="BXS50" s="168"/>
      <c r="BXT50" s="168"/>
      <c r="BXU50" s="173"/>
      <c r="BXV50" s="168"/>
      <c r="BXW50" s="164"/>
      <c r="BXX50" s="167"/>
      <c r="BXY50" s="168"/>
      <c r="BXZ50" s="172"/>
      <c r="BYA50" s="168"/>
      <c r="BYB50" s="168"/>
      <c r="BYC50" s="168"/>
      <c r="BYD50" s="173"/>
      <c r="BYE50" s="168"/>
      <c r="BYF50" s="164"/>
      <c r="BYG50" s="167"/>
      <c r="BYH50" s="168"/>
      <c r="BYI50" s="172"/>
      <c r="BYJ50" s="168"/>
      <c r="BYK50" s="168"/>
      <c r="BYL50" s="168"/>
      <c r="BYM50" s="173"/>
      <c r="BYN50" s="168"/>
      <c r="BYO50" s="164"/>
      <c r="BYP50" s="167"/>
      <c r="BYQ50" s="168"/>
      <c r="BYR50" s="172"/>
      <c r="BYS50" s="168"/>
      <c r="BYT50" s="168"/>
      <c r="BYU50" s="168"/>
      <c r="BYV50" s="173"/>
      <c r="BYW50" s="168"/>
      <c r="BYX50" s="164"/>
      <c r="BYY50" s="167"/>
      <c r="BYZ50" s="168"/>
      <c r="BZA50" s="172"/>
      <c r="BZB50" s="168"/>
      <c r="BZC50" s="168"/>
      <c r="BZD50" s="168"/>
      <c r="BZE50" s="173"/>
      <c r="BZF50" s="168"/>
      <c r="BZG50" s="164"/>
      <c r="BZH50" s="167"/>
      <c r="BZI50" s="168"/>
      <c r="BZJ50" s="172"/>
      <c r="BZK50" s="168"/>
      <c r="BZL50" s="168"/>
      <c r="BZM50" s="168"/>
      <c r="BZN50" s="173"/>
      <c r="BZO50" s="168"/>
      <c r="BZP50" s="164"/>
      <c r="BZQ50" s="167"/>
      <c r="BZR50" s="168"/>
      <c r="BZS50" s="172"/>
      <c r="BZT50" s="168"/>
      <c r="BZU50" s="168"/>
      <c r="BZV50" s="168"/>
      <c r="BZW50" s="173"/>
      <c r="BZX50" s="168"/>
      <c r="BZY50" s="164"/>
      <c r="BZZ50" s="167"/>
      <c r="CAA50" s="168"/>
      <c r="CAB50" s="172"/>
      <c r="CAC50" s="168"/>
      <c r="CAD50" s="168"/>
      <c r="CAE50" s="168"/>
      <c r="CAF50" s="173"/>
      <c r="CAG50" s="168"/>
      <c r="CAH50" s="164"/>
      <c r="CAI50" s="167"/>
      <c r="CAJ50" s="168"/>
      <c r="CAK50" s="172"/>
      <c r="CAL50" s="168"/>
      <c r="CAM50" s="168"/>
      <c r="CAN50" s="168"/>
      <c r="CAO50" s="173"/>
      <c r="CAP50" s="168"/>
      <c r="CAQ50" s="164"/>
      <c r="CAR50" s="167"/>
      <c r="CAS50" s="168"/>
      <c r="CAT50" s="172"/>
      <c r="CAU50" s="168"/>
      <c r="CAV50" s="168"/>
      <c r="CAW50" s="168"/>
      <c r="CAX50" s="173"/>
      <c r="CAY50" s="168"/>
      <c r="CAZ50" s="164"/>
      <c r="CBA50" s="167"/>
      <c r="CBB50" s="168"/>
      <c r="CBC50" s="172"/>
      <c r="CBD50" s="168"/>
      <c r="CBE50" s="168"/>
      <c r="CBF50" s="168"/>
      <c r="CBG50" s="173"/>
      <c r="CBH50" s="168"/>
      <c r="CBI50" s="164"/>
      <c r="CBJ50" s="167"/>
      <c r="CBK50" s="168"/>
      <c r="CBL50" s="172"/>
      <c r="CBM50" s="168"/>
      <c r="CBN50" s="168"/>
      <c r="CBO50" s="168"/>
      <c r="CBP50" s="173"/>
      <c r="CBQ50" s="168"/>
      <c r="CBR50" s="164"/>
      <c r="CBS50" s="167"/>
      <c r="CBT50" s="168"/>
      <c r="CBU50" s="172"/>
      <c r="CBV50" s="168"/>
      <c r="CBW50" s="168"/>
      <c r="CBX50" s="168"/>
      <c r="CBY50" s="173"/>
      <c r="CBZ50" s="168"/>
      <c r="CCA50" s="164"/>
      <c r="CCB50" s="167"/>
      <c r="CCC50" s="168"/>
      <c r="CCD50" s="172"/>
      <c r="CCE50" s="168"/>
      <c r="CCF50" s="168"/>
      <c r="CCG50" s="168"/>
      <c r="CCH50" s="173"/>
      <c r="CCI50" s="168"/>
      <c r="CCJ50" s="164"/>
      <c r="CCK50" s="167"/>
      <c r="CCL50" s="168"/>
      <c r="CCM50" s="172"/>
      <c r="CCN50" s="168"/>
      <c r="CCO50" s="168"/>
      <c r="CCP50" s="168"/>
      <c r="CCQ50" s="173"/>
      <c r="CCR50" s="168"/>
      <c r="CCS50" s="164"/>
      <c r="CCT50" s="167"/>
      <c r="CCU50" s="168"/>
      <c r="CCV50" s="172"/>
      <c r="CCW50" s="168"/>
      <c r="CCX50" s="168"/>
      <c r="CCY50" s="168"/>
      <c r="CCZ50" s="173"/>
      <c r="CDA50" s="168"/>
      <c r="CDB50" s="164"/>
      <c r="CDC50" s="167"/>
      <c r="CDD50" s="168"/>
      <c r="CDE50" s="172"/>
      <c r="CDF50" s="168"/>
      <c r="CDG50" s="168"/>
      <c r="CDH50" s="168"/>
      <c r="CDI50" s="173"/>
      <c r="CDJ50" s="168"/>
      <c r="CDK50" s="164"/>
      <c r="CDL50" s="167"/>
      <c r="CDM50" s="168"/>
      <c r="CDN50" s="172"/>
      <c r="CDO50" s="168"/>
      <c r="CDP50" s="168"/>
      <c r="CDQ50" s="168"/>
      <c r="CDR50" s="173"/>
      <c r="CDS50" s="168"/>
      <c r="CDT50" s="164"/>
      <c r="CDU50" s="167"/>
      <c r="CDV50" s="168"/>
      <c r="CDW50" s="172"/>
      <c r="CDX50" s="168"/>
      <c r="CDY50" s="168"/>
      <c r="CDZ50" s="168"/>
      <c r="CEA50" s="173"/>
      <c r="CEB50" s="168"/>
      <c r="CEC50" s="164"/>
      <c r="CED50" s="167"/>
      <c r="CEE50" s="168"/>
      <c r="CEF50" s="172"/>
      <c r="CEG50" s="168"/>
      <c r="CEH50" s="168"/>
      <c r="CEI50" s="168"/>
      <c r="CEJ50" s="173"/>
      <c r="CEK50" s="168"/>
      <c r="CEL50" s="164"/>
      <c r="CEM50" s="167"/>
      <c r="CEN50" s="168"/>
      <c r="CEO50" s="172"/>
      <c r="CEP50" s="168"/>
      <c r="CEQ50" s="168"/>
      <c r="CER50" s="168"/>
      <c r="CES50" s="173"/>
      <c r="CET50" s="168"/>
      <c r="CEU50" s="164"/>
      <c r="CEV50" s="167"/>
      <c r="CEW50" s="168"/>
      <c r="CEX50" s="172"/>
      <c r="CEY50" s="168"/>
      <c r="CEZ50" s="168"/>
      <c r="CFA50" s="168"/>
      <c r="CFB50" s="173"/>
      <c r="CFC50" s="168"/>
      <c r="CFD50" s="164"/>
      <c r="CFE50" s="167"/>
      <c r="CFF50" s="168"/>
      <c r="CFG50" s="172"/>
      <c r="CFH50" s="168"/>
      <c r="CFI50" s="168"/>
      <c r="CFJ50" s="168"/>
      <c r="CFK50" s="173"/>
      <c r="CFL50" s="168"/>
      <c r="CFM50" s="164"/>
      <c r="CFN50" s="167"/>
      <c r="CFO50" s="168"/>
      <c r="CFP50" s="172"/>
      <c r="CFQ50" s="168"/>
      <c r="CFR50" s="168"/>
      <c r="CFS50" s="168"/>
      <c r="CFT50" s="173"/>
      <c r="CFU50" s="168"/>
      <c r="CFV50" s="164"/>
      <c r="CFW50" s="167"/>
      <c r="CFX50" s="168"/>
      <c r="CFY50" s="172"/>
      <c r="CFZ50" s="168"/>
      <c r="CGA50" s="168"/>
      <c r="CGB50" s="168"/>
      <c r="CGC50" s="173"/>
      <c r="CGD50" s="168"/>
      <c r="CGE50" s="164"/>
      <c r="CGF50" s="167"/>
      <c r="CGG50" s="168"/>
      <c r="CGH50" s="172"/>
      <c r="CGI50" s="168"/>
      <c r="CGJ50" s="168"/>
      <c r="CGK50" s="168"/>
      <c r="CGL50" s="173"/>
      <c r="CGM50" s="168"/>
      <c r="CGN50" s="164"/>
      <c r="CGO50" s="167"/>
      <c r="CGP50" s="168"/>
      <c r="CGQ50" s="172"/>
      <c r="CGR50" s="168"/>
      <c r="CGS50" s="168"/>
      <c r="CGT50" s="168"/>
      <c r="CGU50" s="173"/>
      <c r="CGV50" s="168"/>
      <c r="CGW50" s="164"/>
      <c r="CGX50" s="167"/>
      <c r="CGY50" s="168"/>
      <c r="CGZ50" s="172"/>
      <c r="CHA50" s="168"/>
      <c r="CHB50" s="168"/>
      <c r="CHC50" s="168"/>
      <c r="CHD50" s="173"/>
      <c r="CHE50" s="168"/>
      <c r="CHF50" s="164"/>
      <c r="CHG50" s="167"/>
      <c r="CHH50" s="168"/>
      <c r="CHI50" s="172"/>
      <c r="CHJ50" s="168"/>
      <c r="CHK50" s="168"/>
      <c r="CHL50" s="168"/>
      <c r="CHM50" s="173"/>
      <c r="CHN50" s="168"/>
      <c r="CHO50" s="164"/>
      <c r="CHP50" s="167"/>
      <c r="CHQ50" s="168"/>
      <c r="CHR50" s="172"/>
      <c r="CHS50" s="168"/>
      <c r="CHT50" s="168"/>
      <c r="CHU50" s="168"/>
      <c r="CHV50" s="173"/>
      <c r="CHW50" s="168"/>
      <c r="CHX50" s="164"/>
      <c r="CHY50" s="167"/>
      <c r="CHZ50" s="168"/>
      <c r="CIA50" s="172"/>
      <c r="CIB50" s="168"/>
      <c r="CIC50" s="168"/>
      <c r="CID50" s="168"/>
      <c r="CIE50" s="173"/>
      <c r="CIF50" s="168"/>
      <c r="CIG50" s="164"/>
      <c r="CIH50" s="167"/>
      <c r="CII50" s="168"/>
      <c r="CIJ50" s="172"/>
      <c r="CIK50" s="168"/>
      <c r="CIL50" s="168"/>
      <c r="CIM50" s="168"/>
      <c r="CIN50" s="173"/>
      <c r="CIO50" s="168"/>
      <c r="CIP50" s="164"/>
      <c r="CIQ50" s="167"/>
      <c r="CIR50" s="168"/>
      <c r="CIS50" s="172"/>
      <c r="CIT50" s="168"/>
      <c r="CIU50" s="168"/>
      <c r="CIV50" s="168"/>
      <c r="CIW50" s="173"/>
      <c r="CIX50" s="168"/>
      <c r="CIY50" s="164"/>
      <c r="CIZ50" s="167"/>
      <c r="CJA50" s="168"/>
      <c r="CJB50" s="172"/>
      <c r="CJC50" s="168"/>
      <c r="CJD50" s="168"/>
      <c r="CJE50" s="168"/>
      <c r="CJF50" s="173"/>
      <c r="CJG50" s="168"/>
      <c r="CJH50" s="164"/>
      <c r="CJI50" s="167"/>
      <c r="CJJ50" s="168"/>
      <c r="CJK50" s="172"/>
      <c r="CJL50" s="168"/>
      <c r="CJM50" s="168"/>
      <c r="CJN50" s="168"/>
      <c r="CJO50" s="173"/>
      <c r="CJP50" s="168"/>
      <c r="CJQ50" s="164"/>
      <c r="CJR50" s="167"/>
      <c r="CJS50" s="168"/>
      <c r="CJT50" s="172"/>
      <c r="CJU50" s="168"/>
      <c r="CJV50" s="168"/>
      <c r="CJW50" s="168"/>
      <c r="CJX50" s="173"/>
      <c r="CJY50" s="168"/>
      <c r="CJZ50" s="164"/>
      <c r="CKA50" s="167"/>
      <c r="CKB50" s="168"/>
      <c r="CKC50" s="172"/>
      <c r="CKD50" s="168"/>
      <c r="CKE50" s="168"/>
      <c r="CKF50" s="168"/>
      <c r="CKG50" s="173"/>
      <c r="CKH50" s="168"/>
      <c r="CKI50" s="164"/>
      <c r="CKJ50" s="167"/>
      <c r="CKK50" s="168"/>
      <c r="CKL50" s="172"/>
      <c r="CKM50" s="168"/>
      <c r="CKN50" s="168"/>
      <c r="CKO50" s="168"/>
      <c r="CKP50" s="173"/>
      <c r="CKQ50" s="168"/>
      <c r="CKR50" s="164"/>
      <c r="CKS50" s="167"/>
      <c r="CKT50" s="168"/>
      <c r="CKU50" s="172"/>
      <c r="CKV50" s="168"/>
      <c r="CKW50" s="168"/>
      <c r="CKX50" s="168"/>
      <c r="CKY50" s="173"/>
      <c r="CKZ50" s="168"/>
      <c r="CLA50" s="164"/>
      <c r="CLB50" s="167"/>
      <c r="CLC50" s="168"/>
      <c r="CLD50" s="172"/>
      <c r="CLE50" s="168"/>
      <c r="CLF50" s="168"/>
      <c r="CLG50" s="168"/>
      <c r="CLH50" s="173"/>
      <c r="CLI50" s="168"/>
      <c r="CLJ50" s="164"/>
      <c r="CLK50" s="167"/>
      <c r="CLL50" s="168"/>
      <c r="CLM50" s="172"/>
      <c r="CLN50" s="168"/>
      <c r="CLO50" s="168"/>
      <c r="CLP50" s="168"/>
      <c r="CLQ50" s="173"/>
      <c r="CLR50" s="168"/>
      <c r="CLS50" s="164"/>
      <c r="CLT50" s="167"/>
      <c r="CLU50" s="168"/>
      <c r="CLV50" s="172"/>
      <c r="CLW50" s="168"/>
      <c r="CLX50" s="168"/>
      <c r="CLY50" s="168"/>
      <c r="CLZ50" s="173"/>
      <c r="CMA50" s="168"/>
      <c r="CMB50" s="164"/>
      <c r="CMC50" s="167"/>
      <c r="CMD50" s="168"/>
      <c r="CME50" s="172"/>
      <c r="CMF50" s="168"/>
      <c r="CMG50" s="168"/>
      <c r="CMH50" s="168"/>
      <c r="CMI50" s="173"/>
      <c r="CMJ50" s="168"/>
      <c r="CMK50" s="164"/>
      <c r="CML50" s="167"/>
      <c r="CMM50" s="168"/>
      <c r="CMN50" s="172"/>
      <c r="CMO50" s="168"/>
      <c r="CMP50" s="168"/>
      <c r="CMQ50" s="168"/>
      <c r="CMR50" s="173"/>
      <c r="CMS50" s="168"/>
      <c r="CMT50" s="164"/>
      <c r="CMU50" s="167"/>
      <c r="CMV50" s="168"/>
      <c r="CMW50" s="172"/>
      <c r="CMX50" s="168"/>
      <c r="CMY50" s="168"/>
      <c r="CMZ50" s="168"/>
      <c r="CNA50" s="173"/>
      <c r="CNB50" s="168"/>
      <c r="CNC50" s="164"/>
      <c r="CND50" s="167"/>
      <c r="CNE50" s="168"/>
      <c r="CNF50" s="172"/>
      <c r="CNG50" s="168"/>
      <c r="CNH50" s="168"/>
      <c r="CNI50" s="168"/>
      <c r="CNJ50" s="173"/>
      <c r="CNK50" s="168"/>
      <c r="CNL50" s="164"/>
      <c r="CNM50" s="167"/>
      <c r="CNN50" s="168"/>
      <c r="CNO50" s="172"/>
      <c r="CNP50" s="168"/>
      <c r="CNQ50" s="168"/>
      <c r="CNR50" s="168"/>
      <c r="CNS50" s="173"/>
      <c r="CNT50" s="168"/>
      <c r="CNU50" s="164"/>
      <c r="CNV50" s="167"/>
      <c r="CNW50" s="168"/>
      <c r="CNX50" s="172"/>
      <c r="CNY50" s="168"/>
      <c r="CNZ50" s="168"/>
      <c r="COA50" s="168"/>
      <c r="COB50" s="173"/>
      <c r="COC50" s="168"/>
      <c r="COD50" s="164"/>
      <c r="COE50" s="167"/>
      <c r="COF50" s="168"/>
      <c r="COG50" s="172"/>
      <c r="COH50" s="168"/>
      <c r="COI50" s="168"/>
      <c r="COJ50" s="168"/>
      <c r="COK50" s="173"/>
      <c r="COL50" s="168"/>
      <c r="COM50" s="164"/>
      <c r="CON50" s="167"/>
      <c r="COO50" s="168"/>
      <c r="COP50" s="172"/>
      <c r="COQ50" s="168"/>
      <c r="COR50" s="168"/>
      <c r="COS50" s="168"/>
      <c r="COT50" s="173"/>
      <c r="COU50" s="168"/>
      <c r="COV50" s="164"/>
      <c r="COW50" s="167"/>
      <c r="COX50" s="168"/>
      <c r="COY50" s="172"/>
      <c r="COZ50" s="168"/>
      <c r="CPA50" s="168"/>
      <c r="CPB50" s="168"/>
      <c r="CPC50" s="173"/>
      <c r="CPD50" s="168"/>
      <c r="CPE50" s="164"/>
      <c r="CPF50" s="167"/>
      <c r="CPG50" s="168"/>
      <c r="CPH50" s="172"/>
      <c r="CPI50" s="168"/>
      <c r="CPJ50" s="168"/>
      <c r="CPK50" s="168"/>
      <c r="CPL50" s="173"/>
      <c r="CPM50" s="168"/>
      <c r="CPN50" s="164"/>
      <c r="CPO50" s="167"/>
      <c r="CPP50" s="168"/>
      <c r="CPQ50" s="172"/>
      <c r="CPR50" s="168"/>
      <c r="CPS50" s="168"/>
      <c r="CPT50" s="168"/>
      <c r="CPU50" s="173"/>
      <c r="CPV50" s="168"/>
      <c r="CPW50" s="164"/>
      <c r="CPX50" s="167"/>
      <c r="CPY50" s="168"/>
      <c r="CPZ50" s="172"/>
      <c r="CQA50" s="168"/>
      <c r="CQB50" s="168"/>
      <c r="CQC50" s="168"/>
      <c r="CQD50" s="173"/>
      <c r="CQE50" s="168"/>
      <c r="CQF50" s="164"/>
      <c r="CQG50" s="167"/>
      <c r="CQH50" s="168"/>
      <c r="CQI50" s="172"/>
      <c r="CQJ50" s="168"/>
      <c r="CQK50" s="168"/>
      <c r="CQL50" s="168"/>
      <c r="CQM50" s="173"/>
      <c r="CQN50" s="168"/>
      <c r="CQO50" s="164"/>
      <c r="CQP50" s="167"/>
      <c r="CQQ50" s="168"/>
      <c r="CQR50" s="172"/>
      <c r="CQS50" s="168"/>
      <c r="CQT50" s="168"/>
      <c r="CQU50" s="168"/>
      <c r="CQV50" s="173"/>
      <c r="CQW50" s="168"/>
      <c r="CQX50" s="164"/>
      <c r="CQY50" s="167"/>
      <c r="CQZ50" s="168"/>
      <c r="CRA50" s="172"/>
      <c r="CRB50" s="168"/>
      <c r="CRC50" s="168"/>
      <c r="CRD50" s="168"/>
      <c r="CRE50" s="173"/>
      <c r="CRF50" s="168"/>
      <c r="CRG50" s="164"/>
      <c r="CRH50" s="167"/>
      <c r="CRI50" s="168"/>
      <c r="CRJ50" s="172"/>
      <c r="CRK50" s="168"/>
      <c r="CRL50" s="168"/>
      <c r="CRM50" s="168"/>
      <c r="CRN50" s="173"/>
      <c r="CRO50" s="168"/>
      <c r="CRP50" s="164"/>
      <c r="CRQ50" s="167"/>
      <c r="CRR50" s="168"/>
      <c r="CRS50" s="172"/>
      <c r="CRT50" s="168"/>
      <c r="CRU50" s="168"/>
      <c r="CRV50" s="168"/>
      <c r="CRW50" s="173"/>
      <c r="CRX50" s="168"/>
      <c r="CRY50" s="164"/>
      <c r="CRZ50" s="167"/>
      <c r="CSA50" s="168"/>
      <c r="CSB50" s="172"/>
      <c r="CSC50" s="168"/>
      <c r="CSD50" s="168"/>
      <c r="CSE50" s="168"/>
      <c r="CSF50" s="173"/>
      <c r="CSG50" s="168"/>
      <c r="CSH50" s="164"/>
      <c r="CSI50" s="167"/>
      <c r="CSJ50" s="168"/>
      <c r="CSK50" s="172"/>
      <c r="CSL50" s="168"/>
      <c r="CSM50" s="168"/>
      <c r="CSN50" s="168"/>
      <c r="CSO50" s="173"/>
      <c r="CSP50" s="168"/>
      <c r="CSQ50" s="164"/>
      <c r="CSR50" s="167"/>
      <c r="CSS50" s="168"/>
      <c r="CST50" s="172"/>
      <c r="CSU50" s="168"/>
      <c r="CSV50" s="168"/>
      <c r="CSW50" s="168"/>
      <c r="CSX50" s="173"/>
      <c r="CSY50" s="168"/>
      <c r="CSZ50" s="164"/>
      <c r="CTA50" s="167"/>
      <c r="CTB50" s="168"/>
      <c r="CTC50" s="172"/>
      <c r="CTD50" s="168"/>
      <c r="CTE50" s="168"/>
      <c r="CTF50" s="168"/>
      <c r="CTG50" s="173"/>
      <c r="CTH50" s="168"/>
      <c r="CTI50" s="164"/>
      <c r="CTJ50" s="167"/>
      <c r="CTK50" s="168"/>
      <c r="CTL50" s="172"/>
      <c r="CTM50" s="168"/>
      <c r="CTN50" s="168"/>
      <c r="CTO50" s="168"/>
      <c r="CTP50" s="173"/>
      <c r="CTQ50" s="168"/>
      <c r="CTR50" s="164"/>
      <c r="CTS50" s="167"/>
      <c r="CTT50" s="168"/>
      <c r="CTU50" s="172"/>
      <c r="CTV50" s="168"/>
      <c r="CTW50" s="168"/>
      <c r="CTX50" s="168"/>
      <c r="CTY50" s="173"/>
      <c r="CTZ50" s="168"/>
      <c r="CUA50" s="164"/>
      <c r="CUB50" s="167"/>
      <c r="CUC50" s="168"/>
      <c r="CUD50" s="172"/>
      <c r="CUE50" s="168"/>
      <c r="CUF50" s="168"/>
      <c r="CUG50" s="168"/>
      <c r="CUH50" s="173"/>
      <c r="CUI50" s="168"/>
      <c r="CUJ50" s="164"/>
      <c r="CUK50" s="167"/>
      <c r="CUL50" s="168"/>
      <c r="CUM50" s="172"/>
      <c r="CUN50" s="168"/>
      <c r="CUO50" s="168"/>
      <c r="CUP50" s="168"/>
      <c r="CUQ50" s="173"/>
      <c r="CUR50" s="168"/>
      <c r="CUS50" s="164"/>
      <c r="CUT50" s="167"/>
      <c r="CUU50" s="168"/>
      <c r="CUV50" s="172"/>
      <c r="CUW50" s="168"/>
      <c r="CUX50" s="168"/>
      <c r="CUY50" s="168"/>
      <c r="CUZ50" s="173"/>
      <c r="CVA50" s="168"/>
      <c r="CVB50" s="164"/>
      <c r="CVC50" s="167"/>
      <c r="CVD50" s="168"/>
      <c r="CVE50" s="172"/>
      <c r="CVF50" s="168"/>
      <c r="CVG50" s="168"/>
      <c r="CVH50" s="168"/>
      <c r="CVI50" s="173"/>
      <c r="CVJ50" s="168"/>
      <c r="CVK50" s="164"/>
      <c r="CVL50" s="167"/>
      <c r="CVM50" s="168"/>
      <c r="CVN50" s="172"/>
      <c r="CVO50" s="168"/>
      <c r="CVP50" s="168"/>
      <c r="CVQ50" s="168"/>
      <c r="CVR50" s="173"/>
      <c r="CVS50" s="168"/>
      <c r="CVT50" s="164"/>
      <c r="CVU50" s="167"/>
      <c r="CVV50" s="168"/>
      <c r="CVW50" s="172"/>
      <c r="CVX50" s="168"/>
      <c r="CVY50" s="168"/>
      <c r="CVZ50" s="168"/>
      <c r="CWA50" s="173"/>
      <c r="CWB50" s="168"/>
      <c r="CWC50" s="164"/>
      <c r="CWD50" s="167"/>
      <c r="CWE50" s="168"/>
      <c r="CWF50" s="172"/>
      <c r="CWG50" s="168"/>
      <c r="CWH50" s="168"/>
      <c r="CWI50" s="168"/>
      <c r="CWJ50" s="173"/>
      <c r="CWK50" s="168"/>
      <c r="CWL50" s="164"/>
      <c r="CWM50" s="167"/>
      <c r="CWN50" s="168"/>
      <c r="CWO50" s="172"/>
      <c r="CWP50" s="168"/>
      <c r="CWQ50" s="168"/>
      <c r="CWR50" s="168"/>
      <c r="CWS50" s="173"/>
      <c r="CWT50" s="168"/>
      <c r="CWU50" s="164"/>
      <c r="CWV50" s="167"/>
      <c r="CWW50" s="168"/>
      <c r="CWX50" s="172"/>
      <c r="CWY50" s="168"/>
      <c r="CWZ50" s="168"/>
      <c r="CXA50" s="168"/>
      <c r="CXB50" s="173"/>
      <c r="CXC50" s="168"/>
      <c r="CXD50" s="164"/>
      <c r="CXE50" s="167"/>
      <c r="CXF50" s="168"/>
      <c r="CXG50" s="172"/>
      <c r="CXH50" s="168"/>
      <c r="CXI50" s="168"/>
      <c r="CXJ50" s="168"/>
      <c r="CXK50" s="173"/>
      <c r="CXL50" s="168"/>
      <c r="CXM50" s="164"/>
      <c r="CXN50" s="167"/>
      <c r="CXO50" s="168"/>
      <c r="CXP50" s="172"/>
      <c r="CXQ50" s="168"/>
      <c r="CXR50" s="168"/>
      <c r="CXS50" s="168"/>
      <c r="CXT50" s="173"/>
      <c r="CXU50" s="168"/>
      <c r="CXV50" s="164"/>
      <c r="CXW50" s="167"/>
      <c r="CXX50" s="168"/>
      <c r="CXY50" s="172"/>
      <c r="CXZ50" s="168"/>
      <c r="CYA50" s="168"/>
      <c r="CYB50" s="168"/>
      <c r="CYC50" s="173"/>
      <c r="CYD50" s="168"/>
      <c r="CYE50" s="164"/>
      <c r="CYF50" s="167"/>
      <c r="CYG50" s="168"/>
      <c r="CYH50" s="172"/>
      <c r="CYI50" s="168"/>
      <c r="CYJ50" s="168"/>
      <c r="CYK50" s="168"/>
      <c r="CYL50" s="173"/>
      <c r="CYM50" s="168"/>
      <c r="CYN50" s="164"/>
      <c r="CYO50" s="167"/>
      <c r="CYP50" s="168"/>
      <c r="CYQ50" s="172"/>
      <c r="CYR50" s="168"/>
      <c r="CYS50" s="168"/>
      <c r="CYT50" s="168"/>
      <c r="CYU50" s="173"/>
      <c r="CYV50" s="168"/>
      <c r="CYW50" s="164"/>
      <c r="CYX50" s="167"/>
      <c r="CYY50" s="168"/>
      <c r="CYZ50" s="172"/>
      <c r="CZA50" s="168"/>
      <c r="CZB50" s="168"/>
      <c r="CZC50" s="168"/>
      <c r="CZD50" s="173"/>
      <c r="CZE50" s="168"/>
      <c r="CZF50" s="164"/>
      <c r="CZG50" s="167"/>
      <c r="CZH50" s="168"/>
      <c r="CZI50" s="172"/>
      <c r="CZJ50" s="168"/>
      <c r="CZK50" s="168"/>
      <c r="CZL50" s="168"/>
      <c r="CZM50" s="173"/>
      <c r="CZN50" s="168"/>
      <c r="CZO50" s="164"/>
      <c r="CZP50" s="167"/>
      <c r="CZQ50" s="168"/>
      <c r="CZR50" s="172"/>
      <c r="CZS50" s="168"/>
      <c r="CZT50" s="168"/>
      <c r="CZU50" s="168"/>
      <c r="CZV50" s="173"/>
      <c r="CZW50" s="168"/>
      <c r="CZX50" s="164"/>
      <c r="CZY50" s="167"/>
      <c r="CZZ50" s="168"/>
      <c r="DAA50" s="172"/>
      <c r="DAB50" s="168"/>
      <c r="DAC50" s="168"/>
      <c r="DAD50" s="168"/>
      <c r="DAE50" s="173"/>
      <c r="DAF50" s="168"/>
      <c r="DAG50" s="164"/>
      <c r="DAH50" s="167"/>
      <c r="DAI50" s="168"/>
      <c r="DAJ50" s="172"/>
      <c r="DAK50" s="168"/>
      <c r="DAL50" s="168"/>
      <c r="DAM50" s="168"/>
      <c r="DAN50" s="173"/>
      <c r="DAO50" s="168"/>
      <c r="DAP50" s="164"/>
      <c r="DAQ50" s="167"/>
      <c r="DAR50" s="168"/>
      <c r="DAS50" s="172"/>
      <c r="DAT50" s="168"/>
      <c r="DAU50" s="168"/>
      <c r="DAV50" s="168"/>
      <c r="DAW50" s="173"/>
      <c r="DAX50" s="168"/>
      <c r="DAY50" s="164"/>
      <c r="DAZ50" s="167"/>
      <c r="DBA50" s="168"/>
      <c r="DBB50" s="172"/>
      <c r="DBC50" s="168"/>
      <c r="DBD50" s="168"/>
      <c r="DBE50" s="168"/>
      <c r="DBF50" s="173"/>
      <c r="DBG50" s="168"/>
      <c r="DBH50" s="164"/>
      <c r="DBI50" s="167"/>
      <c r="DBJ50" s="168"/>
      <c r="DBK50" s="172"/>
      <c r="DBL50" s="168"/>
      <c r="DBM50" s="168"/>
      <c r="DBN50" s="168"/>
      <c r="DBO50" s="173"/>
      <c r="DBP50" s="168"/>
      <c r="DBQ50" s="164"/>
      <c r="DBR50" s="167"/>
      <c r="DBS50" s="168"/>
      <c r="DBT50" s="172"/>
      <c r="DBU50" s="168"/>
      <c r="DBV50" s="168"/>
      <c r="DBW50" s="168"/>
      <c r="DBX50" s="173"/>
      <c r="DBY50" s="168"/>
      <c r="DBZ50" s="164"/>
      <c r="DCA50" s="167"/>
      <c r="DCB50" s="168"/>
      <c r="DCC50" s="172"/>
      <c r="DCD50" s="168"/>
      <c r="DCE50" s="168"/>
      <c r="DCF50" s="168"/>
      <c r="DCG50" s="173"/>
      <c r="DCH50" s="168"/>
      <c r="DCI50" s="164"/>
      <c r="DCJ50" s="167"/>
      <c r="DCK50" s="168"/>
      <c r="DCL50" s="172"/>
      <c r="DCM50" s="168"/>
      <c r="DCN50" s="168"/>
      <c r="DCO50" s="168"/>
      <c r="DCP50" s="173"/>
      <c r="DCQ50" s="168"/>
      <c r="DCR50" s="164"/>
      <c r="DCS50" s="167"/>
      <c r="DCT50" s="168"/>
      <c r="DCU50" s="172"/>
      <c r="DCV50" s="168"/>
      <c r="DCW50" s="168"/>
      <c r="DCX50" s="168"/>
      <c r="DCY50" s="173"/>
      <c r="DCZ50" s="168"/>
      <c r="DDA50" s="164"/>
      <c r="DDB50" s="167"/>
      <c r="DDC50" s="168"/>
      <c r="DDD50" s="172"/>
      <c r="DDE50" s="168"/>
      <c r="DDF50" s="168"/>
      <c r="DDG50" s="168"/>
      <c r="DDH50" s="173"/>
      <c r="DDI50" s="168"/>
      <c r="DDJ50" s="164"/>
      <c r="DDK50" s="167"/>
      <c r="DDL50" s="168"/>
      <c r="DDM50" s="172"/>
      <c r="DDN50" s="168"/>
      <c r="DDO50" s="168"/>
      <c r="DDP50" s="168"/>
      <c r="DDQ50" s="173"/>
      <c r="DDR50" s="168"/>
      <c r="DDS50" s="164"/>
      <c r="DDT50" s="167"/>
      <c r="DDU50" s="168"/>
      <c r="DDV50" s="172"/>
      <c r="DDW50" s="168"/>
      <c r="DDX50" s="168"/>
      <c r="DDY50" s="168"/>
      <c r="DDZ50" s="173"/>
      <c r="DEA50" s="168"/>
      <c r="DEB50" s="164"/>
      <c r="DEC50" s="167"/>
      <c r="DED50" s="168"/>
      <c r="DEE50" s="172"/>
      <c r="DEF50" s="168"/>
      <c r="DEG50" s="168"/>
      <c r="DEH50" s="168"/>
      <c r="DEI50" s="173"/>
      <c r="DEJ50" s="168"/>
      <c r="DEK50" s="164"/>
      <c r="DEL50" s="167"/>
      <c r="DEM50" s="168"/>
      <c r="DEN50" s="172"/>
      <c r="DEO50" s="168"/>
      <c r="DEP50" s="168"/>
      <c r="DEQ50" s="168"/>
      <c r="DER50" s="173"/>
      <c r="DES50" s="168"/>
      <c r="DET50" s="164"/>
      <c r="DEU50" s="167"/>
      <c r="DEV50" s="168"/>
      <c r="DEW50" s="172"/>
      <c r="DEX50" s="168"/>
      <c r="DEY50" s="168"/>
      <c r="DEZ50" s="168"/>
      <c r="DFA50" s="173"/>
      <c r="DFB50" s="168"/>
      <c r="DFC50" s="164"/>
      <c r="DFD50" s="167"/>
      <c r="DFE50" s="168"/>
      <c r="DFF50" s="172"/>
      <c r="DFG50" s="168"/>
      <c r="DFH50" s="168"/>
      <c r="DFI50" s="168"/>
      <c r="DFJ50" s="173"/>
      <c r="DFK50" s="168"/>
      <c r="DFL50" s="164"/>
      <c r="DFM50" s="167"/>
      <c r="DFN50" s="168"/>
      <c r="DFO50" s="172"/>
      <c r="DFP50" s="168"/>
      <c r="DFQ50" s="168"/>
      <c r="DFR50" s="168"/>
      <c r="DFS50" s="173"/>
      <c r="DFT50" s="168"/>
      <c r="DFU50" s="164"/>
      <c r="DFV50" s="167"/>
      <c r="DFW50" s="168"/>
      <c r="DFX50" s="172"/>
      <c r="DFY50" s="168"/>
      <c r="DFZ50" s="168"/>
      <c r="DGA50" s="168"/>
      <c r="DGB50" s="173"/>
      <c r="DGC50" s="168"/>
      <c r="DGD50" s="164"/>
      <c r="DGE50" s="167"/>
      <c r="DGF50" s="168"/>
      <c r="DGG50" s="172"/>
      <c r="DGH50" s="168"/>
      <c r="DGI50" s="168"/>
      <c r="DGJ50" s="168"/>
      <c r="DGK50" s="173"/>
      <c r="DGL50" s="168"/>
      <c r="DGM50" s="164"/>
      <c r="DGN50" s="167"/>
      <c r="DGO50" s="168"/>
      <c r="DGP50" s="172"/>
      <c r="DGQ50" s="168"/>
      <c r="DGR50" s="168"/>
      <c r="DGS50" s="168"/>
      <c r="DGT50" s="173"/>
      <c r="DGU50" s="168"/>
      <c r="DGV50" s="164"/>
      <c r="DGW50" s="167"/>
      <c r="DGX50" s="168"/>
      <c r="DGY50" s="172"/>
      <c r="DGZ50" s="168"/>
      <c r="DHA50" s="168"/>
      <c r="DHB50" s="168"/>
      <c r="DHC50" s="173"/>
      <c r="DHD50" s="168"/>
      <c r="DHE50" s="164"/>
      <c r="DHF50" s="167"/>
      <c r="DHG50" s="168"/>
      <c r="DHH50" s="172"/>
      <c r="DHI50" s="168"/>
      <c r="DHJ50" s="168"/>
      <c r="DHK50" s="168"/>
      <c r="DHL50" s="173"/>
      <c r="DHM50" s="168"/>
      <c r="DHN50" s="164"/>
      <c r="DHO50" s="167"/>
      <c r="DHP50" s="168"/>
      <c r="DHQ50" s="172"/>
      <c r="DHR50" s="168"/>
      <c r="DHS50" s="168"/>
      <c r="DHT50" s="168"/>
      <c r="DHU50" s="173"/>
      <c r="DHV50" s="168"/>
      <c r="DHW50" s="164"/>
      <c r="DHX50" s="167"/>
      <c r="DHY50" s="168"/>
      <c r="DHZ50" s="172"/>
      <c r="DIA50" s="168"/>
      <c r="DIB50" s="168"/>
      <c r="DIC50" s="168"/>
      <c r="DID50" s="173"/>
      <c r="DIE50" s="168"/>
      <c r="DIF50" s="164"/>
      <c r="DIG50" s="167"/>
      <c r="DIH50" s="168"/>
      <c r="DII50" s="172"/>
      <c r="DIJ50" s="168"/>
      <c r="DIK50" s="168"/>
      <c r="DIL50" s="168"/>
      <c r="DIM50" s="173"/>
      <c r="DIN50" s="168"/>
      <c r="DIO50" s="164"/>
      <c r="DIP50" s="167"/>
      <c r="DIQ50" s="168"/>
      <c r="DIR50" s="172"/>
      <c r="DIS50" s="168"/>
      <c r="DIT50" s="168"/>
      <c r="DIU50" s="168"/>
      <c r="DIV50" s="173"/>
      <c r="DIW50" s="168"/>
      <c r="DIX50" s="164"/>
      <c r="DIY50" s="167"/>
      <c r="DIZ50" s="168"/>
      <c r="DJA50" s="172"/>
      <c r="DJB50" s="168"/>
      <c r="DJC50" s="168"/>
      <c r="DJD50" s="168"/>
      <c r="DJE50" s="173"/>
      <c r="DJF50" s="168"/>
      <c r="DJG50" s="164"/>
      <c r="DJH50" s="167"/>
      <c r="DJI50" s="168"/>
      <c r="DJJ50" s="172"/>
      <c r="DJK50" s="168"/>
      <c r="DJL50" s="168"/>
      <c r="DJM50" s="168"/>
      <c r="DJN50" s="173"/>
      <c r="DJO50" s="168"/>
      <c r="DJP50" s="164"/>
      <c r="DJQ50" s="167"/>
      <c r="DJR50" s="168"/>
      <c r="DJS50" s="172"/>
      <c r="DJT50" s="168"/>
      <c r="DJU50" s="168"/>
      <c r="DJV50" s="168"/>
      <c r="DJW50" s="173"/>
      <c r="DJX50" s="168"/>
      <c r="DJY50" s="164"/>
      <c r="DJZ50" s="167"/>
      <c r="DKA50" s="168"/>
      <c r="DKB50" s="172"/>
      <c r="DKC50" s="168"/>
      <c r="DKD50" s="168"/>
      <c r="DKE50" s="168"/>
      <c r="DKF50" s="173"/>
      <c r="DKG50" s="168"/>
      <c r="DKH50" s="164"/>
      <c r="DKI50" s="167"/>
      <c r="DKJ50" s="168"/>
      <c r="DKK50" s="172"/>
      <c r="DKL50" s="168"/>
      <c r="DKM50" s="168"/>
      <c r="DKN50" s="168"/>
      <c r="DKO50" s="173"/>
      <c r="DKP50" s="168"/>
      <c r="DKQ50" s="164"/>
      <c r="DKR50" s="167"/>
      <c r="DKS50" s="168"/>
      <c r="DKT50" s="172"/>
      <c r="DKU50" s="168"/>
      <c r="DKV50" s="168"/>
      <c r="DKW50" s="168"/>
      <c r="DKX50" s="173"/>
      <c r="DKY50" s="168"/>
      <c r="DKZ50" s="164"/>
      <c r="DLA50" s="167"/>
      <c r="DLB50" s="168"/>
      <c r="DLC50" s="172"/>
      <c r="DLD50" s="168"/>
      <c r="DLE50" s="168"/>
      <c r="DLF50" s="168"/>
      <c r="DLG50" s="173"/>
      <c r="DLH50" s="168"/>
      <c r="DLI50" s="164"/>
      <c r="DLJ50" s="167"/>
      <c r="DLK50" s="168"/>
      <c r="DLL50" s="172"/>
      <c r="DLM50" s="168"/>
      <c r="DLN50" s="168"/>
      <c r="DLO50" s="168"/>
      <c r="DLP50" s="173"/>
      <c r="DLQ50" s="168"/>
      <c r="DLR50" s="164"/>
      <c r="DLS50" s="167"/>
      <c r="DLT50" s="168"/>
      <c r="DLU50" s="172"/>
      <c r="DLV50" s="168"/>
      <c r="DLW50" s="168"/>
      <c r="DLX50" s="168"/>
      <c r="DLY50" s="173"/>
      <c r="DLZ50" s="168"/>
      <c r="DMA50" s="164"/>
      <c r="DMB50" s="167"/>
      <c r="DMC50" s="168"/>
      <c r="DMD50" s="172"/>
      <c r="DME50" s="168"/>
      <c r="DMF50" s="168"/>
      <c r="DMG50" s="168"/>
      <c r="DMH50" s="173"/>
      <c r="DMI50" s="168"/>
      <c r="DMJ50" s="164"/>
      <c r="DMK50" s="167"/>
      <c r="DML50" s="168"/>
      <c r="DMM50" s="172"/>
      <c r="DMN50" s="168"/>
      <c r="DMO50" s="168"/>
      <c r="DMP50" s="168"/>
      <c r="DMQ50" s="173"/>
      <c r="DMR50" s="168"/>
      <c r="DMS50" s="164"/>
      <c r="DMT50" s="167"/>
      <c r="DMU50" s="168"/>
      <c r="DMV50" s="172"/>
      <c r="DMW50" s="168"/>
      <c r="DMX50" s="168"/>
      <c r="DMY50" s="168"/>
      <c r="DMZ50" s="173"/>
      <c r="DNA50" s="168"/>
      <c r="DNB50" s="164"/>
      <c r="DNC50" s="167"/>
      <c r="DND50" s="168"/>
      <c r="DNE50" s="172"/>
      <c r="DNF50" s="168"/>
      <c r="DNG50" s="168"/>
      <c r="DNH50" s="168"/>
      <c r="DNI50" s="173"/>
      <c r="DNJ50" s="168"/>
      <c r="DNK50" s="164"/>
      <c r="DNL50" s="167"/>
      <c r="DNM50" s="168"/>
      <c r="DNN50" s="172"/>
      <c r="DNO50" s="168"/>
      <c r="DNP50" s="168"/>
      <c r="DNQ50" s="168"/>
      <c r="DNR50" s="173"/>
      <c r="DNS50" s="168"/>
      <c r="DNT50" s="164"/>
      <c r="DNU50" s="167"/>
      <c r="DNV50" s="168"/>
      <c r="DNW50" s="172"/>
      <c r="DNX50" s="168"/>
      <c r="DNY50" s="168"/>
      <c r="DNZ50" s="168"/>
      <c r="DOA50" s="173"/>
      <c r="DOB50" s="168"/>
      <c r="DOC50" s="164"/>
      <c r="DOD50" s="167"/>
      <c r="DOE50" s="168"/>
      <c r="DOF50" s="172"/>
      <c r="DOG50" s="168"/>
      <c r="DOH50" s="168"/>
      <c r="DOI50" s="168"/>
      <c r="DOJ50" s="173"/>
      <c r="DOK50" s="168"/>
      <c r="DOL50" s="164"/>
      <c r="DOM50" s="167"/>
      <c r="DON50" s="168"/>
      <c r="DOO50" s="172"/>
      <c r="DOP50" s="168"/>
      <c r="DOQ50" s="168"/>
      <c r="DOR50" s="168"/>
      <c r="DOS50" s="173"/>
      <c r="DOT50" s="168"/>
      <c r="DOU50" s="164"/>
      <c r="DOV50" s="167"/>
      <c r="DOW50" s="168"/>
      <c r="DOX50" s="172"/>
      <c r="DOY50" s="168"/>
      <c r="DOZ50" s="168"/>
      <c r="DPA50" s="168"/>
      <c r="DPB50" s="173"/>
      <c r="DPC50" s="168"/>
      <c r="DPD50" s="164"/>
      <c r="DPE50" s="167"/>
      <c r="DPF50" s="168"/>
      <c r="DPG50" s="172"/>
      <c r="DPH50" s="168"/>
      <c r="DPI50" s="168"/>
      <c r="DPJ50" s="168"/>
      <c r="DPK50" s="173"/>
      <c r="DPL50" s="168"/>
      <c r="DPM50" s="164"/>
      <c r="DPN50" s="167"/>
      <c r="DPO50" s="168"/>
      <c r="DPP50" s="172"/>
      <c r="DPQ50" s="168"/>
      <c r="DPR50" s="168"/>
      <c r="DPS50" s="168"/>
      <c r="DPT50" s="173"/>
      <c r="DPU50" s="168"/>
      <c r="DPV50" s="164"/>
      <c r="DPW50" s="167"/>
      <c r="DPX50" s="168"/>
      <c r="DPY50" s="172"/>
      <c r="DPZ50" s="168"/>
      <c r="DQA50" s="168"/>
      <c r="DQB50" s="168"/>
      <c r="DQC50" s="173"/>
      <c r="DQD50" s="168"/>
      <c r="DQE50" s="164"/>
      <c r="DQF50" s="167"/>
      <c r="DQG50" s="168"/>
      <c r="DQH50" s="172"/>
      <c r="DQI50" s="168"/>
      <c r="DQJ50" s="168"/>
      <c r="DQK50" s="168"/>
      <c r="DQL50" s="173"/>
      <c r="DQM50" s="168"/>
      <c r="DQN50" s="164"/>
      <c r="DQO50" s="167"/>
      <c r="DQP50" s="168"/>
      <c r="DQQ50" s="172"/>
      <c r="DQR50" s="168"/>
      <c r="DQS50" s="168"/>
      <c r="DQT50" s="168"/>
      <c r="DQU50" s="173"/>
      <c r="DQV50" s="168"/>
      <c r="DQW50" s="164"/>
      <c r="DQX50" s="167"/>
      <c r="DQY50" s="168"/>
      <c r="DQZ50" s="172"/>
      <c r="DRA50" s="168"/>
      <c r="DRB50" s="168"/>
      <c r="DRC50" s="168"/>
      <c r="DRD50" s="173"/>
      <c r="DRE50" s="168"/>
      <c r="DRF50" s="164"/>
      <c r="DRG50" s="167"/>
      <c r="DRH50" s="168"/>
      <c r="DRI50" s="172"/>
      <c r="DRJ50" s="168"/>
      <c r="DRK50" s="168"/>
      <c r="DRL50" s="168"/>
      <c r="DRM50" s="173"/>
      <c r="DRN50" s="168"/>
      <c r="DRO50" s="164"/>
      <c r="DRP50" s="167"/>
      <c r="DRQ50" s="168"/>
      <c r="DRR50" s="172"/>
      <c r="DRS50" s="168"/>
      <c r="DRT50" s="168"/>
      <c r="DRU50" s="168"/>
      <c r="DRV50" s="173"/>
      <c r="DRW50" s="168"/>
      <c r="DRX50" s="164"/>
      <c r="DRY50" s="167"/>
      <c r="DRZ50" s="168"/>
      <c r="DSA50" s="172"/>
      <c r="DSB50" s="168"/>
      <c r="DSC50" s="168"/>
      <c r="DSD50" s="168"/>
      <c r="DSE50" s="173"/>
      <c r="DSF50" s="168"/>
      <c r="DSG50" s="164"/>
      <c r="DSH50" s="167"/>
      <c r="DSI50" s="168"/>
      <c r="DSJ50" s="172"/>
      <c r="DSK50" s="168"/>
      <c r="DSL50" s="168"/>
      <c r="DSM50" s="168"/>
      <c r="DSN50" s="173"/>
      <c r="DSO50" s="168"/>
      <c r="DSP50" s="164"/>
      <c r="DSQ50" s="167"/>
      <c r="DSR50" s="168"/>
      <c r="DSS50" s="172"/>
      <c r="DST50" s="168"/>
      <c r="DSU50" s="168"/>
      <c r="DSV50" s="168"/>
      <c r="DSW50" s="173"/>
      <c r="DSX50" s="168"/>
      <c r="DSY50" s="164"/>
      <c r="DSZ50" s="167"/>
      <c r="DTA50" s="168"/>
      <c r="DTB50" s="172"/>
      <c r="DTC50" s="168"/>
      <c r="DTD50" s="168"/>
      <c r="DTE50" s="168"/>
      <c r="DTF50" s="173"/>
      <c r="DTG50" s="168"/>
      <c r="DTH50" s="164"/>
      <c r="DTI50" s="167"/>
      <c r="DTJ50" s="168"/>
      <c r="DTK50" s="172"/>
      <c r="DTL50" s="168"/>
      <c r="DTM50" s="168"/>
      <c r="DTN50" s="168"/>
      <c r="DTO50" s="173"/>
      <c r="DTP50" s="168"/>
      <c r="DTQ50" s="164"/>
      <c r="DTR50" s="167"/>
      <c r="DTS50" s="168"/>
      <c r="DTT50" s="172"/>
      <c r="DTU50" s="168"/>
      <c r="DTV50" s="168"/>
      <c r="DTW50" s="168"/>
      <c r="DTX50" s="173"/>
      <c r="DTY50" s="168"/>
      <c r="DTZ50" s="164"/>
      <c r="DUA50" s="167"/>
      <c r="DUB50" s="168"/>
      <c r="DUC50" s="172"/>
      <c r="DUD50" s="168"/>
      <c r="DUE50" s="168"/>
      <c r="DUF50" s="168"/>
      <c r="DUG50" s="173"/>
      <c r="DUH50" s="168"/>
      <c r="DUI50" s="164"/>
      <c r="DUJ50" s="167"/>
      <c r="DUK50" s="168"/>
      <c r="DUL50" s="172"/>
      <c r="DUM50" s="168"/>
      <c r="DUN50" s="168"/>
      <c r="DUO50" s="168"/>
      <c r="DUP50" s="173"/>
      <c r="DUQ50" s="168"/>
      <c r="DUR50" s="164"/>
      <c r="DUS50" s="167"/>
      <c r="DUT50" s="168"/>
      <c r="DUU50" s="172"/>
      <c r="DUV50" s="168"/>
      <c r="DUW50" s="168"/>
      <c r="DUX50" s="168"/>
      <c r="DUY50" s="173"/>
      <c r="DUZ50" s="168"/>
      <c r="DVA50" s="164"/>
      <c r="DVB50" s="167"/>
      <c r="DVC50" s="168"/>
      <c r="DVD50" s="172"/>
      <c r="DVE50" s="168"/>
      <c r="DVF50" s="168"/>
      <c r="DVG50" s="168"/>
      <c r="DVH50" s="173"/>
      <c r="DVI50" s="168"/>
      <c r="DVJ50" s="164"/>
      <c r="DVK50" s="167"/>
      <c r="DVL50" s="168"/>
      <c r="DVM50" s="172"/>
      <c r="DVN50" s="168"/>
      <c r="DVO50" s="168"/>
      <c r="DVP50" s="168"/>
      <c r="DVQ50" s="173"/>
      <c r="DVR50" s="168"/>
      <c r="DVS50" s="164"/>
      <c r="DVT50" s="167"/>
      <c r="DVU50" s="168"/>
      <c r="DVV50" s="172"/>
      <c r="DVW50" s="168"/>
      <c r="DVX50" s="168"/>
      <c r="DVY50" s="168"/>
      <c r="DVZ50" s="173"/>
      <c r="DWA50" s="168"/>
      <c r="DWB50" s="164"/>
      <c r="DWC50" s="167"/>
      <c r="DWD50" s="168"/>
      <c r="DWE50" s="172"/>
      <c r="DWF50" s="168"/>
      <c r="DWG50" s="168"/>
      <c r="DWH50" s="168"/>
      <c r="DWI50" s="173"/>
      <c r="DWJ50" s="168"/>
      <c r="DWK50" s="164"/>
      <c r="DWL50" s="167"/>
      <c r="DWM50" s="168"/>
      <c r="DWN50" s="172"/>
      <c r="DWO50" s="168"/>
      <c r="DWP50" s="168"/>
      <c r="DWQ50" s="168"/>
      <c r="DWR50" s="173"/>
      <c r="DWS50" s="168"/>
      <c r="DWT50" s="164"/>
      <c r="DWU50" s="167"/>
      <c r="DWV50" s="168"/>
      <c r="DWW50" s="172"/>
      <c r="DWX50" s="168"/>
      <c r="DWY50" s="168"/>
      <c r="DWZ50" s="168"/>
      <c r="DXA50" s="173"/>
      <c r="DXB50" s="168"/>
      <c r="DXC50" s="164"/>
      <c r="DXD50" s="167"/>
      <c r="DXE50" s="168"/>
      <c r="DXF50" s="172"/>
      <c r="DXG50" s="168"/>
      <c r="DXH50" s="168"/>
      <c r="DXI50" s="168"/>
      <c r="DXJ50" s="173"/>
      <c r="DXK50" s="168"/>
      <c r="DXL50" s="164"/>
      <c r="DXM50" s="167"/>
      <c r="DXN50" s="168"/>
      <c r="DXO50" s="172"/>
      <c r="DXP50" s="168"/>
      <c r="DXQ50" s="168"/>
      <c r="DXR50" s="168"/>
      <c r="DXS50" s="173"/>
      <c r="DXT50" s="168"/>
      <c r="DXU50" s="164"/>
      <c r="DXV50" s="167"/>
      <c r="DXW50" s="168"/>
      <c r="DXX50" s="172"/>
      <c r="DXY50" s="168"/>
      <c r="DXZ50" s="168"/>
      <c r="DYA50" s="168"/>
      <c r="DYB50" s="173"/>
      <c r="DYC50" s="168"/>
      <c r="DYD50" s="164"/>
      <c r="DYE50" s="167"/>
      <c r="DYF50" s="168"/>
      <c r="DYG50" s="172"/>
      <c r="DYH50" s="168"/>
      <c r="DYI50" s="168"/>
      <c r="DYJ50" s="168"/>
      <c r="DYK50" s="173"/>
      <c r="DYL50" s="168"/>
      <c r="DYM50" s="164"/>
      <c r="DYN50" s="167"/>
      <c r="DYO50" s="168"/>
      <c r="DYP50" s="172"/>
      <c r="DYQ50" s="168"/>
      <c r="DYR50" s="168"/>
      <c r="DYS50" s="168"/>
      <c r="DYT50" s="173"/>
      <c r="DYU50" s="168"/>
      <c r="DYV50" s="164"/>
      <c r="DYW50" s="167"/>
      <c r="DYX50" s="168"/>
      <c r="DYY50" s="172"/>
      <c r="DYZ50" s="168"/>
      <c r="DZA50" s="168"/>
      <c r="DZB50" s="168"/>
      <c r="DZC50" s="173"/>
      <c r="DZD50" s="168"/>
      <c r="DZE50" s="164"/>
      <c r="DZF50" s="167"/>
      <c r="DZG50" s="168"/>
      <c r="DZH50" s="172"/>
      <c r="DZI50" s="168"/>
      <c r="DZJ50" s="168"/>
      <c r="DZK50" s="168"/>
      <c r="DZL50" s="173"/>
      <c r="DZM50" s="168"/>
      <c r="DZN50" s="164"/>
      <c r="DZO50" s="167"/>
      <c r="DZP50" s="168"/>
      <c r="DZQ50" s="172"/>
      <c r="DZR50" s="168"/>
      <c r="DZS50" s="168"/>
      <c r="DZT50" s="168"/>
      <c r="DZU50" s="173"/>
      <c r="DZV50" s="168"/>
      <c r="DZW50" s="164"/>
      <c r="DZX50" s="167"/>
      <c r="DZY50" s="168"/>
      <c r="DZZ50" s="172"/>
      <c r="EAA50" s="168"/>
      <c r="EAB50" s="168"/>
      <c r="EAC50" s="168"/>
      <c r="EAD50" s="173"/>
      <c r="EAE50" s="168"/>
      <c r="EAF50" s="164"/>
      <c r="EAG50" s="167"/>
      <c r="EAH50" s="168"/>
      <c r="EAI50" s="172"/>
      <c r="EAJ50" s="168"/>
      <c r="EAK50" s="168"/>
      <c r="EAL50" s="168"/>
      <c r="EAM50" s="173"/>
      <c r="EAN50" s="168"/>
      <c r="EAO50" s="164"/>
      <c r="EAP50" s="167"/>
      <c r="EAQ50" s="168"/>
      <c r="EAR50" s="172"/>
      <c r="EAS50" s="168"/>
      <c r="EAT50" s="168"/>
      <c r="EAU50" s="168"/>
      <c r="EAV50" s="173"/>
      <c r="EAW50" s="168"/>
      <c r="EAX50" s="164"/>
      <c r="EAY50" s="167"/>
      <c r="EAZ50" s="168"/>
      <c r="EBA50" s="172"/>
      <c r="EBB50" s="168"/>
      <c r="EBC50" s="168"/>
      <c r="EBD50" s="168"/>
      <c r="EBE50" s="173"/>
      <c r="EBF50" s="168"/>
      <c r="EBG50" s="164"/>
      <c r="EBH50" s="167"/>
      <c r="EBI50" s="168"/>
      <c r="EBJ50" s="172"/>
      <c r="EBK50" s="168"/>
      <c r="EBL50" s="168"/>
      <c r="EBM50" s="168"/>
      <c r="EBN50" s="173"/>
      <c r="EBO50" s="168"/>
      <c r="EBP50" s="164"/>
      <c r="EBQ50" s="167"/>
      <c r="EBR50" s="168"/>
      <c r="EBS50" s="172"/>
      <c r="EBT50" s="168"/>
      <c r="EBU50" s="168"/>
      <c r="EBV50" s="168"/>
      <c r="EBW50" s="173"/>
      <c r="EBX50" s="168"/>
      <c r="EBY50" s="164"/>
      <c r="EBZ50" s="167"/>
      <c r="ECA50" s="168"/>
      <c r="ECB50" s="172"/>
      <c r="ECC50" s="168"/>
      <c r="ECD50" s="168"/>
      <c r="ECE50" s="168"/>
      <c r="ECF50" s="173"/>
      <c r="ECG50" s="168"/>
      <c r="ECH50" s="164"/>
      <c r="ECI50" s="167"/>
      <c r="ECJ50" s="168"/>
      <c r="ECK50" s="172"/>
      <c r="ECL50" s="168"/>
      <c r="ECM50" s="168"/>
      <c r="ECN50" s="168"/>
      <c r="ECO50" s="173"/>
      <c r="ECP50" s="168"/>
      <c r="ECQ50" s="164"/>
      <c r="ECR50" s="167"/>
      <c r="ECS50" s="168"/>
      <c r="ECT50" s="172"/>
      <c r="ECU50" s="168"/>
      <c r="ECV50" s="168"/>
      <c r="ECW50" s="168"/>
      <c r="ECX50" s="173"/>
      <c r="ECY50" s="168"/>
      <c r="ECZ50" s="164"/>
      <c r="EDA50" s="167"/>
      <c r="EDB50" s="168"/>
      <c r="EDC50" s="172"/>
      <c r="EDD50" s="168"/>
      <c r="EDE50" s="168"/>
      <c r="EDF50" s="168"/>
      <c r="EDG50" s="173"/>
      <c r="EDH50" s="168"/>
      <c r="EDI50" s="164"/>
      <c r="EDJ50" s="167"/>
      <c r="EDK50" s="168"/>
      <c r="EDL50" s="172"/>
      <c r="EDM50" s="168"/>
      <c r="EDN50" s="168"/>
      <c r="EDO50" s="168"/>
      <c r="EDP50" s="173"/>
      <c r="EDQ50" s="168"/>
      <c r="EDR50" s="164"/>
      <c r="EDS50" s="167"/>
      <c r="EDT50" s="168"/>
      <c r="EDU50" s="172"/>
      <c r="EDV50" s="168"/>
      <c r="EDW50" s="168"/>
      <c r="EDX50" s="168"/>
      <c r="EDY50" s="173"/>
      <c r="EDZ50" s="168"/>
      <c r="EEA50" s="164"/>
      <c r="EEB50" s="167"/>
      <c r="EEC50" s="168"/>
      <c r="EED50" s="172"/>
      <c r="EEE50" s="168"/>
      <c r="EEF50" s="168"/>
      <c r="EEG50" s="168"/>
      <c r="EEH50" s="173"/>
      <c r="EEI50" s="168"/>
      <c r="EEJ50" s="164"/>
      <c r="EEK50" s="167"/>
      <c r="EEL50" s="168"/>
      <c r="EEM50" s="172"/>
      <c r="EEN50" s="168"/>
      <c r="EEO50" s="168"/>
      <c r="EEP50" s="168"/>
      <c r="EEQ50" s="173"/>
      <c r="EER50" s="168"/>
      <c r="EES50" s="164"/>
      <c r="EET50" s="167"/>
      <c r="EEU50" s="168"/>
      <c r="EEV50" s="172"/>
      <c r="EEW50" s="168"/>
      <c r="EEX50" s="168"/>
      <c r="EEY50" s="168"/>
      <c r="EEZ50" s="173"/>
      <c r="EFA50" s="168"/>
      <c r="EFB50" s="164"/>
      <c r="EFC50" s="167"/>
      <c r="EFD50" s="168"/>
      <c r="EFE50" s="172"/>
      <c r="EFF50" s="168"/>
      <c r="EFG50" s="168"/>
      <c r="EFH50" s="168"/>
      <c r="EFI50" s="173"/>
      <c r="EFJ50" s="168"/>
      <c r="EFK50" s="164"/>
      <c r="EFL50" s="167"/>
      <c r="EFM50" s="168"/>
      <c r="EFN50" s="172"/>
      <c r="EFO50" s="168"/>
      <c r="EFP50" s="168"/>
      <c r="EFQ50" s="168"/>
      <c r="EFR50" s="173"/>
      <c r="EFS50" s="168"/>
      <c r="EFT50" s="164"/>
      <c r="EFU50" s="167"/>
      <c r="EFV50" s="168"/>
      <c r="EFW50" s="172"/>
      <c r="EFX50" s="168"/>
      <c r="EFY50" s="168"/>
      <c r="EFZ50" s="168"/>
      <c r="EGA50" s="173"/>
      <c r="EGB50" s="168"/>
      <c r="EGC50" s="164"/>
      <c r="EGD50" s="167"/>
      <c r="EGE50" s="168"/>
      <c r="EGF50" s="172"/>
      <c r="EGG50" s="168"/>
      <c r="EGH50" s="168"/>
      <c r="EGI50" s="168"/>
      <c r="EGJ50" s="173"/>
      <c r="EGK50" s="168"/>
      <c r="EGL50" s="164"/>
      <c r="EGM50" s="167"/>
      <c r="EGN50" s="168"/>
      <c r="EGO50" s="172"/>
      <c r="EGP50" s="168"/>
      <c r="EGQ50" s="168"/>
      <c r="EGR50" s="168"/>
      <c r="EGS50" s="173"/>
      <c r="EGT50" s="168"/>
      <c r="EGU50" s="164"/>
      <c r="EGV50" s="167"/>
      <c r="EGW50" s="168"/>
      <c r="EGX50" s="172"/>
      <c r="EGY50" s="168"/>
      <c r="EGZ50" s="168"/>
      <c r="EHA50" s="168"/>
      <c r="EHB50" s="173"/>
      <c r="EHC50" s="168"/>
      <c r="EHD50" s="164"/>
      <c r="EHE50" s="167"/>
      <c r="EHF50" s="168"/>
      <c r="EHG50" s="172"/>
      <c r="EHH50" s="168"/>
      <c r="EHI50" s="168"/>
      <c r="EHJ50" s="168"/>
      <c r="EHK50" s="173"/>
      <c r="EHL50" s="168"/>
      <c r="EHM50" s="164"/>
      <c r="EHN50" s="167"/>
      <c r="EHO50" s="168"/>
      <c r="EHP50" s="172"/>
      <c r="EHQ50" s="168"/>
      <c r="EHR50" s="168"/>
      <c r="EHS50" s="168"/>
      <c r="EHT50" s="173"/>
      <c r="EHU50" s="168"/>
      <c r="EHV50" s="164"/>
      <c r="EHW50" s="167"/>
      <c r="EHX50" s="168"/>
      <c r="EHY50" s="172"/>
      <c r="EHZ50" s="168"/>
      <c r="EIA50" s="168"/>
      <c r="EIB50" s="168"/>
      <c r="EIC50" s="173"/>
      <c r="EID50" s="168"/>
      <c r="EIE50" s="164"/>
      <c r="EIF50" s="167"/>
      <c r="EIG50" s="168"/>
      <c r="EIH50" s="172"/>
      <c r="EII50" s="168"/>
      <c r="EIJ50" s="168"/>
      <c r="EIK50" s="168"/>
      <c r="EIL50" s="173"/>
      <c r="EIM50" s="168"/>
      <c r="EIN50" s="164"/>
      <c r="EIO50" s="167"/>
      <c r="EIP50" s="168"/>
      <c r="EIQ50" s="172"/>
      <c r="EIR50" s="168"/>
      <c r="EIS50" s="168"/>
      <c r="EIT50" s="168"/>
      <c r="EIU50" s="173"/>
      <c r="EIV50" s="168"/>
      <c r="EIW50" s="164"/>
      <c r="EIX50" s="167"/>
      <c r="EIY50" s="168"/>
      <c r="EIZ50" s="172"/>
      <c r="EJA50" s="168"/>
      <c r="EJB50" s="168"/>
      <c r="EJC50" s="168"/>
      <c r="EJD50" s="173"/>
      <c r="EJE50" s="168"/>
      <c r="EJF50" s="164"/>
      <c r="EJG50" s="167"/>
      <c r="EJH50" s="168"/>
      <c r="EJI50" s="172"/>
      <c r="EJJ50" s="168"/>
      <c r="EJK50" s="168"/>
      <c r="EJL50" s="168"/>
      <c r="EJM50" s="173"/>
      <c r="EJN50" s="168"/>
      <c r="EJO50" s="164"/>
      <c r="EJP50" s="167"/>
      <c r="EJQ50" s="168"/>
      <c r="EJR50" s="172"/>
      <c r="EJS50" s="168"/>
      <c r="EJT50" s="168"/>
      <c r="EJU50" s="168"/>
      <c r="EJV50" s="173"/>
      <c r="EJW50" s="168"/>
      <c r="EJX50" s="164"/>
      <c r="EJY50" s="167"/>
      <c r="EJZ50" s="168"/>
      <c r="EKA50" s="172"/>
      <c r="EKB50" s="168"/>
      <c r="EKC50" s="168"/>
      <c r="EKD50" s="168"/>
      <c r="EKE50" s="173"/>
      <c r="EKF50" s="168"/>
      <c r="EKG50" s="164"/>
      <c r="EKH50" s="167"/>
      <c r="EKI50" s="168"/>
      <c r="EKJ50" s="172"/>
      <c r="EKK50" s="168"/>
      <c r="EKL50" s="168"/>
      <c r="EKM50" s="168"/>
      <c r="EKN50" s="173"/>
      <c r="EKO50" s="168"/>
      <c r="EKP50" s="164"/>
      <c r="EKQ50" s="167"/>
      <c r="EKR50" s="168"/>
      <c r="EKS50" s="172"/>
      <c r="EKT50" s="168"/>
      <c r="EKU50" s="168"/>
      <c r="EKV50" s="168"/>
      <c r="EKW50" s="173"/>
      <c r="EKX50" s="168"/>
      <c r="EKY50" s="164"/>
      <c r="EKZ50" s="167"/>
      <c r="ELA50" s="168"/>
      <c r="ELB50" s="172"/>
      <c r="ELC50" s="168"/>
      <c r="ELD50" s="168"/>
      <c r="ELE50" s="168"/>
      <c r="ELF50" s="173"/>
      <c r="ELG50" s="168"/>
      <c r="ELH50" s="164"/>
      <c r="ELI50" s="167"/>
      <c r="ELJ50" s="168"/>
      <c r="ELK50" s="172"/>
      <c r="ELL50" s="168"/>
      <c r="ELM50" s="168"/>
      <c r="ELN50" s="168"/>
      <c r="ELO50" s="173"/>
      <c r="ELP50" s="168"/>
      <c r="ELQ50" s="164"/>
      <c r="ELR50" s="167"/>
      <c r="ELS50" s="168"/>
      <c r="ELT50" s="172"/>
      <c r="ELU50" s="168"/>
      <c r="ELV50" s="168"/>
      <c r="ELW50" s="168"/>
      <c r="ELX50" s="173"/>
      <c r="ELY50" s="168"/>
      <c r="ELZ50" s="164"/>
      <c r="EMA50" s="167"/>
      <c r="EMB50" s="168"/>
      <c r="EMC50" s="172"/>
      <c r="EMD50" s="168"/>
      <c r="EME50" s="168"/>
      <c r="EMF50" s="168"/>
      <c r="EMG50" s="173"/>
      <c r="EMH50" s="168"/>
      <c r="EMI50" s="164"/>
      <c r="EMJ50" s="167"/>
      <c r="EMK50" s="168"/>
      <c r="EML50" s="172"/>
      <c r="EMM50" s="168"/>
      <c r="EMN50" s="168"/>
      <c r="EMO50" s="168"/>
      <c r="EMP50" s="173"/>
      <c r="EMQ50" s="168"/>
      <c r="EMR50" s="164"/>
      <c r="EMS50" s="167"/>
      <c r="EMT50" s="168"/>
      <c r="EMU50" s="172"/>
      <c r="EMV50" s="168"/>
      <c r="EMW50" s="168"/>
      <c r="EMX50" s="168"/>
      <c r="EMY50" s="173"/>
      <c r="EMZ50" s="168"/>
      <c r="ENA50" s="164"/>
      <c r="ENB50" s="167"/>
      <c r="ENC50" s="168"/>
      <c r="END50" s="172"/>
      <c r="ENE50" s="168"/>
      <c r="ENF50" s="168"/>
      <c r="ENG50" s="168"/>
      <c r="ENH50" s="173"/>
      <c r="ENI50" s="168"/>
      <c r="ENJ50" s="164"/>
      <c r="ENK50" s="167"/>
      <c r="ENL50" s="168"/>
      <c r="ENM50" s="172"/>
      <c r="ENN50" s="168"/>
      <c r="ENO50" s="168"/>
      <c r="ENP50" s="168"/>
      <c r="ENQ50" s="173"/>
      <c r="ENR50" s="168"/>
      <c r="ENS50" s="164"/>
      <c r="ENT50" s="167"/>
      <c r="ENU50" s="168"/>
      <c r="ENV50" s="172"/>
      <c r="ENW50" s="168"/>
      <c r="ENX50" s="168"/>
      <c r="ENY50" s="168"/>
      <c r="ENZ50" s="173"/>
      <c r="EOA50" s="168"/>
      <c r="EOB50" s="164"/>
      <c r="EOC50" s="167"/>
      <c r="EOD50" s="168"/>
      <c r="EOE50" s="172"/>
      <c r="EOF50" s="168"/>
      <c r="EOG50" s="168"/>
      <c r="EOH50" s="168"/>
      <c r="EOI50" s="173"/>
      <c r="EOJ50" s="168"/>
      <c r="EOK50" s="164"/>
      <c r="EOL50" s="167"/>
      <c r="EOM50" s="168"/>
      <c r="EON50" s="172"/>
      <c r="EOO50" s="168"/>
      <c r="EOP50" s="168"/>
      <c r="EOQ50" s="168"/>
      <c r="EOR50" s="173"/>
      <c r="EOS50" s="168"/>
      <c r="EOT50" s="164"/>
      <c r="EOU50" s="167"/>
      <c r="EOV50" s="168"/>
      <c r="EOW50" s="172"/>
      <c r="EOX50" s="168"/>
      <c r="EOY50" s="168"/>
      <c r="EOZ50" s="168"/>
      <c r="EPA50" s="173"/>
      <c r="EPB50" s="168"/>
      <c r="EPC50" s="164"/>
      <c r="EPD50" s="167"/>
      <c r="EPE50" s="168"/>
      <c r="EPF50" s="172"/>
      <c r="EPG50" s="168"/>
      <c r="EPH50" s="168"/>
      <c r="EPI50" s="168"/>
      <c r="EPJ50" s="173"/>
      <c r="EPK50" s="168"/>
      <c r="EPL50" s="164"/>
      <c r="EPM50" s="167"/>
      <c r="EPN50" s="168"/>
      <c r="EPO50" s="172"/>
      <c r="EPP50" s="168"/>
      <c r="EPQ50" s="168"/>
      <c r="EPR50" s="168"/>
      <c r="EPS50" s="173"/>
      <c r="EPT50" s="168"/>
      <c r="EPU50" s="164"/>
      <c r="EPV50" s="167"/>
      <c r="EPW50" s="168"/>
      <c r="EPX50" s="172"/>
      <c r="EPY50" s="168"/>
      <c r="EPZ50" s="168"/>
      <c r="EQA50" s="168"/>
      <c r="EQB50" s="173"/>
      <c r="EQC50" s="168"/>
      <c r="EQD50" s="164"/>
      <c r="EQE50" s="167"/>
      <c r="EQF50" s="168"/>
      <c r="EQG50" s="172"/>
      <c r="EQH50" s="168"/>
      <c r="EQI50" s="168"/>
      <c r="EQJ50" s="168"/>
      <c r="EQK50" s="173"/>
      <c r="EQL50" s="168"/>
      <c r="EQM50" s="164"/>
      <c r="EQN50" s="167"/>
      <c r="EQO50" s="168"/>
      <c r="EQP50" s="172"/>
      <c r="EQQ50" s="168"/>
      <c r="EQR50" s="168"/>
      <c r="EQS50" s="168"/>
      <c r="EQT50" s="173"/>
      <c r="EQU50" s="168"/>
      <c r="EQV50" s="164"/>
      <c r="EQW50" s="167"/>
      <c r="EQX50" s="168"/>
      <c r="EQY50" s="172"/>
      <c r="EQZ50" s="168"/>
      <c r="ERA50" s="168"/>
      <c r="ERB50" s="168"/>
      <c r="ERC50" s="173"/>
      <c r="ERD50" s="168"/>
      <c r="ERE50" s="164"/>
      <c r="ERF50" s="167"/>
      <c r="ERG50" s="168"/>
      <c r="ERH50" s="172"/>
      <c r="ERI50" s="168"/>
      <c r="ERJ50" s="168"/>
      <c r="ERK50" s="168"/>
      <c r="ERL50" s="173"/>
      <c r="ERM50" s="168"/>
      <c r="ERN50" s="164"/>
      <c r="ERO50" s="167"/>
      <c r="ERP50" s="168"/>
      <c r="ERQ50" s="172"/>
      <c r="ERR50" s="168"/>
      <c r="ERS50" s="168"/>
      <c r="ERT50" s="168"/>
      <c r="ERU50" s="173"/>
      <c r="ERV50" s="168"/>
      <c r="ERW50" s="164"/>
      <c r="ERX50" s="167"/>
      <c r="ERY50" s="168"/>
      <c r="ERZ50" s="172"/>
      <c r="ESA50" s="168"/>
      <c r="ESB50" s="168"/>
      <c r="ESC50" s="168"/>
      <c r="ESD50" s="173"/>
      <c r="ESE50" s="168"/>
      <c r="ESF50" s="164"/>
      <c r="ESG50" s="167"/>
      <c r="ESH50" s="168"/>
      <c r="ESI50" s="172"/>
      <c r="ESJ50" s="168"/>
      <c r="ESK50" s="168"/>
      <c r="ESL50" s="168"/>
      <c r="ESM50" s="173"/>
      <c r="ESN50" s="168"/>
      <c r="ESO50" s="164"/>
      <c r="ESP50" s="167"/>
      <c r="ESQ50" s="168"/>
      <c r="ESR50" s="172"/>
      <c r="ESS50" s="168"/>
      <c r="EST50" s="168"/>
      <c r="ESU50" s="168"/>
      <c r="ESV50" s="173"/>
      <c r="ESW50" s="168"/>
      <c r="ESX50" s="164"/>
      <c r="ESY50" s="167"/>
      <c r="ESZ50" s="168"/>
      <c r="ETA50" s="172"/>
      <c r="ETB50" s="168"/>
      <c r="ETC50" s="168"/>
      <c r="ETD50" s="168"/>
      <c r="ETE50" s="173"/>
      <c r="ETF50" s="168"/>
      <c r="ETG50" s="164"/>
      <c r="ETH50" s="167"/>
      <c r="ETI50" s="168"/>
      <c r="ETJ50" s="172"/>
      <c r="ETK50" s="168"/>
      <c r="ETL50" s="168"/>
      <c r="ETM50" s="168"/>
      <c r="ETN50" s="173"/>
      <c r="ETO50" s="168"/>
      <c r="ETP50" s="164"/>
      <c r="ETQ50" s="167"/>
      <c r="ETR50" s="168"/>
      <c r="ETS50" s="172"/>
      <c r="ETT50" s="168"/>
      <c r="ETU50" s="168"/>
      <c r="ETV50" s="168"/>
      <c r="ETW50" s="173"/>
      <c r="ETX50" s="168"/>
      <c r="ETY50" s="164"/>
      <c r="ETZ50" s="167"/>
      <c r="EUA50" s="168"/>
      <c r="EUB50" s="172"/>
      <c r="EUC50" s="168"/>
      <c r="EUD50" s="168"/>
      <c r="EUE50" s="168"/>
      <c r="EUF50" s="173"/>
      <c r="EUG50" s="168"/>
      <c r="EUH50" s="164"/>
      <c r="EUI50" s="167"/>
      <c r="EUJ50" s="168"/>
      <c r="EUK50" s="172"/>
      <c r="EUL50" s="168"/>
      <c r="EUM50" s="168"/>
      <c r="EUN50" s="168"/>
      <c r="EUO50" s="173"/>
      <c r="EUP50" s="168"/>
      <c r="EUQ50" s="164"/>
      <c r="EUR50" s="167"/>
      <c r="EUS50" s="168"/>
      <c r="EUT50" s="172"/>
      <c r="EUU50" s="168"/>
      <c r="EUV50" s="168"/>
      <c r="EUW50" s="168"/>
      <c r="EUX50" s="173"/>
      <c r="EUY50" s="168"/>
      <c r="EUZ50" s="164"/>
      <c r="EVA50" s="167"/>
      <c r="EVB50" s="168"/>
      <c r="EVC50" s="172"/>
      <c r="EVD50" s="168"/>
      <c r="EVE50" s="168"/>
      <c r="EVF50" s="168"/>
      <c r="EVG50" s="173"/>
      <c r="EVH50" s="168"/>
      <c r="EVI50" s="164"/>
      <c r="EVJ50" s="167"/>
      <c r="EVK50" s="168"/>
      <c r="EVL50" s="172"/>
      <c r="EVM50" s="168"/>
      <c r="EVN50" s="168"/>
      <c r="EVO50" s="168"/>
      <c r="EVP50" s="173"/>
      <c r="EVQ50" s="168"/>
      <c r="EVR50" s="164"/>
      <c r="EVS50" s="167"/>
      <c r="EVT50" s="168"/>
      <c r="EVU50" s="172"/>
      <c r="EVV50" s="168"/>
      <c r="EVW50" s="168"/>
      <c r="EVX50" s="168"/>
      <c r="EVY50" s="173"/>
      <c r="EVZ50" s="168"/>
      <c r="EWA50" s="164"/>
      <c r="EWB50" s="167"/>
      <c r="EWC50" s="168"/>
      <c r="EWD50" s="172"/>
      <c r="EWE50" s="168"/>
      <c r="EWF50" s="168"/>
      <c r="EWG50" s="168"/>
      <c r="EWH50" s="173"/>
      <c r="EWI50" s="168"/>
      <c r="EWJ50" s="164"/>
      <c r="EWK50" s="167"/>
      <c r="EWL50" s="168"/>
      <c r="EWM50" s="172"/>
      <c r="EWN50" s="168"/>
      <c r="EWO50" s="168"/>
      <c r="EWP50" s="168"/>
      <c r="EWQ50" s="173"/>
      <c r="EWR50" s="168"/>
      <c r="EWS50" s="164"/>
      <c r="EWT50" s="167"/>
      <c r="EWU50" s="168"/>
      <c r="EWV50" s="172"/>
      <c r="EWW50" s="168"/>
      <c r="EWX50" s="168"/>
      <c r="EWY50" s="168"/>
      <c r="EWZ50" s="173"/>
      <c r="EXA50" s="168"/>
      <c r="EXB50" s="164"/>
      <c r="EXC50" s="167"/>
      <c r="EXD50" s="168"/>
      <c r="EXE50" s="172"/>
      <c r="EXF50" s="168"/>
      <c r="EXG50" s="168"/>
      <c r="EXH50" s="168"/>
      <c r="EXI50" s="173"/>
      <c r="EXJ50" s="168"/>
      <c r="EXK50" s="164"/>
      <c r="EXL50" s="167"/>
      <c r="EXM50" s="168"/>
      <c r="EXN50" s="172"/>
      <c r="EXO50" s="168"/>
      <c r="EXP50" s="168"/>
      <c r="EXQ50" s="168"/>
      <c r="EXR50" s="173"/>
      <c r="EXS50" s="168"/>
      <c r="EXT50" s="164"/>
      <c r="EXU50" s="167"/>
      <c r="EXV50" s="168"/>
      <c r="EXW50" s="172"/>
      <c r="EXX50" s="168"/>
      <c r="EXY50" s="168"/>
      <c r="EXZ50" s="168"/>
      <c r="EYA50" s="173"/>
      <c r="EYB50" s="168"/>
      <c r="EYC50" s="164"/>
      <c r="EYD50" s="167"/>
      <c r="EYE50" s="168"/>
      <c r="EYF50" s="172"/>
      <c r="EYG50" s="168"/>
      <c r="EYH50" s="168"/>
      <c r="EYI50" s="168"/>
      <c r="EYJ50" s="173"/>
      <c r="EYK50" s="168"/>
      <c r="EYL50" s="164"/>
      <c r="EYM50" s="167"/>
      <c r="EYN50" s="168"/>
      <c r="EYO50" s="172"/>
      <c r="EYP50" s="168"/>
      <c r="EYQ50" s="168"/>
      <c r="EYR50" s="168"/>
      <c r="EYS50" s="173"/>
      <c r="EYT50" s="168"/>
      <c r="EYU50" s="164"/>
      <c r="EYV50" s="167"/>
      <c r="EYW50" s="168"/>
      <c r="EYX50" s="172"/>
      <c r="EYY50" s="168"/>
      <c r="EYZ50" s="168"/>
      <c r="EZA50" s="168"/>
      <c r="EZB50" s="173"/>
      <c r="EZC50" s="168"/>
      <c r="EZD50" s="164"/>
      <c r="EZE50" s="167"/>
      <c r="EZF50" s="168"/>
      <c r="EZG50" s="172"/>
      <c r="EZH50" s="168"/>
      <c r="EZI50" s="168"/>
      <c r="EZJ50" s="168"/>
      <c r="EZK50" s="173"/>
      <c r="EZL50" s="168"/>
      <c r="EZM50" s="164"/>
      <c r="EZN50" s="167"/>
      <c r="EZO50" s="168"/>
      <c r="EZP50" s="172"/>
      <c r="EZQ50" s="168"/>
      <c r="EZR50" s="168"/>
      <c r="EZS50" s="168"/>
      <c r="EZT50" s="173"/>
      <c r="EZU50" s="168"/>
      <c r="EZV50" s="164"/>
      <c r="EZW50" s="167"/>
      <c r="EZX50" s="168"/>
      <c r="EZY50" s="172"/>
      <c r="EZZ50" s="168"/>
      <c r="FAA50" s="168"/>
      <c r="FAB50" s="168"/>
      <c r="FAC50" s="173"/>
      <c r="FAD50" s="168"/>
      <c r="FAE50" s="164"/>
      <c r="FAF50" s="167"/>
      <c r="FAG50" s="168"/>
      <c r="FAH50" s="172"/>
      <c r="FAI50" s="168"/>
      <c r="FAJ50" s="168"/>
      <c r="FAK50" s="168"/>
      <c r="FAL50" s="173"/>
      <c r="FAM50" s="168"/>
      <c r="FAN50" s="164"/>
      <c r="FAO50" s="167"/>
      <c r="FAP50" s="168"/>
      <c r="FAQ50" s="172"/>
      <c r="FAR50" s="168"/>
      <c r="FAS50" s="168"/>
      <c r="FAT50" s="168"/>
      <c r="FAU50" s="173"/>
      <c r="FAV50" s="168"/>
      <c r="FAW50" s="164"/>
      <c r="FAX50" s="167"/>
      <c r="FAY50" s="168"/>
      <c r="FAZ50" s="172"/>
      <c r="FBA50" s="168"/>
      <c r="FBB50" s="168"/>
      <c r="FBC50" s="168"/>
      <c r="FBD50" s="173"/>
      <c r="FBE50" s="168"/>
      <c r="FBF50" s="164"/>
      <c r="FBG50" s="167"/>
      <c r="FBH50" s="168"/>
      <c r="FBI50" s="172"/>
      <c r="FBJ50" s="168"/>
      <c r="FBK50" s="168"/>
      <c r="FBL50" s="168"/>
      <c r="FBM50" s="173"/>
      <c r="FBN50" s="168"/>
      <c r="FBO50" s="164"/>
      <c r="FBP50" s="167"/>
      <c r="FBQ50" s="168"/>
      <c r="FBR50" s="172"/>
      <c r="FBS50" s="168"/>
      <c r="FBT50" s="168"/>
      <c r="FBU50" s="168"/>
      <c r="FBV50" s="173"/>
      <c r="FBW50" s="168"/>
      <c r="FBX50" s="164"/>
      <c r="FBY50" s="167"/>
      <c r="FBZ50" s="168"/>
      <c r="FCA50" s="172"/>
      <c r="FCB50" s="168"/>
      <c r="FCC50" s="168"/>
      <c r="FCD50" s="168"/>
      <c r="FCE50" s="173"/>
      <c r="FCF50" s="168"/>
      <c r="FCG50" s="164"/>
      <c r="FCH50" s="167"/>
      <c r="FCI50" s="168"/>
      <c r="FCJ50" s="172"/>
      <c r="FCK50" s="168"/>
      <c r="FCL50" s="168"/>
      <c r="FCM50" s="168"/>
      <c r="FCN50" s="173"/>
      <c r="FCO50" s="168"/>
      <c r="FCP50" s="164"/>
      <c r="FCQ50" s="167"/>
      <c r="FCR50" s="168"/>
      <c r="FCS50" s="172"/>
      <c r="FCT50" s="168"/>
      <c r="FCU50" s="168"/>
      <c r="FCV50" s="168"/>
      <c r="FCW50" s="173"/>
      <c r="FCX50" s="168"/>
      <c r="FCY50" s="164"/>
      <c r="FCZ50" s="167"/>
      <c r="FDA50" s="168"/>
      <c r="FDB50" s="172"/>
      <c r="FDC50" s="168"/>
      <c r="FDD50" s="168"/>
      <c r="FDE50" s="168"/>
      <c r="FDF50" s="173"/>
      <c r="FDG50" s="168"/>
      <c r="FDH50" s="164"/>
      <c r="FDI50" s="167"/>
      <c r="FDJ50" s="168"/>
      <c r="FDK50" s="172"/>
      <c r="FDL50" s="168"/>
      <c r="FDM50" s="168"/>
      <c r="FDN50" s="168"/>
      <c r="FDO50" s="173"/>
      <c r="FDP50" s="168"/>
      <c r="FDQ50" s="164"/>
      <c r="FDR50" s="167"/>
      <c r="FDS50" s="168"/>
      <c r="FDT50" s="172"/>
      <c r="FDU50" s="168"/>
      <c r="FDV50" s="168"/>
      <c r="FDW50" s="168"/>
      <c r="FDX50" s="173"/>
      <c r="FDY50" s="168"/>
      <c r="FDZ50" s="164"/>
      <c r="FEA50" s="167"/>
      <c r="FEB50" s="168"/>
      <c r="FEC50" s="172"/>
      <c r="FED50" s="168"/>
      <c r="FEE50" s="168"/>
      <c r="FEF50" s="168"/>
      <c r="FEG50" s="173"/>
      <c r="FEH50" s="168"/>
      <c r="FEI50" s="164"/>
      <c r="FEJ50" s="167"/>
      <c r="FEK50" s="168"/>
      <c r="FEL50" s="172"/>
      <c r="FEM50" s="168"/>
      <c r="FEN50" s="168"/>
      <c r="FEO50" s="168"/>
      <c r="FEP50" s="173"/>
      <c r="FEQ50" s="168"/>
      <c r="FER50" s="164"/>
      <c r="FES50" s="167"/>
      <c r="FET50" s="168"/>
      <c r="FEU50" s="172"/>
      <c r="FEV50" s="168"/>
      <c r="FEW50" s="168"/>
      <c r="FEX50" s="168"/>
      <c r="FEY50" s="173"/>
      <c r="FEZ50" s="168"/>
      <c r="FFA50" s="164"/>
      <c r="FFB50" s="167"/>
      <c r="FFC50" s="168"/>
      <c r="FFD50" s="172"/>
      <c r="FFE50" s="168"/>
      <c r="FFF50" s="168"/>
      <c r="FFG50" s="168"/>
      <c r="FFH50" s="173"/>
      <c r="FFI50" s="168"/>
      <c r="FFJ50" s="164"/>
      <c r="FFK50" s="167"/>
      <c r="FFL50" s="168"/>
      <c r="FFM50" s="172"/>
      <c r="FFN50" s="168"/>
      <c r="FFO50" s="168"/>
      <c r="FFP50" s="168"/>
      <c r="FFQ50" s="173"/>
      <c r="FFR50" s="168"/>
      <c r="FFS50" s="164"/>
      <c r="FFT50" s="167"/>
      <c r="FFU50" s="168"/>
      <c r="FFV50" s="172"/>
      <c r="FFW50" s="168"/>
      <c r="FFX50" s="168"/>
      <c r="FFY50" s="168"/>
      <c r="FFZ50" s="173"/>
      <c r="FGA50" s="168"/>
      <c r="FGB50" s="164"/>
      <c r="FGC50" s="167"/>
      <c r="FGD50" s="168"/>
      <c r="FGE50" s="172"/>
      <c r="FGF50" s="168"/>
      <c r="FGG50" s="168"/>
      <c r="FGH50" s="168"/>
      <c r="FGI50" s="173"/>
      <c r="FGJ50" s="168"/>
      <c r="FGK50" s="164"/>
      <c r="FGL50" s="167"/>
      <c r="FGM50" s="168"/>
      <c r="FGN50" s="172"/>
      <c r="FGO50" s="168"/>
      <c r="FGP50" s="168"/>
      <c r="FGQ50" s="168"/>
      <c r="FGR50" s="173"/>
      <c r="FGS50" s="168"/>
      <c r="FGT50" s="164"/>
      <c r="FGU50" s="167"/>
      <c r="FGV50" s="168"/>
      <c r="FGW50" s="172"/>
      <c r="FGX50" s="168"/>
      <c r="FGY50" s="168"/>
      <c r="FGZ50" s="168"/>
      <c r="FHA50" s="173"/>
      <c r="FHB50" s="168"/>
      <c r="FHC50" s="164"/>
      <c r="FHD50" s="167"/>
      <c r="FHE50" s="168"/>
      <c r="FHF50" s="172"/>
      <c r="FHG50" s="168"/>
      <c r="FHH50" s="168"/>
      <c r="FHI50" s="168"/>
      <c r="FHJ50" s="173"/>
      <c r="FHK50" s="168"/>
      <c r="FHL50" s="164"/>
      <c r="FHM50" s="167"/>
      <c r="FHN50" s="168"/>
      <c r="FHO50" s="172"/>
      <c r="FHP50" s="168"/>
      <c r="FHQ50" s="168"/>
      <c r="FHR50" s="168"/>
      <c r="FHS50" s="173"/>
      <c r="FHT50" s="168"/>
      <c r="FHU50" s="164"/>
      <c r="FHV50" s="167"/>
      <c r="FHW50" s="168"/>
      <c r="FHX50" s="172"/>
      <c r="FHY50" s="168"/>
      <c r="FHZ50" s="168"/>
      <c r="FIA50" s="168"/>
      <c r="FIB50" s="173"/>
      <c r="FIC50" s="168"/>
      <c r="FID50" s="164"/>
      <c r="FIE50" s="167"/>
      <c r="FIF50" s="168"/>
      <c r="FIG50" s="172"/>
      <c r="FIH50" s="168"/>
      <c r="FII50" s="168"/>
      <c r="FIJ50" s="168"/>
      <c r="FIK50" s="173"/>
      <c r="FIL50" s="168"/>
      <c r="FIM50" s="164"/>
      <c r="FIN50" s="167"/>
      <c r="FIO50" s="168"/>
      <c r="FIP50" s="172"/>
      <c r="FIQ50" s="168"/>
      <c r="FIR50" s="168"/>
      <c r="FIS50" s="168"/>
      <c r="FIT50" s="173"/>
      <c r="FIU50" s="168"/>
      <c r="FIV50" s="164"/>
      <c r="FIW50" s="167"/>
      <c r="FIX50" s="168"/>
      <c r="FIY50" s="172"/>
      <c r="FIZ50" s="168"/>
      <c r="FJA50" s="168"/>
      <c r="FJB50" s="168"/>
      <c r="FJC50" s="173"/>
      <c r="FJD50" s="168"/>
      <c r="FJE50" s="164"/>
      <c r="FJF50" s="167"/>
      <c r="FJG50" s="168"/>
      <c r="FJH50" s="172"/>
      <c r="FJI50" s="168"/>
      <c r="FJJ50" s="168"/>
      <c r="FJK50" s="168"/>
      <c r="FJL50" s="173"/>
      <c r="FJM50" s="168"/>
      <c r="FJN50" s="164"/>
      <c r="FJO50" s="167"/>
      <c r="FJP50" s="168"/>
      <c r="FJQ50" s="172"/>
      <c r="FJR50" s="168"/>
      <c r="FJS50" s="168"/>
      <c r="FJT50" s="168"/>
      <c r="FJU50" s="173"/>
      <c r="FJV50" s="168"/>
      <c r="FJW50" s="164"/>
      <c r="FJX50" s="167"/>
      <c r="FJY50" s="168"/>
      <c r="FJZ50" s="172"/>
      <c r="FKA50" s="168"/>
      <c r="FKB50" s="168"/>
      <c r="FKC50" s="168"/>
      <c r="FKD50" s="173"/>
      <c r="FKE50" s="168"/>
      <c r="FKF50" s="164"/>
      <c r="FKG50" s="167"/>
      <c r="FKH50" s="168"/>
      <c r="FKI50" s="172"/>
      <c r="FKJ50" s="168"/>
      <c r="FKK50" s="168"/>
      <c r="FKL50" s="168"/>
      <c r="FKM50" s="173"/>
      <c r="FKN50" s="168"/>
      <c r="FKO50" s="164"/>
      <c r="FKP50" s="167"/>
      <c r="FKQ50" s="168"/>
      <c r="FKR50" s="172"/>
      <c r="FKS50" s="168"/>
      <c r="FKT50" s="168"/>
      <c r="FKU50" s="168"/>
      <c r="FKV50" s="173"/>
      <c r="FKW50" s="168"/>
      <c r="FKX50" s="164"/>
      <c r="FKY50" s="167"/>
      <c r="FKZ50" s="168"/>
      <c r="FLA50" s="172"/>
      <c r="FLB50" s="168"/>
      <c r="FLC50" s="168"/>
      <c r="FLD50" s="168"/>
      <c r="FLE50" s="173"/>
      <c r="FLF50" s="168"/>
      <c r="FLG50" s="164"/>
      <c r="FLH50" s="167"/>
      <c r="FLI50" s="168"/>
      <c r="FLJ50" s="172"/>
      <c r="FLK50" s="168"/>
      <c r="FLL50" s="168"/>
      <c r="FLM50" s="168"/>
      <c r="FLN50" s="173"/>
      <c r="FLO50" s="168"/>
      <c r="FLP50" s="164"/>
      <c r="FLQ50" s="167"/>
      <c r="FLR50" s="168"/>
      <c r="FLS50" s="172"/>
      <c r="FLT50" s="168"/>
      <c r="FLU50" s="168"/>
      <c r="FLV50" s="168"/>
      <c r="FLW50" s="173"/>
      <c r="FLX50" s="168"/>
      <c r="FLY50" s="164"/>
      <c r="FLZ50" s="167"/>
      <c r="FMA50" s="168"/>
      <c r="FMB50" s="172"/>
      <c r="FMC50" s="168"/>
      <c r="FMD50" s="168"/>
      <c r="FME50" s="168"/>
      <c r="FMF50" s="173"/>
      <c r="FMG50" s="168"/>
      <c r="FMH50" s="164"/>
      <c r="FMI50" s="167"/>
      <c r="FMJ50" s="168"/>
      <c r="FMK50" s="172"/>
      <c r="FML50" s="168"/>
      <c r="FMM50" s="168"/>
      <c r="FMN50" s="168"/>
      <c r="FMO50" s="173"/>
      <c r="FMP50" s="168"/>
      <c r="FMQ50" s="164"/>
      <c r="FMR50" s="167"/>
      <c r="FMS50" s="168"/>
      <c r="FMT50" s="172"/>
      <c r="FMU50" s="168"/>
      <c r="FMV50" s="168"/>
      <c r="FMW50" s="168"/>
      <c r="FMX50" s="173"/>
      <c r="FMY50" s="168"/>
      <c r="FMZ50" s="164"/>
      <c r="FNA50" s="167"/>
      <c r="FNB50" s="168"/>
      <c r="FNC50" s="172"/>
      <c r="FND50" s="168"/>
      <c r="FNE50" s="168"/>
      <c r="FNF50" s="168"/>
      <c r="FNG50" s="173"/>
      <c r="FNH50" s="168"/>
      <c r="FNI50" s="164"/>
      <c r="FNJ50" s="167"/>
      <c r="FNK50" s="168"/>
      <c r="FNL50" s="172"/>
      <c r="FNM50" s="168"/>
      <c r="FNN50" s="168"/>
      <c r="FNO50" s="168"/>
      <c r="FNP50" s="173"/>
      <c r="FNQ50" s="168"/>
      <c r="FNR50" s="164"/>
      <c r="FNS50" s="167"/>
      <c r="FNT50" s="168"/>
      <c r="FNU50" s="172"/>
      <c r="FNV50" s="168"/>
      <c r="FNW50" s="168"/>
      <c r="FNX50" s="168"/>
      <c r="FNY50" s="173"/>
      <c r="FNZ50" s="168"/>
      <c r="FOA50" s="164"/>
      <c r="FOB50" s="167"/>
      <c r="FOC50" s="168"/>
      <c r="FOD50" s="172"/>
      <c r="FOE50" s="168"/>
      <c r="FOF50" s="168"/>
      <c r="FOG50" s="168"/>
      <c r="FOH50" s="173"/>
      <c r="FOI50" s="168"/>
      <c r="FOJ50" s="164"/>
      <c r="FOK50" s="167"/>
      <c r="FOL50" s="168"/>
      <c r="FOM50" s="172"/>
      <c r="FON50" s="168"/>
      <c r="FOO50" s="168"/>
      <c r="FOP50" s="168"/>
      <c r="FOQ50" s="173"/>
      <c r="FOR50" s="168"/>
      <c r="FOS50" s="164"/>
      <c r="FOT50" s="167"/>
      <c r="FOU50" s="168"/>
      <c r="FOV50" s="172"/>
      <c r="FOW50" s="168"/>
      <c r="FOX50" s="168"/>
      <c r="FOY50" s="168"/>
      <c r="FOZ50" s="173"/>
      <c r="FPA50" s="168"/>
      <c r="FPB50" s="164"/>
      <c r="FPC50" s="167"/>
      <c r="FPD50" s="168"/>
      <c r="FPE50" s="172"/>
      <c r="FPF50" s="168"/>
      <c r="FPG50" s="168"/>
      <c r="FPH50" s="168"/>
      <c r="FPI50" s="173"/>
      <c r="FPJ50" s="168"/>
      <c r="FPK50" s="164"/>
      <c r="FPL50" s="167"/>
      <c r="FPM50" s="168"/>
      <c r="FPN50" s="172"/>
      <c r="FPO50" s="168"/>
      <c r="FPP50" s="168"/>
      <c r="FPQ50" s="168"/>
      <c r="FPR50" s="173"/>
      <c r="FPS50" s="168"/>
      <c r="FPT50" s="164"/>
      <c r="FPU50" s="167"/>
      <c r="FPV50" s="168"/>
      <c r="FPW50" s="172"/>
      <c r="FPX50" s="168"/>
      <c r="FPY50" s="168"/>
      <c r="FPZ50" s="168"/>
      <c r="FQA50" s="173"/>
      <c r="FQB50" s="168"/>
      <c r="FQC50" s="164"/>
      <c r="FQD50" s="167"/>
      <c r="FQE50" s="168"/>
      <c r="FQF50" s="172"/>
      <c r="FQG50" s="168"/>
      <c r="FQH50" s="168"/>
      <c r="FQI50" s="168"/>
      <c r="FQJ50" s="173"/>
      <c r="FQK50" s="168"/>
      <c r="FQL50" s="164"/>
      <c r="FQM50" s="167"/>
      <c r="FQN50" s="168"/>
      <c r="FQO50" s="172"/>
      <c r="FQP50" s="168"/>
      <c r="FQQ50" s="168"/>
      <c r="FQR50" s="168"/>
      <c r="FQS50" s="173"/>
      <c r="FQT50" s="168"/>
      <c r="FQU50" s="164"/>
      <c r="FQV50" s="167"/>
      <c r="FQW50" s="168"/>
      <c r="FQX50" s="172"/>
      <c r="FQY50" s="168"/>
      <c r="FQZ50" s="168"/>
      <c r="FRA50" s="168"/>
      <c r="FRB50" s="173"/>
      <c r="FRC50" s="168"/>
      <c r="FRD50" s="164"/>
      <c r="FRE50" s="167"/>
      <c r="FRF50" s="168"/>
      <c r="FRG50" s="172"/>
      <c r="FRH50" s="168"/>
      <c r="FRI50" s="168"/>
      <c r="FRJ50" s="168"/>
      <c r="FRK50" s="173"/>
      <c r="FRL50" s="168"/>
      <c r="FRM50" s="164"/>
      <c r="FRN50" s="167"/>
      <c r="FRO50" s="168"/>
      <c r="FRP50" s="172"/>
      <c r="FRQ50" s="168"/>
      <c r="FRR50" s="168"/>
      <c r="FRS50" s="168"/>
      <c r="FRT50" s="173"/>
      <c r="FRU50" s="168"/>
      <c r="FRV50" s="164"/>
      <c r="FRW50" s="167"/>
      <c r="FRX50" s="168"/>
      <c r="FRY50" s="172"/>
      <c r="FRZ50" s="168"/>
      <c r="FSA50" s="168"/>
      <c r="FSB50" s="168"/>
      <c r="FSC50" s="173"/>
      <c r="FSD50" s="168"/>
      <c r="FSE50" s="164"/>
      <c r="FSF50" s="167"/>
      <c r="FSG50" s="168"/>
      <c r="FSH50" s="172"/>
      <c r="FSI50" s="168"/>
      <c r="FSJ50" s="168"/>
      <c r="FSK50" s="168"/>
      <c r="FSL50" s="173"/>
      <c r="FSM50" s="168"/>
      <c r="FSN50" s="164"/>
      <c r="FSO50" s="167"/>
      <c r="FSP50" s="168"/>
      <c r="FSQ50" s="172"/>
      <c r="FSR50" s="168"/>
      <c r="FSS50" s="168"/>
      <c r="FST50" s="168"/>
      <c r="FSU50" s="173"/>
      <c r="FSV50" s="168"/>
      <c r="FSW50" s="164"/>
      <c r="FSX50" s="167"/>
      <c r="FSY50" s="168"/>
      <c r="FSZ50" s="172"/>
      <c r="FTA50" s="168"/>
      <c r="FTB50" s="168"/>
      <c r="FTC50" s="168"/>
      <c r="FTD50" s="173"/>
      <c r="FTE50" s="168"/>
      <c r="FTF50" s="164"/>
      <c r="FTG50" s="167"/>
      <c r="FTH50" s="168"/>
      <c r="FTI50" s="172"/>
      <c r="FTJ50" s="168"/>
      <c r="FTK50" s="168"/>
      <c r="FTL50" s="168"/>
      <c r="FTM50" s="173"/>
      <c r="FTN50" s="168"/>
      <c r="FTO50" s="164"/>
      <c r="FTP50" s="167"/>
      <c r="FTQ50" s="168"/>
      <c r="FTR50" s="172"/>
      <c r="FTS50" s="168"/>
      <c r="FTT50" s="168"/>
      <c r="FTU50" s="168"/>
      <c r="FTV50" s="173"/>
      <c r="FTW50" s="168"/>
      <c r="FTX50" s="164"/>
      <c r="FTY50" s="167"/>
      <c r="FTZ50" s="168"/>
      <c r="FUA50" s="172"/>
      <c r="FUB50" s="168"/>
      <c r="FUC50" s="168"/>
      <c r="FUD50" s="168"/>
      <c r="FUE50" s="173"/>
      <c r="FUF50" s="168"/>
      <c r="FUG50" s="164"/>
      <c r="FUH50" s="167"/>
      <c r="FUI50" s="168"/>
      <c r="FUJ50" s="172"/>
      <c r="FUK50" s="168"/>
      <c r="FUL50" s="168"/>
      <c r="FUM50" s="168"/>
      <c r="FUN50" s="173"/>
      <c r="FUO50" s="168"/>
      <c r="FUP50" s="164"/>
      <c r="FUQ50" s="167"/>
      <c r="FUR50" s="168"/>
      <c r="FUS50" s="172"/>
      <c r="FUT50" s="168"/>
      <c r="FUU50" s="168"/>
      <c r="FUV50" s="168"/>
      <c r="FUW50" s="173"/>
      <c r="FUX50" s="168"/>
      <c r="FUY50" s="164"/>
      <c r="FUZ50" s="167"/>
      <c r="FVA50" s="168"/>
      <c r="FVB50" s="172"/>
      <c r="FVC50" s="168"/>
      <c r="FVD50" s="168"/>
      <c r="FVE50" s="168"/>
      <c r="FVF50" s="173"/>
      <c r="FVG50" s="168"/>
      <c r="FVH50" s="164"/>
      <c r="FVI50" s="167"/>
      <c r="FVJ50" s="168"/>
      <c r="FVK50" s="172"/>
      <c r="FVL50" s="168"/>
      <c r="FVM50" s="168"/>
      <c r="FVN50" s="168"/>
      <c r="FVO50" s="173"/>
      <c r="FVP50" s="168"/>
      <c r="FVQ50" s="164"/>
      <c r="FVR50" s="167"/>
      <c r="FVS50" s="168"/>
      <c r="FVT50" s="172"/>
      <c r="FVU50" s="168"/>
      <c r="FVV50" s="168"/>
      <c r="FVW50" s="168"/>
      <c r="FVX50" s="173"/>
      <c r="FVY50" s="168"/>
      <c r="FVZ50" s="164"/>
      <c r="FWA50" s="167"/>
      <c r="FWB50" s="168"/>
      <c r="FWC50" s="172"/>
      <c r="FWD50" s="168"/>
      <c r="FWE50" s="168"/>
      <c r="FWF50" s="168"/>
      <c r="FWG50" s="173"/>
      <c r="FWH50" s="168"/>
      <c r="FWI50" s="164"/>
      <c r="FWJ50" s="167"/>
      <c r="FWK50" s="168"/>
      <c r="FWL50" s="172"/>
      <c r="FWM50" s="168"/>
      <c r="FWN50" s="168"/>
      <c r="FWO50" s="168"/>
      <c r="FWP50" s="173"/>
      <c r="FWQ50" s="168"/>
      <c r="FWR50" s="164"/>
      <c r="FWS50" s="167"/>
      <c r="FWT50" s="168"/>
      <c r="FWU50" s="172"/>
      <c r="FWV50" s="168"/>
      <c r="FWW50" s="168"/>
      <c r="FWX50" s="168"/>
      <c r="FWY50" s="173"/>
      <c r="FWZ50" s="168"/>
      <c r="FXA50" s="164"/>
      <c r="FXB50" s="167"/>
      <c r="FXC50" s="168"/>
      <c r="FXD50" s="172"/>
      <c r="FXE50" s="168"/>
      <c r="FXF50" s="168"/>
      <c r="FXG50" s="168"/>
      <c r="FXH50" s="173"/>
      <c r="FXI50" s="168"/>
      <c r="FXJ50" s="164"/>
      <c r="FXK50" s="167"/>
      <c r="FXL50" s="168"/>
      <c r="FXM50" s="172"/>
      <c r="FXN50" s="168"/>
      <c r="FXO50" s="168"/>
      <c r="FXP50" s="168"/>
      <c r="FXQ50" s="173"/>
      <c r="FXR50" s="168"/>
      <c r="FXS50" s="164"/>
      <c r="FXT50" s="167"/>
      <c r="FXU50" s="168"/>
      <c r="FXV50" s="172"/>
      <c r="FXW50" s="168"/>
      <c r="FXX50" s="168"/>
      <c r="FXY50" s="168"/>
      <c r="FXZ50" s="173"/>
      <c r="FYA50" s="168"/>
      <c r="FYB50" s="164"/>
      <c r="FYC50" s="167"/>
      <c r="FYD50" s="168"/>
      <c r="FYE50" s="172"/>
      <c r="FYF50" s="168"/>
      <c r="FYG50" s="168"/>
      <c r="FYH50" s="168"/>
      <c r="FYI50" s="173"/>
      <c r="FYJ50" s="168"/>
      <c r="FYK50" s="164"/>
      <c r="FYL50" s="167"/>
      <c r="FYM50" s="168"/>
      <c r="FYN50" s="172"/>
      <c r="FYO50" s="168"/>
      <c r="FYP50" s="168"/>
      <c r="FYQ50" s="168"/>
      <c r="FYR50" s="173"/>
      <c r="FYS50" s="168"/>
      <c r="FYT50" s="164"/>
      <c r="FYU50" s="167"/>
      <c r="FYV50" s="168"/>
      <c r="FYW50" s="172"/>
      <c r="FYX50" s="168"/>
      <c r="FYY50" s="168"/>
      <c r="FYZ50" s="168"/>
      <c r="FZA50" s="173"/>
      <c r="FZB50" s="168"/>
      <c r="FZC50" s="164"/>
      <c r="FZD50" s="167"/>
      <c r="FZE50" s="168"/>
      <c r="FZF50" s="172"/>
      <c r="FZG50" s="168"/>
      <c r="FZH50" s="168"/>
      <c r="FZI50" s="168"/>
      <c r="FZJ50" s="173"/>
      <c r="FZK50" s="168"/>
      <c r="FZL50" s="164"/>
      <c r="FZM50" s="167"/>
      <c r="FZN50" s="168"/>
      <c r="FZO50" s="172"/>
      <c r="FZP50" s="168"/>
      <c r="FZQ50" s="168"/>
      <c r="FZR50" s="168"/>
      <c r="FZS50" s="173"/>
      <c r="FZT50" s="168"/>
      <c r="FZU50" s="164"/>
      <c r="FZV50" s="167"/>
      <c r="FZW50" s="168"/>
      <c r="FZX50" s="172"/>
      <c r="FZY50" s="168"/>
      <c r="FZZ50" s="168"/>
      <c r="GAA50" s="168"/>
      <c r="GAB50" s="173"/>
      <c r="GAC50" s="168"/>
      <c r="GAD50" s="164"/>
      <c r="GAE50" s="167"/>
      <c r="GAF50" s="168"/>
      <c r="GAG50" s="172"/>
      <c r="GAH50" s="168"/>
      <c r="GAI50" s="168"/>
      <c r="GAJ50" s="168"/>
      <c r="GAK50" s="173"/>
      <c r="GAL50" s="168"/>
      <c r="GAM50" s="164"/>
      <c r="GAN50" s="167"/>
      <c r="GAO50" s="168"/>
      <c r="GAP50" s="172"/>
      <c r="GAQ50" s="168"/>
      <c r="GAR50" s="168"/>
      <c r="GAS50" s="168"/>
      <c r="GAT50" s="173"/>
      <c r="GAU50" s="168"/>
      <c r="GAV50" s="164"/>
      <c r="GAW50" s="167"/>
      <c r="GAX50" s="168"/>
      <c r="GAY50" s="172"/>
      <c r="GAZ50" s="168"/>
      <c r="GBA50" s="168"/>
      <c r="GBB50" s="168"/>
      <c r="GBC50" s="173"/>
      <c r="GBD50" s="168"/>
      <c r="GBE50" s="164"/>
      <c r="GBF50" s="167"/>
      <c r="GBG50" s="168"/>
      <c r="GBH50" s="172"/>
      <c r="GBI50" s="168"/>
      <c r="GBJ50" s="168"/>
      <c r="GBK50" s="168"/>
      <c r="GBL50" s="173"/>
      <c r="GBM50" s="168"/>
      <c r="GBN50" s="164"/>
      <c r="GBO50" s="167"/>
      <c r="GBP50" s="168"/>
      <c r="GBQ50" s="172"/>
      <c r="GBR50" s="168"/>
      <c r="GBS50" s="168"/>
      <c r="GBT50" s="168"/>
      <c r="GBU50" s="173"/>
      <c r="GBV50" s="168"/>
      <c r="GBW50" s="164"/>
      <c r="GBX50" s="167"/>
      <c r="GBY50" s="168"/>
      <c r="GBZ50" s="172"/>
      <c r="GCA50" s="168"/>
      <c r="GCB50" s="168"/>
      <c r="GCC50" s="168"/>
      <c r="GCD50" s="173"/>
      <c r="GCE50" s="168"/>
      <c r="GCF50" s="164"/>
      <c r="GCG50" s="167"/>
      <c r="GCH50" s="168"/>
      <c r="GCI50" s="172"/>
      <c r="GCJ50" s="168"/>
      <c r="GCK50" s="168"/>
      <c r="GCL50" s="168"/>
      <c r="GCM50" s="173"/>
      <c r="GCN50" s="168"/>
      <c r="GCO50" s="164"/>
      <c r="GCP50" s="167"/>
      <c r="GCQ50" s="168"/>
      <c r="GCR50" s="172"/>
      <c r="GCS50" s="168"/>
      <c r="GCT50" s="168"/>
      <c r="GCU50" s="168"/>
      <c r="GCV50" s="173"/>
      <c r="GCW50" s="168"/>
      <c r="GCX50" s="164"/>
      <c r="GCY50" s="167"/>
      <c r="GCZ50" s="168"/>
      <c r="GDA50" s="172"/>
      <c r="GDB50" s="168"/>
      <c r="GDC50" s="168"/>
      <c r="GDD50" s="168"/>
      <c r="GDE50" s="173"/>
      <c r="GDF50" s="168"/>
      <c r="GDG50" s="164"/>
      <c r="GDH50" s="167"/>
      <c r="GDI50" s="168"/>
      <c r="GDJ50" s="172"/>
      <c r="GDK50" s="168"/>
      <c r="GDL50" s="168"/>
      <c r="GDM50" s="168"/>
      <c r="GDN50" s="173"/>
      <c r="GDO50" s="168"/>
      <c r="GDP50" s="164"/>
      <c r="GDQ50" s="167"/>
      <c r="GDR50" s="168"/>
      <c r="GDS50" s="172"/>
      <c r="GDT50" s="168"/>
      <c r="GDU50" s="168"/>
      <c r="GDV50" s="168"/>
      <c r="GDW50" s="173"/>
      <c r="GDX50" s="168"/>
      <c r="GDY50" s="164"/>
      <c r="GDZ50" s="167"/>
      <c r="GEA50" s="168"/>
      <c r="GEB50" s="172"/>
      <c r="GEC50" s="168"/>
      <c r="GED50" s="168"/>
      <c r="GEE50" s="168"/>
      <c r="GEF50" s="173"/>
      <c r="GEG50" s="168"/>
      <c r="GEH50" s="164"/>
      <c r="GEI50" s="167"/>
      <c r="GEJ50" s="168"/>
      <c r="GEK50" s="172"/>
      <c r="GEL50" s="168"/>
      <c r="GEM50" s="168"/>
      <c r="GEN50" s="168"/>
      <c r="GEO50" s="173"/>
      <c r="GEP50" s="168"/>
      <c r="GEQ50" s="164"/>
      <c r="GER50" s="167"/>
      <c r="GES50" s="168"/>
      <c r="GET50" s="172"/>
      <c r="GEU50" s="168"/>
      <c r="GEV50" s="168"/>
      <c r="GEW50" s="168"/>
      <c r="GEX50" s="173"/>
      <c r="GEY50" s="168"/>
      <c r="GEZ50" s="164"/>
      <c r="GFA50" s="167"/>
      <c r="GFB50" s="168"/>
      <c r="GFC50" s="172"/>
      <c r="GFD50" s="168"/>
      <c r="GFE50" s="168"/>
      <c r="GFF50" s="168"/>
      <c r="GFG50" s="173"/>
      <c r="GFH50" s="168"/>
      <c r="GFI50" s="164"/>
      <c r="GFJ50" s="167"/>
      <c r="GFK50" s="168"/>
      <c r="GFL50" s="172"/>
      <c r="GFM50" s="168"/>
      <c r="GFN50" s="168"/>
      <c r="GFO50" s="168"/>
      <c r="GFP50" s="173"/>
      <c r="GFQ50" s="168"/>
      <c r="GFR50" s="164"/>
      <c r="GFS50" s="167"/>
      <c r="GFT50" s="168"/>
      <c r="GFU50" s="172"/>
      <c r="GFV50" s="168"/>
      <c r="GFW50" s="168"/>
      <c r="GFX50" s="168"/>
      <c r="GFY50" s="173"/>
      <c r="GFZ50" s="168"/>
      <c r="GGA50" s="164"/>
      <c r="GGB50" s="167"/>
      <c r="GGC50" s="168"/>
      <c r="GGD50" s="172"/>
      <c r="GGE50" s="168"/>
      <c r="GGF50" s="168"/>
      <c r="GGG50" s="168"/>
      <c r="GGH50" s="173"/>
      <c r="GGI50" s="168"/>
      <c r="GGJ50" s="164"/>
      <c r="GGK50" s="167"/>
      <c r="GGL50" s="168"/>
      <c r="GGM50" s="172"/>
      <c r="GGN50" s="168"/>
      <c r="GGO50" s="168"/>
      <c r="GGP50" s="168"/>
      <c r="GGQ50" s="173"/>
      <c r="GGR50" s="168"/>
      <c r="GGS50" s="164"/>
      <c r="GGT50" s="167"/>
      <c r="GGU50" s="168"/>
      <c r="GGV50" s="172"/>
      <c r="GGW50" s="168"/>
      <c r="GGX50" s="168"/>
      <c r="GGY50" s="168"/>
      <c r="GGZ50" s="173"/>
      <c r="GHA50" s="168"/>
      <c r="GHB50" s="164"/>
      <c r="GHC50" s="167"/>
      <c r="GHD50" s="168"/>
      <c r="GHE50" s="172"/>
      <c r="GHF50" s="168"/>
      <c r="GHG50" s="168"/>
      <c r="GHH50" s="168"/>
      <c r="GHI50" s="173"/>
      <c r="GHJ50" s="168"/>
      <c r="GHK50" s="164"/>
      <c r="GHL50" s="167"/>
      <c r="GHM50" s="168"/>
      <c r="GHN50" s="172"/>
      <c r="GHO50" s="168"/>
      <c r="GHP50" s="168"/>
      <c r="GHQ50" s="168"/>
      <c r="GHR50" s="173"/>
      <c r="GHS50" s="168"/>
      <c r="GHT50" s="164"/>
      <c r="GHU50" s="167"/>
      <c r="GHV50" s="168"/>
      <c r="GHW50" s="172"/>
      <c r="GHX50" s="168"/>
      <c r="GHY50" s="168"/>
      <c r="GHZ50" s="168"/>
      <c r="GIA50" s="173"/>
      <c r="GIB50" s="168"/>
      <c r="GIC50" s="164"/>
      <c r="GID50" s="167"/>
      <c r="GIE50" s="168"/>
      <c r="GIF50" s="172"/>
      <c r="GIG50" s="168"/>
      <c r="GIH50" s="168"/>
      <c r="GII50" s="168"/>
      <c r="GIJ50" s="173"/>
      <c r="GIK50" s="168"/>
      <c r="GIL50" s="164"/>
      <c r="GIM50" s="167"/>
      <c r="GIN50" s="168"/>
      <c r="GIO50" s="172"/>
      <c r="GIP50" s="168"/>
      <c r="GIQ50" s="168"/>
      <c r="GIR50" s="168"/>
      <c r="GIS50" s="173"/>
      <c r="GIT50" s="168"/>
      <c r="GIU50" s="164"/>
      <c r="GIV50" s="167"/>
      <c r="GIW50" s="168"/>
      <c r="GIX50" s="172"/>
      <c r="GIY50" s="168"/>
      <c r="GIZ50" s="168"/>
      <c r="GJA50" s="168"/>
      <c r="GJB50" s="173"/>
      <c r="GJC50" s="168"/>
      <c r="GJD50" s="164"/>
      <c r="GJE50" s="167"/>
      <c r="GJF50" s="168"/>
      <c r="GJG50" s="172"/>
      <c r="GJH50" s="168"/>
      <c r="GJI50" s="168"/>
      <c r="GJJ50" s="168"/>
      <c r="GJK50" s="173"/>
      <c r="GJL50" s="168"/>
      <c r="GJM50" s="164"/>
      <c r="GJN50" s="167"/>
      <c r="GJO50" s="168"/>
      <c r="GJP50" s="172"/>
      <c r="GJQ50" s="168"/>
      <c r="GJR50" s="168"/>
      <c r="GJS50" s="168"/>
      <c r="GJT50" s="173"/>
      <c r="GJU50" s="168"/>
      <c r="GJV50" s="164"/>
      <c r="GJW50" s="167"/>
      <c r="GJX50" s="168"/>
      <c r="GJY50" s="172"/>
      <c r="GJZ50" s="168"/>
      <c r="GKA50" s="168"/>
      <c r="GKB50" s="168"/>
      <c r="GKC50" s="173"/>
      <c r="GKD50" s="168"/>
      <c r="GKE50" s="164"/>
      <c r="GKF50" s="167"/>
      <c r="GKG50" s="168"/>
      <c r="GKH50" s="172"/>
      <c r="GKI50" s="168"/>
      <c r="GKJ50" s="168"/>
      <c r="GKK50" s="168"/>
      <c r="GKL50" s="173"/>
      <c r="GKM50" s="168"/>
      <c r="GKN50" s="164"/>
      <c r="GKO50" s="167"/>
      <c r="GKP50" s="168"/>
      <c r="GKQ50" s="172"/>
      <c r="GKR50" s="168"/>
      <c r="GKS50" s="168"/>
      <c r="GKT50" s="168"/>
      <c r="GKU50" s="173"/>
      <c r="GKV50" s="168"/>
      <c r="GKW50" s="164"/>
      <c r="GKX50" s="167"/>
      <c r="GKY50" s="168"/>
      <c r="GKZ50" s="172"/>
      <c r="GLA50" s="168"/>
      <c r="GLB50" s="168"/>
      <c r="GLC50" s="168"/>
      <c r="GLD50" s="173"/>
      <c r="GLE50" s="168"/>
      <c r="GLF50" s="164"/>
      <c r="GLG50" s="167"/>
      <c r="GLH50" s="168"/>
      <c r="GLI50" s="172"/>
      <c r="GLJ50" s="168"/>
      <c r="GLK50" s="168"/>
      <c r="GLL50" s="168"/>
      <c r="GLM50" s="173"/>
      <c r="GLN50" s="168"/>
      <c r="GLO50" s="164"/>
      <c r="GLP50" s="167"/>
      <c r="GLQ50" s="168"/>
      <c r="GLR50" s="172"/>
      <c r="GLS50" s="168"/>
      <c r="GLT50" s="168"/>
      <c r="GLU50" s="168"/>
      <c r="GLV50" s="173"/>
      <c r="GLW50" s="168"/>
      <c r="GLX50" s="164"/>
      <c r="GLY50" s="167"/>
      <c r="GLZ50" s="168"/>
      <c r="GMA50" s="172"/>
      <c r="GMB50" s="168"/>
      <c r="GMC50" s="168"/>
      <c r="GMD50" s="168"/>
      <c r="GME50" s="173"/>
      <c r="GMF50" s="168"/>
      <c r="GMG50" s="164"/>
      <c r="GMH50" s="167"/>
      <c r="GMI50" s="168"/>
      <c r="GMJ50" s="172"/>
      <c r="GMK50" s="168"/>
      <c r="GML50" s="168"/>
      <c r="GMM50" s="168"/>
      <c r="GMN50" s="173"/>
      <c r="GMO50" s="168"/>
      <c r="GMP50" s="164"/>
      <c r="GMQ50" s="167"/>
      <c r="GMR50" s="168"/>
      <c r="GMS50" s="172"/>
      <c r="GMT50" s="168"/>
      <c r="GMU50" s="168"/>
      <c r="GMV50" s="168"/>
      <c r="GMW50" s="173"/>
      <c r="GMX50" s="168"/>
      <c r="GMY50" s="164"/>
      <c r="GMZ50" s="167"/>
      <c r="GNA50" s="168"/>
      <c r="GNB50" s="172"/>
      <c r="GNC50" s="168"/>
      <c r="GND50" s="168"/>
      <c r="GNE50" s="168"/>
      <c r="GNF50" s="173"/>
      <c r="GNG50" s="168"/>
      <c r="GNH50" s="164"/>
      <c r="GNI50" s="167"/>
      <c r="GNJ50" s="168"/>
      <c r="GNK50" s="172"/>
      <c r="GNL50" s="168"/>
      <c r="GNM50" s="168"/>
      <c r="GNN50" s="168"/>
      <c r="GNO50" s="173"/>
      <c r="GNP50" s="168"/>
      <c r="GNQ50" s="164"/>
      <c r="GNR50" s="167"/>
      <c r="GNS50" s="168"/>
      <c r="GNT50" s="172"/>
      <c r="GNU50" s="168"/>
      <c r="GNV50" s="168"/>
      <c r="GNW50" s="168"/>
      <c r="GNX50" s="173"/>
      <c r="GNY50" s="168"/>
      <c r="GNZ50" s="164"/>
      <c r="GOA50" s="167"/>
      <c r="GOB50" s="168"/>
      <c r="GOC50" s="172"/>
      <c r="GOD50" s="168"/>
      <c r="GOE50" s="168"/>
      <c r="GOF50" s="168"/>
      <c r="GOG50" s="173"/>
      <c r="GOH50" s="168"/>
      <c r="GOI50" s="164"/>
      <c r="GOJ50" s="167"/>
      <c r="GOK50" s="168"/>
      <c r="GOL50" s="172"/>
      <c r="GOM50" s="168"/>
      <c r="GON50" s="168"/>
      <c r="GOO50" s="168"/>
      <c r="GOP50" s="173"/>
      <c r="GOQ50" s="168"/>
      <c r="GOR50" s="164"/>
      <c r="GOS50" s="167"/>
      <c r="GOT50" s="168"/>
      <c r="GOU50" s="172"/>
      <c r="GOV50" s="168"/>
      <c r="GOW50" s="168"/>
      <c r="GOX50" s="168"/>
      <c r="GOY50" s="173"/>
      <c r="GOZ50" s="168"/>
      <c r="GPA50" s="164"/>
      <c r="GPB50" s="167"/>
      <c r="GPC50" s="168"/>
      <c r="GPD50" s="172"/>
      <c r="GPE50" s="168"/>
      <c r="GPF50" s="168"/>
      <c r="GPG50" s="168"/>
      <c r="GPH50" s="173"/>
      <c r="GPI50" s="168"/>
      <c r="GPJ50" s="164"/>
      <c r="GPK50" s="167"/>
      <c r="GPL50" s="168"/>
      <c r="GPM50" s="172"/>
      <c r="GPN50" s="168"/>
      <c r="GPO50" s="168"/>
      <c r="GPP50" s="168"/>
      <c r="GPQ50" s="173"/>
      <c r="GPR50" s="168"/>
      <c r="GPS50" s="164"/>
      <c r="GPT50" s="167"/>
      <c r="GPU50" s="168"/>
      <c r="GPV50" s="172"/>
      <c r="GPW50" s="168"/>
      <c r="GPX50" s="168"/>
      <c r="GPY50" s="168"/>
      <c r="GPZ50" s="173"/>
      <c r="GQA50" s="168"/>
      <c r="GQB50" s="164"/>
      <c r="GQC50" s="167"/>
      <c r="GQD50" s="168"/>
      <c r="GQE50" s="172"/>
      <c r="GQF50" s="168"/>
      <c r="GQG50" s="168"/>
      <c r="GQH50" s="168"/>
      <c r="GQI50" s="173"/>
      <c r="GQJ50" s="168"/>
      <c r="GQK50" s="164"/>
      <c r="GQL50" s="167"/>
      <c r="GQM50" s="168"/>
      <c r="GQN50" s="172"/>
      <c r="GQO50" s="168"/>
      <c r="GQP50" s="168"/>
      <c r="GQQ50" s="168"/>
      <c r="GQR50" s="173"/>
      <c r="GQS50" s="168"/>
      <c r="GQT50" s="164"/>
      <c r="GQU50" s="167"/>
      <c r="GQV50" s="168"/>
      <c r="GQW50" s="172"/>
      <c r="GQX50" s="168"/>
      <c r="GQY50" s="168"/>
      <c r="GQZ50" s="168"/>
      <c r="GRA50" s="173"/>
      <c r="GRB50" s="168"/>
      <c r="GRC50" s="164"/>
      <c r="GRD50" s="167"/>
      <c r="GRE50" s="168"/>
      <c r="GRF50" s="172"/>
      <c r="GRG50" s="168"/>
      <c r="GRH50" s="168"/>
      <c r="GRI50" s="168"/>
      <c r="GRJ50" s="173"/>
      <c r="GRK50" s="168"/>
      <c r="GRL50" s="164"/>
      <c r="GRM50" s="167"/>
      <c r="GRN50" s="168"/>
      <c r="GRO50" s="172"/>
      <c r="GRP50" s="168"/>
      <c r="GRQ50" s="168"/>
      <c r="GRR50" s="168"/>
      <c r="GRS50" s="173"/>
      <c r="GRT50" s="168"/>
      <c r="GRU50" s="164"/>
      <c r="GRV50" s="167"/>
      <c r="GRW50" s="168"/>
      <c r="GRX50" s="172"/>
      <c r="GRY50" s="168"/>
      <c r="GRZ50" s="168"/>
      <c r="GSA50" s="168"/>
      <c r="GSB50" s="173"/>
      <c r="GSC50" s="168"/>
      <c r="GSD50" s="164"/>
      <c r="GSE50" s="167"/>
      <c r="GSF50" s="168"/>
      <c r="GSG50" s="172"/>
      <c r="GSH50" s="168"/>
      <c r="GSI50" s="168"/>
      <c r="GSJ50" s="168"/>
      <c r="GSK50" s="173"/>
      <c r="GSL50" s="168"/>
      <c r="GSM50" s="164"/>
      <c r="GSN50" s="167"/>
      <c r="GSO50" s="168"/>
      <c r="GSP50" s="172"/>
      <c r="GSQ50" s="168"/>
      <c r="GSR50" s="168"/>
      <c r="GSS50" s="168"/>
      <c r="GST50" s="173"/>
      <c r="GSU50" s="168"/>
      <c r="GSV50" s="164"/>
      <c r="GSW50" s="167"/>
      <c r="GSX50" s="168"/>
      <c r="GSY50" s="172"/>
      <c r="GSZ50" s="168"/>
      <c r="GTA50" s="168"/>
      <c r="GTB50" s="168"/>
      <c r="GTC50" s="173"/>
      <c r="GTD50" s="168"/>
      <c r="GTE50" s="164"/>
      <c r="GTF50" s="167"/>
      <c r="GTG50" s="168"/>
      <c r="GTH50" s="172"/>
      <c r="GTI50" s="168"/>
      <c r="GTJ50" s="168"/>
      <c r="GTK50" s="168"/>
      <c r="GTL50" s="173"/>
      <c r="GTM50" s="168"/>
      <c r="GTN50" s="164"/>
      <c r="GTO50" s="167"/>
      <c r="GTP50" s="168"/>
      <c r="GTQ50" s="172"/>
      <c r="GTR50" s="168"/>
      <c r="GTS50" s="168"/>
      <c r="GTT50" s="168"/>
      <c r="GTU50" s="173"/>
      <c r="GTV50" s="168"/>
      <c r="GTW50" s="164"/>
      <c r="GTX50" s="167"/>
      <c r="GTY50" s="168"/>
      <c r="GTZ50" s="172"/>
      <c r="GUA50" s="168"/>
      <c r="GUB50" s="168"/>
      <c r="GUC50" s="168"/>
      <c r="GUD50" s="173"/>
      <c r="GUE50" s="168"/>
      <c r="GUF50" s="164"/>
      <c r="GUG50" s="167"/>
      <c r="GUH50" s="168"/>
      <c r="GUI50" s="172"/>
      <c r="GUJ50" s="168"/>
      <c r="GUK50" s="168"/>
      <c r="GUL50" s="168"/>
      <c r="GUM50" s="173"/>
      <c r="GUN50" s="168"/>
      <c r="GUO50" s="164"/>
      <c r="GUP50" s="167"/>
      <c r="GUQ50" s="168"/>
      <c r="GUR50" s="172"/>
      <c r="GUS50" s="168"/>
      <c r="GUT50" s="168"/>
      <c r="GUU50" s="168"/>
      <c r="GUV50" s="173"/>
      <c r="GUW50" s="168"/>
      <c r="GUX50" s="164"/>
      <c r="GUY50" s="167"/>
      <c r="GUZ50" s="168"/>
      <c r="GVA50" s="172"/>
      <c r="GVB50" s="168"/>
      <c r="GVC50" s="168"/>
      <c r="GVD50" s="168"/>
      <c r="GVE50" s="173"/>
      <c r="GVF50" s="168"/>
      <c r="GVG50" s="164"/>
      <c r="GVH50" s="167"/>
      <c r="GVI50" s="168"/>
      <c r="GVJ50" s="172"/>
      <c r="GVK50" s="168"/>
      <c r="GVL50" s="168"/>
      <c r="GVM50" s="168"/>
      <c r="GVN50" s="173"/>
      <c r="GVO50" s="168"/>
      <c r="GVP50" s="164"/>
      <c r="GVQ50" s="167"/>
      <c r="GVR50" s="168"/>
      <c r="GVS50" s="172"/>
      <c r="GVT50" s="168"/>
      <c r="GVU50" s="168"/>
      <c r="GVV50" s="168"/>
      <c r="GVW50" s="173"/>
      <c r="GVX50" s="168"/>
      <c r="GVY50" s="164"/>
      <c r="GVZ50" s="167"/>
      <c r="GWA50" s="168"/>
      <c r="GWB50" s="172"/>
      <c r="GWC50" s="168"/>
      <c r="GWD50" s="168"/>
      <c r="GWE50" s="168"/>
      <c r="GWF50" s="173"/>
      <c r="GWG50" s="168"/>
      <c r="GWH50" s="164"/>
      <c r="GWI50" s="167"/>
      <c r="GWJ50" s="168"/>
      <c r="GWK50" s="172"/>
      <c r="GWL50" s="168"/>
      <c r="GWM50" s="168"/>
      <c r="GWN50" s="168"/>
      <c r="GWO50" s="173"/>
      <c r="GWP50" s="168"/>
      <c r="GWQ50" s="164"/>
      <c r="GWR50" s="167"/>
      <c r="GWS50" s="168"/>
      <c r="GWT50" s="172"/>
      <c r="GWU50" s="168"/>
      <c r="GWV50" s="168"/>
      <c r="GWW50" s="168"/>
      <c r="GWX50" s="173"/>
      <c r="GWY50" s="168"/>
      <c r="GWZ50" s="164"/>
      <c r="GXA50" s="167"/>
      <c r="GXB50" s="168"/>
      <c r="GXC50" s="172"/>
      <c r="GXD50" s="168"/>
      <c r="GXE50" s="168"/>
      <c r="GXF50" s="168"/>
      <c r="GXG50" s="173"/>
      <c r="GXH50" s="168"/>
      <c r="GXI50" s="164"/>
      <c r="GXJ50" s="167"/>
      <c r="GXK50" s="168"/>
      <c r="GXL50" s="172"/>
      <c r="GXM50" s="168"/>
      <c r="GXN50" s="168"/>
      <c r="GXO50" s="168"/>
      <c r="GXP50" s="173"/>
      <c r="GXQ50" s="168"/>
      <c r="GXR50" s="164"/>
      <c r="GXS50" s="167"/>
      <c r="GXT50" s="168"/>
      <c r="GXU50" s="172"/>
      <c r="GXV50" s="168"/>
      <c r="GXW50" s="168"/>
      <c r="GXX50" s="168"/>
      <c r="GXY50" s="173"/>
      <c r="GXZ50" s="168"/>
      <c r="GYA50" s="164"/>
      <c r="GYB50" s="167"/>
      <c r="GYC50" s="168"/>
      <c r="GYD50" s="172"/>
      <c r="GYE50" s="168"/>
      <c r="GYF50" s="168"/>
      <c r="GYG50" s="168"/>
      <c r="GYH50" s="173"/>
      <c r="GYI50" s="168"/>
      <c r="GYJ50" s="164"/>
      <c r="GYK50" s="167"/>
      <c r="GYL50" s="168"/>
      <c r="GYM50" s="172"/>
      <c r="GYN50" s="168"/>
      <c r="GYO50" s="168"/>
      <c r="GYP50" s="168"/>
      <c r="GYQ50" s="173"/>
      <c r="GYR50" s="168"/>
      <c r="GYS50" s="164"/>
      <c r="GYT50" s="167"/>
      <c r="GYU50" s="168"/>
      <c r="GYV50" s="172"/>
      <c r="GYW50" s="168"/>
      <c r="GYX50" s="168"/>
      <c r="GYY50" s="168"/>
      <c r="GYZ50" s="173"/>
      <c r="GZA50" s="168"/>
      <c r="GZB50" s="164"/>
      <c r="GZC50" s="167"/>
      <c r="GZD50" s="168"/>
      <c r="GZE50" s="172"/>
      <c r="GZF50" s="168"/>
      <c r="GZG50" s="168"/>
      <c r="GZH50" s="168"/>
      <c r="GZI50" s="173"/>
      <c r="GZJ50" s="168"/>
      <c r="GZK50" s="164"/>
      <c r="GZL50" s="167"/>
      <c r="GZM50" s="168"/>
      <c r="GZN50" s="172"/>
      <c r="GZO50" s="168"/>
      <c r="GZP50" s="168"/>
      <c r="GZQ50" s="168"/>
      <c r="GZR50" s="173"/>
      <c r="GZS50" s="168"/>
      <c r="GZT50" s="164"/>
      <c r="GZU50" s="167"/>
      <c r="GZV50" s="168"/>
      <c r="GZW50" s="172"/>
      <c r="GZX50" s="168"/>
      <c r="GZY50" s="168"/>
      <c r="GZZ50" s="168"/>
      <c r="HAA50" s="173"/>
      <c r="HAB50" s="168"/>
      <c r="HAC50" s="164"/>
      <c r="HAD50" s="167"/>
      <c r="HAE50" s="168"/>
      <c r="HAF50" s="172"/>
      <c r="HAG50" s="168"/>
      <c r="HAH50" s="168"/>
      <c r="HAI50" s="168"/>
      <c r="HAJ50" s="173"/>
      <c r="HAK50" s="168"/>
      <c r="HAL50" s="164"/>
      <c r="HAM50" s="167"/>
      <c r="HAN50" s="168"/>
      <c r="HAO50" s="172"/>
      <c r="HAP50" s="168"/>
      <c r="HAQ50" s="168"/>
      <c r="HAR50" s="168"/>
      <c r="HAS50" s="173"/>
      <c r="HAT50" s="168"/>
      <c r="HAU50" s="164"/>
      <c r="HAV50" s="167"/>
      <c r="HAW50" s="168"/>
      <c r="HAX50" s="172"/>
      <c r="HAY50" s="168"/>
      <c r="HAZ50" s="168"/>
      <c r="HBA50" s="168"/>
      <c r="HBB50" s="173"/>
      <c r="HBC50" s="168"/>
      <c r="HBD50" s="164"/>
      <c r="HBE50" s="167"/>
      <c r="HBF50" s="168"/>
      <c r="HBG50" s="172"/>
      <c r="HBH50" s="168"/>
      <c r="HBI50" s="168"/>
      <c r="HBJ50" s="168"/>
      <c r="HBK50" s="173"/>
      <c r="HBL50" s="168"/>
      <c r="HBM50" s="164"/>
      <c r="HBN50" s="167"/>
      <c r="HBO50" s="168"/>
      <c r="HBP50" s="172"/>
      <c r="HBQ50" s="168"/>
      <c r="HBR50" s="168"/>
      <c r="HBS50" s="168"/>
      <c r="HBT50" s="173"/>
      <c r="HBU50" s="168"/>
      <c r="HBV50" s="164"/>
      <c r="HBW50" s="167"/>
      <c r="HBX50" s="168"/>
      <c r="HBY50" s="172"/>
      <c r="HBZ50" s="168"/>
      <c r="HCA50" s="168"/>
      <c r="HCB50" s="168"/>
      <c r="HCC50" s="173"/>
      <c r="HCD50" s="168"/>
      <c r="HCE50" s="164"/>
      <c r="HCF50" s="167"/>
      <c r="HCG50" s="168"/>
      <c r="HCH50" s="172"/>
      <c r="HCI50" s="168"/>
      <c r="HCJ50" s="168"/>
      <c r="HCK50" s="168"/>
      <c r="HCL50" s="173"/>
      <c r="HCM50" s="168"/>
      <c r="HCN50" s="164"/>
      <c r="HCO50" s="167"/>
      <c r="HCP50" s="168"/>
      <c r="HCQ50" s="172"/>
      <c r="HCR50" s="168"/>
      <c r="HCS50" s="168"/>
      <c r="HCT50" s="168"/>
      <c r="HCU50" s="173"/>
      <c r="HCV50" s="168"/>
      <c r="HCW50" s="164"/>
      <c r="HCX50" s="167"/>
      <c r="HCY50" s="168"/>
      <c r="HCZ50" s="172"/>
      <c r="HDA50" s="168"/>
      <c r="HDB50" s="168"/>
      <c r="HDC50" s="168"/>
      <c r="HDD50" s="173"/>
      <c r="HDE50" s="168"/>
      <c r="HDF50" s="164"/>
      <c r="HDG50" s="167"/>
      <c r="HDH50" s="168"/>
      <c r="HDI50" s="172"/>
      <c r="HDJ50" s="168"/>
      <c r="HDK50" s="168"/>
      <c r="HDL50" s="168"/>
      <c r="HDM50" s="173"/>
      <c r="HDN50" s="168"/>
      <c r="HDO50" s="164"/>
      <c r="HDP50" s="167"/>
      <c r="HDQ50" s="168"/>
      <c r="HDR50" s="172"/>
      <c r="HDS50" s="168"/>
      <c r="HDT50" s="168"/>
      <c r="HDU50" s="168"/>
      <c r="HDV50" s="173"/>
      <c r="HDW50" s="168"/>
      <c r="HDX50" s="164"/>
      <c r="HDY50" s="167"/>
      <c r="HDZ50" s="168"/>
      <c r="HEA50" s="172"/>
      <c r="HEB50" s="168"/>
      <c r="HEC50" s="168"/>
      <c r="HED50" s="168"/>
      <c r="HEE50" s="173"/>
      <c r="HEF50" s="168"/>
      <c r="HEG50" s="164"/>
      <c r="HEH50" s="167"/>
      <c r="HEI50" s="168"/>
      <c r="HEJ50" s="172"/>
      <c r="HEK50" s="168"/>
      <c r="HEL50" s="168"/>
      <c r="HEM50" s="168"/>
      <c r="HEN50" s="173"/>
      <c r="HEO50" s="168"/>
      <c r="HEP50" s="164"/>
      <c r="HEQ50" s="167"/>
      <c r="HER50" s="168"/>
      <c r="HES50" s="172"/>
      <c r="HET50" s="168"/>
      <c r="HEU50" s="168"/>
      <c r="HEV50" s="168"/>
      <c r="HEW50" s="173"/>
      <c r="HEX50" s="168"/>
      <c r="HEY50" s="164"/>
      <c r="HEZ50" s="167"/>
      <c r="HFA50" s="168"/>
      <c r="HFB50" s="172"/>
      <c r="HFC50" s="168"/>
      <c r="HFD50" s="168"/>
      <c r="HFE50" s="168"/>
      <c r="HFF50" s="173"/>
      <c r="HFG50" s="168"/>
      <c r="HFH50" s="164"/>
      <c r="HFI50" s="167"/>
      <c r="HFJ50" s="168"/>
      <c r="HFK50" s="172"/>
      <c r="HFL50" s="168"/>
      <c r="HFM50" s="168"/>
      <c r="HFN50" s="168"/>
      <c r="HFO50" s="173"/>
      <c r="HFP50" s="168"/>
      <c r="HFQ50" s="164"/>
      <c r="HFR50" s="167"/>
      <c r="HFS50" s="168"/>
      <c r="HFT50" s="172"/>
      <c r="HFU50" s="168"/>
      <c r="HFV50" s="168"/>
      <c r="HFW50" s="168"/>
      <c r="HFX50" s="173"/>
      <c r="HFY50" s="168"/>
      <c r="HFZ50" s="164"/>
      <c r="HGA50" s="167"/>
      <c r="HGB50" s="168"/>
      <c r="HGC50" s="172"/>
      <c r="HGD50" s="168"/>
      <c r="HGE50" s="168"/>
      <c r="HGF50" s="168"/>
      <c r="HGG50" s="173"/>
      <c r="HGH50" s="168"/>
      <c r="HGI50" s="164"/>
      <c r="HGJ50" s="167"/>
      <c r="HGK50" s="168"/>
      <c r="HGL50" s="172"/>
      <c r="HGM50" s="168"/>
      <c r="HGN50" s="168"/>
      <c r="HGO50" s="168"/>
      <c r="HGP50" s="173"/>
      <c r="HGQ50" s="168"/>
      <c r="HGR50" s="164"/>
      <c r="HGS50" s="167"/>
      <c r="HGT50" s="168"/>
      <c r="HGU50" s="172"/>
      <c r="HGV50" s="168"/>
      <c r="HGW50" s="168"/>
      <c r="HGX50" s="168"/>
      <c r="HGY50" s="173"/>
      <c r="HGZ50" s="168"/>
      <c r="HHA50" s="164"/>
      <c r="HHB50" s="167"/>
      <c r="HHC50" s="168"/>
      <c r="HHD50" s="172"/>
      <c r="HHE50" s="168"/>
      <c r="HHF50" s="168"/>
      <c r="HHG50" s="168"/>
      <c r="HHH50" s="173"/>
      <c r="HHI50" s="168"/>
      <c r="HHJ50" s="164"/>
      <c r="HHK50" s="167"/>
      <c r="HHL50" s="168"/>
      <c r="HHM50" s="172"/>
      <c r="HHN50" s="168"/>
      <c r="HHO50" s="168"/>
      <c r="HHP50" s="168"/>
      <c r="HHQ50" s="173"/>
      <c r="HHR50" s="168"/>
      <c r="HHS50" s="164"/>
      <c r="HHT50" s="167"/>
      <c r="HHU50" s="168"/>
      <c r="HHV50" s="172"/>
      <c r="HHW50" s="168"/>
      <c r="HHX50" s="168"/>
      <c r="HHY50" s="168"/>
      <c r="HHZ50" s="173"/>
      <c r="HIA50" s="168"/>
      <c r="HIB50" s="164"/>
      <c r="HIC50" s="167"/>
      <c r="HID50" s="168"/>
      <c r="HIE50" s="172"/>
      <c r="HIF50" s="168"/>
      <c r="HIG50" s="168"/>
      <c r="HIH50" s="168"/>
      <c r="HII50" s="173"/>
      <c r="HIJ50" s="168"/>
      <c r="HIK50" s="164"/>
      <c r="HIL50" s="167"/>
      <c r="HIM50" s="168"/>
      <c r="HIN50" s="172"/>
      <c r="HIO50" s="168"/>
      <c r="HIP50" s="168"/>
      <c r="HIQ50" s="168"/>
      <c r="HIR50" s="173"/>
      <c r="HIS50" s="168"/>
      <c r="HIT50" s="164"/>
      <c r="HIU50" s="167"/>
      <c r="HIV50" s="168"/>
      <c r="HIW50" s="172"/>
      <c r="HIX50" s="168"/>
      <c r="HIY50" s="168"/>
      <c r="HIZ50" s="168"/>
      <c r="HJA50" s="173"/>
      <c r="HJB50" s="168"/>
      <c r="HJC50" s="164"/>
      <c r="HJD50" s="167"/>
      <c r="HJE50" s="168"/>
      <c r="HJF50" s="172"/>
      <c r="HJG50" s="168"/>
      <c r="HJH50" s="168"/>
      <c r="HJI50" s="168"/>
      <c r="HJJ50" s="173"/>
      <c r="HJK50" s="168"/>
      <c r="HJL50" s="164"/>
      <c r="HJM50" s="167"/>
      <c r="HJN50" s="168"/>
      <c r="HJO50" s="172"/>
      <c r="HJP50" s="168"/>
      <c r="HJQ50" s="168"/>
      <c r="HJR50" s="168"/>
      <c r="HJS50" s="173"/>
      <c r="HJT50" s="168"/>
      <c r="HJU50" s="164"/>
      <c r="HJV50" s="167"/>
      <c r="HJW50" s="168"/>
      <c r="HJX50" s="172"/>
      <c r="HJY50" s="168"/>
      <c r="HJZ50" s="168"/>
      <c r="HKA50" s="168"/>
      <c r="HKB50" s="173"/>
      <c r="HKC50" s="168"/>
      <c r="HKD50" s="164"/>
      <c r="HKE50" s="167"/>
      <c r="HKF50" s="168"/>
      <c r="HKG50" s="172"/>
      <c r="HKH50" s="168"/>
      <c r="HKI50" s="168"/>
      <c r="HKJ50" s="168"/>
      <c r="HKK50" s="173"/>
      <c r="HKL50" s="168"/>
      <c r="HKM50" s="164"/>
      <c r="HKN50" s="167"/>
      <c r="HKO50" s="168"/>
      <c r="HKP50" s="172"/>
      <c r="HKQ50" s="168"/>
      <c r="HKR50" s="168"/>
      <c r="HKS50" s="168"/>
      <c r="HKT50" s="173"/>
      <c r="HKU50" s="168"/>
      <c r="HKV50" s="164"/>
      <c r="HKW50" s="167"/>
      <c r="HKX50" s="168"/>
      <c r="HKY50" s="172"/>
      <c r="HKZ50" s="168"/>
      <c r="HLA50" s="168"/>
      <c r="HLB50" s="168"/>
      <c r="HLC50" s="173"/>
      <c r="HLD50" s="168"/>
      <c r="HLE50" s="164"/>
      <c r="HLF50" s="167"/>
      <c r="HLG50" s="168"/>
      <c r="HLH50" s="172"/>
      <c r="HLI50" s="168"/>
      <c r="HLJ50" s="168"/>
      <c r="HLK50" s="168"/>
      <c r="HLL50" s="173"/>
      <c r="HLM50" s="168"/>
      <c r="HLN50" s="164"/>
      <c r="HLO50" s="167"/>
      <c r="HLP50" s="168"/>
      <c r="HLQ50" s="172"/>
      <c r="HLR50" s="168"/>
      <c r="HLS50" s="168"/>
      <c r="HLT50" s="168"/>
      <c r="HLU50" s="173"/>
      <c r="HLV50" s="168"/>
      <c r="HLW50" s="164"/>
      <c r="HLX50" s="167"/>
      <c r="HLY50" s="168"/>
      <c r="HLZ50" s="172"/>
      <c r="HMA50" s="168"/>
      <c r="HMB50" s="168"/>
      <c r="HMC50" s="168"/>
      <c r="HMD50" s="173"/>
      <c r="HME50" s="168"/>
      <c r="HMF50" s="164"/>
      <c r="HMG50" s="167"/>
      <c r="HMH50" s="168"/>
      <c r="HMI50" s="172"/>
      <c r="HMJ50" s="168"/>
      <c r="HMK50" s="168"/>
      <c r="HML50" s="168"/>
      <c r="HMM50" s="173"/>
      <c r="HMN50" s="168"/>
      <c r="HMO50" s="164"/>
      <c r="HMP50" s="167"/>
      <c r="HMQ50" s="168"/>
      <c r="HMR50" s="172"/>
      <c r="HMS50" s="168"/>
      <c r="HMT50" s="168"/>
      <c r="HMU50" s="168"/>
      <c r="HMV50" s="173"/>
      <c r="HMW50" s="168"/>
      <c r="HMX50" s="164"/>
      <c r="HMY50" s="167"/>
      <c r="HMZ50" s="168"/>
      <c r="HNA50" s="172"/>
      <c r="HNB50" s="168"/>
      <c r="HNC50" s="168"/>
      <c r="HND50" s="168"/>
      <c r="HNE50" s="173"/>
      <c r="HNF50" s="168"/>
      <c r="HNG50" s="164"/>
      <c r="HNH50" s="167"/>
      <c r="HNI50" s="168"/>
      <c r="HNJ50" s="172"/>
      <c r="HNK50" s="168"/>
      <c r="HNL50" s="168"/>
      <c r="HNM50" s="168"/>
      <c r="HNN50" s="173"/>
      <c r="HNO50" s="168"/>
      <c r="HNP50" s="164"/>
      <c r="HNQ50" s="167"/>
      <c r="HNR50" s="168"/>
      <c r="HNS50" s="172"/>
      <c r="HNT50" s="168"/>
      <c r="HNU50" s="168"/>
      <c r="HNV50" s="168"/>
      <c r="HNW50" s="173"/>
      <c r="HNX50" s="168"/>
      <c r="HNY50" s="164"/>
      <c r="HNZ50" s="167"/>
      <c r="HOA50" s="168"/>
      <c r="HOB50" s="172"/>
      <c r="HOC50" s="168"/>
      <c r="HOD50" s="168"/>
      <c r="HOE50" s="168"/>
      <c r="HOF50" s="173"/>
      <c r="HOG50" s="168"/>
      <c r="HOH50" s="164"/>
      <c r="HOI50" s="167"/>
      <c r="HOJ50" s="168"/>
      <c r="HOK50" s="172"/>
      <c r="HOL50" s="168"/>
      <c r="HOM50" s="168"/>
      <c r="HON50" s="168"/>
      <c r="HOO50" s="173"/>
      <c r="HOP50" s="168"/>
      <c r="HOQ50" s="164"/>
      <c r="HOR50" s="167"/>
      <c r="HOS50" s="168"/>
      <c r="HOT50" s="172"/>
      <c r="HOU50" s="168"/>
      <c r="HOV50" s="168"/>
      <c r="HOW50" s="168"/>
      <c r="HOX50" s="173"/>
      <c r="HOY50" s="168"/>
      <c r="HOZ50" s="164"/>
      <c r="HPA50" s="167"/>
      <c r="HPB50" s="168"/>
      <c r="HPC50" s="172"/>
      <c r="HPD50" s="168"/>
      <c r="HPE50" s="168"/>
      <c r="HPF50" s="168"/>
      <c r="HPG50" s="173"/>
      <c r="HPH50" s="168"/>
      <c r="HPI50" s="164"/>
      <c r="HPJ50" s="167"/>
      <c r="HPK50" s="168"/>
      <c r="HPL50" s="172"/>
      <c r="HPM50" s="168"/>
      <c r="HPN50" s="168"/>
      <c r="HPO50" s="168"/>
      <c r="HPP50" s="173"/>
      <c r="HPQ50" s="168"/>
      <c r="HPR50" s="164"/>
      <c r="HPS50" s="167"/>
      <c r="HPT50" s="168"/>
      <c r="HPU50" s="172"/>
      <c r="HPV50" s="168"/>
      <c r="HPW50" s="168"/>
      <c r="HPX50" s="168"/>
      <c r="HPY50" s="173"/>
      <c r="HPZ50" s="168"/>
      <c r="HQA50" s="164"/>
      <c r="HQB50" s="167"/>
      <c r="HQC50" s="168"/>
      <c r="HQD50" s="172"/>
      <c r="HQE50" s="168"/>
      <c r="HQF50" s="168"/>
      <c r="HQG50" s="168"/>
      <c r="HQH50" s="173"/>
      <c r="HQI50" s="168"/>
      <c r="HQJ50" s="164"/>
      <c r="HQK50" s="167"/>
      <c r="HQL50" s="168"/>
      <c r="HQM50" s="172"/>
      <c r="HQN50" s="168"/>
      <c r="HQO50" s="168"/>
      <c r="HQP50" s="168"/>
      <c r="HQQ50" s="173"/>
      <c r="HQR50" s="168"/>
      <c r="HQS50" s="164"/>
      <c r="HQT50" s="167"/>
      <c r="HQU50" s="168"/>
      <c r="HQV50" s="172"/>
      <c r="HQW50" s="168"/>
      <c r="HQX50" s="168"/>
      <c r="HQY50" s="168"/>
      <c r="HQZ50" s="173"/>
      <c r="HRA50" s="168"/>
      <c r="HRB50" s="164"/>
      <c r="HRC50" s="167"/>
      <c r="HRD50" s="168"/>
      <c r="HRE50" s="172"/>
      <c r="HRF50" s="168"/>
      <c r="HRG50" s="168"/>
      <c r="HRH50" s="168"/>
      <c r="HRI50" s="173"/>
      <c r="HRJ50" s="168"/>
      <c r="HRK50" s="164"/>
      <c r="HRL50" s="167"/>
      <c r="HRM50" s="168"/>
      <c r="HRN50" s="172"/>
      <c r="HRO50" s="168"/>
      <c r="HRP50" s="168"/>
      <c r="HRQ50" s="168"/>
      <c r="HRR50" s="173"/>
      <c r="HRS50" s="168"/>
      <c r="HRT50" s="164"/>
      <c r="HRU50" s="167"/>
      <c r="HRV50" s="168"/>
      <c r="HRW50" s="172"/>
      <c r="HRX50" s="168"/>
      <c r="HRY50" s="168"/>
      <c r="HRZ50" s="168"/>
      <c r="HSA50" s="173"/>
      <c r="HSB50" s="168"/>
      <c r="HSC50" s="164"/>
      <c r="HSD50" s="167"/>
      <c r="HSE50" s="168"/>
      <c r="HSF50" s="172"/>
      <c r="HSG50" s="168"/>
      <c r="HSH50" s="168"/>
      <c r="HSI50" s="168"/>
      <c r="HSJ50" s="173"/>
      <c r="HSK50" s="168"/>
      <c r="HSL50" s="164"/>
      <c r="HSM50" s="167"/>
      <c r="HSN50" s="168"/>
      <c r="HSO50" s="172"/>
      <c r="HSP50" s="168"/>
      <c r="HSQ50" s="168"/>
      <c r="HSR50" s="168"/>
      <c r="HSS50" s="173"/>
      <c r="HST50" s="168"/>
      <c r="HSU50" s="164"/>
      <c r="HSV50" s="167"/>
      <c r="HSW50" s="168"/>
      <c r="HSX50" s="172"/>
      <c r="HSY50" s="168"/>
      <c r="HSZ50" s="168"/>
      <c r="HTA50" s="168"/>
      <c r="HTB50" s="173"/>
      <c r="HTC50" s="168"/>
      <c r="HTD50" s="164"/>
      <c r="HTE50" s="167"/>
      <c r="HTF50" s="168"/>
      <c r="HTG50" s="172"/>
      <c r="HTH50" s="168"/>
      <c r="HTI50" s="168"/>
      <c r="HTJ50" s="168"/>
      <c r="HTK50" s="173"/>
      <c r="HTL50" s="168"/>
      <c r="HTM50" s="164"/>
      <c r="HTN50" s="167"/>
      <c r="HTO50" s="168"/>
      <c r="HTP50" s="172"/>
      <c r="HTQ50" s="168"/>
      <c r="HTR50" s="168"/>
      <c r="HTS50" s="168"/>
      <c r="HTT50" s="173"/>
      <c r="HTU50" s="168"/>
      <c r="HTV50" s="164"/>
      <c r="HTW50" s="167"/>
      <c r="HTX50" s="168"/>
      <c r="HTY50" s="172"/>
      <c r="HTZ50" s="168"/>
      <c r="HUA50" s="168"/>
      <c r="HUB50" s="168"/>
      <c r="HUC50" s="173"/>
      <c r="HUD50" s="168"/>
      <c r="HUE50" s="164"/>
      <c r="HUF50" s="167"/>
      <c r="HUG50" s="168"/>
      <c r="HUH50" s="172"/>
      <c r="HUI50" s="168"/>
      <c r="HUJ50" s="168"/>
      <c r="HUK50" s="168"/>
      <c r="HUL50" s="173"/>
      <c r="HUM50" s="168"/>
      <c r="HUN50" s="164"/>
      <c r="HUO50" s="167"/>
      <c r="HUP50" s="168"/>
      <c r="HUQ50" s="172"/>
      <c r="HUR50" s="168"/>
      <c r="HUS50" s="168"/>
      <c r="HUT50" s="168"/>
      <c r="HUU50" s="173"/>
      <c r="HUV50" s="168"/>
      <c r="HUW50" s="164"/>
      <c r="HUX50" s="167"/>
      <c r="HUY50" s="168"/>
      <c r="HUZ50" s="172"/>
      <c r="HVA50" s="168"/>
      <c r="HVB50" s="168"/>
      <c r="HVC50" s="168"/>
      <c r="HVD50" s="173"/>
      <c r="HVE50" s="168"/>
      <c r="HVF50" s="164"/>
      <c r="HVG50" s="167"/>
      <c r="HVH50" s="168"/>
      <c r="HVI50" s="172"/>
      <c r="HVJ50" s="168"/>
      <c r="HVK50" s="168"/>
      <c r="HVL50" s="168"/>
      <c r="HVM50" s="173"/>
      <c r="HVN50" s="168"/>
      <c r="HVO50" s="164"/>
      <c r="HVP50" s="167"/>
      <c r="HVQ50" s="168"/>
      <c r="HVR50" s="172"/>
      <c r="HVS50" s="168"/>
      <c r="HVT50" s="168"/>
      <c r="HVU50" s="168"/>
      <c r="HVV50" s="173"/>
      <c r="HVW50" s="168"/>
      <c r="HVX50" s="164"/>
      <c r="HVY50" s="167"/>
      <c r="HVZ50" s="168"/>
      <c r="HWA50" s="172"/>
      <c r="HWB50" s="168"/>
      <c r="HWC50" s="168"/>
      <c r="HWD50" s="168"/>
      <c r="HWE50" s="173"/>
      <c r="HWF50" s="168"/>
      <c r="HWG50" s="164"/>
      <c r="HWH50" s="167"/>
      <c r="HWI50" s="168"/>
      <c r="HWJ50" s="172"/>
      <c r="HWK50" s="168"/>
      <c r="HWL50" s="168"/>
      <c r="HWM50" s="168"/>
      <c r="HWN50" s="173"/>
      <c r="HWO50" s="168"/>
      <c r="HWP50" s="164"/>
      <c r="HWQ50" s="167"/>
      <c r="HWR50" s="168"/>
      <c r="HWS50" s="172"/>
      <c r="HWT50" s="168"/>
      <c r="HWU50" s="168"/>
      <c r="HWV50" s="168"/>
      <c r="HWW50" s="173"/>
      <c r="HWX50" s="168"/>
      <c r="HWY50" s="164"/>
      <c r="HWZ50" s="167"/>
      <c r="HXA50" s="168"/>
      <c r="HXB50" s="172"/>
      <c r="HXC50" s="168"/>
      <c r="HXD50" s="168"/>
      <c r="HXE50" s="168"/>
      <c r="HXF50" s="173"/>
      <c r="HXG50" s="168"/>
      <c r="HXH50" s="164"/>
      <c r="HXI50" s="167"/>
      <c r="HXJ50" s="168"/>
      <c r="HXK50" s="172"/>
      <c r="HXL50" s="168"/>
      <c r="HXM50" s="168"/>
      <c r="HXN50" s="168"/>
      <c r="HXO50" s="173"/>
      <c r="HXP50" s="168"/>
      <c r="HXQ50" s="164"/>
      <c r="HXR50" s="167"/>
      <c r="HXS50" s="168"/>
      <c r="HXT50" s="172"/>
      <c r="HXU50" s="168"/>
      <c r="HXV50" s="168"/>
      <c r="HXW50" s="168"/>
      <c r="HXX50" s="173"/>
      <c r="HXY50" s="168"/>
      <c r="HXZ50" s="164"/>
      <c r="HYA50" s="167"/>
      <c r="HYB50" s="168"/>
      <c r="HYC50" s="172"/>
      <c r="HYD50" s="168"/>
      <c r="HYE50" s="168"/>
      <c r="HYF50" s="168"/>
      <c r="HYG50" s="173"/>
      <c r="HYH50" s="168"/>
      <c r="HYI50" s="164"/>
      <c r="HYJ50" s="167"/>
      <c r="HYK50" s="168"/>
      <c r="HYL50" s="172"/>
      <c r="HYM50" s="168"/>
      <c r="HYN50" s="168"/>
      <c r="HYO50" s="168"/>
      <c r="HYP50" s="173"/>
      <c r="HYQ50" s="168"/>
      <c r="HYR50" s="164"/>
      <c r="HYS50" s="167"/>
      <c r="HYT50" s="168"/>
      <c r="HYU50" s="172"/>
      <c r="HYV50" s="168"/>
      <c r="HYW50" s="168"/>
      <c r="HYX50" s="168"/>
      <c r="HYY50" s="173"/>
      <c r="HYZ50" s="168"/>
      <c r="HZA50" s="164"/>
      <c r="HZB50" s="167"/>
      <c r="HZC50" s="168"/>
      <c r="HZD50" s="172"/>
      <c r="HZE50" s="168"/>
      <c r="HZF50" s="168"/>
      <c r="HZG50" s="168"/>
      <c r="HZH50" s="173"/>
      <c r="HZI50" s="168"/>
      <c r="HZJ50" s="164"/>
      <c r="HZK50" s="167"/>
      <c r="HZL50" s="168"/>
      <c r="HZM50" s="172"/>
      <c r="HZN50" s="168"/>
      <c r="HZO50" s="168"/>
      <c r="HZP50" s="168"/>
      <c r="HZQ50" s="173"/>
      <c r="HZR50" s="168"/>
      <c r="HZS50" s="164"/>
      <c r="HZT50" s="167"/>
      <c r="HZU50" s="168"/>
      <c r="HZV50" s="172"/>
      <c r="HZW50" s="168"/>
      <c r="HZX50" s="168"/>
      <c r="HZY50" s="168"/>
      <c r="HZZ50" s="173"/>
      <c r="IAA50" s="168"/>
      <c r="IAB50" s="164"/>
      <c r="IAC50" s="167"/>
      <c r="IAD50" s="168"/>
      <c r="IAE50" s="172"/>
      <c r="IAF50" s="168"/>
      <c r="IAG50" s="168"/>
      <c r="IAH50" s="168"/>
      <c r="IAI50" s="173"/>
      <c r="IAJ50" s="168"/>
      <c r="IAK50" s="164"/>
      <c r="IAL50" s="167"/>
      <c r="IAM50" s="168"/>
      <c r="IAN50" s="172"/>
      <c r="IAO50" s="168"/>
      <c r="IAP50" s="168"/>
      <c r="IAQ50" s="168"/>
      <c r="IAR50" s="173"/>
      <c r="IAS50" s="168"/>
      <c r="IAT50" s="164"/>
      <c r="IAU50" s="167"/>
      <c r="IAV50" s="168"/>
      <c r="IAW50" s="172"/>
      <c r="IAX50" s="168"/>
      <c r="IAY50" s="168"/>
      <c r="IAZ50" s="168"/>
      <c r="IBA50" s="173"/>
      <c r="IBB50" s="168"/>
      <c r="IBC50" s="164"/>
      <c r="IBD50" s="167"/>
      <c r="IBE50" s="168"/>
      <c r="IBF50" s="172"/>
      <c r="IBG50" s="168"/>
      <c r="IBH50" s="168"/>
      <c r="IBI50" s="168"/>
      <c r="IBJ50" s="173"/>
      <c r="IBK50" s="168"/>
      <c r="IBL50" s="164"/>
      <c r="IBM50" s="167"/>
      <c r="IBN50" s="168"/>
      <c r="IBO50" s="172"/>
      <c r="IBP50" s="168"/>
      <c r="IBQ50" s="168"/>
      <c r="IBR50" s="168"/>
      <c r="IBS50" s="173"/>
      <c r="IBT50" s="168"/>
      <c r="IBU50" s="164"/>
      <c r="IBV50" s="167"/>
      <c r="IBW50" s="168"/>
      <c r="IBX50" s="172"/>
      <c r="IBY50" s="168"/>
      <c r="IBZ50" s="168"/>
      <c r="ICA50" s="168"/>
      <c r="ICB50" s="173"/>
      <c r="ICC50" s="168"/>
      <c r="ICD50" s="164"/>
      <c r="ICE50" s="167"/>
      <c r="ICF50" s="168"/>
      <c r="ICG50" s="172"/>
      <c r="ICH50" s="168"/>
      <c r="ICI50" s="168"/>
      <c r="ICJ50" s="168"/>
      <c r="ICK50" s="173"/>
      <c r="ICL50" s="168"/>
      <c r="ICM50" s="164"/>
      <c r="ICN50" s="167"/>
      <c r="ICO50" s="168"/>
      <c r="ICP50" s="172"/>
      <c r="ICQ50" s="168"/>
      <c r="ICR50" s="168"/>
      <c r="ICS50" s="168"/>
      <c r="ICT50" s="173"/>
      <c r="ICU50" s="168"/>
      <c r="ICV50" s="164"/>
      <c r="ICW50" s="167"/>
      <c r="ICX50" s="168"/>
      <c r="ICY50" s="172"/>
      <c r="ICZ50" s="168"/>
      <c r="IDA50" s="168"/>
      <c r="IDB50" s="168"/>
      <c r="IDC50" s="173"/>
      <c r="IDD50" s="168"/>
      <c r="IDE50" s="164"/>
      <c r="IDF50" s="167"/>
      <c r="IDG50" s="168"/>
      <c r="IDH50" s="172"/>
      <c r="IDI50" s="168"/>
      <c r="IDJ50" s="168"/>
      <c r="IDK50" s="168"/>
      <c r="IDL50" s="173"/>
      <c r="IDM50" s="168"/>
      <c r="IDN50" s="164"/>
      <c r="IDO50" s="167"/>
      <c r="IDP50" s="168"/>
      <c r="IDQ50" s="172"/>
      <c r="IDR50" s="168"/>
      <c r="IDS50" s="168"/>
      <c r="IDT50" s="168"/>
      <c r="IDU50" s="173"/>
      <c r="IDV50" s="168"/>
      <c r="IDW50" s="164"/>
      <c r="IDX50" s="167"/>
      <c r="IDY50" s="168"/>
      <c r="IDZ50" s="172"/>
      <c r="IEA50" s="168"/>
      <c r="IEB50" s="168"/>
      <c r="IEC50" s="168"/>
      <c r="IED50" s="173"/>
      <c r="IEE50" s="168"/>
      <c r="IEF50" s="164"/>
      <c r="IEG50" s="167"/>
      <c r="IEH50" s="168"/>
      <c r="IEI50" s="172"/>
      <c r="IEJ50" s="168"/>
      <c r="IEK50" s="168"/>
      <c r="IEL50" s="168"/>
      <c r="IEM50" s="173"/>
      <c r="IEN50" s="168"/>
      <c r="IEO50" s="164"/>
      <c r="IEP50" s="167"/>
      <c r="IEQ50" s="168"/>
      <c r="IER50" s="172"/>
      <c r="IES50" s="168"/>
      <c r="IET50" s="168"/>
      <c r="IEU50" s="168"/>
      <c r="IEV50" s="173"/>
      <c r="IEW50" s="168"/>
      <c r="IEX50" s="164"/>
      <c r="IEY50" s="167"/>
      <c r="IEZ50" s="168"/>
      <c r="IFA50" s="172"/>
      <c r="IFB50" s="168"/>
      <c r="IFC50" s="168"/>
      <c r="IFD50" s="168"/>
      <c r="IFE50" s="173"/>
      <c r="IFF50" s="168"/>
      <c r="IFG50" s="164"/>
      <c r="IFH50" s="167"/>
      <c r="IFI50" s="168"/>
      <c r="IFJ50" s="172"/>
      <c r="IFK50" s="168"/>
      <c r="IFL50" s="168"/>
      <c r="IFM50" s="168"/>
      <c r="IFN50" s="173"/>
      <c r="IFO50" s="168"/>
      <c r="IFP50" s="164"/>
      <c r="IFQ50" s="167"/>
      <c r="IFR50" s="168"/>
      <c r="IFS50" s="172"/>
      <c r="IFT50" s="168"/>
      <c r="IFU50" s="168"/>
      <c r="IFV50" s="168"/>
      <c r="IFW50" s="173"/>
      <c r="IFX50" s="168"/>
      <c r="IFY50" s="164"/>
      <c r="IFZ50" s="167"/>
      <c r="IGA50" s="168"/>
      <c r="IGB50" s="172"/>
      <c r="IGC50" s="168"/>
      <c r="IGD50" s="168"/>
      <c r="IGE50" s="168"/>
      <c r="IGF50" s="173"/>
      <c r="IGG50" s="168"/>
      <c r="IGH50" s="164"/>
      <c r="IGI50" s="167"/>
      <c r="IGJ50" s="168"/>
      <c r="IGK50" s="172"/>
      <c r="IGL50" s="168"/>
      <c r="IGM50" s="168"/>
      <c r="IGN50" s="168"/>
      <c r="IGO50" s="173"/>
      <c r="IGP50" s="168"/>
      <c r="IGQ50" s="164"/>
      <c r="IGR50" s="167"/>
      <c r="IGS50" s="168"/>
      <c r="IGT50" s="172"/>
      <c r="IGU50" s="168"/>
      <c r="IGV50" s="168"/>
      <c r="IGW50" s="168"/>
      <c r="IGX50" s="173"/>
      <c r="IGY50" s="168"/>
      <c r="IGZ50" s="164"/>
      <c r="IHA50" s="167"/>
      <c r="IHB50" s="168"/>
      <c r="IHC50" s="172"/>
      <c r="IHD50" s="168"/>
      <c r="IHE50" s="168"/>
      <c r="IHF50" s="168"/>
      <c r="IHG50" s="173"/>
      <c r="IHH50" s="168"/>
      <c r="IHI50" s="164"/>
      <c r="IHJ50" s="167"/>
      <c r="IHK50" s="168"/>
      <c r="IHL50" s="172"/>
      <c r="IHM50" s="168"/>
      <c r="IHN50" s="168"/>
      <c r="IHO50" s="168"/>
      <c r="IHP50" s="173"/>
      <c r="IHQ50" s="168"/>
      <c r="IHR50" s="164"/>
      <c r="IHS50" s="167"/>
      <c r="IHT50" s="168"/>
      <c r="IHU50" s="172"/>
      <c r="IHV50" s="168"/>
      <c r="IHW50" s="168"/>
      <c r="IHX50" s="168"/>
      <c r="IHY50" s="173"/>
      <c r="IHZ50" s="168"/>
      <c r="IIA50" s="164"/>
      <c r="IIB50" s="167"/>
      <c r="IIC50" s="168"/>
      <c r="IID50" s="172"/>
      <c r="IIE50" s="168"/>
      <c r="IIF50" s="168"/>
      <c r="IIG50" s="168"/>
      <c r="IIH50" s="173"/>
      <c r="III50" s="168"/>
      <c r="IIJ50" s="164"/>
      <c r="IIK50" s="167"/>
      <c r="IIL50" s="168"/>
      <c r="IIM50" s="172"/>
      <c r="IIN50" s="168"/>
      <c r="IIO50" s="168"/>
      <c r="IIP50" s="168"/>
      <c r="IIQ50" s="173"/>
      <c r="IIR50" s="168"/>
      <c r="IIS50" s="164"/>
      <c r="IIT50" s="167"/>
      <c r="IIU50" s="168"/>
      <c r="IIV50" s="172"/>
      <c r="IIW50" s="168"/>
      <c r="IIX50" s="168"/>
      <c r="IIY50" s="168"/>
      <c r="IIZ50" s="173"/>
      <c r="IJA50" s="168"/>
      <c r="IJB50" s="164"/>
      <c r="IJC50" s="167"/>
      <c r="IJD50" s="168"/>
      <c r="IJE50" s="172"/>
      <c r="IJF50" s="168"/>
      <c r="IJG50" s="168"/>
      <c r="IJH50" s="168"/>
      <c r="IJI50" s="173"/>
      <c r="IJJ50" s="168"/>
      <c r="IJK50" s="164"/>
      <c r="IJL50" s="167"/>
      <c r="IJM50" s="168"/>
      <c r="IJN50" s="172"/>
      <c r="IJO50" s="168"/>
      <c r="IJP50" s="168"/>
      <c r="IJQ50" s="168"/>
      <c r="IJR50" s="173"/>
      <c r="IJS50" s="168"/>
      <c r="IJT50" s="164"/>
      <c r="IJU50" s="167"/>
      <c r="IJV50" s="168"/>
      <c r="IJW50" s="172"/>
      <c r="IJX50" s="168"/>
      <c r="IJY50" s="168"/>
      <c r="IJZ50" s="168"/>
      <c r="IKA50" s="173"/>
      <c r="IKB50" s="168"/>
      <c r="IKC50" s="164"/>
      <c r="IKD50" s="167"/>
      <c r="IKE50" s="168"/>
      <c r="IKF50" s="172"/>
      <c r="IKG50" s="168"/>
      <c r="IKH50" s="168"/>
      <c r="IKI50" s="168"/>
      <c r="IKJ50" s="173"/>
      <c r="IKK50" s="168"/>
      <c r="IKL50" s="164"/>
      <c r="IKM50" s="167"/>
      <c r="IKN50" s="168"/>
      <c r="IKO50" s="172"/>
      <c r="IKP50" s="168"/>
      <c r="IKQ50" s="168"/>
      <c r="IKR50" s="168"/>
      <c r="IKS50" s="173"/>
      <c r="IKT50" s="168"/>
      <c r="IKU50" s="164"/>
      <c r="IKV50" s="167"/>
      <c r="IKW50" s="168"/>
      <c r="IKX50" s="172"/>
      <c r="IKY50" s="168"/>
      <c r="IKZ50" s="168"/>
      <c r="ILA50" s="168"/>
      <c r="ILB50" s="173"/>
      <c r="ILC50" s="168"/>
      <c r="ILD50" s="164"/>
      <c r="ILE50" s="167"/>
      <c r="ILF50" s="168"/>
      <c r="ILG50" s="172"/>
      <c r="ILH50" s="168"/>
      <c r="ILI50" s="168"/>
      <c r="ILJ50" s="168"/>
      <c r="ILK50" s="173"/>
      <c r="ILL50" s="168"/>
      <c r="ILM50" s="164"/>
      <c r="ILN50" s="167"/>
      <c r="ILO50" s="168"/>
      <c r="ILP50" s="172"/>
      <c r="ILQ50" s="168"/>
      <c r="ILR50" s="168"/>
      <c r="ILS50" s="168"/>
      <c r="ILT50" s="173"/>
      <c r="ILU50" s="168"/>
      <c r="ILV50" s="164"/>
      <c r="ILW50" s="167"/>
      <c r="ILX50" s="168"/>
      <c r="ILY50" s="172"/>
      <c r="ILZ50" s="168"/>
      <c r="IMA50" s="168"/>
      <c r="IMB50" s="168"/>
      <c r="IMC50" s="173"/>
      <c r="IMD50" s="168"/>
      <c r="IME50" s="164"/>
      <c r="IMF50" s="167"/>
      <c r="IMG50" s="168"/>
      <c r="IMH50" s="172"/>
      <c r="IMI50" s="168"/>
      <c r="IMJ50" s="168"/>
      <c r="IMK50" s="168"/>
      <c r="IML50" s="173"/>
      <c r="IMM50" s="168"/>
      <c r="IMN50" s="164"/>
      <c r="IMO50" s="167"/>
      <c r="IMP50" s="168"/>
      <c r="IMQ50" s="172"/>
      <c r="IMR50" s="168"/>
      <c r="IMS50" s="168"/>
      <c r="IMT50" s="168"/>
      <c r="IMU50" s="173"/>
      <c r="IMV50" s="168"/>
      <c r="IMW50" s="164"/>
      <c r="IMX50" s="167"/>
      <c r="IMY50" s="168"/>
      <c r="IMZ50" s="172"/>
      <c r="INA50" s="168"/>
      <c r="INB50" s="168"/>
      <c r="INC50" s="168"/>
      <c r="IND50" s="173"/>
      <c r="INE50" s="168"/>
      <c r="INF50" s="164"/>
      <c r="ING50" s="167"/>
      <c r="INH50" s="168"/>
      <c r="INI50" s="172"/>
      <c r="INJ50" s="168"/>
      <c r="INK50" s="168"/>
      <c r="INL50" s="168"/>
      <c r="INM50" s="173"/>
      <c r="INN50" s="168"/>
      <c r="INO50" s="164"/>
      <c r="INP50" s="167"/>
      <c r="INQ50" s="168"/>
      <c r="INR50" s="172"/>
      <c r="INS50" s="168"/>
      <c r="INT50" s="168"/>
      <c r="INU50" s="168"/>
      <c r="INV50" s="173"/>
      <c r="INW50" s="168"/>
      <c r="INX50" s="164"/>
      <c r="INY50" s="167"/>
      <c r="INZ50" s="168"/>
      <c r="IOA50" s="172"/>
      <c r="IOB50" s="168"/>
      <c r="IOC50" s="168"/>
      <c r="IOD50" s="168"/>
      <c r="IOE50" s="173"/>
      <c r="IOF50" s="168"/>
      <c r="IOG50" s="164"/>
      <c r="IOH50" s="167"/>
      <c r="IOI50" s="168"/>
      <c r="IOJ50" s="172"/>
      <c r="IOK50" s="168"/>
      <c r="IOL50" s="168"/>
      <c r="IOM50" s="168"/>
      <c r="ION50" s="173"/>
      <c r="IOO50" s="168"/>
      <c r="IOP50" s="164"/>
      <c r="IOQ50" s="167"/>
      <c r="IOR50" s="168"/>
      <c r="IOS50" s="172"/>
      <c r="IOT50" s="168"/>
      <c r="IOU50" s="168"/>
      <c r="IOV50" s="168"/>
      <c r="IOW50" s="173"/>
      <c r="IOX50" s="168"/>
      <c r="IOY50" s="164"/>
      <c r="IOZ50" s="167"/>
      <c r="IPA50" s="168"/>
      <c r="IPB50" s="172"/>
      <c r="IPC50" s="168"/>
      <c r="IPD50" s="168"/>
      <c r="IPE50" s="168"/>
      <c r="IPF50" s="173"/>
      <c r="IPG50" s="168"/>
      <c r="IPH50" s="164"/>
      <c r="IPI50" s="167"/>
      <c r="IPJ50" s="168"/>
      <c r="IPK50" s="172"/>
      <c r="IPL50" s="168"/>
      <c r="IPM50" s="168"/>
      <c r="IPN50" s="168"/>
      <c r="IPO50" s="173"/>
      <c r="IPP50" s="168"/>
      <c r="IPQ50" s="164"/>
      <c r="IPR50" s="167"/>
      <c r="IPS50" s="168"/>
      <c r="IPT50" s="172"/>
      <c r="IPU50" s="168"/>
      <c r="IPV50" s="168"/>
      <c r="IPW50" s="168"/>
      <c r="IPX50" s="173"/>
      <c r="IPY50" s="168"/>
      <c r="IPZ50" s="164"/>
      <c r="IQA50" s="167"/>
      <c r="IQB50" s="168"/>
      <c r="IQC50" s="172"/>
      <c r="IQD50" s="168"/>
      <c r="IQE50" s="168"/>
      <c r="IQF50" s="168"/>
      <c r="IQG50" s="173"/>
      <c r="IQH50" s="168"/>
      <c r="IQI50" s="164"/>
      <c r="IQJ50" s="167"/>
      <c r="IQK50" s="168"/>
      <c r="IQL50" s="172"/>
      <c r="IQM50" s="168"/>
      <c r="IQN50" s="168"/>
      <c r="IQO50" s="168"/>
      <c r="IQP50" s="173"/>
      <c r="IQQ50" s="168"/>
      <c r="IQR50" s="164"/>
      <c r="IQS50" s="167"/>
      <c r="IQT50" s="168"/>
      <c r="IQU50" s="172"/>
      <c r="IQV50" s="168"/>
      <c r="IQW50" s="168"/>
      <c r="IQX50" s="168"/>
      <c r="IQY50" s="173"/>
      <c r="IQZ50" s="168"/>
      <c r="IRA50" s="164"/>
      <c r="IRB50" s="167"/>
      <c r="IRC50" s="168"/>
      <c r="IRD50" s="172"/>
      <c r="IRE50" s="168"/>
      <c r="IRF50" s="168"/>
      <c r="IRG50" s="168"/>
      <c r="IRH50" s="173"/>
      <c r="IRI50" s="168"/>
      <c r="IRJ50" s="164"/>
      <c r="IRK50" s="167"/>
      <c r="IRL50" s="168"/>
      <c r="IRM50" s="172"/>
      <c r="IRN50" s="168"/>
      <c r="IRO50" s="168"/>
      <c r="IRP50" s="168"/>
      <c r="IRQ50" s="173"/>
      <c r="IRR50" s="168"/>
      <c r="IRS50" s="164"/>
      <c r="IRT50" s="167"/>
      <c r="IRU50" s="168"/>
      <c r="IRV50" s="172"/>
      <c r="IRW50" s="168"/>
      <c r="IRX50" s="168"/>
      <c r="IRY50" s="168"/>
      <c r="IRZ50" s="173"/>
      <c r="ISA50" s="168"/>
      <c r="ISB50" s="164"/>
      <c r="ISC50" s="167"/>
      <c r="ISD50" s="168"/>
      <c r="ISE50" s="172"/>
      <c r="ISF50" s="168"/>
      <c r="ISG50" s="168"/>
      <c r="ISH50" s="168"/>
      <c r="ISI50" s="173"/>
      <c r="ISJ50" s="168"/>
      <c r="ISK50" s="164"/>
      <c r="ISL50" s="167"/>
      <c r="ISM50" s="168"/>
      <c r="ISN50" s="172"/>
      <c r="ISO50" s="168"/>
      <c r="ISP50" s="168"/>
      <c r="ISQ50" s="168"/>
      <c r="ISR50" s="173"/>
      <c r="ISS50" s="168"/>
      <c r="IST50" s="164"/>
      <c r="ISU50" s="167"/>
      <c r="ISV50" s="168"/>
      <c r="ISW50" s="172"/>
      <c r="ISX50" s="168"/>
      <c r="ISY50" s="168"/>
      <c r="ISZ50" s="168"/>
      <c r="ITA50" s="173"/>
      <c r="ITB50" s="168"/>
      <c r="ITC50" s="164"/>
      <c r="ITD50" s="167"/>
      <c r="ITE50" s="168"/>
      <c r="ITF50" s="172"/>
      <c r="ITG50" s="168"/>
      <c r="ITH50" s="168"/>
      <c r="ITI50" s="168"/>
      <c r="ITJ50" s="173"/>
      <c r="ITK50" s="168"/>
      <c r="ITL50" s="164"/>
      <c r="ITM50" s="167"/>
      <c r="ITN50" s="168"/>
      <c r="ITO50" s="172"/>
      <c r="ITP50" s="168"/>
      <c r="ITQ50" s="168"/>
      <c r="ITR50" s="168"/>
      <c r="ITS50" s="173"/>
      <c r="ITT50" s="168"/>
      <c r="ITU50" s="164"/>
      <c r="ITV50" s="167"/>
      <c r="ITW50" s="168"/>
      <c r="ITX50" s="172"/>
      <c r="ITY50" s="168"/>
      <c r="ITZ50" s="168"/>
      <c r="IUA50" s="168"/>
      <c r="IUB50" s="173"/>
      <c r="IUC50" s="168"/>
      <c r="IUD50" s="164"/>
      <c r="IUE50" s="167"/>
      <c r="IUF50" s="168"/>
      <c r="IUG50" s="172"/>
      <c r="IUH50" s="168"/>
      <c r="IUI50" s="168"/>
      <c r="IUJ50" s="168"/>
      <c r="IUK50" s="173"/>
      <c r="IUL50" s="168"/>
      <c r="IUM50" s="164"/>
      <c r="IUN50" s="167"/>
      <c r="IUO50" s="168"/>
      <c r="IUP50" s="172"/>
      <c r="IUQ50" s="168"/>
      <c r="IUR50" s="168"/>
      <c r="IUS50" s="168"/>
      <c r="IUT50" s="173"/>
      <c r="IUU50" s="168"/>
      <c r="IUV50" s="164"/>
      <c r="IUW50" s="167"/>
      <c r="IUX50" s="168"/>
      <c r="IUY50" s="172"/>
      <c r="IUZ50" s="168"/>
      <c r="IVA50" s="168"/>
      <c r="IVB50" s="168"/>
      <c r="IVC50" s="173"/>
      <c r="IVD50" s="168"/>
      <c r="IVE50" s="164"/>
      <c r="IVF50" s="167"/>
      <c r="IVG50" s="168"/>
      <c r="IVH50" s="172"/>
      <c r="IVI50" s="168"/>
      <c r="IVJ50" s="168"/>
      <c r="IVK50" s="168"/>
      <c r="IVL50" s="173"/>
      <c r="IVM50" s="168"/>
      <c r="IVN50" s="164"/>
      <c r="IVO50" s="167"/>
      <c r="IVP50" s="168"/>
      <c r="IVQ50" s="172"/>
      <c r="IVR50" s="168"/>
      <c r="IVS50" s="168"/>
      <c r="IVT50" s="168"/>
      <c r="IVU50" s="173"/>
      <c r="IVV50" s="168"/>
      <c r="IVW50" s="164"/>
      <c r="IVX50" s="167"/>
      <c r="IVY50" s="168"/>
      <c r="IVZ50" s="172"/>
      <c r="IWA50" s="168"/>
      <c r="IWB50" s="168"/>
      <c r="IWC50" s="168"/>
      <c r="IWD50" s="173"/>
      <c r="IWE50" s="168"/>
      <c r="IWF50" s="164"/>
      <c r="IWG50" s="167"/>
      <c r="IWH50" s="168"/>
      <c r="IWI50" s="172"/>
      <c r="IWJ50" s="168"/>
      <c r="IWK50" s="168"/>
      <c r="IWL50" s="168"/>
      <c r="IWM50" s="173"/>
      <c r="IWN50" s="168"/>
      <c r="IWO50" s="164"/>
      <c r="IWP50" s="167"/>
      <c r="IWQ50" s="168"/>
      <c r="IWR50" s="172"/>
      <c r="IWS50" s="168"/>
      <c r="IWT50" s="168"/>
      <c r="IWU50" s="168"/>
      <c r="IWV50" s="173"/>
      <c r="IWW50" s="168"/>
      <c r="IWX50" s="164"/>
      <c r="IWY50" s="167"/>
      <c r="IWZ50" s="168"/>
      <c r="IXA50" s="172"/>
      <c r="IXB50" s="168"/>
      <c r="IXC50" s="168"/>
      <c r="IXD50" s="168"/>
      <c r="IXE50" s="173"/>
      <c r="IXF50" s="168"/>
      <c r="IXG50" s="164"/>
      <c r="IXH50" s="167"/>
      <c r="IXI50" s="168"/>
      <c r="IXJ50" s="172"/>
      <c r="IXK50" s="168"/>
      <c r="IXL50" s="168"/>
      <c r="IXM50" s="168"/>
      <c r="IXN50" s="173"/>
      <c r="IXO50" s="168"/>
      <c r="IXP50" s="164"/>
      <c r="IXQ50" s="167"/>
      <c r="IXR50" s="168"/>
      <c r="IXS50" s="172"/>
      <c r="IXT50" s="168"/>
      <c r="IXU50" s="168"/>
      <c r="IXV50" s="168"/>
      <c r="IXW50" s="173"/>
      <c r="IXX50" s="168"/>
      <c r="IXY50" s="164"/>
      <c r="IXZ50" s="167"/>
      <c r="IYA50" s="168"/>
      <c r="IYB50" s="172"/>
      <c r="IYC50" s="168"/>
      <c r="IYD50" s="168"/>
      <c r="IYE50" s="168"/>
      <c r="IYF50" s="173"/>
      <c r="IYG50" s="168"/>
      <c r="IYH50" s="164"/>
      <c r="IYI50" s="167"/>
      <c r="IYJ50" s="168"/>
      <c r="IYK50" s="172"/>
      <c r="IYL50" s="168"/>
      <c r="IYM50" s="168"/>
      <c r="IYN50" s="168"/>
      <c r="IYO50" s="173"/>
      <c r="IYP50" s="168"/>
      <c r="IYQ50" s="164"/>
      <c r="IYR50" s="167"/>
      <c r="IYS50" s="168"/>
      <c r="IYT50" s="172"/>
      <c r="IYU50" s="168"/>
      <c r="IYV50" s="168"/>
      <c r="IYW50" s="168"/>
      <c r="IYX50" s="173"/>
      <c r="IYY50" s="168"/>
      <c r="IYZ50" s="164"/>
      <c r="IZA50" s="167"/>
      <c r="IZB50" s="168"/>
      <c r="IZC50" s="172"/>
      <c r="IZD50" s="168"/>
      <c r="IZE50" s="168"/>
      <c r="IZF50" s="168"/>
      <c r="IZG50" s="173"/>
      <c r="IZH50" s="168"/>
      <c r="IZI50" s="164"/>
      <c r="IZJ50" s="167"/>
      <c r="IZK50" s="168"/>
      <c r="IZL50" s="172"/>
      <c r="IZM50" s="168"/>
      <c r="IZN50" s="168"/>
      <c r="IZO50" s="168"/>
      <c r="IZP50" s="173"/>
      <c r="IZQ50" s="168"/>
      <c r="IZR50" s="164"/>
      <c r="IZS50" s="167"/>
      <c r="IZT50" s="168"/>
      <c r="IZU50" s="172"/>
      <c r="IZV50" s="168"/>
      <c r="IZW50" s="168"/>
      <c r="IZX50" s="168"/>
      <c r="IZY50" s="173"/>
      <c r="IZZ50" s="168"/>
      <c r="JAA50" s="164"/>
      <c r="JAB50" s="167"/>
      <c r="JAC50" s="168"/>
      <c r="JAD50" s="172"/>
      <c r="JAE50" s="168"/>
      <c r="JAF50" s="168"/>
      <c r="JAG50" s="168"/>
      <c r="JAH50" s="173"/>
      <c r="JAI50" s="168"/>
      <c r="JAJ50" s="164"/>
      <c r="JAK50" s="167"/>
      <c r="JAL50" s="168"/>
      <c r="JAM50" s="172"/>
      <c r="JAN50" s="168"/>
      <c r="JAO50" s="168"/>
      <c r="JAP50" s="168"/>
      <c r="JAQ50" s="173"/>
      <c r="JAR50" s="168"/>
      <c r="JAS50" s="164"/>
      <c r="JAT50" s="167"/>
      <c r="JAU50" s="168"/>
      <c r="JAV50" s="172"/>
      <c r="JAW50" s="168"/>
      <c r="JAX50" s="168"/>
      <c r="JAY50" s="168"/>
      <c r="JAZ50" s="173"/>
      <c r="JBA50" s="168"/>
      <c r="JBB50" s="164"/>
      <c r="JBC50" s="167"/>
      <c r="JBD50" s="168"/>
      <c r="JBE50" s="172"/>
      <c r="JBF50" s="168"/>
      <c r="JBG50" s="168"/>
      <c r="JBH50" s="168"/>
      <c r="JBI50" s="173"/>
      <c r="JBJ50" s="168"/>
      <c r="JBK50" s="164"/>
      <c r="JBL50" s="167"/>
      <c r="JBM50" s="168"/>
      <c r="JBN50" s="172"/>
      <c r="JBO50" s="168"/>
      <c r="JBP50" s="168"/>
      <c r="JBQ50" s="168"/>
      <c r="JBR50" s="173"/>
      <c r="JBS50" s="168"/>
      <c r="JBT50" s="164"/>
      <c r="JBU50" s="167"/>
      <c r="JBV50" s="168"/>
      <c r="JBW50" s="172"/>
      <c r="JBX50" s="168"/>
      <c r="JBY50" s="168"/>
      <c r="JBZ50" s="168"/>
      <c r="JCA50" s="173"/>
      <c r="JCB50" s="168"/>
      <c r="JCC50" s="164"/>
      <c r="JCD50" s="167"/>
      <c r="JCE50" s="168"/>
      <c r="JCF50" s="172"/>
      <c r="JCG50" s="168"/>
      <c r="JCH50" s="168"/>
      <c r="JCI50" s="168"/>
      <c r="JCJ50" s="173"/>
      <c r="JCK50" s="168"/>
      <c r="JCL50" s="164"/>
      <c r="JCM50" s="167"/>
      <c r="JCN50" s="168"/>
      <c r="JCO50" s="172"/>
      <c r="JCP50" s="168"/>
      <c r="JCQ50" s="168"/>
      <c r="JCR50" s="168"/>
      <c r="JCS50" s="173"/>
      <c r="JCT50" s="168"/>
      <c r="JCU50" s="164"/>
      <c r="JCV50" s="167"/>
      <c r="JCW50" s="168"/>
      <c r="JCX50" s="172"/>
      <c r="JCY50" s="168"/>
      <c r="JCZ50" s="168"/>
      <c r="JDA50" s="168"/>
      <c r="JDB50" s="173"/>
      <c r="JDC50" s="168"/>
      <c r="JDD50" s="164"/>
      <c r="JDE50" s="167"/>
      <c r="JDF50" s="168"/>
      <c r="JDG50" s="172"/>
      <c r="JDH50" s="168"/>
      <c r="JDI50" s="168"/>
      <c r="JDJ50" s="168"/>
      <c r="JDK50" s="173"/>
      <c r="JDL50" s="168"/>
      <c r="JDM50" s="164"/>
      <c r="JDN50" s="167"/>
      <c r="JDO50" s="168"/>
      <c r="JDP50" s="172"/>
      <c r="JDQ50" s="168"/>
      <c r="JDR50" s="168"/>
      <c r="JDS50" s="168"/>
      <c r="JDT50" s="173"/>
      <c r="JDU50" s="168"/>
      <c r="JDV50" s="164"/>
      <c r="JDW50" s="167"/>
      <c r="JDX50" s="168"/>
      <c r="JDY50" s="172"/>
      <c r="JDZ50" s="168"/>
      <c r="JEA50" s="168"/>
      <c r="JEB50" s="168"/>
      <c r="JEC50" s="173"/>
      <c r="JED50" s="168"/>
      <c r="JEE50" s="164"/>
      <c r="JEF50" s="167"/>
      <c r="JEG50" s="168"/>
      <c r="JEH50" s="172"/>
      <c r="JEI50" s="168"/>
      <c r="JEJ50" s="168"/>
      <c r="JEK50" s="168"/>
      <c r="JEL50" s="173"/>
      <c r="JEM50" s="168"/>
      <c r="JEN50" s="164"/>
      <c r="JEO50" s="167"/>
      <c r="JEP50" s="168"/>
      <c r="JEQ50" s="172"/>
      <c r="JER50" s="168"/>
      <c r="JES50" s="168"/>
      <c r="JET50" s="168"/>
      <c r="JEU50" s="173"/>
      <c r="JEV50" s="168"/>
      <c r="JEW50" s="164"/>
      <c r="JEX50" s="167"/>
      <c r="JEY50" s="168"/>
      <c r="JEZ50" s="172"/>
      <c r="JFA50" s="168"/>
      <c r="JFB50" s="168"/>
      <c r="JFC50" s="168"/>
      <c r="JFD50" s="173"/>
      <c r="JFE50" s="168"/>
      <c r="JFF50" s="164"/>
      <c r="JFG50" s="167"/>
      <c r="JFH50" s="168"/>
      <c r="JFI50" s="172"/>
      <c r="JFJ50" s="168"/>
      <c r="JFK50" s="168"/>
      <c r="JFL50" s="168"/>
      <c r="JFM50" s="173"/>
      <c r="JFN50" s="168"/>
      <c r="JFO50" s="164"/>
      <c r="JFP50" s="167"/>
      <c r="JFQ50" s="168"/>
      <c r="JFR50" s="172"/>
      <c r="JFS50" s="168"/>
      <c r="JFT50" s="168"/>
      <c r="JFU50" s="168"/>
      <c r="JFV50" s="173"/>
      <c r="JFW50" s="168"/>
      <c r="JFX50" s="164"/>
      <c r="JFY50" s="167"/>
      <c r="JFZ50" s="168"/>
      <c r="JGA50" s="172"/>
      <c r="JGB50" s="168"/>
      <c r="JGC50" s="168"/>
      <c r="JGD50" s="168"/>
      <c r="JGE50" s="173"/>
      <c r="JGF50" s="168"/>
      <c r="JGG50" s="164"/>
      <c r="JGH50" s="167"/>
      <c r="JGI50" s="168"/>
      <c r="JGJ50" s="172"/>
      <c r="JGK50" s="168"/>
      <c r="JGL50" s="168"/>
      <c r="JGM50" s="168"/>
      <c r="JGN50" s="173"/>
      <c r="JGO50" s="168"/>
      <c r="JGP50" s="164"/>
      <c r="JGQ50" s="167"/>
      <c r="JGR50" s="168"/>
      <c r="JGS50" s="172"/>
      <c r="JGT50" s="168"/>
      <c r="JGU50" s="168"/>
      <c r="JGV50" s="168"/>
      <c r="JGW50" s="173"/>
      <c r="JGX50" s="168"/>
      <c r="JGY50" s="164"/>
      <c r="JGZ50" s="167"/>
      <c r="JHA50" s="168"/>
      <c r="JHB50" s="172"/>
      <c r="JHC50" s="168"/>
      <c r="JHD50" s="168"/>
      <c r="JHE50" s="168"/>
      <c r="JHF50" s="173"/>
      <c r="JHG50" s="168"/>
      <c r="JHH50" s="164"/>
      <c r="JHI50" s="167"/>
      <c r="JHJ50" s="168"/>
      <c r="JHK50" s="172"/>
      <c r="JHL50" s="168"/>
      <c r="JHM50" s="168"/>
      <c r="JHN50" s="168"/>
      <c r="JHO50" s="173"/>
      <c r="JHP50" s="168"/>
      <c r="JHQ50" s="164"/>
      <c r="JHR50" s="167"/>
      <c r="JHS50" s="168"/>
      <c r="JHT50" s="172"/>
      <c r="JHU50" s="168"/>
      <c r="JHV50" s="168"/>
      <c r="JHW50" s="168"/>
      <c r="JHX50" s="173"/>
      <c r="JHY50" s="168"/>
      <c r="JHZ50" s="164"/>
      <c r="JIA50" s="167"/>
      <c r="JIB50" s="168"/>
      <c r="JIC50" s="172"/>
      <c r="JID50" s="168"/>
      <c r="JIE50" s="168"/>
      <c r="JIF50" s="168"/>
      <c r="JIG50" s="173"/>
      <c r="JIH50" s="168"/>
      <c r="JII50" s="164"/>
      <c r="JIJ50" s="167"/>
      <c r="JIK50" s="168"/>
      <c r="JIL50" s="172"/>
      <c r="JIM50" s="168"/>
      <c r="JIN50" s="168"/>
      <c r="JIO50" s="168"/>
      <c r="JIP50" s="173"/>
      <c r="JIQ50" s="168"/>
      <c r="JIR50" s="164"/>
      <c r="JIS50" s="167"/>
      <c r="JIT50" s="168"/>
      <c r="JIU50" s="172"/>
      <c r="JIV50" s="168"/>
      <c r="JIW50" s="168"/>
      <c r="JIX50" s="168"/>
      <c r="JIY50" s="173"/>
      <c r="JIZ50" s="168"/>
      <c r="JJA50" s="164"/>
      <c r="JJB50" s="167"/>
      <c r="JJC50" s="168"/>
      <c r="JJD50" s="172"/>
      <c r="JJE50" s="168"/>
      <c r="JJF50" s="168"/>
      <c r="JJG50" s="168"/>
      <c r="JJH50" s="173"/>
      <c r="JJI50" s="168"/>
      <c r="JJJ50" s="164"/>
      <c r="JJK50" s="167"/>
      <c r="JJL50" s="168"/>
      <c r="JJM50" s="172"/>
      <c r="JJN50" s="168"/>
      <c r="JJO50" s="168"/>
      <c r="JJP50" s="168"/>
      <c r="JJQ50" s="173"/>
      <c r="JJR50" s="168"/>
      <c r="JJS50" s="164"/>
      <c r="JJT50" s="167"/>
      <c r="JJU50" s="168"/>
      <c r="JJV50" s="172"/>
      <c r="JJW50" s="168"/>
      <c r="JJX50" s="168"/>
      <c r="JJY50" s="168"/>
      <c r="JJZ50" s="173"/>
      <c r="JKA50" s="168"/>
      <c r="JKB50" s="164"/>
      <c r="JKC50" s="167"/>
      <c r="JKD50" s="168"/>
      <c r="JKE50" s="172"/>
      <c r="JKF50" s="168"/>
      <c r="JKG50" s="168"/>
      <c r="JKH50" s="168"/>
      <c r="JKI50" s="173"/>
      <c r="JKJ50" s="168"/>
      <c r="JKK50" s="164"/>
      <c r="JKL50" s="167"/>
      <c r="JKM50" s="168"/>
      <c r="JKN50" s="172"/>
      <c r="JKO50" s="168"/>
      <c r="JKP50" s="168"/>
      <c r="JKQ50" s="168"/>
      <c r="JKR50" s="173"/>
      <c r="JKS50" s="168"/>
      <c r="JKT50" s="164"/>
      <c r="JKU50" s="167"/>
      <c r="JKV50" s="168"/>
      <c r="JKW50" s="172"/>
      <c r="JKX50" s="168"/>
      <c r="JKY50" s="168"/>
      <c r="JKZ50" s="168"/>
      <c r="JLA50" s="173"/>
      <c r="JLB50" s="168"/>
      <c r="JLC50" s="164"/>
      <c r="JLD50" s="167"/>
      <c r="JLE50" s="168"/>
      <c r="JLF50" s="172"/>
      <c r="JLG50" s="168"/>
      <c r="JLH50" s="168"/>
      <c r="JLI50" s="168"/>
      <c r="JLJ50" s="173"/>
      <c r="JLK50" s="168"/>
      <c r="JLL50" s="164"/>
      <c r="JLM50" s="167"/>
      <c r="JLN50" s="168"/>
      <c r="JLO50" s="172"/>
      <c r="JLP50" s="168"/>
      <c r="JLQ50" s="168"/>
      <c r="JLR50" s="168"/>
      <c r="JLS50" s="173"/>
      <c r="JLT50" s="168"/>
      <c r="JLU50" s="164"/>
      <c r="JLV50" s="167"/>
      <c r="JLW50" s="168"/>
      <c r="JLX50" s="172"/>
      <c r="JLY50" s="168"/>
      <c r="JLZ50" s="168"/>
      <c r="JMA50" s="168"/>
      <c r="JMB50" s="173"/>
      <c r="JMC50" s="168"/>
      <c r="JMD50" s="164"/>
      <c r="JME50" s="167"/>
      <c r="JMF50" s="168"/>
      <c r="JMG50" s="172"/>
      <c r="JMH50" s="168"/>
      <c r="JMI50" s="168"/>
      <c r="JMJ50" s="168"/>
      <c r="JMK50" s="173"/>
      <c r="JML50" s="168"/>
      <c r="JMM50" s="164"/>
      <c r="JMN50" s="167"/>
      <c r="JMO50" s="168"/>
      <c r="JMP50" s="172"/>
      <c r="JMQ50" s="168"/>
      <c r="JMR50" s="168"/>
      <c r="JMS50" s="168"/>
      <c r="JMT50" s="173"/>
      <c r="JMU50" s="168"/>
      <c r="JMV50" s="164"/>
      <c r="JMW50" s="167"/>
      <c r="JMX50" s="168"/>
      <c r="JMY50" s="172"/>
      <c r="JMZ50" s="168"/>
      <c r="JNA50" s="168"/>
      <c r="JNB50" s="168"/>
      <c r="JNC50" s="173"/>
      <c r="JND50" s="168"/>
      <c r="JNE50" s="164"/>
      <c r="JNF50" s="167"/>
      <c r="JNG50" s="168"/>
      <c r="JNH50" s="172"/>
      <c r="JNI50" s="168"/>
      <c r="JNJ50" s="168"/>
      <c r="JNK50" s="168"/>
      <c r="JNL50" s="173"/>
      <c r="JNM50" s="168"/>
      <c r="JNN50" s="164"/>
      <c r="JNO50" s="167"/>
      <c r="JNP50" s="168"/>
      <c r="JNQ50" s="172"/>
      <c r="JNR50" s="168"/>
      <c r="JNS50" s="168"/>
      <c r="JNT50" s="168"/>
      <c r="JNU50" s="173"/>
      <c r="JNV50" s="168"/>
      <c r="JNW50" s="164"/>
      <c r="JNX50" s="167"/>
      <c r="JNY50" s="168"/>
      <c r="JNZ50" s="172"/>
      <c r="JOA50" s="168"/>
      <c r="JOB50" s="168"/>
      <c r="JOC50" s="168"/>
      <c r="JOD50" s="173"/>
      <c r="JOE50" s="168"/>
      <c r="JOF50" s="164"/>
      <c r="JOG50" s="167"/>
      <c r="JOH50" s="168"/>
      <c r="JOI50" s="172"/>
      <c r="JOJ50" s="168"/>
      <c r="JOK50" s="168"/>
      <c r="JOL50" s="168"/>
      <c r="JOM50" s="173"/>
      <c r="JON50" s="168"/>
      <c r="JOO50" s="164"/>
      <c r="JOP50" s="167"/>
      <c r="JOQ50" s="168"/>
      <c r="JOR50" s="172"/>
      <c r="JOS50" s="168"/>
      <c r="JOT50" s="168"/>
      <c r="JOU50" s="168"/>
      <c r="JOV50" s="173"/>
      <c r="JOW50" s="168"/>
      <c r="JOX50" s="164"/>
      <c r="JOY50" s="167"/>
      <c r="JOZ50" s="168"/>
      <c r="JPA50" s="172"/>
      <c r="JPB50" s="168"/>
      <c r="JPC50" s="168"/>
      <c r="JPD50" s="168"/>
      <c r="JPE50" s="173"/>
      <c r="JPF50" s="168"/>
      <c r="JPG50" s="164"/>
      <c r="JPH50" s="167"/>
      <c r="JPI50" s="168"/>
      <c r="JPJ50" s="172"/>
      <c r="JPK50" s="168"/>
      <c r="JPL50" s="168"/>
      <c r="JPM50" s="168"/>
      <c r="JPN50" s="173"/>
      <c r="JPO50" s="168"/>
      <c r="JPP50" s="164"/>
      <c r="JPQ50" s="167"/>
      <c r="JPR50" s="168"/>
      <c r="JPS50" s="172"/>
      <c r="JPT50" s="168"/>
      <c r="JPU50" s="168"/>
      <c r="JPV50" s="168"/>
      <c r="JPW50" s="173"/>
      <c r="JPX50" s="168"/>
      <c r="JPY50" s="164"/>
      <c r="JPZ50" s="167"/>
      <c r="JQA50" s="168"/>
      <c r="JQB50" s="172"/>
      <c r="JQC50" s="168"/>
      <c r="JQD50" s="168"/>
      <c r="JQE50" s="168"/>
      <c r="JQF50" s="173"/>
      <c r="JQG50" s="168"/>
      <c r="JQH50" s="164"/>
      <c r="JQI50" s="167"/>
      <c r="JQJ50" s="168"/>
      <c r="JQK50" s="172"/>
      <c r="JQL50" s="168"/>
      <c r="JQM50" s="168"/>
      <c r="JQN50" s="168"/>
      <c r="JQO50" s="173"/>
      <c r="JQP50" s="168"/>
      <c r="JQQ50" s="164"/>
      <c r="JQR50" s="167"/>
      <c r="JQS50" s="168"/>
      <c r="JQT50" s="172"/>
      <c r="JQU50" s="168"/>
      <c r="JQV50" s="168"/>
      <c r="JQW50" s="168"/>
      <c r="JQX50" s="173"/>
      <c r="JQY50" s="168"/>
      <c r="JQZ50" s="164"/>
      <c r="JRA50" s="167"/>
      <c r="JRB50" s="168"/>
      <c r="JRC50" s="172"/>
      <c r="JRD50" s="168"/>
      <c r="JRE50" s="168"/>
      <c r="JRF50" s="168"/>
      <c r="JRG50" s="173"/>
      <c r="JRH50" s="168"/>
      <c r="JRI50" s="164"/>
      <c r="JRJ50" s="167"/>
      <c r="JRK50" s="168"/>
      <c r="JRL50" s="172"/>
      <c r="JRM50" s="168"/>
      <c r="JRN50" s="168"/>
      <c r="JRO50" s="168"/>
      <c r="JRP50" s="173"/>
      <c r="JRQ50" s="168"/>
      <c r="JRR50" s="164"/>
      <c r="JRS50" s="167"/>
      <c r="JRT50" s="168"/>
      <c r="JRU50" s="172"/>
      <c r="JRV50" s="168"/>
      <c r="JRW50" s="168"/>
      <c r="JRX50" s="168"/>
      <c r="JRY50" s="173"/>
      <c r="JRZ50" s="168"/>
      <c r="JSA50" s="164"/>
      <c r="JSB50" s="167"/>
      <c r="JSC50" s="168"/>
      <c r="JSD50" s="172"/>
      <c r="JSE50" s="168"/>
      <c r="JSF50" s="168"/>
      <c r="JSG50" s="168"/>
      <c r="JSH50" s="173"/>
      <c r="JSI50" s="168"/>
      <c r="JSJ50" s="164"/>
      <c r="JSK50" s="167"/>
      <c r="JSL50" s="168"/>
      <c r="JSM50" s="172"/>
      <c r="JSN50" s="168"/>
      <c r="JSO50" s="168"/>
      <c r="JSP50" s="168"/>
      <c r="JSQ50" s="173"/>
      <c r="JSR50" s="168"/>
      <c r="JSS50" s="164"/>
      <c r="JST50" s="167"/>
      <c r="JSU50" s="168"/>
      <c r="JSV50" s="172"/>
      <c r="JSW50" s="168"/>
      <c r="JSX50" s="168"/>
      <c r="JSY50" s="168"/>
      <c r="JSZ50" s="173"/>
      <c r="JTA50" s="168"/>
      <c r="JTB50" s="164"/>
      <c r="JTC50" s="167"/>
      <c r="JTD50" s="168"/>
      <c r="JTE50" s="172"/>
      <c r="JTF50" s="168"/>
      <c r="JTG50" s="168"/>
      <c r="JTH50" s="168"/>
      <c r="JTI50" s="173"/>
      <c r="JTJ50" s="168"/>
      <c r="JTK50" s="164"/>
      <c r="JTL50" s="167"/>
      <c r="JTM50" s="168"/>
      <c r="JTN50" s="172"/>
      <c r="JTO50" s="168"/>
      <c r="JTP50" s="168"/>
      <c r="JTQ50" s="168"/>
      <c r="JTR50" s="173"/>
      <c r="JTS50" s="168"/>
      <c r="JTT50" s="164"/>
      <c r="JTU50" s="167"/>
      <c r="JTV50" s="168"/>
      <c r="JTW50" s="172"/>
      <c r="JTX50" s="168"/>
      <c r="JTY50" s="168"/>
      <c r="JTZ50" s="168"/>
      <c r="JUA50" s="173"/>
      <c r="JUB50" s="168"/>
      <c r="JUC50" s="164"/>
      <c r="JUD50" s="167"/>
      <c r="JUE50" s="168"/>
      <c r="JUF50" s="172"/>
      <c r="JUG50" s="168"/>
      <c r="JUH50" s="168"/>
      <c r="JUI50" s="168"/>
      <c r="JUJ50" s="173"/>
      <c r="JUK50" s="168"/>
      <c r="JUL50" s="164"/>
      <c r="JUM50" s="167"/>
      <c r="JUN50" s="168"/>
      <c r="JUO50" s="172"/>
      <c r="JUP50" s="168"/>
      <c r="JUQ50" s="168"/>
      <c r="JUR50" s="168"/>
      <c r="JUS50" s="173"/>
      <c r="JUT50" s="168"/>
      <c r="JUU50" s="164"/>
      <c r="JUV50" s="167"/>
      <c r="JUW50" s="168"/>
      <c r="JUX50" s="172"/>
      <c r="JUY50" s="168"/>
      <c r="JUZ50" s="168"/>
      <c r="JVA50" s="168"/>
      <c r="JVB50" s="173"/>
      <c r="JVC50" s="168"/>
      <c r="JVD50" s="164"/>
      <c r="JVE50" s="167"/>
      <c r="JVF50" s="168"/>
      <c r="JVG50" s="172"/>
      <c r="JVH50" s="168"/>
      <c r="JVI50" s="168"/>
      <c r="JVJ50" s="168"/>
      <c r="JVK50" s="173"/>
      <c r="JVL50" s="168"/>
      <c r="JVM50" s="164"/>
      <c r="JVN50" s="167"/>
      <c r="JVO50" s="168"/>
      <c r="JVP50" s="172"/>
      <c r="JVQ50" s="168"/>
      <c r="JVR50" s="168"/>
      <c r="JVS50" s="168"/>
      <c r="JVT50" s="173"/>
      <c r="JVU50" s="168"/>
      <c r="JVV50" s="164"/>
      <c r="JVW50" s="167"/>
      <c r="JVX50" s="168"/>
      <c r="JVY50" s="172"/>
      <c r="JVZ50" s="168"/>
      <c r="JWA50" s="168"/>
      <c r="JWB50" s="168"/>
      <c r="JWC50" s="173"/>
      <c r="JWD50" s="168"/>
      <c r="JWE50" s="164"/>
      <c r="JWF50" s="167"/>
      <c r="JWG50" s="168"/>
      <c r="JWH50" s="172"/>
      <c r="JWI50" s="168"/>
      <c r="JWJ50" s="168"/>
      <c r="JWK50" s="168"/>
      <c r="JWL50" s="173"/>
      <c r="JWM50" s="168"/>
      <c r="JWN50" s="164"/>
      <c r="JWO50" s="167"/>
      <c r="JWP50" s="168"/>
      <c r="JWQ50" s="172"/>
      <c r="JWR50" s="168"/>
      <c r="JWS50" s="168"/>
      <c r="JWT50" s="168"/>
      <c r="JWU50" s="173"/>
      <c r="JWV50" s="168"/>
      <c r="JWW50" s="164"/>
      <c r="JWX50" s="167"/>
      <c r="JWY50" s="168"/>
      <c r="JWZ50" s="172"/>
      <c r="JXA50" s="168"/>
      <c r="JXB50" s="168"/>
      <c r="JXC50" s="168"/>
      <c r="JXD50" s="173"/>
      <c r="JXE50" s="168"/>
      <c r="JXF50" s="164"/>
      <c r="JXG50" s="167"/>
      <c r="JXH50" s="168"/>
      <c r="JXI50" s="172"/>
      <c r="JXJ50" s="168"/>
      <c r="JXK50" s="168"/>
      <c r="JXL50" s="168"/>
      <c r="JXM50" s="173"/>
      <c r="JXN50" s="168"/>
      <c r="JXO50" s="164"/>
      <c r="JXP50" s="167"/>
      <c r="JXQ50" s="168"/>
      <c r="JXR50" s="172"/>
      <c r="JXS50" s="168"/>
      <c r="JXT50" s="168"/>
      <c r="JXU50" s="168"/>
      <c r="JXV50" s="173"/>
      <c r="JXW50" s="168"/>
      <c r="JXX50" s="164"/>
      <c r="JXY50" s="167"/>
      <c r="JXZ50" s="168"/>
      <c r="JYA50" s="172"/>
      <c r="JYB50" s="168"/>
      <c r="JYC50" s="168"/>
      <c r="JYD50" s="168"/>
      <c r="JYE50" s="173"/>
      <c r="JYF50" s="168"/>
      <c r="JYG50" s="164"/>
      <c r="JYH50" s="167"/>
      <c r="JYI50" s="168"/>
      <c r="JYJ50" s="172"/>
      <c r="JYK50" s="168"/>
      <c r="JYL50" s="168"/>
      <c r="JYM50" s="168"/>
      <c r="JYN50" s="173"/>
      <c r="JYO50" s="168"/>
      <c r="JYP50" s="164"/>
      <c r="JYQ50" s="167"/>
      <c r="JYR50" s="168"/>
      <c r="JYS50" s="172"/>
      <c r="JYT50" s="168"/>
      <c r="JYU50" s="168"/>
      <c r="JYV50" s="168"/>
      <c r="JYW50" s="173"/>
      <c r="JYX50" s="168"/>
      <c r="JYY50" s="164"/>
      <c r="JYZ50" s="167"/>
      <c r="JZA50" s="168"/>
      <c r="JZB50" s="172"/>
      <c r="JZC50" s="168"/>
      <c r="JZD50" s="168"/>
      <c r="JZE50" s="168"/>
      <c r="JZF50" s="173"/>
      <c r="JZG50" s="168"/>
      <c r="JZH50" s="164"/>
      <c r="JZI50" s="167"/>
      <c r="JZJ50" s="168"/>
      <c r="JZK50" s="172"/>
      <c r="JZL50" s="168"/>
      <c r="JZM50" s="168"/>
      <c r="JZN50" s="168"/>
      <c r="JZO50" s="173"/>
      <c r="JZP50" s="168"/>
      <c r="JZQ50" s="164"/>
      <c r="JZR50" s="167"/>
      <c r="JZS50" s="168"/>
      <c r="JZT50" s="172"/>
      <c r="JZU50" s="168"/>
      <c r="JZV50" s="168"/>
      <c r="JZW50" s="168"/>
      <c r="JZX50" s="173"/>
      <c r="JZY50" s="168"/>
      <c r="JZZ50" s="164"/>
      <c r="KAA50" s="167"/>
      <c r="KAB50" s="168"/>
      <c r="KAC50" s="172"/>
      <c r="KAD50" s="168"/>
      <c r="KAE50" s="168"/>
      <c r="KAF50" s="168"/>
      <c r="KAG50" s="173"/>
      <c r="KAH50" s="168"/>
      <c r="KAI50" s="164"/>
      <c r="KAJ50" s="167"/>
      <c r="KAK50" s="168"/>
      <c r="KAL50" s="172"/>
      <c r="KAM50" s="168"/>
      <c r="KAN50" s="168"/>
      <c r="KAO50" s="168"/>
      <c r="KAP50" s="173"/>
      <c r="KAQ50" s="168"/>
      <c r="KAR50" s="164"/>
      <c r="KAS50" s="167"/>
      <c r="KAT50" s="168"/>
      <c r="KAU50" s="172"/>
      <c r="KAV50" s="168"/>
      <c r="KAW50" s="168"/>
      <c r="KAX50" s="168"/>
      <c r="KAY50" s="173"/>
      <c r="KAZ50" s="168"/>
      <c r="KBA50" s="164"/>
      <c r="KBB50" s="167"/>
      <c r="KBC50" s="168"/>
      <c r="KBD50" s="172"/>
      <c r="KBE50" s="168"/>
      <c r="KBF50" s="168"/>
      <c r="KBG50" s="168"/>
      <c r="KBH50" s="173"/>
      <c r="KBI50" s="168"/>
      <c r="KBJ50" s="164"/>
      <c r="KBK50" s="167"/>
      <c r="KBL50" s="168"/>
      <c r="KBM50" s="172"/>
      <c r="KBN50" s="168"/>
      <c r="KBO50" s="168"/>
      <c r="KBP50" s="168"/>
      <c r="KBQ50" s="173"/>
      <c r="KBR50" s="168"/>
      <c r="KBS50" s="164"/>
      <c r="KBT50" s="167"/>
      <c r="KBU50" s="168"/>
      <c r="KBV50" s="172"/>
      <c r="KBW50" s="168"/>
      <c r="KBX50" s="168"/>
      <c r="KBY50" s="168"/>
      <c r="KBZ50" s="173"/>
      <c r="KCA50" s="168"/>
      <c r="KCB50" s="164"/>
      <c r="KCC50" s="167"/>
      <c r="KCD50" s="168"/>
      <c r="KCE50" s="172"/>
      <c r="KCF50" s="168"/>
      <c r="KCG50" s="168"/>
      <c r="KCH50" s="168"/>
      <c r="KCI50" s="173"/>
      <c r="KCJ50" s="168"/>
      <c r="KCK50" s="164"/>
      <c r="KCL50" s="167"/>
      <c r="KCM50" s="168"/>
      <c r="KCN50" s="172"/>
      <c r="KCO50" s="168"/>
      <c r="KCP50" s="168"/>
      <c r="KCQ50" s="168"/>
      <c r="KCR50" s="173"/>
      <c r="KCS50" s="168"/>
      <c r="KCT50" s="164"/>
      <c r="KCU50" s="167"/>
      <c r="KCV50" s="168"/>
      <c r="KCW50" s="172"/>
      <c r="KCX50" s="168"/>
      <c r="KCY50" s="168"/>
      <c r="KCZ50" s="168"/>
      <c r="KDA50" s="173"/>
      <c r="KDB50" s="168"/>
      <c r="KDC50" s="164"/>
      <c r="KDD50" s="167"/>
      <c r="KDE50" s="168"/>
      <c r="KDF50" s="172"/>
      <c r="KDG50" s="168"/>
      <c r="KDH50" s="168"/>
      <c r="KDI50" s="168"/>
      <c r="KDJ50" s="173"/>
      <c r="KDK50" s="168"/>
      <c r="KDL50" s="164"/>
      <c r="KDM50" s="167"/>
      <c r="KDN50" s="168"/>
      <c r="KDO50" s="172"/>
      <c r="KDP50" s="168"/>
      <c r="KDQ50" s="168"/>
      <c r="KDR50" s="168"/>
      <c r="KDS50" s="173"/>
      <c r="KDT50" s="168"/>
      <c r="KDU50" s="164"/>
      <c r="KDV50" s="167"/>
      <c r="KDW50" s="168"/>
      <c r="KDX50" s="172"/>
      <c r="KDY50" s="168"/>
      <c r="KDZ50" s="168"/>
      <c r="KEA50" s="168"/>
      <c r="KEB50" s="173"/>
      <c r="KEC50" s="168"/>
      <c r="KED50" s="164"/>
      <c r="KEE50" s="167"/>
      <c r="KEF50" s="168"/>
      <c r="KEG50" s="172"/>
      <c r="KEH50" s="168"/>
      <c r="KEI50" s="168"/>
      <c r="KEJ50" s="168"/>
      <c r="KEK50" s="173"/>
      <c r="KEL50" s="168"/>
      <c r="KEM50" s="164"/>
      <c r="KEN50" s="167"/>
      <c r="KEO50" s="168"/>
      <c r="KEP50" s="172"/>
      <c r="KEQ50" s="168"/>
      <c r="KER50" s="168"/>
      <c r="KES50" s="168"/>
      <c r="KET50" s="173"/>
      <c r="KEU50" s="168"/>
      <c r="KEV50" s="164"/>
      <c r="KEW50" s="167"/>
      <c r="KEX50" s="168"/>
      <c r="KEY50" s="172"/>
      <c r="KEZ50" s="168"/>
      <c r="KFA50" s="168"/>
      <c r="KFB50" s="168"/>
      <c r="KFC50" s="173"/>
      <c r="KFD50" s="168"/>
      <c r="KFE50" s="164"/>
      <c r="KFF50" s="167"/>
      <c r="KFG50" s="168"/>
      <c r="KFH50" s="172"/>
      <c r="KFI50" s="168"/>
      <c r="KFJ50" s="168"/>
      <c r="KFK50" s="168"/>
      <c r="KFL50" s="173"/>
      <c r="KFM50" s="168"/>
      <c r="KFN50" s="164"/>
      <c r="KFO50" s="167"/>
      <c r="KFP50" s="168"/>
      <c r="KFQ50" s="172"/>
      <c r="KFR50" s="168"/>
      <c r="KFS50" s="168"/>
      <c r="KFT50" s="168"/>
      <c r="KFU50" s="173"/>
      <c r="KFV50" s="168"/>
      <c r="KFW50" s="164"/>
      <c r="KFX50" s="167"/>
      <c r="KFY50" s="168"/>
      <c r="KFZ50" s="172"/>
      <c r="KGA50" s="168"/>
      <c r="KGB50" s="168"/>
      <c r="KGC50" s="168"/>
      <c r="KGD50" s="173"/>
      <c r="KGE50" s="168"/>
      <c r="KGF50" s="164"/>
      <c r="KGG50" s="167"/>
      <c r="KGH50" s="168"/>
      <c r="KGI50" s="172"/>
      <c r="KGJ50" s="168"/>
      <c r="KGK50" s="168"/>
      <c r="KGL50" s="168"/>
      <c r="KGM50" s="173"/>
      <c r="KGN50" s="168"/>
      <c r="KGO50" s="164"/>
      <c r="KGP50" s="167"/>
      <c r="KGQ50" s="168"/>
      <c r="KGR50" s="172"/>
      <c r="KGS50" s="168"/>
      <c r="KGT50" s="168"/>
      <c r="KGU50" s="168"/>
      <c r="KGV50" s="173"/>
      <c r="KGW50" s="168"/>
      <c r="KGX50" s="164"/>
      <c r="KGY50" s="167"/>
      <c r="KGZ50" s="168"/>
      <c r="KHA50" s="172"/>
      <c r="KHB50" s="168"/>
      <c r="KHC50" s="168"/>
      <c r="KHD50" s="168"/>
      <c r="KHE50" s="173"/>
      <c r="KHF50" s="168"/>
      <c r="KHG50" s="164"/>
      <c r="KHH50" s="167"/>
      <c r="KHI50" s="168"/>
      <c r="KHJ50" s="172"/>
      <c r="KHK50" s="168"/>
      <c r="KHL50" s="168"/>
      <c r="KHM50" s="168"/>
      <c r="KHN50" s="173"/>
      <c r="KHO50" s="168"/>
      <c r="KHP50" s="164"/>
      <c r="KHQ50" s="167"/>
      <c r="KHR50" s="168"/>
      <c r="KHS50" s="172"/>
      <c r="KHT50" s="168"/>
      <c r="KHU50" s="168"/>
      <c r="KHV50" s="168"/>
      <c r="KHW50" s="173"/>
      <c r="KHX50" s="168"/>
      <c r="KHY50" s="164"/>
      <c r="KHZ50" s="167"/>
      <c r="KIA50" s="168"/>
      <c r="KIB50" s="172"/>
      <c r="KIC50" s="168"/>
      <c r="KID50" s="168"/>
      <c r="KIE50" s="168"/>
      <c r="KIF50" s="173"/>
      <c r="KIG50" s="168"/>
      <c r="KIH50" s="164"/>
      <c r="KII50" s="167"/>
      <c r="KIJ50" s="168"/>
      <c r="KIK50" s="172"/>
      <c r="KIL50" s="168"/>
      <c r="KIM50" s="168"/>
      <c r="KIN50" s="168"/>
      <c r="KIO50" s="173"/>
      <c r="KIP50" s="168"/>
      <c r="KIQ50" s="164"/>
      <c r="KIR50" s="167"/>
      <c r="KIS50" s="168"/>
      <c r="KIT50" s="172"/>
      <c r="KIU50" s="168"/>
      <c r="KIV50" s="168"/>
      <c r="KIW50" s="168"/>
      <c r="KIX50" s="173"/>
      <c r="KIY50" s="168"/>
      <c r="KIZ50" s="164"/>
      <c r="KJA50" s="167"/>
      <c r="KJB50" s="168"/>
      <c r="KJC50" s="172"/>
      <c r="KJD50" s="168"/>
      <c r="KJE50" s="168"/>
      <c r="KJF50" s="168"/>
      <c r="KJG50" s="173"/>
      <c r="KJH50" s="168"/>
      <c r="KJI50" s="164"/>
      <c r="KJJ50" s="167"/>
      <c r="KJK50" s="168"/>
      <c r="KJL50" s="172"/>
      <c r="KJM50" s="168"/>
      <c r="KJN50" s="168"/>
      <c r="KJO50" s="168"/>
      <c r="KJP50" s="173"/>
      <c r="KJQ50" s="168"/>
      <c r="KJR50" s="164"/>
      <c r="KJS50" s="167"/>
      <c r="KJT50" s="168"/>
      <c r="KJU50" s="172"/>
      <c r="KJV50" s="168"/>
      <c r="KJW50" s="168"/>
      <c r="KJX50" s="168"/>
      <c r="KJY50" s="173"/>
      <c r="KJZ50" s="168"/>
      <c r="KKA50" s="164"/>
      <c r="KKB50" s="167"/>
      <c r="KKC50" s="168"/>
      <c r="KKD50" s="172"/>
      <c r="KKE50" s="168"/>
      <c r="KKF50" s="168"/>
      <c r="KKG50" s="168"/>
      <c r="KKH50" s="173"/>
      <c r="KKI50" s="168"/>
      <c r="KKJ50" s="164"/>
      <c r="KKK50" s="167"/>
      <c r="KKL50" s="168"/>
      <c r="KKM50" s="172"/>
      <c r="KKN50" s="168"/>
      <c r="KKO50" s="168"/>
      <c r="KKP50" s="168"/>
      <c r="KKQ50" s="173"/>
      <c r="KKR50" s="168"/>
      <c r="KKS50" s="164"/>
      <c r="KKT50" s="167"/>
      <c r="KKU50" s="168"/>
      <c r="KKV50" s="172"/>
      <c r="KKW50" s="168"/>
      <c r="KKX50" s="168"/>
      <c r="KKY50" s="168"/>
      <c r="KKZ50" s="173"/>
      <c r="KLA50" s="168"/>
      <c r="KLB50" s="164"/>
      <c r="KLC50" s="167"/>
      <c r="KLD50" s="168"/>
      <c r="KLE50" s="172"/>
      <c r="KLF50" s="168"/>
      <c r="KLG50" s="168"/>
      <c r="KLH50" s="168"/>
      <c r="KLI50" s="173"/>
      <c r="KLJ50" s="168"/>
      <c r="KLK50" s="164"/>
      <c r="KLL50" s="167"/>
      <c r="KLM50" s="168"/>
      <c r="KLN50" s="172"/>
      <c r="KLO50" s="168"/>
      <c r="KLP50" s="168"/>
      <c r="KLQ50" s="168"/>
      <c r="KLR50" s="173"/>
      <c r="KLS50" s="168"/>
      <c r="KLT50" s="164"/>
      <c r="KLU50" s="167"/>
      <c r="KLV50" s="168"/>
      <c r="KLW50" s="172"/>
      <c r="KLX50" s="168"/>
      <c r="KLY50" s="168"/>
      <c r="KLZ50" s="168"/>
      <c r="KMA50" s="173"/>
      <c r="KMB50" s="168"/>
      <c r="KMC50" s="164"/>
      <c r="KMD50" s="167"/>
      <c r="KME50" s="168"/>
      <c r="KMF50" s="172"/>
      <c r="KMG50" s="168"/>
      <c r="KMH50" s="168"/>
      <c r="KMI50" s="168"/>
      <c r="KMJ50" s="173"/>
      <c r="KMK50" s="168"/>
      <c r="KML50" s="164"/>
      <c r="KMM50" s="167"/>
      <c r="KMN50" s="168"/>
      <c r="KMO50" s="172"/>
      <c r="KMP50" s="168"/>
      <c r="KMQ50" s="168"/>
      <c r="KMR50" s="168"/>
      <c r="KMS50" s="173"/>
      <c r="KMT50" s="168"/>
      <c r="KMU50" s="164"/>
      <c r="KMV50" s="167"/>
      <c r="KMW50" s="168"/>
      <c r="KMX50" s="172"/>
      <c r="KMY50" s="168"/>
      <c r="KMZ50" s="168"/>
      <c r="KNA50" s="168"/>
      <c r="KNB50" s="173"/>
      <c r="KNC50" s="168"/>
      <c r="KND50" s="164"/>
      <c r="KNE50" s="167"/>
      <c r="KNF50" s="168"/>
      <c r="KNG50" s="172"/>
      <c r="KNH50" s="168"/>
      <c r="KNI50" s="168"/>
      <c r="KNJ50" s="168"/>
      <c r="KNK50" s="173"/>
      <c r="KNL50" s="168"/>
      <c r="KNM50" s="164"/>
      <c r="KNN50" s="167"/>
      <c r="KNO50" s="168"/>
      <c r="KNP50" s="172"/>
      <c r="KNQ50" s="168"/>
      <c r="KNR50" s="168"/>
      <c r="KNS50" s="168"/>
      <c r="KNT50" s="173"/>
      <c r="KNU50" s="168"/>
      <c r="KNV50" s="164"/>
      <c r="KNW50" s="167"/>
      <c r="KNX50" s="168"/>
      <c r="KNY50" s="172"/>
      <c r="KNZ50" s="168"/>
      <c r="KOA50" s="168"/>
      <c r="KOB50" s="168"/>
      <c r="KOC50" s="173"/>
      <c r="KOD50" s="168"/>
      <c r="KOE50" s="164"/>
      <c r="KOF50" s="167"/>
      <c r="KOG50" s="168"/>
      <c r="KOH50" s="172"/>
      <c r="KOI50" s="168"/>
      <c r="KOJ50" s="168"/>
      <c r="KOK50" s="168"/>
      <c r="KOL50" s="173"/>
      <c r="KOM50" s="168"/>
      <c r="KON50" s="164"/>
      <c r="KOO50" s="167"/>
      <c r="KOP50" s="168"/>
      <c r="KOQ50" s="172"/>
      <c r="KOR50" s="168"/>
      <c r="KOS50" s="168"/>
      <c r="KOT50" s="168"/>
      <c r="KOU50" s="173"/>
      <c r="KOV50" s="168"/>
      <c r="KOW50" s="164"/>
      <c r="KOX50" s="167"/>
      <c r="KOY50" s="168"/>
      <c r="KOZ50" s="172"/>
      <c r="KPA50" s="168"/>
      <c r="KPB50" s="168"/>
      <c r="KPC50" s="168"/>
      <c r="KPD50" s="173"/>
      <c r="KPE50" s="168"/>
      <c r="KPF50" s="164"/>
      <c r="KPG50" s="167"/>
      <c r="KPH50" s="168"/>
      <c r="KPI50" s="172"/>
      <c r="KPJ50" s="168"/>
      <c r="KPK50" s="168"/>
      <c r="KPL50" s="168"/>
      <c r="KPM50" s="173"/>
      <c r="KPN50" s="168"/>
      <c r="KPO50" s="164"/>
      <c r="KPP50" s="167"/>
      <c r="KPQ50" s="168"/>
      <c r="KPR50" s="172"/>
      <c r="KPS50" s="168"/>
      <c r="KPT50" s="168"/>
      <c r="KPU50" s="168"/>
      <c r="KPV50" s="173"/>
      <c r="KPW50" s="168"/>
      <c r="KPX50" s="164"/>
      <c r="KPY50" s="167"/>
      <c r="KPZ50" s="168"/>
      <c r="KQA50" s="172"/>
      <c r="KQB50" s="168"/>
      <c r="KQC50" s="168"/>
      <c r="KQD50" s="168"/>
      <c r="KQE50" s="173"/>
      <c r="KQF50" s="168"/>
      <c r="KQG50" s="164"/>
      <c r="KQH50" s="167"/>
      <c r="KQI50" s="168"/>
      <c r="KQJ50" s="172"/>
      <c r="KQK50" s="168"/>
      <c r="KQL50" s="168"/>
      <c r="KQM50" s="168"/>
      <c r="KQN50" s="173"/>
      <c r="KQO50" s="168"/>
      <c r="KQP50" s="164"/>
      <c r="KQQ50" s="167"/>
      <c r="KQR50" s="168"/>
      <c r="KQS50" s="172"/>
      <c r="KQT50" s="168"/>
      <c r="KQU50" s="168"/>
      <c r="KQV50" s="168"/>
      <c r="KQW50" s="173"/>
      <c r="KQX50" s="168"/>
      <c r="KQY50" s="164"/>
      <c r="KQZ50" s="167"/>
      <c r="KRA50" s="168"/>
      <c r="KRB50" s="172"/>
      <c r="KRC50" s="168"/>
      <c r="KRD50" s="168"/>
      <c r="KRE50" s="168"/>
      <c r="KRF50" s="173"/>
      <c r="KRG50" s="168"/>
      <c r="KRH50" s="164"/>
      <c r="KRI50" s="167"/>
      <c r="KRJ50" s="168"/>
      <c r="KRK50" s="172"/>
      <c r="KRL50" s="168"/>
      <c r="KRM50" s="168"/>
      <c r="KRN50" s="168"/>
      <c r="KRO50" s="173"/>
      <c r="KRP50" s="168"/>
      <c r="KRQ50" s="164"/>
      <c r="KRR50" s="167"/>
      <c r="KRS50" s="168"/>
      <c r="KRT50" s="172"/>
      <c r="KRU50" s="168"/>
      <c r="KRV50" s="168"/>
      <c r="KRW50" s="168"/>
      <c r="KRX50" s="173"/>
      <c r="KRY50" s="168"/>
      <c r="KRZ50" s="164"/>
      <c r="KSA50" s="167"/>
      <c r="KSB50" s="168"/>
      <c r="KSC50" s="172"/>
      <c r="KSD50" s="168"/>
      <c r="KSE50" s="168"/>
      <c r="KSF50" s="168"/>
      <c r="KSG50" s="173"/>
      <c r="KSH50" s="168"/>
      <c r="KSI50" s="164"/>
      <c r="KSJ50" s="167"/>
      <c r="KSK50" s="168"/>
      <c r="KSL50" s="172"/>
      <c r="KSM50" s="168"/>
      <c r="KSN50" s="168"/>
      <c r="KSO50" s="168"/>
      <c r="KSP50" s="173"/>
      <c r="KSQ50" s="168"/>
      <c r="KSR50" s="164"/>
      <c r="KSS50" s="167"/>
      <c r="KST50" s="168"/>
      <c r="KSU50" s="172"/>
      <c r="KSV50" s="168"/>
      <c r="KSW50" s="168"/>
      <c r="KSX50" s="168"/>
      <c r="KSY50" s="173"/>
      <c r="KSZ50" s="168"/>
      <c r="KTA50" s="164"/>
      <c r="KTB50" s="167"/>
      <c r="KTC50" s="168"/>
      <c r="KTD50" s="172"/>
      <c r="KTE50" s="168"/>
      <c r="KTF50" s="168"/>
      <c r="KTG50" s="168"/>
      <c r="KTH50" s="173"/>
      <c r="KTI50" s="168"/>
      <c r="KTJ50" s="164"/>
      <c r="KTK50" s="167"/>
      <c r="KTL50" s="168"/>
      <c r="KTM50" s="172"/>
      <c r="KTN50" s="168"/>
      <c r="KTO50" s="168"/>
      <c r="KTP50" s="168"/>
      <c r="KTQ50" s="173"/>
      <c r="KTR50" s="168"/>
      <c r="KTS50" s="164"/>
      <c r="KTT50" s="167"/>
      <c r="KTU50" s="168"/>
      <c r="KTV50" s="172"/>
      <c r="KTW50" s="168"/>
      <c r="KTX50" s="168"/>
      <c r="KTY50" s="168"/>
      <c r="KTZ50" s="173"/>
      <c r="KUA50" s="168"/>
      <c r="KUB50" s="164"/>
      <c r="KUC50" s="167"/>
      <c r="KUD50" s="168"/>
      <c r="KUE50" s="172"/>
      <c r="KUF50" s="168"/>
      <c r="KUG50" s="168"/>
      <c r="KUH50" s="168"/>
      <c r="KUI50" s="173"/>
      <c r="KUJ50" s="168"/>
      <c r="KUK50" s="164"/>
      <c r="KUL50" s="167"/>
      <c r="KUM50" s="168"/>
      <c r="KUN50" s="172"/>
      <c r="KUO50" s="168"/>
      <c r="KUP50" s="168"/>
      <c r="KUQ50" s="168"/>
      <c r="KUR50" s="173"/>
      <c r="KUS50" s="168"/>
      <c r="KUT50" s="164"/>
      <c r="KUU50" s="167"/>
      <c r="KUV50" s="168"/>
      <c r="KUW50" s="172"/>
      <c r="KUX50" s="168"/>
      <c r="KUY50" s="168"/>
      <c r="KUZ50" s="168"/>
      <c r="KVA50" s="173"/>
      <c r="KVB50" s="168"/>
      <c r="KVC50" s="164"/>
      <c r="KVD50" s="167"/>
      <c r="KVE50" s="168"/>
      <c r="KVF50" s="172"/>
      <c r="KVG50" s="168"/>
      <c r="KVH50" s="168"/>
      <c r="KVI50" s="168"/>
      <c r="KVJ50" s="173"/>
      <c r="KVK50" s="168"/>
      <c r="KVL50" s="164"/>
      <c r="KVM50" s="167"/>
      <c r="KVN50" s="168"/>
      <c r="KVO50" s="172"/>
      <c r="KVP50" s="168"/>
      <c r="KVQ50" s="168"/>
      <c r="KVR50" s="168"/>
      <c r="KVS50" s="173"/>
      <c r="KVT50" s="168"/>
      <c r="KVU50" s="164"/>
      <c r="KVV50" s="167"/>
      <c r="KVW50" s="168"/>
      <c r="KVX50" s="172"/>
      <c r="KVY50" s="168"/>
      <c r="KVZ50" s="168"/>
      <c r="KWA50" s="168"/>
      <c r="KWB50" s="173"/>
      <c r="KWC50" s="168"/>
      <c r="KWD50" s="164"/>
      <c r="KWE50" s="167"/>
      <c r="KWF50" s="168"/>
      <c r="KWG50" s="172"/>
      <c r="KWH50" s="168"/>
      <c r="KWI50" s="168"/>
      <c r="KWJ50" s="168"/>
      <c r="KWK50" s="173"/>
      <c r="KWL50" s="168"/>
      <c r="KWM50" s="164"/>
      <c r="KWN50" s="167"/>
      <c r="KWO50" s="168"/>
      <c r="KWP50" s="172"/>
      <c r="KWQ50" s="168"/>
      <c r="KWR50" s="168"/>
      <c r="KWS50" s="168"/>
      <c r="KWT50" s="173"/>
      <c r="KWU50" s="168"/>
      <c r="KWV50" s="164"/>
      <c r="KWW50" s="167"/>
      <c r="KWX50" s="168"/>
      <c r="KWY50" s="172"/>
      <c r="KWZ50" s="168"/>
      <c r="KXA50" s="168"/>
      <c r="KXB50" s="168"/>
      <c r="KXC50" s="173"/>
      <c r="KXD50" s="168"/>
      <c r="KXE50" s="164"/>
      <c r="KXF50" s="167"/>
      <c r="KXG50" s="168"/>
      <c r="KXH50" s="172"/>
      <c r="KXI50" s="168"/>
      <c r="KXJ50" s="168"/>
      <c r="KXK50" s="168"/>
      <c r="KXL50" s="173"/>
      <c r="KXM50" s="168"/>
      <c r="KXN50" s="164"/>
      <c r="KXO50" s="167"/>
      <c r="KXP50" s="168"/>
      <c r="KXQ50" s="172"/>
      <c r="KXR50" s="168"/>
      <c r="KXS50" s="168"/>
      <c r="KXT50" s="168"/>
      <c r="KXU50" s="173"/>
      <c r="KXV50" s="168"/>
      <c r="KXW50" s="164"/>
      <c r="KXX50" s="167"/>
      <c r="KXY50" s="168"/>
      <c r="KXZ50" s="172"/>
      <c r="KYA50" s="168"/>
      <c r="KYB50" s="168"/>
      <c r="KYC50" s="168"/>
      <c r="KYD50" s="173"/>
      <c r="KYE50" s="168"/>
      <c r="KYF50" s="164"/>
      <c r="KYG50" s="167"/>
      <c r="KYH50" s="168"/>
      <c r="KYI50" s="172"/>
      <c r="KYJ50" s="168"/>
      <c r="KYK50" s="168"/>
      <c r="KYL50" s="168"/>
      <c r="KYM50" s="173"/>
      <c r="KYN50" s="168"/>
      <c r="KYO50" s="164"/>
      <c r="KYP50" s="167"/>
      <c r="KYQ50" s="168"/>
      <c r="KYR50" s="172"/>
      <c r="KYS50" s="168"/>
      <c r="KYT50" s="168"/>
      <c r="KYU50" s="168"/>
      <c r="KYV50" s="173"/>
      <c r="KYW50" s="168"/>
      <c r="KYX50" s="164"/>
      <c r="KYY50" s="167"/>
      <c r="KYZ50" s="168"/>
      <c r="KZA50" s="172"/>
      <c r="KZB50" s="168"/>
      <c r="KZC50" s="168"/>
      <c r="KZD50" s="168"/>
      <c r="KZE50" s="173"/>
      <c r="KZF50" s="168"/>
      <c r="KZG50" s="164"/>
      <c r="KZH50" s="167"/>
      <c r="KZI50" s="168"/>
      <c r="KZJ50" s="172"/>
      <c r="KZK50" s="168"/>
      <c r="KZL50" s="168"/>
      <c r="KZM50" s="168"/>
      <c r="KZN50" s="173"/>
      <c r="KZO50" s="168"/>
      <c r="KZP50" s="164"/>
      <c r="KZQ50" s="167"/>
      <c r="KZR50" s="168"/>
      <c r="KZS50" s="172"/>
      <c r="KZT50" s="168"/>
      <c r="KZU50" s="168"/>
      <c r="KZV50" s="168"/>
      <c r="KZW50" s="173"/>
      <c r="KZX50" s="168"/>
      <c r="KZY50" s="164"/>
      <c r="KZZ50" s="167"/>
      <c r="LAA50" s="168"/>
      <c r="LAB50" s="172"/>
      <c r="LAC50" s="168"/>
      <c r="LAD50" s="168"/>
      <c r="LAE50" s="168"/>
      <c r="LAF50" s="173"/>
      <c r="LAG50" s="168"/>
      <c r="LAH50" s="164"/>
      <c r="LAI50" s="167"/>
      <c r="LAJ50" s="168"/>
      <c r="LAK50" s="172"/>
      <c r="LAL50" s="168"/>
      <c r="LAM50" s="168"/>
      <c r="LAN50" s="168"/>
      <c r="LAO50" s="173"/>
      <c r="LAP50" s="168"/>
      <c r="LAQ50" s="164"/>
      <c r="LAR50" s="167"/>
      <c r="LAS50" s="168"/>
      <c r="LAT50" s="172"/>
      <c r="LAU50" s="168"/>
      <c r="LAV50" s="168"/>
      <c r="LAW50" s="168"/>
      <c r="LAX50" s="173"/>
      <c r="LAY50" s="168"/>
      <c r="LAZ50" s="164"/>
      <c r="LBA50" s="167"/>
      <c r="LBB50" s="168"/>
      <c r="LBC50" s="172"/>
      <c r="LBD50" s="168"/>
      <c r="LBE50" s="168"/>
      <c r="LBF50" s="168"/>
      <c r="LBG50" s="173"/>
      <c r="LBH50" s="168"/>
      <c r="LBI50" s="164"/>
      <c r="LBJ50" s="167"/>
      <c r="LBK50" s="168"/>
      <c r="LBL50" s="172"/>
      <c r="LBM50" s="168"/>
      <c r="LBN50" s="168"/>
      <c r="LBO50" s="168"/>
      <c r="LBP50" s="173"/>
      <c r="LBQ50" s="168"/>
      <c r="LBR50" s="164"/>
      <c r="LBS50" s="167"/>
      <c r="LBT50" s="168"/>
      <c r="LBU50" s="172"/>
      <c r="LBV50" s="168"/>
      <c r="LBW50" s="168"/>
      <c r="LBX50" s="168"/>
      <c r="LBY50" s="173"/>
      <c r="LBZ50" s="168"/>
      <c r="LCA50" s="164"/>
      <c r="LCB50" s="167"/>
      <c r="LCC50" s="168"/>
      <c r="LCD50" s="172"/>
      <c r="LCE50" s="168"/>
      <c r="LCF50" s="168"/>
      <c r="LCG50" s="168"/>
      <c r="LCH50" s="173"/>
      <c r="LCI50" s="168"/>
      <c r="LCJ50" s="164"/>
      <c r="LCK50" s="167"/>
      <c r="LCL50" s="168"/>
      <c r="LCM50" s="172"/>
      <c r="LCN50" s="168"/>
      <c r="LCO50" s="168"/>
      <c r="LCP50" s="168"/>
      <c r="LCQ50" s="173"/>
      <c r="LCR50" s="168"/>
      <c r="LCS50" s="164"/>
      <c r="LCT50" s="167"/>
      <c r="LCU50" s="168"/>
      <c r="LCV50" s="172"/>
      <c r="LCW50" s="168"/>
      <c r="LCX50" s="168"/>
      <c r="LCY50" s="168"/>
      <c r="LCZ50" s="173"/>
      <c r="LDA50" s="168"/>
      <c r="LDB50" s="164"/>
      <c r="LDC50" s="167"/>
      <c r="LDD50" s="168"/>
      <c r="LDE50" s="172"/>
      <c r="LDF50" s="168"/>
      <c r="LDG50" s="168"/>
      <c r="LDH50" s="168"/>
      <c r="LDI50" s="173"/>
      <c r="LDJ50" s="168"/>
      <c r="LDK50" s="164"/>
      <c r="LDL50" s="167"/>
      <c r="LDM50" s="168"/>
      <c r="LDN50" s="172"/>
      <c r="LDO50" s="168"/>
      <c r="LDP50" s="168"/>
      <c r="LDQ50" s="168"/>
      <c r="LDR50" s="173"/>
      <c r="LDS50" s="168"/>
      <c r="LDT50" s="164"/>
      <c r="LDU50" s="167"/>
      <c r="LDV50" s="168"/>
      <c r="LDW50" s="172"/>
      <c r="LDX50" s="168"/>
      <c r="LDY50" s="168"/>
      <c r="LDZ50" s="168"/>
      <c r="LEA50" s="173"/>
      <c r="LEB50" s="168"/>
      <c r="LEC50" s="164"/>
      <c r="LED50" s="167"/>
      <c r="LEE50" s="168"/>
      <c r="LEF50" s="172"/>
      <c r="LEG50" s="168"/>
      <c r="LEH50" s="168"/>
      <c r="LEI50" s="168"/>
      <c r="LEJ50" s="173"/>
      <c r="LEK50" s="168"/>
      <c r="LEL50" s="164"/>
      <c r="LEM50" s="167"/>
      <c r="LEN50" s="168"/>
      <c r="LEO50" s="172"/>
      <c r="LEP50" s="168"/>
      <c r="LEQ50" s="168"/>
      <c r="LER50" s="168"/>
      <c r="LES50" s="173"/>
      <c r="LET50" s="168"/>
      <c r="LEU50" s="164"/>
      <c r="LEV50" s="167"/>
      <c r="LEW50" s="168"/>
      <c r="LEX50" s="172"/>
      <c r="LEY50" s="168"/>
      <c r="LEZ50" s="168"/>
      <c r="LFA50" s="168"/>
      <c r="LFB50" s="173"/>
      <c r="LFC50" s="168"/>
      <c r="LFD50" s="164"/>
      <c r="LFE50" s="167"/>
      <c r="LFF50" s="168"/>
      <c r="LFG50" s="172"/>
      <c r="LFH50" s="168"/>
      <c r="LFI50" s="168"/>
      <c r="LFJ50" s="168"/>
      <c r="LFK50" s="173"/>
      <c r="LFL50" s="168"/>
      <c r="LFM50" s="164"/>
      <c r="LFN50" s="167"/>
      <c r="LFO50" s="168"/>
      <c r="LFP50" s="172"/>
      <c r="LFQ50" s="168"/>
      <c r="LFR50" s="168"/>
      <c r="LFS50" s="168"/>
      <c r="LFT50" s="173"/>
      <c r="LFU50" s="168"/>
      <c r="LFV50" s="164"/>
      <c r="LFW50" s="167"/>
      <c r="LFX50" s="168"/>
      <c r="LFY50" s="172"/>
      <c r="LFZ50" s="168"/>
      <c r="LGA50" s="168"/>
      <c r="LGB50" s="168"/>
      <c r="LGC50" s="173"/>
      <c r="LGD50" s="168"/>
      <c r="LGE50" s="164"/>
      <c r="LGF50" s="167"/>
      <c r="LGG50" s="168"/>
      <c r="LGH50" s="172"/>
      <c r="LGI50" s="168"/>
      <c r="LGJ50" s="168"/>
      <c r="LGK50" s="168"/>
      <c r="LGL50" s="173"/>
      <c r="LGM50" s="168"/>
      <c r="LGN50" s="164"/>
      <c r="LGO50" s="167"/>
      <c r="LGP50" s="168"/>
      <c r="LGQ50" s="172"/>
      <c r="LGR50" s="168"/>
      <c r="LGS50" s="168"/>
      <c r="LGT50" s="168"/>
      <c r="LGU50" s="173"/>
      <c r="LGV50" s="168"/>
      <c r="LGW50" s="164"/>
      <c r="LGX50" s="167"/>
      <c r="LGY50" s="168"/>
      <c r="LGZ50" s="172"/>
      <c r="LHA50" s="168"/>
      <c r="LHB50" s="168"/>
      <c r="LHC50" s="168"/>
      <c r="LHD50" s="173"/>
      <c r="LHE50" s="168"/>
      <c r="LHF50" s="164"/>
      <c r="LHG50" s="167"/>
      <c r="LHH50" s="168"/>
      <c r="LHI50" s="172"/>
      <c r="LHJ50" s="168"/>
      <c r="LHK50" s="168"/>
      <c r="LHL50" s="168"/>
      <c r="LHM50" s="173"/>
      <c r="LHN50" s="168"/>
      <c r="LHO50" s="164"/>
      <c r="LHP50" s="167"/>
      <c r="LHQ50" s="168"/>
      <c r="LHR50" s="172"/>
      <c r="LHS50" s="168"/>
      <c r="LHT50" s="168"/>
      <c r="LHU50" s="168"/>
      <c r="LHV50" s="173"/>
      <c r="LHW50" s="168"/>
      <c r="LHX50" s="164"/>
      <c r="LHY50" s="167"/>
      <c r="LHZ50" s="168"/>
      <c r="LIA50" s="172"/>
      <c r="LIB50" s="168"/>
      <c r="LIC50" s="168"/>
      <c r="LID50" s="168"/>
      <c r="LIE50" s="173"/>
      <c r="LIF50" s="168"/>
      <c r="LIG50" s="164"/>
      <c r="LIH50" s="167"/>
      <c r="LII50" s="168"/>
      <c r="LIJ50" s="172"/>
      <c r="LIK50" s="168"/>
      <c r="LIL50" s="168"/>
      <c r="LIM50" s="168"/>
      <c r="LIN50" s="173"/>
      <c r="LIO50" s="168"/>
      <c r="LIP50" s="164"/>
      <c r="LIQ50" s="167"/>
      <c r="LIR50" s="168"/>
      <c r="LIS50" s="172"/>
      <c r="LIT50" s="168"/>
      <c r="LIU50" s="168"/>
      <c r="LIV50" s="168"/>
      <c r="LIW50" s="173"/>
      <c r="LIX50" s="168"/>
      <c r="LIY50" s="164"/>
      <c r="LIZ50" s="167"/>
      <c r="LJA50" s="168"/>
      <c r="LJB50" s="172"/>
      <c r="LJC50" s="168"/>
      <c r="LJD50" s="168"/>
      <c r="LJE50" s="168"/>
      <c r="LJF50" s="173"/>
      <c r="LJG50" s="168"/>
      <c r="LJH50" s="164"/>
      <c r="LJI50" s="167"/>
      <c r="LJJ50" s="168"/>
      <c r="LJK50" s="172"/>
      <c r="LJL50" s="168"/>
      <c r="LJM50" s="168"/>
      <c r="LJN50" s="168"/>
      <c r="LJO50" s="173"/>
      <c r="LJP50" s="168"/>
      <c r="LJQ50" s="164"/>
      <c r="LJR50" s="167"/>
      <c r="LJS50" s="168"/>
      <c r="LJT50" s="172"/>
      <c r="LJU50" s="168"/>
      <c r="LJV50" s="168"/>
      <c r="LJW50" s="168"/>
      <c r="LJX50" s="173"/>
      <c r="LJY50" s="168"/>
      <c r="LJZ50" s="164"/>
      <c r="LKA50" s="167"/>
      <c r="LKB50" s="168"/>
      <c r="LKC50" s="172"/>
      <c r="LKD50" s="168"/>
      <c r="LKE50" s="168"/>
      <c r="LKF50" s="168"/>
      <c r="LKG50" s="173"/>
      <c r="LKH50" s="168"/>
      <c r="LKI50" s="164"/>
      <c r="LKJ50" s="167"/>
      <c r="LKK50" s="168"/>
      <c r="LKL50" s="172"/>
      <c r="LKM50" s="168"/>
      <c r="LKN50" s="168"/>
      <c r="LKO50" s="168"/>
      <c r="LKP50" s="173"/>
      <c r="LKQ50" s="168"/>
      <c r="LKR50" s="164"/>
      <c r="LKS50" s="167"/>
      <c r="LKT50" s="168"/>
      <c r="LKU50" s="172"/>
      <c r="LKV50" s="168"/>
      <c r="LKW50" s="168"/>
      <c r="LKX50" s="168"/>
      <c r="LKY50" s="173"/>
      <c r="LKZ50" s="168"/>
      <c r="LLA50" s="164"/>
      <c r="LLB50" s="167"/>
      <c r="LLC50" s="168"/>
      <c r="LLD50" s="172"/>
      <c r="LLE50" s="168"/>
      <c r="LLF50" s="168"/>
      <c r="LLG50" s="168"/>
      <c r="LLH50" s="173"/>
      <c r="LLI50" s="168"/>
      <c r="LLJ50" s="164"/>
      <c r="LLK50" s="167"/>
      <c r="LLL50" s="168"/>
      <c r="LLM50" s="172"/>
      <c r="LLN50" s="168"/>
      <c r="LLO50" s="168"/>
      <c r="LLP50" s="168"/>
      <c r="LLQ50" s="173"/>
      <c r="LLR50" s="168"/>
      <c r="LLS50" s="164"/>
      <c r="LLT50" s="167"/>
      <c r="LLU50" s="168"/>
      <c r="LLV50" s="172"/>
      <c r="LLW50" s="168"/>
      <c r="LLX50" s="168"/>
      <c r="LLY50" s="168"/>
      <c r="LLZ50" s="173"/>
      <c r="LMA50" s="168"/>
      <c r="LMB50" s="164"/>
      <c r="LMC50" s="167"/>
      <c r="LMD50" s="168"/>
      <c r="LME50" s="172"/>
      <c r="LMF50" s="168"/>
      <c r="LMG50" s="168"/>
      <c r="LMH50" s="168"/>
      <c r="LMI50" s="173"/>
      <c r="LMJ50" s="168"/>
      <c r="LMK50" s="164"/>
      <c r="LML50" s="167"/>
      <c r="LMM50" s="168"/>
      <c r="LMN50" s="172"/>
      <c r="LMO50" s="168"/>
      <c r="LMP50" s="168"/>
      <c r="LMQ50" s="168"/>
      <c r="LMR50" s="173"/>
      <c r="LMS50" s="168"/>
      <c r="LMT50" s="164"/>
      <c r="LMU50" s="167"/>
      <c r="LMV50" s="168"/>
      <c r="LMW50" s="172"/>
      <c r="LMX50" s="168"/>
      <c r="LMY50" s="168"/>
      <c r="LMZ50" s="168"/>
      <c r="LNA50" s="173"/>
      <c r="LNB50" s="168"/>
      <c r="LNC50" s="164"/>
      <c r="LND50" s="167"/>
      <c r="LNE50" s="168"/>
      <c r="LNF50" s="172"/>
      <c r="LNG50" s="168"/>
      <c r="LNH50" s="168"/>
      <c r="LNI50" s="168"/>
      <c r="LNJ50" s="173"/>
      <c r="LNK50" s="168"/>
      <c r="LNL50" s="164"/>
      <c r="LNM50" s="167"/>
      <c r="LNN50" s="168"/>
      <c r="LNO50" s="172"/>
      <c r="LNP50" s="168"/>
      <c r="LNQ50" s="168"/>
      <c r="LNR50" s="168"/>
      <c r="LNS50" s="173"/>
      <c r="LNT50" s="168"/>
      <c r="LNU50" s="164"/>
      <c r="LNV50" s="167"/>
      <c r="LNW50" s="168"/>
      <c r="LNX50" s="172"/>
      <c r="LNY50" s="168"/>
      <c r="LNZ50" s="168"/>
      <c r="LOA50" s="168"/>
      <c r="LOB50" s="173"/>
      <c r="LOC50" s="168"/>
      <c r="LOD50" s="164"/>
      <c r="LOE50" s="167"/>
      <c r="LOF50" s="168"/>
      <c r="LOG50" s="172"/>
      <c r="LOH50" s="168"/>
      <c r="LOI50" s="168"/>
      <c r="LOJ50" s="168"/>
      <c r="LOK50" s="173"/>
      <c r="LOL50" s="168"/>
      <c r="LOM50" s="164"/>
      <c r="LON50" s="167"/>
      <c r="LOO50" s="168"/>
      <c r="LOP50" s="172"/>
      <c r="LOQ50" s="168"/>
      <c r="LOR50" s="168"/>
      <c r="LOS50" s="168"/>
      <c r="LOT50" s="173"/>
      <c r="LOU50" s="168"/>
      <c r="LOV50" s="164"/>
      <c r="LOW50" s="167"/>
      <c r="LOX50" s="168"/>
      <c r="LOY50" s="172"/>
      <c r="LOZ50" s="168"/>
      <c r="LPA50" s="168"/>
      <c r="LPB50" s="168"/>
      <c r="LPC50" s="173"/>
      <c r="LPD50" s="168"/>
      <c r="LPE50" s="164"/>
      <c r="LPF50" s="167"/>
      <c r="LPG50" s="168"/>
      <c r="LPH50" s="172"/>
      <c r="LPI50" s="168"/>
      <c r="LPJ50" s="168"/>
      <c r="LPK50" s="168"/>
      <c r="LPL50" s="173"/>
      <c r="LPM50" s="168"/>
      <c r="LPN50" s="164"/>
      <c r="LPO50" s="167"/>
      <c r="LPP50" s="168"/>
      <c r="LPQ50" s="172"/>
      <c r="LPR50" s="168"/>
      <c r="LPS50" s="168"/>
      <c r="LPT50" s="168"/>
      <c r="LPU50" s="173"/>
      <c r="LPV50" s="168"/>
      <c r="LPW50" s="164"/>
      <c r="LPX50" s="167"/>
      <c r="LPY50" s="168"/>
      <c r="LPZ50" s="172"/>
      <c r="LQA50" s="168"/>
      <c r="LQB50" s="168"/>
      <c r="LQC50" s="168"/>
      <c r="LQD50" s="173"/>
      <c r="LQE50" s="168"/>
      <c r="LQF50" s="164"/>
      <c r="LQG50" s="167"/>
      <c r="LQH50" s="168"/>
      <c r="LQI50" s="172"/>
      <c r="LQJ50" s="168"/>
      <c r="LQK50" s="168"/>
      <c r="LQL50" s="168"/>
      <c r="LQM50" s="173"/>
      <c r="LQN50" s="168"/>
      <c r="LQO50" s="164"/>
      <c r="LQP50" s="167"/>
      <c r="LQQ50" s="168"/>
      <c r="LQR50" s="172"/>
      <c r="LQS50" s="168"/>
      <c r="LQT50" s="168"/>
      <c r="LQU50" s="168"/>
      <c r="LQV50" s="173"/>
      <c r="LQW50" s="168"/>
      <c r="LQX50" s="164"/>
      <c r="LQY50" s="167"/>
      <c r="LQZ50" s="168"/>
      <c r="LRA50" s="172"/>
      <c r="LRB50" s="168"/>
      <c r="LRC50" s="168"/>
      <c r="LRD50" s="168"/>
      <c r="LRE50" s="173"/>
      <c r="LRF50" s="168"/>
      <c r="LRG50" s="164"/>
      <c r="LRH50" s="167"/>
      <c r="LRI50" s="168"/>
      <c r="LRJ50" s="172"/>
      <c r="LRK50" s="168"/>
      <c r="LRL50" s="168"/>
      <c r="LRM50" s="168"/>
      <c r="LRN50" s="173"/>
      <c r="LRO50" s="168"/>
      <c r="LRP50" s="164"/>
      <c r="LRQ50" s="167"/>
      <c r="LRR50" s="168"/>
      <c r="LRS50" s="172"/>
      <c r="LRT50" s="168"/>
      <c r="LRU50" s="168"/>
      <c r="LRV50" s="168"/>
      <c r="LRW50" s="173"/>
      <c r="LRX50" s="168"/>
      <c r="LRY50" s="164"/>
      <c r="LRZ50" s="167"/>
      <c r="LSA50" s="168"/>
      <c r="LSB50" s="172"/>
      <c r="LSC50" s="168"/>
      <c r="LSD50" s="168"/>
      <c r="LSE50" s="168"/>
      <c r="LSF50" s="173"/>
      <c r="LSG50" s="168"/>
      <c r="LSH50" s="164"/>
      <c r="LSI50" s="167"/>
      <c r="LSJ50" s="168"/>
      <c r="LSK50" s="172"/>
      <c r="LSL50" s="168"/>
      <c r="LSM50" s="168"/>
      <c r="LSN50" s="168"/>
      <c r="LSO50" s="173"/>
      <c r="LSP50" s="168"/>
      <c r="LSQ50" s="164"/>
      <c r="LSR50" s="167"/>
      <c r="LSS50" s="168"/>
      <c r="LST50" s="172"/>
      <c r="LSU50" s="168"/>
      <c r="LSV50" s="168"/>
      <c r="LSW50" s="168"/>
      <c r="LSX50" s="173"/>
      <c r="LSY50" s="168"/>
      <c r="LSZ50" s="164"/>
      <c r="LTA50" s="167"/>
      <c r="LTB50" s="168"/>
      <c r="LTC50" s="172"/>
      <c r="LTD50" s="168"/>
      <c r="LTE50" s="168"/>
      <c r="LTF50" s="168"/>
      <c r="LTG50" s="173"/>
      <c r="LTH50" s="168"/>
      <c r="LTI50" s="164"/>
      <c r="LTJ50" s="167"/>
      <c r="LTK50" s="168"/>
      <c r="LTL50" s="172"/>
      <c r="LTM50" s="168"/>
      <c r="LTN50" s="168"/>
      <c r="LTO50" s="168"/>
      <c r="LTP50" s="173"/>
      <c r="LTQ50" s="168"/>
      <c r="LTR50" s="164"/>
      <c r="LTS50" s="167"/>
      <c r="LTT50" s="168"/>
      <c r="LTU50" s="172"/>
      <c r="LTV50" s="168"/>
      <c r="LTW50" s="168"/>
      <c r="LTX50" s="168"/>
      <c r="LTY50" s="173"/>
      <c r="LTZ50" s="168"/>
      <c r="LUA50" s="164"/>
      <c r="LUB50" s="167"/>
      <c r="LUC50" s="168"/>
      <c r="LUD50" s="172"/>
      <c r="LUE50" s="168"/>
      <c r="LUF50" s="168"/>
      <c r="LUG50" s="168"/>
      <c r="LUH50" s="173"/>
      <c r="LUI50" s="168"/>
      <c r="LUJ50" s="164"/>
      <c r="LUK50" s="167"/>
      <c r="LUL50" s="168"/>
      <c r="LUM50" s="172"/>
      <c r="LUN50" s="168"/>
      <c r="LUO50" s="168"/>
      <c r="LUP50" s="168"/>
      <c r="LUQ50" s="173"/>
      <c r="LUR50" s="168"/>
      <c r="LUS50" s="164"/>
      <c r="LUT50" s="167"/>
      <c r="LUU50" s="168"/>
      <c r="LUV50" s="172"/>
      <c r="LUW50" s="168"/>
      <c r="LUX50" s="168"/>
      <c r="LUY50" s="168"/>
      <c r="LUZ50" s="173"/>
      <c r="LVA50" s="168"/>
      <c r="LVB50" s="164"/>
      <c r="LVC50" s="167"/>
      <c r="LVD50" s="168"/>
      <c r="LVE50" s="172"/>
      <c r="LVF50" s="168"/>
      <c r="LVG50" s="168"/>
      <c r="LVH50" s="168"/>
      <c r="LVI50" s="173"/>
      <c r="LVJ50" s="168"/>
      <c r="LVK50" s="164"/>
      <c r="LVL50" s="167"/>
      <c r="LVM50" s="168"/>
      <c r="LVN50" s="172"/>
      <c r="LVO50" s="168"/>
      <c r="LVP50" s="168"/>
      <c r="LVQ50" s="168"/>
      <c r="LVR50" s="173"/>
      <c r="LVS50" s="168"/>
      <c r="LVT50" s="164"/>
      <c r="LVU50" s="167"/>
      <c r="LVV50" s="168"/>
      <c r="LVW50" s="172"/>
      <c r="LVX50" s="168"/>
      <c r="LVY50" s="168"/>
      <c r="LVZ50" s="168"/>
      <c r="LWA50" s="173"/>
      <c r="LWB50" s="168"/>
      <c r="LWC50" s="164"/>
      <c r="LWD50" s="167"/>
      <c r="LWE50" s="168"/>
      <c r="LWF50" s="172"/>
      <c r="LWG50" s="168"/>
      <c r="LWH50" s="168"/>
      <c r="LWI50" s="168"/>
      <c r="LWJ50" s="173"/>
      <c r="LWK50" s="168"/>
      <c r="LWL50" s="164"/>
      <c r="LWM50" s="167"/>
      <c r="LWN50" s="168"/>
      <c r="LWO50" s="172"/>
      <c r="LWP50" s="168"/>
      <c r="LWQ50" s="168"/>
      <c r="LWR50" s="168"/>
      <c r="LWS50" s="173"/>
      <c r="LWT50" s="168"/>
      <c r="LWU50" s="164"/>
      <c r="LWV50" s="167"/>
      <c r="LWW50" s="168"/>
      <c r="LWX50" s="172"/>
      <c r="LWY50" s="168"/>
      <c r="LWZ50" s="168"/>
      <c r="LXA50" s="168"/>
      <c r="LXB50" s="173"/>
      <c r="LXC50" s="168"/>
      <c r="LXD50" s="164"/>
      <c r="LXE50" s="167"/>
      <c r="LXF50" s="168"/>
      <c r="LXG50" s="172"/>
      <c r="LXH50" s="168"/>
      <c r="LXI50" s="168"/>
      <c r="LXJ50" s="168"/>
      <c r="LXK50" s="173"/>
      <c r="LXL50" s="168"/>
      <c r="LXM50" s="164"/>
      <c r="LXN50" s="167"/>
      <c r="LXO50" s="168"/>
      <c r="LXP50" s="172"/>
      <c r="LXQ50" s="168"/>
      <c r="LXR50" s="168"/>
      <c r="LXS50" s="168"/>
      <c r="LXT50" s="173"/>
      <c r="LXU50" s="168"/>
      <c r="LXV50" s="164"/>
      <c r="LXW50" s="167"/>
      <c r="LXX50" s="168"/>
      <c r="LXY50" s="172"/>
      <c r="LXZ50" s="168"/>
      <c r="LYA50" s="168"/>
      <c r="LYB50" s="168"/>
      <c r="LYC50" s="173"/>
      <c r="LYD50" s="168"/>
      <c r="LYE50" s="164"/>
      <c r="LYF50" s="167"/>
      <c r="LYG50" s="168"/>
      <c r="LYH50" s="172"/>
      <c r="LYI50" s="168"/>
      <c r="LYJ50" s="168"/>
      <c r="LYK50" s="168"/>
      <c r="LYL50" s="173"/>
      <c r="LYM50" s="168"/>
      <c r="LYN50" s="164"/>
      <c r="LYO50" s="167"/>
      <c r="LYP50" s="168"/>
      <c r="LYQ50" s="172"/>
      <c r="LYR50" s="168"/>
      <c r="LYS50" s="168"/>
      <c r="LYT50" s="168"/>
      <c r="LYU50" s="173"/>
      <c r="LYV50" s="168"/>
      <c r="LYW50" s="164"/>
      <c r="LYX50" s="167"/>
      <c r="LYY50" s="168"/>
      <c r="LYZ50" s="172"/>
      <c r="LZA50" s="168"/>
      <c r="LZB50" s="168"/>
      <c r="LZC50" s="168"/>
      <c r="LZD50" s="173"/>
      <c r="LZE50" s="168"/>
      <c r="LZF50" s="164"/>
      <c r="LZG50" s="167"/>
      <c r="LZH50" s="168"/>
      <c r="LZI50" s="172"/>
      <c r="LZJ50" s="168"/>
      <c r="LZK50" s="168"/>
      <c r="LZL50" s="168"/>
      <c r="LZM50" s="173"/>
      <c r="LZN50" s="168"/>
      <c r="LZO50" s="164"/>
      <c r="LZP50" s="167"/>
      <c r="LZQ50" s="168"/>
      <c r="LZR50" s="172"/>
      <c r="LZS50" s="168"/>
      <c r="LZT50" s="168"/>
      <c r="LZU50" s="168"/>
      <c r="LZV50" s="173"/>
      <c r="LZW50" s="168"/>
      <c r="LZX50" s="164"/>
      <c r="LZY50" s="167"/>
      <c r="LZZ50" s="168"/>
      <c r="MAA50" s="172"/>
      <c r="MAB50" s="168"/>
      <c r="MAC50" s="168"/>
      <c r="MAD50" s="168"/>
      <c r="MAE50" s="173"/>
      <c r="MAF50" s="168"/>
      <c r="MAG50" s="164"/>
      <c r="MAH50" s="167"/>
      <c r="MAI50" s="168"/>
      <c r="MAJ50" s="172"/>
      <c r="MAK50" s="168"/>
      <c r="MAL50" s="168"/>
      <c r="MAM50" s="168"/>
      <c r="MAN50" s="173"/>
      <c r="MAO50" s="168"/>
      <c r="MAP50" s="164"/>
      <c r="MAQ50" s="167"/>
      <c r="MAR50" s="168"/>
      <c r="MAS50" s="172"/>
      <c r="MAT50" s="168"/>
      <c r="MAU50" s="168"/>
      <c r="MAV50" s="168"/>
      <c r="MAW50" s="173"/>
      <c r="MAX50" s="168"/>
      <c r="MAY50" s="164"/>
      <c r="MAZ50" s="167"/>
      <c r="MBA50" s="168"/>
      <c r="MBB50" s="172"/>
      <c r="MBC50" s="168"/>
      <c r="MBD50" s="168"/>
      <c r="MBE50" s="168"/>
      <c r="MBF50" s="173"/>
      <c r="MBG50" s="168"/>
      <c r="MBH50" s="164"/>
      <c r="MBI50" s="167"/>
      <c r="MBJ50" s="168"/>
      <c r="MBK50" s="172"/>
      <c r="MBL50" s="168"/>
      <c r="MBM50" s="168"/>
      <c r="MBN50" s="168"/>
      <c r="MBO50" s="173"/>
      <c r="MBP50" s="168"/>
      <c r="MBQ50" s="164"/>
      <c r="MBR50" s="167"/>
      <c r="MBS50" s="168"/>
      <c r="MBT50" s="172"/>
      <c r="MBU50" s="168"/>
      <c r="MBV50" s="168"/>
      <c r="MBW50" s="168"/>
      <c r="MBX50" s="173"/>
      <c r="MBY50" s="168"/>
      <c r="MBZ50" s="164"/>
      <c r="MCA50" s="167"/>
      <c r="MCB50" s="168"/>
      <c r="MCC50" s="172"/>
      <c r="MCD50" s="168"/>
      <c r="MCE50" s="168"/>
      <c r="MCF50" s="168"/>
      <c r="MCG50" s="173"/>
      <c r="MCH50" s="168"/>
      <c r="MCI50" s="164"/>
      <c r="MCJ50" s="167"/>
      <c r="MCK50" s="168"/>
      <c r="MCL50" s="172"/>
      <c r="MCM50" s="168"/>
      <c r="MCN50" s="168"/>
      <c r="MCO50" s="168"/>
      <c r="MCP50" s="173"/>
      <c r="MCQ50" s="168"/>
      <c r="MCR50" s="164"/>
      <c r="MCS50" s="167"/>
      <c r="MCT50" s="168"/>
      <c r="MCU50" s="172"/>
      <c r="MCV50" s="168"/>
      <c r="MCW50" s="168"/>
      <c r="MCX50" s="168"/>
      <c r="MCY50" s="173"/>
      <c r="MCZ50" s="168"/>
      <c r="MDA50" s="164"/>
      <c r="MDB50" s="167"/>
      <c r="MDC50" s="168"/>
      <c r="MDD50" s="172"/>
      <c r="MDE50" s="168"/>
      <c r="MDF50" s="168"/>
      <c r="MDG50" s="168"/>
      <c r="MDH50" s="173"/>
      <c r="MDI50" s="168"/>
      <c r="MDJ50" s="164"/>
      <c r="MDK50" s="167"/>
      <c r="MDL50" s="168"/>
      <c r="MDM50" s="172"/>
      <c r="MDN50" s="168"/>
      <c r="MDO50" s="168"/>
      <c r="MDP50" s="168"/>
      <c r="MDQ50" s="173"/>
      <c r="MDR50" s="168"/>
      <c r="MDS50" s="164"/>
      <c r="MDT50" s="167"/>
      <c r="MDU50" s="168"/>
      <c r="MDV50" s="172"/>
      <c r="MDW50" s="168"/>
      <c r="MDX50" s="168"/>
      <c r="MDY50" s="168"/>
      <c r="MDZ50" s="173"/>
      <c r="MEA50" s="168"/>
      <c r="MEB50" s="164"/>
      <c r="MEC50" s="167"/>
      <c r="MED50" s="168"/>
      <c r="MEE50" s="172"/>
      <c r="MEF50" s="168"/>
      <c r="MEG50" s="168"/>
      <c r="MEH50" s="168"/>
      <c r="MEI50" s="173"/>
      <c r="MEJ50" s="168"/>
      <c r="MEK50" s="164"/>
      <c r="MEL50" s="167"/>
      <c r="MEM50" s="168"/>
      <c r="MEN50" s="172"/>
      <c r="MEO50" s="168"/>
      <c r="MEP50" s="168"/>
      <c r="MEQ50" s="168"/>
      <c r="MER50" s="173"/>
      <c r="MES50" s="168"/>
      <c r="MET50" s="164"/>
      <c r="MEU50" s="167"/>
      <c r="MEV50" s="168"/>
      <c r="MEW50" s="172"/>
      <c r="MEX50" s="168"/>
      <c r="MEY50" s="168"/>
      <c r="MEZ50" s="168"/>
      <c r="MFA50" s="173"/>
      <c r="MFB50" s="168"/>
      <c r="MFC50" s="164"/>
      <c r="MFD50" s="167"/>
      <c r="MFE50" s="168"/>
      <c r="MFF50" s="172"/>
      <c r="MFG50" s="168"/>
      <c r="MFH50" s="168"/>
      <c r="MFI50" s="168"/>
      <c r="MFJ50" s="173"/>
      <c r="MFK50" s="168"/>
      <c r="MFL50" s="164"/>
      <c r="MFM50" s="167"/>
      <c r="MFN50" s="168"/>
      <c r="MFO50" s="172"/>
      <c r="MFP50" s="168"/>
      <c r="MFQ50" s="168"/>
      <c r="MFR50" s="168"/>
      <c r="MFS50" s="173"/>
      <c r="MFT50" s="168"/>
      <c r="MFU50" s="164"/>
      <c r="MFV50" s="167"/>
      <c r="MFW50" s="168"/>
      <c r="MFX50" s="172"/>
      <c r="MFY50" s="168"/>
      <c r="MFZ50" s="168"/>
      <c r="MGA50" s="168"/>
      <c r="MGB50" s="173"/>
      <c r="MGC50" s="168"/>
      <c r="MGD50" s="164"/>
      <c r="MGE50" s="167"/>
      <c r="MGF50" s="168"/>
      <c r="MGG50" s="172"/>
      <c r="MGH50" s="168"/>
      <c r="MGI50" s="168"/>
      <c r="MGJ50" s="168"/>
      <c r="MGK50" s="173"/>
      <c r="MGL50" s="168"/>
      <c r="MGM50" s="164"/>
      <c r="MGN50" s="167"/>
      <c r="MGO50" s="168"/>
      <c r="MGP50" s="172"/>
      <c r="MGQ50" s="168"/>
      <c r="MGR50" s="168"/>
      <c r="MGS50" s="168"/>
      <c r="MGT50" s="173"/>
      <c r="MGU50" s="168"/>
      <c r="MGV50" s="164"/>
      <c r="MGW50" s="167"/>
      <c r="MGX50" s="168"/>
      <c r="MGY50" s="172"/>
      <c r="MGZ50" s="168"/>
      <c r="MHA50" s="168"/>
      <c r="MHB50" s="168"/>
      <c r="MHC50" s="173"/>
      <c r="MHD50" s="168"/>
      <c r="MHE50" s="164"/>
      <c r="MHF50" s="167"/>
      <c r="MHG50" s="168"/>
      <c r="MHH50" s="172"/>
      <c r="MHI50" s="168"/>
      <c r="MHJ50" s="168"/>
      <c r="MHK50" s="168"/>
      <c r="MHL50" s="173"/>
      <c r="MHM50" s="168"/>
      <c r="MHN50" s="164"/>
      <c r="MHO50" s="167"/>
      <c r="MHP50" s="168"/>
      <c r="MHQ50" s="172"/>
      <c r="MHR50" s="168"/>
      <c r="MHS50" s="168"/>
      <c r="MHT50" s="168"/>
      <c r="MHU50" s="173"/>
      <c r="MHV50" s="168"/>
      <c r="MHW50" s="164"/>
      <c r="MHX50" s="167"/>
      <c r="MHY50" s="168"/>
      <c r="MHZ50" s="172"/>
      <c r="MIA50" s="168"/>
      <c r="MIB50" s="168"/>
      <c r="MIC50" s="168"/>
      <c r="MID50" s="173"/>
      <c r="MIE50" s="168"/>
      <c r="MIF50" s="164"/>
      <c r="MIG50" s="167"/>
      <c r="MIH50" s="168"/>
      <c r="MII50" s="172"/>
      <c r="MIJ50" s="168"/>
      <c r="MIK50" s="168"/>
      <c r="MIL50" s="168"/>
      <c r="MIM50" s="173"/>
      <c r="MIN50" s="168"/>
      <c r="MIO50" s="164"/>
      <c r="MIP50" s="167"/>
      <c r="MIQ50" s="168"/>
      <c r="MIR50" s="172"/>
      <c r="MIS50" s="168"/>
      <c r="MIT50" s="168"/>
      <c r="MIU50" s="168"/>
      <c r="MIV50" s="173"/>
      <c r="MIW50" s="168"/>
      <c r="MIX50" s="164"/>
      <c r="MIY50" s="167"/>
      <c r="MIZ50" s="168"/>
      <c r="MJA50" s="172"/>
      <c r="MJB50" s="168"/>
      <c r="MJC50" s="168"/>
      <c r="MJD50" s="168"/>
      <c r="MJE50" s="173"/>
      <c r="MJF50" s="168"/>
      <c r="MJG50" s="164"/>
      <c r="MJH50" s="167"/>
      <c r="MJI50" s="168"/>
      <c r="MJJ50" s="172"/>
      <c r="MJK50" s="168"/>
      <c r="MJL50" s="168"/>
      <c r="MJM50" s="168"/>
      <c r="MJN50" s="173"/>
      <c r="MJO50" s="168"/>
      <c r="MJP50" s="164"/>
      <c r="MJQ50" s="167"/>
      <c r="MJR50" s="168"/>
      <c r="MJS50" s="172"/>
      <c r="MJT50" s="168"/>
      <c r="MJU50" s="168"/>
      <c r="MJV50" s="168"/>
      <c r="MJW50" s="173"/>
      <c r="MJX50" s="168"/>
      <c r="MJY50" s="164"/>
      <c r="MJZ50" s="167"/>
      <c r="MKA50" s="168"/>
      <c r="MKB50" s="172"/>
      <c r="MKC50" s="168"/>
      <c r="MKD50" s="168"/>
      <c r="MKE50" s="168"/>
      <c r="MKF50" s="173"/>
      <c r="MKG50" s="168"/>
      <c r="MKH50" s="164"/>
      <c r="MKI50" s="167"/>
      <c r="MKJ50" s="168"/>
      <c r="MKK50" s="172"/>
      <c r="MKL50" s="168"/>
      <c r="MKM50" s="168"/>
      <c r="MKN50" s="168"/>
      <c r="MKO50" s="173"/>
      <c r="MKP50" s="168"/>
      <c r="MKQ50" s="164"/>
      <c r="MKR50" s="167"/>
      <c r="MKS50" s="168"/>
      <c r="MKT50" s="172"/>
      <c r="MKU50" s="168"/>
      <c r="MKV50" s="168"/>
      <c r="MKW50" s="168"/>
      <c r="MKX50" s="173"/>
      <c r="MKY50" s="168"/>
      <c r="MKZ50" s="164"/>
      <c r="MLA50" s="167"/>
      <c r="MLB50" s="168"/>
      <c r="MLC50" s="172"/>
      <c r="MLD50" s="168"/>
      <c r="MLE50" s="168"/>
      <c r="MLF50" s="168"/>
      <c r="MLG50" s="173"/>
      <c r="MLH50" s="168"/>
      <c r="MLI50" s="164"/>
      <c r="MLJ50" s="167"/>
      <c r="MLK50" s="168"/>
      <c r="MLL50" s="172"/>
      <c r="MLM50" s="168"/>
      <c r="MLN50" s="168"/>
      <c r="MLO50" s="168"/>
      <c r="MLP50" s="173"/>
      <c r="MLQ50" s="168"/>
      <c r="MLR50" s="164"/>
      <c r="MLS50" s="167"/>
      <c r="MLT50" s="168"/>
      <c r="MLU50" s="172"/>
      <c r="MLV50" s="168"/>
      <c r="MLW50" s="168"/>
      <c r="MLX50" s="168"/>
      <c r="MLY50" s="173"/>
      <c r="MLZ50" s="168"/>
      <c r="MMA50" s="164"/>
      <c r="MMB50" s="167"/>
      <c r="MMC50" s="168"/>
      <c r="MMD50" s="172"/>
      <c r="MME50" s="168"/>
      <c r="MMF50" s="168"/>
      <c r="MMG50" s="168"/>
      <c r="MMH50" s="173"/>
      <c r="MMI50" s="168"/>
      <c r="MMJ50" s="164"/>
      <c r="MMK50" s="167"/>
      <c r="MML50" s="168"/>
      <c r="MMM50" s="172"/>
      <c r="MMN50" s="168"/>
      <c r="MMO50" s="168"/>
      <c r="MMP50" s="168"/>
      <c r="MMQ50" s="173"/>
      <c r="MMR50" s="168"/>
      <c r="MMS50" s="164"/>
      <c r="MMT50" s="167"/>
      <c r="MMU50" s="168"/>
      <c r="MMV50" s="172"/>
      <c r="MMW50" s="168"/>
      <c r="MMX50" s="168"/>
      <c r="MMY50" s="168"/>
      <c r="MMZ50" s="173"/>
      <c r="MNA50" s="168"/>
      <c r="MNB50" s="164"/>
      <c r="MNC50" s="167"/>
      <c r="MND50" s="168"/>
      <c r="MNE50" s="172"/>
      <c r="MNF50" s="168"/>
      <c r="MNG50" s="168"/>
      <c r="MNH50" s="168"/>
      <c r="MNI50" s="173"/>
      <c r="MNJ50" s="168"/>
      <c r="MNK50" s="164"/>
      <c r="MNL50" s="167"/>
      <c r="MNM50" s="168"/>
      <c r="MNN50" s="172"/>
      <c r="MNO50" s="168"/>
      <c r="MNP50" s="168"/>
      <c r="MNQ50" s="168"/>
      <c r="MNR50" s="173"/>
      <c r="MNS50" s="168"/>
      <c r="MNT50" s="164"/>
      <c r="MNU50" s="167"/>
      <c r="MNV50" s="168"/>
      <c r="MNW50" s="172"/>
      <c r="MNX50" s="168"/>
      <c r="MNY50" s="168"/>
      <c r="MNZ50" s="168"/>
      <c r="MOA50" s="173"/>
      <c r="MOB50" s="168"/>
      <c r="MOC50" s="164"/>
      <c r="MOD50" s="167"/>
      <c r="MOE50" s="168"/>
      <c r="MOF50" s="172"/>
      <c r="MOG50" s="168"/>
      <c r="MOH50" s="168"/>
      <c r="MOI50" s="168"/>
      <c r="MOJ50" s="173"/>
      <c r="MOK50" s="168"/>
      <c r="MOL50" s="164"/>
      <c r="MOM50" s="167"/>
      <c r="MON50" s="168"/>
      <c r="MOO50" s="172"/>
      <c r="MOP50" s="168"/>
      <c r="MOQ50" s="168"/>
      <c r="MOR50" s="168"/>
      <c r="MOS50" s="173"/>
      <c r="MOT50" s="168"/>
      <c r="MOU50" s="164"/>
      <c r="MOV50" s="167"/>
      <c r="MOW50" s="168"/>
      <c r="MOX50" s="172"/>
      <c r="MOY50" s="168"/>
      <c r="MOZ50" s="168"/>
      <c r="MPA50" s="168"/>
      <c r="MPB50" s="173"/>
      <c r="MPC50" s="168"/>
      <c r="MPD50" s="164"/>
      <c r="MPE50" s="167"/>
      <c r="MPF50" s="168"/>
      <c r="MPG50" s="172"/>
      <c r="MPH50" s="168"/>
      <c r="MPI50" s="168"/>
      <c r="MPJ50" s="168"/>
      <c r="MPK50" s="173"/>
      <c r="MPL50" s="168"/>
      <c r="MPM50" s="164"/>
      <c r="MPN50" s="167"/>
      <c r="MPO50" s="168"/>
      <c r="MPP50" s="172"/>
      <c r="MPQ50" s="168"/>
      <c r="MPR50" s="168"/>
      <c r="MPS50" s="168"/>
      <c r="MPT50" s="173"/>
      <c r="MPU50" s="168"/>
      <c r="MPV50" s="164"/>
      <c r="MPW50" s="167"/>
      <c r="MPX50" s="168"/>
      <c r="MPY50" s="172"/>
      <c r="MPZ50" s="168"/>
      <c r="MQA50" s="168"/>
      <c r="MQB50" s="168"/>
      <c r="MQC50" s="173"/>
      <c r="MQD50" s="168"/>
      <c r="MQE50" s="164"/>
      <c r="MQF50" s="167"/>
      <c r="MQG50" s="168"/>
      <c r="MQH50" s="172"/>
      <c r="MQI50" s="168"/>
      <c r="MQJ50" s="168"/>
      <c r="MQK50" s="168"/>
      <c r="MQL50" s="173"/>
      <c r="MQM50" s="168"/>
      <c r="MQN50" s="164"/>
      <c r="MQO50" s="167"/>
      <c r="MQP50" s="168"/>
      <c r="MQQ50" s="172"/>
      <c r="MQR50" s="168"/>
      <c r="MQS50" s="168"/>
      <c r="MQT50" s="168"/>
      <c r="MQU50" s="173"/>
      <c r="MQV50" s="168"/>
      <c r="MQW50" s="164"/>
      <c r="MQX50" s="167"/>
      <c r="MQY50" s="168"/>
      <c r="MQZ50" s="172"/>
      <c r="MRA50" s="168"/>
      <c r="MRB50" s="168"/>
      <c r="MRC50" s="168"/>
      <c r="MRD50" s="173"/>
      <c r="MRE50" s="168"/>
      <c r="MRF50" s="164"/>
      <c r="MRG50" s="167"/>
      <c r="MRH50" s="168"/>
      <c r="MRI50" s="172"/>
      <c r="MRJ50" s="168"/>
      <c r="MRK50" s="168"/>
      <c r="MRL50" s="168"/>
      <c r="MRM50" s="173"/>
      <c r="MRN50" s="168"/>
      <c r="MRO50" s="164"/>
      <c r="MRP50" s="167"/>
      <c r="MRQ50" s="168"/>
      <c r="MRR50" s="172"/>
      <c r="MRS50" s="168"/>
      <c r="MRT50" s="168"/>
      <c r="MRU50" s="168"/>
      <c r="MRV50" s="173"/>
      <c r="MRW50" s="168"/>
      <c r="MRX50" s="164"/>
      <c r="MRY50" s="167"/>
      <c r="MRZ50" s="168"/>
      <c r="MSA50" s="172"/>
      <c r="MSB50" s="168"/>
      <c r="MSC50" s="168"/>
      <c r="MSD50" s="168"/>
      <c r="MSE50" s="173"/>
      <c r="MSF50" s="168"/>
      <c r="MSG50" s="164"/>
      <c r="MSH50" s="167"/>
      <c r="MSI50" s="168"/>
      <c r="MSJ50" s="172"/>
      <c r="MSK50" s="168"/>
      <c r="MSL50" s="168"/>
      <c r="MSM50" s="168"/>
      <c r="MSN50" s="173"/>
      <c r="MSO50" s="168"/>
      <c r="MSP50" s="164"/>
      <c r="MSQ50" s="167"/>
      <c r="MSR50" s="168"/>
      <c r="MSS50" s="172"/>
      <c r="MST50" s="168"/>
      <c r="MSU50" s="168"/>
      <c r="MSV50" s="168"/>
      <c r="MSW50" s="173"/>
      <c r="MSX50" s="168"/>
      <c r="MSY50" s="164"/>
      <c r="MSZ50" s="167"/>
      <c r="MTA50" s="168"/>
      <c r="MTB50" s="172"/>
      <c r="MTC50" s="168"/>
      <c r="MTD50" s="168"/>
      <c r="MTE50" s="168"/>
      <c r="MTF50" s="173"/>
      <c r="MTG50" s="168"/>
      <c r="MTH50" s="164"/>
      <c r="MTI50" s="167"/>
      <c r="MTJ50" s="168"/>
      <c r="MTK50" s="172"/>
      <c r="MTL50" s="168"/>
      <c r="MTM50" s="168"/>
      <c r="MTN50" s="168"/>
      <c r="MTO50" s="173"/>
      <c r="MTP50" s="168"/>
      <c r="MTQ50" s="164"/>
      <c r="MTR50" s="167"/>
      <c r="MTS50" s="168"/>
      <c r="MTT50" s="172"/>
      <c r="MTU50" s="168"/>
      <c r="MTV50" s="168"/>
      <c r="MTW50" s="168"/>
      <c r="MTX50" s="173"/>
      <c r="MTY50" s="168"/>
      <c r="MTZ50" s="164"/>
      <c r="MUA50" s="167"/>
      <c r="MUB50" s="168"/>
      <c r="MUC50" s="172"/>
      <c r="MUD50" s="168"/>
      <c r="MUE50" s="168"/>
      <c r="MUF50" s="168"/>
      <c r="MUG50" s="173"/>
      <c r="MUH50" s="168"/>
      <c r="MUI50" s="164"/>
      <c r="MUJ50" s="167"/>
      <c r="MUK50" s="168"/>
      <c r="MUL50" s="172"/>
      <c r="MUM50" s="168"/>
      <c r="MUN50" s="168"/>
      <c r="MUO50" s="168"/>
      <c r="MUP50" s="173"/>
      <c r="MUQ50" s="168"/>
      <c r="MUR50" s="164"/>
      <c r="MUS50" s="167"/>
      <c r="MUT50" s="168"/>
      <c r="MUU50" s="172"/>
      <c r="MUV50" s="168"/>
      <c r="MUW50" s="168"/>
      <c r="MUX50" s="168"/>
      <c r="MUY50" s="173"/>
      <c r="MUZ50" s="168"/>
      <c r="MVA50" s="164"/>
      <c r="MVB50" s="167"/>
      <c r="MVC50" s="168"/>
      <c r="MVD50" s="172"/>
      <c r="MVE50" s="168"/>
      <c r="MVF50" s="168"/>
      <c r="MVG50" s="168"/>
      <c r="MVH50" s="173"/>
      <c r="MVI50" s="168"/>
      <c r="MVJ50" s="164"/>
      <c r="MVK50" s="167"/>
      <c r="MVL50" s="168"/>
      <c r="MVM50" s="172"/>
      <c r="MVN50" s="168"/>
      <c r="MVO50" s="168"/>
      <c r="MVP50" s="168"/>
      <c r="MVQ50" s="173"/>
      <c r="MVR50" s="168"/>
      <c r="MVS50" s="164"/>
      <c r="MVT50" s="167"/>
      <c r="MVU50" s="168"/>
      <c r="MVV50" s="172"/>
      <c r="MVW50" s="168"/>
      <c r="MVX50" s="168"/>
      <c r="MVY50" s="168"/>
      <c r="MVZ50" s="173"/>
      <c r="MWA50" s="168"/>
      <c r="MWB50" s="164"/>
      <c r="MWC50" s="167"/>
      <c r="MWD50" s="168"/>
      <c r="MWE50" s="172"/>
      <c r="MWF50" s="168"/>
      <c r="MWG50" s="168"/>
      <c r="MWH50" s="168"/>
      <c r="MWI50" s="173"/>
      <c r="MWJ50" s="168"/>
      <c r="MWK50" s="164"/>
      <c r="MWL50" s="167"/>
      <c r="MWM50" s="168"/>
      <c r="MWN50" s="172"/>
      <c r="MWO50" s="168"/>
      <c r="MWP50" s="168"/>
      <c r="MWQ50" s="168"/>
      <c r="MWR50" s="173"/>
      <c r="MWS50" s="168"/>
      <c r="MWT50" s="164"/>
      <c r="MWU50" s="167"/>
      <c r="MWV50" s="168"/>
      <c r="MWW50" s="172"/>
      <c r="MWX50" s="168"/>
      <c r="MWY50" s="168"/>
      <c r="MWZ50" s="168"/>
      <c r="MXA50" s="173"/>
      <c r="MXB50" s="168"/>
      <c r="MXC50" s="164"/>
      <c r="MXD50" s="167"/>
      <c r="MXE50" s="168"/>
      <c r="MXF50" s="172"/>
      <c r="MXG50" s="168"/>
      <c r="MXH50" s="168"/>
      <c r="MXI50" s="168"/>
      <c r="MXJ50" s="173"/>
      <c r="MXK50" s="168"/>
      <c r="MXL50" s="164"/>
      <c r="MXM50" s="167"/>
      <c r="MXN50" s="168"/>
      <c r="MXO50" s="172"/>
      <c r="MXP50" s="168"/>
      <c r="MXQ50" s="168"/>
      <c r="MXR50" s="168"/>
      <c r="MXS50" s="173"/>
      <c r="MXT50" s="168"/>
      <c r="MXU50" s="164"/>
      <c r="MXV50" s="167"/>
      <c r="MXW50" s="168"/>
      <c r="MXX50" s="172"/>
      <c r="MXY50" s="168"/>
      <c r="MXZ50" s="168"/>
      <c r="MYA50" s="168"/>
      <c r="MYB50" s="173"/>
      <c r="MYC50" s="168"/>
      <c r="MYD50" s="164"/>
      <c r="MYE50" s="167"/>
      <c r="MYF50" s="168"/>
      <c r="MYG50" s="172"/>
      <c r="MYH50" s="168"/>
      <c r="MYI50" s="168"/>
      <c r="MYJ50" s="168"/>
      <c r="MYK50" s="173"/>
      <c r="MYL50" s="168"/>
      <c r="MYM50" s="164"/>
      <c r="MYN50" s="167"/>
      <c r="MYO50" s="168"/>
      <c r="MYP50" s="172"/>
      <c r="MYQ50" s="168"/>
      <c r="MYR50" s="168"/>
      <c r="MYS50" s="168"/>
      <c r="MYT50" s="173"/>
      <c r="MYU50" s="168"/>
      <c r="MYV50" s="164"/>
      <c r="MYW50" s="167"/>
      <c r="MYX50" s="168"/>
      <c r="MYY50" s="172"/>
      <c r="MYZ50" s="168"/>
      <c r="MZA50" s="168"/>
      <c r="MZB50" s="168"/>
      <c r="MZC50" s="173"/>
      <c r="MZD50" s="168"/>
      <c r="MZE50" s="164"/>
      <c r="MZF50" s="167"/>
      <c r="MZG50" s="168"/>
      <c r="MZH50" s="172"/>
      <c r="MZI50" s="168"/>
      <c r="MZJ50" s="168"/>
      <c r="MZK50" s="168"/>
      <c r="MZL50" s="173"/>
      <c r="MZM50" s="168"/>
      <c r="MZN50" s="164"/>
      <c r="MZO50" s="167"/>
      <c r="MZP50" s="168"/>
      <c r="MZQ50" s="172"/>
      <c r="MZR50" s="168"/>
      <c r="MZS50" s="168"/>
      <c r="MZT50" s="168"/>
      <c r="MZU50" s="173"/>
      <c r="MZV50" s="168"/>
      <c r="MZW50" s="164"/>
      <c r="MZX50" s="167"/>
      <c r="MZY50" s="168"/>
      <c r="MZZ50" s="172"/>
      <c r="NAA50" s="168"/>
      <c r="NAB50" s="168"/>
      <c r="NAC50" s="168"/>
      <c r="NAD50" s="173"/>
      <c r="NAE50" s="168"/>
      <c r="NAF50" s="164"/>
      <c r="NAG50" s="167"/>
      <c r="NAH50" s="168"/>
      <c r="NAI50" s="172"/>
      <c r="NAJ50" s="168"/>
      <c r="NAK50" s="168"/>
      <c r="NAL50" s="168"/>
      <c r="NAM50" s="173"/>
      <c r="NAN50" s="168"/>
      <c r="NAO50" s="164"/>
      <c r="NAP50" s="167"/>
      <c r="NAQ50" s="168"/>
      <c r="NAR50" s="172"/>
      <c r="NAS50" s="168"/>
      <c r="NAT50" s="168"/>
      <c r="NAU50" s="168"/>
      <c r="NAV50" s="173"/>
      <c r="NAW50" s="168"/>
      <c r="NAX50" s="164"/>
      <c r="NAY50" s="167"/>
      <c r="NAZ50" s="168"/>
      <c r="NBA50" s="172"/>
      <c r="NBB50" s="168"/>
      <c r="NBC50" s="168"/>
      <c r="NBD50" s="168"/>
      <c r="NBE50" s="173"/>
      <c r="NBF50" s="168"/>
      <c r="NBG50" s="164"/>
      <c r="NBH50" s="167"/>
      <c r="NBI50" s="168"/>
      <c r="NBJ50" s="172"/>
      <c r="NBK50" s="168"/>
      <c r="NBL50" s="168"/>
      <c r="NBM50" s="168"/>
      <c r="NBN50" s="173"/>
      <c r="NBO50" s="168"/>
      <c r="NBP50" s="164"/>
      <c r="NBQ50" s="167"/>
      <c r="NBR50" s="168"/>
      <c r="NBS50" s="172"/>
      <c r="NBT50" s="168"/>
      <c r="NBU50" s="168"/>
      <c r="NBV50" s="168"/>
      <c r="NBW50" s="173"/>
      <c r="NBX50" s="168"/>
      <c r="NBY50" s="164"/>
      <c r="NBZ50" s="167"/>
      <c r="NCA50" s="168"/>
      <c r="NCB50" s="172"/>
      <c r="NCC50" s="168"/>
      <c r="NCD50" s="168"/>
      <c r="NCE50" s="168"/>
      <c r="NCF50" s="173"/>
      <c r="NCG50" s="168"/>
      <c r="NCH50" s="164"/>
      <c r="NCI50" s="167"/>
      <c r="NCJ50" s="168"/>
      <c r="NCK50" s="172"/>
      <c r="NCL50" s="168"/>
      <c r="NCM50" s="168"/>
      <c r="NCN50" s="168"/>
      <c r="NCO50" s="173"/>
      <c r="NCP50" s="168"/>
      <c r="NCQ50" s="164"/>
      <c r="NCR50" s="167"/>
      <c r="NCS50" s="168"/>
      <c r="NCT50" s="172"/>
      <c r="NCU50" s="168"/>
      <c r="NCV50" s="168"/>
      <c r="NCW50" s="168"/>
      <c r="NCX50" s="173"/>
      <c r="NCY50" s="168"/>
      <c r="NCZ50" s="164"/>
      <c r="NDA50" s="167"/>
      <c r="NDB50" s="168"/>
      <c r="NDC50" s="172"/>
      <c r="NDD50" s="168"/>
      <c r="NDE50" s="168"/>
      <c r="NDF50" s="168"/>
      <c r="NDG50" s="173"/>
      <c r="NDH50" s="168"/>
      <c r="NDI50" s="164"/>
      <c r="NDJ50" s="167"/>
      <c r="NDK50" s="168"/>
      <c r="NDL50" s="172"/>
      <c r="NDM50" s="168"/>
      <c r="NDN50" s="168"/>
      <c r="NDO50" s="168"/>
      <c r="NDP50" s="173"/>
      <c r="NDQ50" s="168"/>
      <c r="NDR50" s="164"/>
      <c r="NDS50" s="167"/>
      <c r="NDT50" s="168"/>
      <c r="NDU50" s="172"/>
      <c r="NDV50" s="168"/>
      <c r="NDW50" s="168"/>
      <c r="NDX50" s="168"/>
      <c r="NDY50" s="173"/>
      <c r="NDZ50" s="168"/>
      <c r="NEA50" s="164"/>
      <c r="NEB50" s="167"/>
      <c r="NEC50" s="168"/>
      <c r="NED50" s="172"/>
      <c r="NEE50" s="168"/>
      <c r="NEF50" s="168"/>
      <c r="NEG50" s="168"/>
      <c r="NEH50" s="173"/>
      <c r="NEI50" s="168"/>
      <c r="NEJ50" s="164"/>
      <c r="NEK50" s="167"/>
      <c r="NEL50" s="168"/>
      <c r="NEM50" s="172"/>
      <c r="NEN50" s="168"/>
      <c r="NEO50" s="168"/>
      <c r="NEP50" s="168"/>
      <c r="NEQ50" s="173"/>
      <c r="NER50" s="168"/>
      <c r="NES50" s="164"/>
      <c r="NET50" s="167"/>
      <c r="NEU50" s="168"/>
      <c r="NEV50" s="172"/>
      <c r="NEW50" s="168"/>
      <c r="NEX50" s="168"/>
      <c r="NEY50" s="168"/>
      <c r="NEZ50" s="173"/>
      <c r="NFA50" s="168"/>
      <c r="NFB50" s="164"/>
      <c r="NFC50" s="167"/>
      <c r="NFD50" s="168"/>
      <c r="NFE50" s="172"/>
      <c r="NFF50" s="168"/>
      <c r="NFG50" s="168"/>
      <c r="NFH50" s="168"/>
      <c r="NFI50" s="173"/>
      <c r="NFJ50" s="168"/>
      <c r="NFK50" s="164"/>
      <c r="NFL50" s="167"/>
      <c r="NFM50" s="168"/>
      <c r="NFN50" s="172"/>
      <c r="NFO50" s="168"/>
      <c r="NFP50" s="168"/>
      <c r="NFQ50" s="168"/>
      <c r="NFR50" s="173"/>
      <c r="NFS50" s="168"/>
      <c r="NFT50" s="164"/>
      <c r="NFU50" s="167"/>
      <c r="NFV50" s="168"/>
      <c r="NFW50" s="172"/>
      <c r="NFX50" s="168"/>
      <c r="NFY50" s="168"/>
      <c r="NFZ50" s="168"/>
      <c r="NGA50" s="173"/>
      <c r="NGB50" s="168"/>
      <c r="NGC50" s="164"/>
      <c r="NGD50" s="167"/>
      <c r="NGE50" s="168"/>
      <c r="NGF50" s="172"/>
      <c r="NGG50" s="168"/>
      <c r="NGH50" s="168"/>
      <c r="NGI50" s="168"/>
      <c r="NGJ50" s="173"/>
      <c r="NGK50" s="168"/>
      <c r="NGL50" s="164"/>
      <c r="NGM50" s="167"/>
      <c r="NGN50" s="168"/>
      <c r="NGO50" s="172"/>
      <c r="NGP50" s="168"/>
      <c r="NGQ50" s="168"/>
      <c r="NGR50" s="168"/>
      <c r="NGS50" s="173"/>
      <c r="NGT50" s="168"/>
      <c r="NGU50" s="164"/>
      <c r="NGV50" s="167"/>
      <c r="NGW50" s="168"/>
      <c r="NGX50" s="172"/>
      <c r="NGY50" s="168"/>
      <c r="NGZ50" s="168"/>
      <c r="NHA50" s="168"/>
      <c r="NHB50" s="173"/>
      <c r="NHC50" s="168"/>
      <c r="NHD50" s="164"/>
      <c r="NHE50" s="167"/>
      <c r="NHF50" s="168"/>
      <c r="NHG50" s="172"/>
      <c r="NHH50" s="168"/>
      <c r="NHI50" s="168"/>
      <c r="NHJ50" s="168"/>
      <c r="NHK50" s="173"/>
      <c r="NHL50" s="168"/>
      <c r="NHM50" s="164"/>
      <c r="NHN50" s="167"/>
      <c r="NHO50" s="168"/>
      <c r="NHP50" s="172"/>
      <c r="NHQ50" s="168"/>
      <c r="NHR50" s="168"/>
      <c r="NHS50" s="168"/>
      <c r="NHT50" s="173"/>
      <c r="NHU50" s="168"/>
      <c r="NHV50" s="164"/>
      <c r="NHW50" s="167"/>
      <c r="NHX50" s="168"/>
      <c r="NHY50" s="172"/>
      <c r="NHZ50" s="168"/>
      <c r="NIA50" s="168"/>
      <c r="NIB50" s="168"/>
      <c r="NIC50" s="173"/>
      <c r="NID50" s="168"/>
      <c r="NIE50" s="164"/>
      <c r="NIF50" s="167"/>
      <c r="NIG50" s="168"/>
      <c r="NIH50" s="172"/>
      <c r="NII50" s="168"/>
      <c r="NIJ50" s="168"/>
      <c r="NIK50" s="168"/>
      <c r="NIL50" s="173"/>
      <c r="NIM50" s="168"/>
      <c r="NIN50" s="164"/>
      <c r="NIO50" s="167"/>
      <c r="NIP50" s="168"/>
      <c r="NIQ50" s="172"/>
      <c r="NIR50" s="168"/>
      <c r="NIS50" s="168"/>
      <c r="NIT50" s="168"/>
      <c r="NIU50" s="173"/>
      <c r="NIV50" s="168"/>
      <c r="NIW50" s="164"/>
      <c r="NIX50" s="167"/>
      <c r="NIY50" s="168"/>
      <c r="NIZ50" s="172"/>
      <c r="NJA50" s="168"/>
      <c r="NJB50" s="168"/>
      <c r="NJC50" s="168"/>
      <c r="NJD50" s="173"/>
      <c r="NJE50" s="168"/>
      <c r="NJF50" s="164"/>
      <c r="NJG50" s="167"/>
      <c r="NJH50" s="168"/>
      <c r="NJI50" s="172"/>
      <c r="NJJ50" s="168"/>
      <c r="NJK50" s="168"/>
      <c r="NJL50" s="168"/>
      <c r="NJM50" s="173"/>
      <c r="NJN50" s="168"/>
      <c r="NJO50" s="164"/>
      <c r="NJP50" s="167"/>
      <c r="NJQ50" s="168"/>
      <c r="NJR50" s="172"/>
      <c r="NJS50" s="168"/>
      <c r="NJT50" s="168"/>
      <c r="NJU50" s="168"/>
      <c r="NJV50" s="173"/>
      <c r="NJW50" s="168"/>
      <c r="NJX50" s="164"/>
      <c r="NJY50" s="167"/>
      <c r="NJZ50" s="168"/>
      <c r="NKA50" s="172"/>
      <c r="NKB50" s="168"/>
      <c r="NKC50" s="168"/>
      <c r="NKD50" s="168"/>
      <c r="NKE50" s="173"/>
      <c r="NKF50" s="168"/>
      <c r="NKG50" s="164"/>
      <c r="NKH50" s="167"/>
      <c r="NKI50" s="168"/>
      <c r="NKJ50" s="172"/>
      <c r="NKK50" s="168"/>
      <c r="NKL50" s="168"/>
      <c r="NKM50" s="168"/>
      <c r="NKN50" s="173"/>
      <c r="NKO50" s="168"/>
      <c r="NKP50" s="164"/>
      <c r="NKQ50" s="167"/>
      <c r="NKR50" s="168"/>
      <c r="NKS50" s="172"/>
      <c r="NKT50" s="168"/>
      <c r="NKU50" s="168"/>
      <c r="NKV50" s="168"/>
      <c r="NKW50" s="173"/>
      <c r="NKX50" s="168"/>
      <c r="NKY50" s="164"/>
      <c r="NKZ50" s="167"/>
      <c r="NLA50" s="168"/>
      <c r="NLB50" s="172"/>
      <c r="NLC50" s="168"/>
      <c r="NLD50" s="168"/>
      <c r="NLE50" s="168"/>
      <c r="NLF50" s="173"/>
      <c r="NLG50" s="168"/>
      <c r="NLH50" s="164"/>
      <c r="NLI50" s="167"/>
      <c r="NLJ50" s="168"/>
      <c r="NLK50" s="172"/>
      <c r="NLL50" s="168"/>
      <c r="NLM50" s="168"/>
      <c r="NLN50" s="168"/>
      <c r="NLO50" s="173"/>
      <c r="NLP50" s="168"/>
      <c r="NLQ50" s="164"/>
      <c r="NLR50" s="167"/>
      <c r="NLS50" s="168"/>
      <c r="NLT50" s="172"/>
      <c r="NLU50" s="168"/>
      <c r="NLV50" s="168"/>
      <c r="NLW50" s="168"/>
      <c r="NLX50" s="173"/>
      <c r="NLY50" s="168"/>
      <c r="NLZ50" s="164"/>
      <c r="NMA50" s="167"/>
      <c r="NMB50" s="168"/>
      <c r="NMC50" s="172"/>
      <c r="NMD50" s="168"/>
      <c r="NME50" s="168"/>
      <c r="NMF50" s="168"/>
      <c r="NMG50" s="173"/>
      <c r="NMH50" s="168"/>
      <c r="NMI50" s="164"/>
      <c r="NMJ50" s="167"/>
      <c r="NMK50" s="168"/>
      <c r="NML50" s="172"/>
      <c r="NMM50" s="168"/>
      <c r="NMN50" s="168"/>
      <c r="NMO50" s="168"/>
      <c r="NMP50" s="173"/>
      <c r="NMQ50" s="168"/>
      <c r="NMR50" s="164"/>
      <c r="NMS50" s="167"/>
      <c r="NMT50" s="168"/>
      <c r="NMU50" s="172"/>
      <c r="NMV50" s="168"/>
      <c r="NMW50" s="168"/>
      <c r="NMX50" s="168"/>
      <c r="NMY50" s="173"/>
      <c r="NMZ50" s="168"/>
      <c r="NNA50" s="164"/>
      <c r="NNB50" s="167"/>
      <c r="NNC50" s="168"/>
      <c r="NND50" s="172"/>
      <c r="NNE50" s="168"/>
      <c r="NNF50" s="168"/>
      <c r="NNG50" s="168"/>
      <c r="NNH50" s="173"/>
      <c r="NNI50" s="168"/>
      <c r="NNJ50" s="164"/>
      <c r="NNK50" s="167"/>
      <c r="NNL50" s="168"/>
      <c r="NNM50" s="172"/>
      <c r="NNN50" s="168"/>
      <c r="NNO50" s="168"/>
      <c r="NNP50" s="168"/>
      <c r="NNQ50" s="173"/>
      <c r="NNR50" s="168"/>
      <c r="NNS50" s="164"/>
      <c r="NNT50" s="167"/>
      <c r="NNU50" s="168"/>
      <c r="NNV50" s="172"/>
      <c r="NNW50" s="168"/>
      <c r="NNX50" s="168"/>
      <c r="NNY50" s="168"/>
      <c r="NNZ50" s="173"/>
      <c r="NOA50" s="168"/>
      <c r="NOB50" s="164"/>
      <c r="NOC50" s="167"/>
      <c r="NOD50" s="168"/>
      <c r="NOE50" s="172"/>
      <c r="NOF50" s="168"/>
      <c r="NOG50" s="168"/>
      <c r="NOH50" s="168"/>
      <c r="NOI50" s="173"/>
      <c r="NOJ50" s="168"/>
      <c r="NOK50" s="164"/>
      <c r="NOL50" s="167"/>
      <c r="NOM50" s="168"/>
      <c r="NON50" s="172"/>
      <c r="NOO50" s="168"/>
      <c r="NOP50" s="168"/>
      <c r="NOQ50" s="168"/>
      <c r="NOR50" s="173"/>
      <c r="NOS50" s="168"/>
      <c r="NOT50" s="164"/>
      <c r="NOU50" s="167"/>
      <c r="NOV50" s="168"/>
      <c r="NOW50" s="172"/>
      <c r="NOX50" s="168"/>
      <c r="NOY50" s="168"/>
      <c r="NOZ50" s="168"/>
      <c r="NPA50" s="173"/>
      <c r="NPB50" s="168"/>
      <c r="NPC50" s="164"/>
      <c r="NPD50" s="167"/>
      <c r="NPE50" s="168"/>
      <c r="NPF50" s="172"/>
      <c r="NPG50" s="168"/>
      <c r="NPH50" s="168"/>
      <c r="NPI50" s="168"/>
      <c r="NPJ50" s="173"/>
      <c r="NPK50" s="168"/>
      <c r="NPL50" s="164"/>
      <c r="NPM50" s="167"/>
      <c r="NPN50" s="168"/>
      <c r="NPO50" s="172"/>
      <c r="NPP50" s="168"/>
      <c r="NPQ50" s="168"/>
      <c r="NPR50" s="168"/>
      <c r="NPS50" s="173"/>
      <c r="NPT50" s="168"/>
      <c r="NPU50" s="164"/>
      <c r="NPV50" s="167"/>
      <c r="NPW50" s="168"/>
      <c r="NPX50" s="172"/>
      <c r="NPY50" s="168"/>
      <c r="NPZ50" s="168"/>
      <c r="NQA50" s="168"/>
      <c r="NQB50" s="173"/>
      <c r="NQC50" s="168"/>
      <c r="NQD50" s="164"/>
      <c r="NQE50" s="167"/>
      <c r="NQF50" s="168"/>
      <c r="NQG50" s="172"/>
      <c r="NQH50" s="168"/>
      <c r="NQI50" s="168"/>
      <c r="NQJ50" s="168"/>
      <c r="NQK50" s="173"/>
      <c r="NQL50" s="168"/>
      <c r="NQM50" s="164"/>
      <c r="NQN50" s="167"/>
      <c r="NQO50" s="168"/>
      <c r="NQP50" s="172"/>
      <c r="NQQ50" s="168"/>
      <c r="NQR50" s="168"/>
      <c r="NQS50" s="168"/>
      <c r="NQT50" s="173"/>
      <c r="NQU50" s="168"/>
      <c r="NQV50" s="164"/>
      <c r="NQW50" s="167"/>
      <c r="NQX50" s="168"/>
      <c r="NQY50" s="172"/>
      <c r="NQZ50" s="168"/>
      <c r="NRA50" s="168"/>
      <c r="NRB50" s="168"/>
      <c r="NRC50" s="173"/>
      <c r="NRD50" s="168"/>
      <c r="NRE50" s="164"/>
      <c r="NRF50" s="167"/>
      <c r="NRG50" s="168"/>
      <c r="NRH50" s="172"/>
      <c r="NRI50" s="168"/>
      <c r="NRJ50" s="168"/>
      <c r="NRK50" s="168"/>
      <c r="NRL50" s="173"/>
      <c r="NRM50" s="168"/>
      <c r="NRN50" s="164"/>
      <c r="NRO50" s="167"/>
      <c r="NRP50" s="168"/>
      <c r="NRQ50" s="172"/>
      <c r="NRR50" s="168"/>
      <c r="NRS50" s="168"/>
      <c r="NRT50" s="168"/>
      <c r="NRU50" s="173"/>
      <c r="NRV50" s="168"/>
      <c r="NRW50" s="164"/>
      <c r="NRX50" s="167"/>
      <c r="NRY50" s="168"/>
      <c r="NRZ50" s="172"/>
      <c r="NSA50" s="168"/>
      <c r="NSB50" s="168"/>
      <c r="NSC50" s="168"/>
      <c r="NSD50" s="173"/>
      <c r="NSE50" s="168"/>
      <c r="NSF50" s="164"/>
      <c r="NSG50" s="167"/>
      <c r="NSH50" s="168"/>
      <c r="NSI50" s="172"/>
      <c r="NSJ50" s="168"/>
      <c r="NSK50" s="168"/>
      <c r="NSL50" s="168"/>
      <c r="NSM50" s="173"/>
      <c r="NSN50" s="168"/>
      <c r="NSO50" s="164"/>
      <c r="NSP50" s="167"/>
      <c r="NSQ50" s="168"/>
      <c r="NSR50" s="172"/>
      <c r="NSS50" s="168"/>
      <c r="NST50" s="168"/>
      <c r="NSU50" s="168"/>
      <c r="NSV50" s="173"/>
      <c r="NSW50" s="168"/>
      <c r="NSX50" s="164"/>
      <c r="NSY50" s="167"/>
      <c r="NSZ50" s="168"/>
      <c r="NTA50" s="172"/>
      <c r="NTB50" s="168"/>
      <c r="NTC50" s="168"/>
      <c r="NTD50" s="168"/>
      <c r="NTE50" s="173"/>
      <c r="NTF50" s="168"/>
      <c r="NTG50" s="164"/>
      <c r="NTH50" s="167"/>
      <c r="NTI50" s="168"/>
      <c r="NTJ50" s="172"/>
      <c r="NTK50" s="168"/>
      <c r="NTL50" s="168"/>
      <c r="NTM50" s="168"/>
      <c r="NTN50" s="173"/>
      <c r="NTO50" s="168"/>
      <c r="NTP50" s="164"/>
      <c r="NTQ50" s="167"/>
      <c r="NTR50" s="168"/>
      <c r="NTS50" s="172"/>
      <c r="NTT50" s="168"/>
      <c r="NTU50" s="168"/>
      <c r="NTV50" s="168"/>
      <c r="NTW50" s="173"/>
      <c r="NTX50" s="168"/>
      <c r="NTY50" s="164"/>
      <c r="NTZ50" s="167"/>
      <c r="NUA50" s="168"/>
      <c r="NUB50" s="172"/>
      <c r="NUC50" s="168"/>
      <c r="NUD50" s="168"/>
      <c r="NUE50" s="168"/>
      <c r="NUF50" s="173"/>
      <c r="NUG50" s="168"/>
      <c r="NUH50" s="164"/>
      <c r="NUI50" s="167"/>
      <c r="NUJ50" s="168"/>
      <c r="NUK50" s="172"/>
      <c r="NUL50" s="168"/>
      <c r="NUM50" s="168"/>
      <c r="NUN50" s="168"/>
      <c r="NUO50" s="173"/>
      <c r="NUP50" s="168"/>
      <c r="NUQ50" s="164"/>
      <c r="NUR50" s="167"/>
      <c r="NUS50" s="168"/>
      <c r="NUT50" s="172"/>
      <c r="NUU50" s="168"/>
      <c r="NUV50" s="168"/>
      <c r="NUW50" s="168"/>
      <c r="NUX50" s="173"/>
      <c r="NUY50" s="168"/>
      <c r="NUZ50" s="164"/>
      <c r="NVA50" s="167"/>
      <c r="NVB50" s="168"/>
      <c r="NVC50" s="172"/>
      <c r="NVD50" s="168"/>
      <c r="NVE50" s="168"/>
      <c r="NVF50" s="168"/>
      <c r="NVG50" s="173"/>
      <c r="NVH50" s="168"/>
      <c r="NVI50" s="164"/>
      <c r="NVJ50" s="167"/>
      <c r="NVK50" s="168"/>
      <c r="NVL50" s="172"/>
      <c r="NVM50" s="168"/>
      <c r="NVN50" s="168"/>
      <c r="NVO50" s="168"/>
      <c r="NVP50" s="173"/>
      <c r="NVQ50" s="168"/>
      <c r="NVR50" s="164"/>
      <c r="NVS50" s="167"/>
      <c r="NVT50" s="168"/>
      <c r="NVU50" s="172"/>
      <c r="NVV50" s="168"/>
      <c r="NVW50" s="168"/>
      <c r="NVX50" s="168"/>
      <c r="NVY50" s="173"/>
      <c r="NVZ50" s="168"/>
      <c r="NWA50" s="164"/>
      <c r="NWB50" s="167"/>
      <c r="NWC50" s="168"/>
      <c r="NWD50" s="172"/>
      <c r="NWE50" s="168"/>
      <c r="NWF50" s="168"/>
      <c r="NWG50" s="168"/>
      <c r="NWH50" s="173"/>
      <c r="NWI50" s="168"/>
      <c r="NWJ50" s="164"/>
      <c r="NWK50" s="167"/>
      <c r="NWL50" s="168"/>
      <c r="NWM50" s="172"/>
      <c r="NWN50" s="168"/>
      <c r="NWO50" s="168"/>
      <c r="NWP50" s="168"/>
      <c r="NWQ50" s="173"/>
      <c r="NWR50" s="168"/>
      <c r="NWS50" s="164"/>
      <c r="NWT50" s="167"/>
      <c r="NWU50" s="168"/>
      <c r="NWV50" s="172"/>
      <c r="NWW50" s="168"/>
      <c r="NWX50" s="168"/>
      <c r="NWY50" s="168"/>
      <c r="NWZ50" s="173"/>
      <c r="NXA50" s="168"/>
      <c r="NXB50" s="164"/>
      <c r="NXC50" s="167"/>
      <c r="NXD50" s="168"/>
      <c r="NXE50" s="172"/>
      <c r="NXF50" s="168"/>
      <c r="NXG50" s="168"/>
      <c r="NXH50" s="168"/>
      <c r="NXI50" s="173"/>
      <c r="NXJ50" s="168"/>
      <c r="NXK50" s="164"/>
      <c r="NXL50" s="167"/>
      <c r="NXM50" s="168"/>
      <c r="NXN50" s="172"/>
      <c r="NXO50" s="168"/>
      <c r="NXP50" s="168"/>
      <c r="NXQ50" s="168"/>
      <c r="NXR50" s="173"/>
      <c r="NXS50" s="168"/>
      <c r="NXT50" s="164"/>
      <c r="NXU50" s="167"/>
      <c r="NXV50" s="168"/>
      <c r="NXW50" s="172"/>
      <c r="NXX50" s="168"/>
      <c r="NXY50" s="168"/>
      <c r="NXZ50" s="168"/>
      <c r="NYA50" s="173"/>
      <c r="NYB50" s="168"/>
      <c r="NYC50" s="164"/>
      <c r="NYD50" s="167"/>
      <c r="NYE50" s="168"/>
      <c r="NYF50" s="172"/>
      <c r="NYG50" s="168"/>
      <c r="NYH50" s="168"/>
      <c r="NYI50" s="168"/>
      <c r="NYJ50" s="173"/>
      <c r="NYK50" s="168"/>
      <c r="NYL50" s="164"/>
      <c r="NYM50" s="167"/>
      <c r="NYN50" s="168"/>
      <c r="NYO50" s="172"/>
      <c r="NYP50" s="168"/>
      <c r="NYQ50" s="168"/>
      <c r="NYR50" s="168"/>
      <c r="NYS50" s="173"/>
      <c r="NYT50" s="168"/>
      <c r="NYU50" s="164"/>
      <c r="NYV50" s="167"/>
      <c r="NYW50" s="168"/>
      <c r="NYX50" s="172"/>
      <c r="NYY50" s="168"/>
      <c r="NYZ50" s="168"/>
      <c r="NZA50" s="168"/>
      <c r="NZB50" s="173"/>
      <c r="NZC50" s="168"/>
      <c r="NZD50" s="164"/>
      <c r="NZE50" s="167"/>
      <c r="NZF50" s="168"/>
      <c r="NZG50" s="172"/>
      <c r="NZH50" s="168"/>
      <c r="NZI50" s="168"/>
      <c r="NZJ50" s="168"/>
      <c r="NZK50" s="173"/>
      <c r="NZL50" s="168"/>
      <c r="NZM50" s="164"/>
      <c r="NZN50" s="167"/>
      <c r="NZO50" s="168"/>
      <c r="NZP50" s="172"/>
      <c r="NZQ50" s="168"/>
      <c r="NZR50" s="168"/>
      <c r="NZS50" s="168"/>
      <c r="NZT50" s="173"/>
      <c r="NZU50" s="168"/>
      <c r="NZV50" s="164"/>
      <c r="NZW50" s="167"/>
      <c r="NZX50" s="168"/>
      <c r="NZY50" s="172"/>
      <c r="NZZ50" s="168"/>
      <c r="OAA50" s="168"/>
      <c r="OAB50" s="168"/>
      <c r="OAC50" s="173"/>
      <c r="OAD50" s="168"/>
      <c r="OAE50" s="164"/>
      <c r="OAF50" s="167"/>
      <c r="OAG50" s="168"/>
      <c r="OAH50" s="172"/>
      <c r="OAI50" s="168"/>
      <c r="OAJ50" s="168"/>
      <c r="OAK50" s="168"/>
      <c r="OAL50" s="173"/>
      <c r="OAM50" s="168"/>
      <c r="OAN50" s="164"/>
      <c r="OAO50" s="167"/>
      <c r="OAP50" s="168"/>
      <c r="OAQ50" s="172"/>
      <c r="OAR50" s="168"/>
      <c r="OAS50" s="168"/>
      <c r="OAT50" s="168"/>
      <c r="OAU50" s="173"/>
      <c r="OAV50" s="168"/>
      <c r="OAW50" s="164"/>
      <c r="OAX50" s="167"/>
      <c r="OAY50" s="168"/>
      <c r="OAZ50" s="172"/>
      <c r="OBA50" s="168"/>
      <c r="OBB50" s="168"/>
      <c r="OBC50" s="168"/>
      <c r="OBD50" s="173"/>
      <c r="OBE50" s="168"/>
      <c r="OBF50" s="164"/>
      <c r="OBG50" s="167"/>
      <c r="OBH50" s="168"/>
      <c r="OBI50" s="172"/>
      <c r="OBJ50" s="168"/>
      <c r="OBK50" s="168"/>
      <c r="OBL50" s="168"/>
      <c r="OBM50" s="173"/>
      <c r="OBN50" s="168"/>
      <c r="OBO50" s="164"/>
      <c r="OBP50" s="167"/>
      <c r="OBQ50" s="168"/>
      <c r="OBR50" s="172"/>
      <c r="OBS50" s="168"/>
      <c r="OBT50" s="168"/>
      <c r="OBU50" s="168"/>
      <c r="OBV50" s="173"/>
      <c r="OBW50" s="168"/>
      <c r="OBX50" s="164"/>
      <c r="OBY50" s="167"/>
      <c r="OBZ50" s="168"/>
      <c r="OCA50" s="172"/>
      <c r="OCB50" s="168"/>
      <c r="OCC50" s="168"/>
      <c r="OCD50" s="168"/>
      <c r="OCE50" s="173"/>
      <c r="OCF50" s="168"/>
      <c r="OCG50" s="164"/>
      <c r="OCH50" s="167"/>
      <c r="OCI50" s="168"/>
      <c r="OCJ50" s="172"/>
      <c r="OCK50" s="168"/>
      <c r="OCL50" s="168"/>
      <c r="OCM50" s="168"/>
      <c r="OCN50" s="173"/>
      <c r="OCO50" s="168"/>
      <c r="OCP50" s="164"/>
      <c r="OCQ50" s="167"/>
      <c r="OCR50" s="168"/>
      <c r="OCS50" s="172"/>
      <c r="OCT50" s="168"/>
      <c r="OCU50" s="168"/>
      <c r="OCV50" s="168"/>
      <c r="OCW50" s="173"/>
      <c r="OCX50" s="168"/>
      <c r="OCY50" s="164"/>
      <c r="OCZ50" s="167"/>
      <c r="ODA50" s="168"/>
      <c r="ODB50" s="172"/>
      <c r="ODC50" s="168"/>
      <c r="ODD50" s="168"/>
      <c r="ODE50" s="168"/>
      <c r="ODF50" s="173"/>
      <c r="ODG50" s="168"/>
      <c r="ODH50" s="164"/>
      <c r="ODI50" s="167"/>
      <c r="ODJ50" s="168"/>
      <c r="ODK50" s="172"/>
      <c r="ODL50" s="168"/>
      <c r="ODM50" s="168"/>
      <c r="ODN50" s="168"/>
      <c r="ODO50" s="173"/>
      <c r="ODP50" s="168"/>
      <c r="ODQ50" s="164"/>
      <c r="ODR50" s="167"/>
      <c r="ODS50" s="168"/>
      <c r="ODT50" s="172"/>
      <c r="ODU50" s="168"/>
      <c r="ODV50" s="168"/>
      <c r="ODW50" s="168"/>
      <c r="ODX50" s="173"/>
      <c r="ODY50" s="168"/>
      <c r="ODZ50" s="164"/>
      <c r="OEA50" s="167"/>
      <c r="OEB50" s="168"/>
      <c r="OEC50" s="172"/>
      <c r="OED50" s="168"/>
      <c r="OEE50" s="168"/>
      <c r="OEF50" s="168"/>
      <c r="OEG50" s="173"/>
      <c r="OEH50" s="168"/>
      <c r="OEI50" s="164"/>
      <c r="OEJ50" s="167"/>
      <c r="OEK50" s="168"/>
      <c r="OEL50" s="172"/>
      <c r="OEM50" s="168"/>
      <c r="OEN50" s="168"/>
      <c r="OEO50" s="168"/>
      <c r="OEP50" s="173"/>
      <c r="OEQ50" s="168"/>
      <c r="OER50" s="164"/>
      <c r="OES50" s="167"/>
      <c r="OET50" s="168"/>
      <c r="OEU50" s="172"/>
      <c r="OEV50" s="168"/>
      <c r="OEW50" s="168"/>
      <c r="OEX50" s="168"/>
      <c r="OEY50" s="173"/>
      <c r="OEZ50" s="168"/>
      <c r="OFA50" s="164"/>
      <c r="OFB50" s="167"/>
      <c r="OFC50" s="168"/>
      <c r="OFD50" s="172"/>
      <c r="OFE50" s="168"/>
      <c r="OFF50" s="168"/>
      <c r="OFG50" s="168"/>
      <c r="OFH50" s="173"/>
      <c r="OFI50" s="168"/>
      <c r="OFJ50" s="164"/>
      <c r="OFK50" s="167"/>
      <c r="OFL50" s="168"/>
      <c r="OFM50" s="172"/>
      <c r="OFN50" s="168"/>
      <c r="OFO50" s="168"/>
      <c r="OFP50" s="168"/>
      <c r="OFQ50" s="173"/>
      <c r="OFR50" s="168"/>
      <c r="OFS50" s="164"/>
      <c r="OFT50" s="167"/>
      <c r="OFU50" s="168"/>
      <c r="OFV50" s="172"/>
      <c r="OFW50" s="168"/>
      <c r="OFX50" s="168"/>
      <c r="OFY50" s="168"/>
      <c r="OFZ50" s="173"/>
      <c r="OGA50" s="168"/>
      <c r="OGB50" s="164"/>
      <c r="OGC50" s="167"/>
      <c r="OGD50" s="168"/>
      <c r="OGE50" s="172"/>
      <c r="OGF50" s="168"/>
      <c r="OGG50" s="168"/>
      <c r="OGH50" s="168"/>
      <c r="OGI50" s="173"/>
      <c r="OGJ50" s="168"/>
      <c r="OGK50" s="164"/>
      <c r="OGL50" s="167"/>
      <c r="OGM50" s="168"/>
      <c r="OGN50" s="172"/>
      <c r="OGO50" s="168"/>
      <c r="OGP50" s="168"/>
      <c r="OGQ50" s="168"/>
      <c r="OGR50" s="173"/>
      <c r="OGS50" s="168"/>
      <c r="OGT50" s="164"/>
      <c r="OGU50" s="167"/>
      <c r="OGV50" s="168"/>
      <c r="OGW50" s="172"/>
      <c r="OGX50" s="168"/>
      <c r="OGY50" s="168"/>
      <c r="OGZ50" s="168"/>
      <c r="OHA50" s="173"/>
      <c r="OHB50" s="168"/>
      <c r="OHC50" s="164"/>
      <c r="OHD50" s="167"/>
      <c r="OHE50" s="168"/>
      <c r="OHF50" s="172"/>
      <c r="OHG50" s="168"/>
      <c r="OHH50" s="168"/>
      <c r="OHI50" s="168"/>
      <c r="OHJ50" s="173"/>
      <c r="OHK50" s="168"/>
      <c r="OHL50" s="164"/>
      <c r="OHM50" s="167"/>
      <c r="OHN50" s="168"/>
      <c r="OHO50" s="172"/>
      <c r="OHP50" s="168"/>
      <c r="OHQ50" s="168"/>
      <c r="OHR50" s="168"/>
      <c r="OHS50" s="173"/>
      <c r="OHT50" s="168"/>
      <c r="OHU50" s="164"/>
      <c r="OHV50" s="167"/>
      <c r="OHW50" s="168"/>
      <c r="OHX50" s="172"/>
      <c r="OHY50" s="168"/>
      <c r="OHZ50" s="168"/>
      <c r="OIA50" s="168"/>
      <c r="OIB50" s="173"/>
      <c r="OIC50" s="168"/>
      <c r="OID50" s="164"/>
      <c r="OIE50" s="167"/>
      <c r="OIF50" s="168"/>
      <c r="OIG50" s="172"/>
      <c r="OIH50" s="168"/>
      <c r="OII50" s="168"/>
      <c r="OIJ50" s="168"/>
      <c r="OIK50" s="173"/>
      <c r="OIL50" s="168"/>
      <c r="OIM50" s="164"/>
      <c r="OIN50" s="167"/>
      <c r="OIO50" s="168"/>
      <c r="OIP50" s="172"/>
      <c r="OIQ50" s="168"/>
      <c r="OIR50" s="168"/>
      <c r="OIS50" s="168"/>
      <c r="OIT50" s="173"/>
      <c r="OIU50" s="168"/>
      <c r="OIV50" s="164"/>
      <c r="OIW50" s="167"/>
      <c r="OIX50" s="168"/>
      <c r="OIY50" s="172"/>
      <c r="OIZ50" s="168"/>
      <c r="OJA50" s="168"/>
      <c r="OJB50" s="168"/>
      <c r="OJC50" s="173"/>
      <c r="OJD50" s="168"/>
      <c r="OJE50" s="164"/>
      <c r="OJF50" s="167"/>
      <c r="OJG50" s="168"/>
      <c r="OJH50" s="172"/>
      <c r="OJI50" s="168"/>
      <c r="OJJ50" s="168"/>
      <c r="OJK50" s="168"/>
      <c r="OJL50" s="173"/>
      <c r="OJM50" s="168"/>
      <c r="OJN50" s="164"/>
      <c r="OJO50" s="167"/>
      <c r="OJP50" s="168"/>
      <c r="OJQ50" s="172"/>
      <c r="OJR50" s="168"/>
      <c r="OJS50" s="168"/>
      <c r="OJT50" s="168"/>
      <c r="OJU50" s="173"/>
      <c r="OJV50" s="168"/>
      <c r="OJW50" s="164"/>
      <c r="OJX50" s="167"/>
      <c r="OJY50" s="168"/>
      <c r="OJZ50" s="172"/>
      <c r="OKA50" s="168"/>
      <c r="OKB50" s="168"/>
      <c r="OKC50" s="168"/>
      <c r="OKD50" s="173"/>
      <c r="OKE50" s="168"/>
      <c r="OKF50" s="164"/>
      <c r="OKG50" s="167"/>
      <c r="OKH50" s="168"/>
      <c r="OKI50" s="172"/>
      <c r="OKJ50" s="168"/>
      <c r="OKK50" s="168"/>
      <c r="OKL50" s="168"/>
      <c r="OKM50" s="173"/>
      <c r="OKN50" s="168"/>
      <c r="OKO50" s="164"/>
      <c r="OKP50" s="167"/>
      <c r="OKQ50" s="168"/>
      <c r="OKR50" s="172"/>
      <c r="OKS50" s="168"/>
      <c r="OKT50" s="168"/>
      <c r="OKU50" s="168"/>
      <c r="OKV50" s="173"/>
      <c r="OKW50" s="168"/>
      <c r="OKX50" s="164"/>
      <c r="OKY50" s="167"/>
      <c r="OKZ50" s="168"/>
      <c r="OLA50" s="172"/>
      <c r="OLB50" s="168"/>
      <c r="OLC50" s="168"/>
      <c r="OLD50" s="168"/>
      <c r="OLE50" s="173"/>
      <c r="OLF50" s="168"/>
      <c r="OLG50" s="164"/>
      <c r="OLH50" s="167"/>
      <c r="OLI50" s="168"/>
      <c r="OLJ50" s="172"/>
      <c r="OLK50" s="168"/>
      <c r="OLL50" s="168"/>
      <c r="OLM50" s="168"/>
      <c r="OLN50" s="173"/>
      <c r="OLO50" s="168"/>
      <c r="OLP50" s="164"/>
      <c r="OLQ50" s="167"/>
      <c r="OLR50" s="168"/>
      <c r="OLS50" s="172"/>
      <c r="OLT50" s="168"/>
      <c r="OLU50" s="168"/>
      <c r="OLV50" s="168"/>
      <c r="OLW50" s="173"/>
      <c r="OLX50" s="168"/>
      <c r="OLY50" s="164"/>
      <c r="OLZ50" s="167"/>
      <c r="OMA50" s="168"/>
      <c r="OMB50" s="172"/>
      <c r="OMC50" s="168"/>
      <c r="OMD50" s="168"/>
      <c r="OME50" s="168"/>
      <c r="OMF50" s="173"/>
      <c r="OMG50" s="168"/>
      <c r="OMH50" s="164"/>
      <c r="OMI50" s="167"/>
      <c r="OMJ50" s="168"/>
      <c r="OMK50" s="172"/>
      <c r="OML50" s="168"/>
      <c r="OMM50" s="168"/>
      <c r="OMN50" s="168"/>
      <c r="OMO50" s="173"/>
      <c r="OMP50" s="168"/>
      <c r="OMQ50" s="164"/>
      <c r="OMR50" s="167"/>
      <c r="OMS50" s="168"/>
      <c r="OMT50" s="172"/>
      <c r="OMU50" s="168"/>
      <c r="OMV50" s="168"/>
      <c r="OMW50" s="168"/>
      <c r="OMX50" s="173"/>
      <c r="OMY50" s="168"/>
      <c r="OMZ50" s="164"/>
      <c r="ONA50" s="167"/>
      <c r="ONB50" s="168"/>
      <c r="ONC50" s="172"/>
      <c r="OND50" s="168"/>
      <c r="ONE50" s="168"/>
      <c r="ONF50" s="168"/>
      <c r="ONG50" s="173"/>
      <c r="ONH50" s="168"/>
      <c r="ONI50" s="164"/>
      <c r="ONJ50" s="167"/>
      <c r="ONK50" s="168"/>
      <c r="ONL50" s="172"/>
      <c r="ONM50" s="168"/>
      <c r="ONN50" s="168"/>
      <c r="ONO50" s="168"/>
      <c r="ONP50" s="173"/>
      <c r="ONQ50" s="168"/>
      <c r="ONR50" s="164"/>
      <c r="ONS50" s="167"/>
      <c r="ONT50" s="168"/>
      <c r="ONU50" s="172"/>
      <c r="ONV50" s="168"/>
      <c r="ONW50" s="168"/>
      <c r="ONX50" s="168"/>
      <c r="ONY50" s="173"/>
      <c r="ONZ50" s="168"/>
      <c r="OOA50" s="164"/>
      <c r="OOB50" s="167"/>
      <c r="OOC50" s="168"/>
      <c r="OOD50" s="172"/>
      <c r="OOE50" s="168"/>
      <c r="OOF50" s="168"/>
      <c r="OOG50" s="168"/>
      <c r="OOH50" s="173"/>
      <c r="OOI50" s="168"/>
      <c r="OOJ50" s="164"/>
      <c r="OOK50" s="167"/>
      <c r="OOL50" s="168"/>
      <c r="OOM50" s="172"/>
      <c r="OON50" s="168"/>
      <c r="OOO50" s="168"/>
      <c r="OOP50" s="168"/>
      <c r="OOQ50" s="173"/>
      <c r="OOR50" s="168"/>
      <c r="OOS50" s="164"/>
      <c r="OOT50" s="167"/>
      <c r="OOU50" s="168"/>
      <c r="OOV50" s="172"/>
      <c r="OOW50" s="168"/>
      <c r="OOX50" s="168"/>
      <c r="OOY50" s="168"/>
      <c r="OOZ50" s="173"/>
      <c r="OPA50" s="168"/>
      <c r="OPB50" s="164"/>
      <c r="OPC50" s="167"/>
      <c r="OPD50" s="168"/>
      <c r="OPE50" s="172"/>
      <c r="OPF50" s="168"/>
      <c r="OPG50" s="168"/>
      <c r="OPH50" s="168"/>
      <c r="OPI50" s="173"/>
      <c r="OPJ50" s="168"/>
      <c r="OPK50" s="164"/>
      <c r="OPL50" s="167"/>
      <c r="OPM50" s="168"/>
      <c r="OPN50" s="172"/>
      <c r="OPO50" s="168"/>
      <c r="OPP50" s="168"/>
      <c r="OPQ50" s="168"/>
      <c r="OPR50" s="173"/>
      <c r="OPS50" s="168"/>
      <c r="OPT50" s="164"/>
      <c r="OPU50" s="167"/>
      <c r="OPV50" s="168"/>
      <c r="OPW50" s="172"/>
      <c r="OPX50" s="168"/>
      <c r="OPY50" s="168"/>
      <c r="OPZ50" s="168"/>
      <c r="OQA50" s="173"/>
      <c r="OQB50" s="168"/>
      <c r="OQC50" s="164"/>
      <c r="OQD50" s="167"/>
      <c r="OQE50" s="168"/>
      <c r="OQF50" s="172"/>
      <c r="OQG50" s="168"/>
      <c r="OQH50" s="168"/>
      <c r="OQI50" s="168"/>
      <c r="OQJ50" s="173"/>
      <c r="OQK50" s="168"/>
      <c r="OQL50" s="164"/>
      <c r="OQM50" s="167"/>
      <c r="OQN50" s="168"/>
      <c r="OQO50" s="172"/>
      <c r="OQP50" s="168"/>
      <c r="OQQ50" s="168"/>
      <c r="OQR50" s="168"/>
      <c r="OQS50" s="173"/>
      <c r="OQT50" s="168"/>
      <c r="OQU50" s="164"/>
      <c r="OQV50" s="167"/>
      <c r="OQW50" s="168"/>
      <c r="OQX50" s="172"/>
      <c r="OQY50" s="168"/>
      <c r="OQZ50" s="168"/>
      <c r="ORA50" s="168"/>
      <c r="ORB50" s="173"/>
      <c r="ORC50" s="168"/>
      <c r="ORD50" s="164"/>
      <c r="ORE50" s="167"/>
      <c r="ORF50" s="168"/>
      <c r="ORG50" s="172"/>
      <c r="ORH50" s="168"/>
      <c r="ORI50" s="168"/>
      <c r="ORJ50" s="168"/>
      <c r="ORK50" s="173"/>
      <c r="ORL50" s="168"/>
      <c r="ORM50" s="164"/>
      <c r="ORN50" s="167"/>
      <c r="ORO50" s="168"/>
      <c r="ORP50" s="172"/>
      <c r="ORQ50" s="168"/>
      <c r="ORR50" s="168"/>
      <c r="ORS50" s="168"/>
      <c r="ORT50" s="173"/>
      <c r="ORU50" s="168"/>
      <c r="ORV50" s="164"/>
      <c r="ORW50" s="167"/>
      <c r="ORX50" s="168"/>
      <c r="ORY50" s="172"/>
      <c r="ORZ50" s="168"/>
      <c r="OSA50" s="168"/>
      <c r="OSB50" s="168"/>
      <c r="OSC50" s="173"/>
      <c r="OSD50" s="168"/>
      <c r="OSE50" s="164"/>
      <c r="OSF50" s="167"/>
      <c r="OSG50" s="168"/>
      <c r="OSH50" s="172"/>
      <c r="OSI50" s="168"/>
      <c r="OSJ50" s="168"/>
      <c r="OSK50" s="168"/>
      <c r="OSL50" s="173"/>
      <c r="OSM50" s="168"/>
      <c r="OSN50" s="164"/>
      <c r="OSO50" s="167"/>
      <c r="OSP50" s="168"/>
      <c r="OSQ50" s="172"/>
      <c r="OSR50" s="168"/>
      <c r="OSS50" s="168"/>
      <c r="OST50" s="168"/>
      <c r="OSU50" s="173"/>
      <c r="OSV50" s="168"/>
      <c r="OSW50" s="164"/>
      <c r="OSX50" s="167"/>
      <c r="OSY50" s="168"/>
      <c r="OSZ50" s="172"/>
      <c r="OTA50" s="168"/>
      <c r="OTB50" s="168"/>
      <c r="OTC50" s="168"/>
      <c r="OTD50" s="173"/>
      <c r="OTE50" s="168"/>
      <c r="OTF50" s="164"/>
      <c r="OTG50" s="167"/>
      <c r="OTH50" s="168"/>
      <c r="OTI50" s="172"/>
      <c r="OTJ50" s="168"/>
      <c r="OTK50" s="168"/>
      <c r="OTL50" s="168"/>
      <c r="OTM50" s="173"/>
      <c r="OTN50" s="168"/>
      <c r="OTO50" s="164"/>
      <c r="OTP50" s="167"/>
      <c r="OTQ50" s="168"/>
      <c r="OTR50" s="172"/>
      <c r="OTS50" s="168"/>
      <c r="OTT50" s="168"/>
      <c r="OTU50" s="168"/>
      <c r="OTV50" s="173"/>
      <c r="OTW50" s="168"/>
      <c r="OTX50" s="164"/>
      <c r="OTY50" s="167"/>
      <c r="OTZ50" s="168"/>
      <c r="OUA50" s="172"/>
      <c r="OUB50" s="168"/>
      <c r="OUC50" s="168"/>
      <c r="OUD50" s="168"/>
      <c r="OUE50" s="173"/>
      <c r="OUF50" s="168"/>
      <c r="OUG50" s="164"/>
      <c r="OUH50" s="167"/>
      <c r="OUI50" s="168"/>
      <c r="OUJ50" s="172"/>
      <c r="OUK50" s="168"/>
      <c r="OUL50" s="168"/>
      <c r="OUM50" s="168"/>
      <c r="OUN50" s="173"/>
      <c r="OUO50" s="168"/>
      <c r="OUP50" s="164"/>
      <c r="OUQ50" s="167"/>
      <c r="OUR50" s="168"/>
      <c r="OUS50" s="172"/>
      <c r="OUT50" s="168"/>
      <c r="OUU50" s="168"/>
      <c r="OUV50" s="168"/>
      <c r="OUW50" s="173"/>
      <c r="OUX50" s="168"/>
      <c r="OUY50" s="164"/>
      <c r="OUZ50" s="167"/>
      <c r="OVA50" s="168"/>
      <c r="OVB50" s="172"/>
      <c r="OVC50" s="168"/>
      <c r="OVD50" s="168"/>
      <c r="OVE50" s="168"/>
      <c r="OVF50" s="173"/>
      <c r="OVG50" s="168"/>
      <c r="OVH50" s="164"/>
      <c r="OVI50" s="167"/>
      <c r="OVJ50" s="168"/>
      <c r="OVK50" s="172"/>
      <c r="OVL50" s="168"/>
      <c r="OVM50" s="168"/>
      <c r="OVN50" s="168"/>
      <c r="OVO50" s="173"/>
      <c r="OVP50" s="168"/>
      <c r="OVQ50" s="164"/>
      <c r="OVR50" s="167"/>
      <c r="OVS50" s="168"/>
      <c r="OVT50" s="172"/>
      <c r="OVU50" s="168"/>
      <c r="OVV50" s="168"/>
      <c r="OVW50" s="168"/>
      <c r="OVX50" s="173"/>
      <c r="OVY50" s="168"/>
      <c r="OVZ50" s="164"/>
      <c r="OWA50" s="167"/>
      <c r="OWB50" s="168"/>
      <c r="OWC50" s="172"/>
      <c r="OWD50" s="168"/>
      <c r="OWE50" s="168"/>
      <c r="OWF50" s="168"/>
      <c r="OWG50" s="173"/>
      <c r="OWH50" s="168"/>
      <c r="OWI50" s="164"/>
      <c r="OWJ50" s="167"/>
      <c r="OWK50" s="168"/>
      <c r="OWL50" s="172"/>
      <c r="OWM50" s="168"/>
      <c r="OWN50" s="168"/>
      <c r="OWO50" s="168"/>
      <c r="OWP50" s="173"/>
      <c r="OWQ50" s="168"/>
      <c r="OWR50" s="164"/>
      <c r="OWS50" s="167"/>
      <c r="OWT50" s="168"/>
      <c r="OWU50" s="172"/>
      <c r="OWV50" s="168"/>
      <c r="OWW50" s="168"/>
      <c r="OWX50" s="168"/>
      <c r="OWY50" s="173"/>
      <c r="OWZ50" s="168"/>
      <c r="OXA50" s="164"/>
      <c r="OXB50" s="167"/>
      <c r="OXC50" s="168"/>
      <c r="OXD50" s="172"/>
      <c r="OXE50" s="168"/>
      <c r="OXF50" s="168"/>
      <c r="OXG50" s="168"/>
      <c r="OXH50" s="173"/>
      <c r="OXI50" s="168"/>
      <c r="OXJ50" s="164"/>
      <c r="OXK50" s="167"/>
      <c r="OXL50" s="168"/>
      <c r="OXM50" s="172"/>
      <c r="OXN50" s="168"/>
      <c r="OXO50" s="168"/>
      <c r="OXP50" s="168"/>
      <c r="OXQ50" s="173"/>
      <c r="OXR50" s="168"/>
      <c r="OXS50" s="164"/>
      <c r="OXT50" s="167"/>
      <c r="OXU50" s="168"/>
      <c r="OXV50" s="172"/>
      <c r="OXW50" s="168"/>
      <c r="OXX50" s="168"/>
      <c r="OXY50" s="168"/>
      <c r="OXZ50" s="173"/>
      <c r="OYA50" s="168"/>
      <c r="OYB50" s="164"/>
      <c r="OYC50" s="167"/>
      <c r="OYD50" s="168"/>
      <c r="OYE50" s="172"/>
      <c r="OYF50" s="168"/>
      <c r="OYG50" s="168"/>
      <c r="OYH50" s="168"/>
      <c r="OYI50" s="173"/>
      <c r="OYJ50" s="168"/>
      <c r="OYK50" s="164"/>
      <c r="OYL50" s="167"/>
      <c r="OYM50" s="168"/>
      <c r="OYN50" s="172"/>
      <c r="OYO50" s="168"/>
      <c r="OYP50" s="168"/>
      <c r="OYQ50" s="168"/>
      <c r="OYR50" s="173"/>
      <c r="OYS50" s="168"/>
      <c r="OYT50" s="164"/>
      <c r="OYU50" s="167"/>
      <c r="OYV50" s="168"/>
      <c r="OYW50" s="172"/>
      <c r="OYX50" s="168"/>
      <c r="OYY50" s="168"/>
      <c r="OYZ50" s="168"/>
      <c r="OZA50" s="173"/>
      <c r="OZB50" s="168"/>
      <c r="OZC50" s="164"/>
      <c r="OZD50" s="167"/>
      <c r="OZE50" s="168"/>
      <c r="OZF50" s="172"/>
      <c r="OZG50" s="168"/>
      <c r="OZH50" s="168"/>
      <c r="OZI50" s="168"/>
      <c r="OZJ50" s="173"/>
      <c r="OZK50" s="168"/>
      <c r="OZL50" s="164"/>
      <c r="OZM50" s="167"/>
      <c r="OZN50" s="168"/>
      <c r="OZO50" s="172"/>
      <c r="OZP50" s="168"/>
      <c r="OZQ50" s="168"/>
      <c r="OZR50" s="168"/>
      <c r="OZS50" s="173"/>
      <c r="OZT50" s="168"/>
      <c r="OZU50" s="164"/>
      <c r="OZV50" s="167"/>
      <c r="OZW50" s="168"/>
      <c r="OZX50" s="172"/>
      <c r="OZY50" s="168"/>
      <c r="OZZ50" s="168"/>
      <c r="PAA50" s="168"/>
      <c r="PAB50" s="173"/>
      <c r="PAC50" s="168"/>
      <c r="PAD50" s="164"/>
      <c r="PAE50" s="167"/>
      <c r="PAF50" s="168"/>
      <c r="PAG50" s="172"/>
      <c r="PAH50" s="168"/>
      <c r="PAI50" s="168"/>
      <c r="PAJ50" s="168"/>
      <c r="PAK50" s="173"/>
      <c r="PAL50" s="168"/>
      <c r="PAM50" s="164"/>
      <c r="PAN50" s="167"/>
      <c r="PAO50" s="168"/>
      <c r="PAP50" s="172"/>
      <c r="PAQ50" s="168"/>
      <c r="PAR50" s="168"/>
      <c r="PAS50" s="168"/>
      <c r="PAT50" s="173"/>
      <c r="PAU50" s="168"/>
      <c r="PAV50" s="164"/>
      <c r="PAW50" s="167"/>
      <c r="PAX50" s="168"/>
      <c r="PAY50" s="172"/>
      <c r="PAZ50" s="168"/>
      <c r="PBA50" s="168"/>
      <c r="PBB50" s="168"/>
      <c r="PBC50" s="173"/>
      <c r="PBD50" s="168"/>
      <c r="PBE50" s="164"/>
      <c r="PBF50" s="167"/>
      <c r="PBG50" s="168"/>
      <c r="PBH50" s="172"/>
      <c r="PBI50" s="168"/>
      <c r="PBJ50" s="168"/>
      <c r="PBK50" s="168"/>
      <c r="PBL50" s="173"/>
      <c r="PBM50" s="168"/>
      <c r="PBN50" s="164"/>
      <c r="PBO50" s="167"/>
      <c r="PBP50" s="168"/>
      <c r="PBQ50" s="172"/>
      <c r="PBR50" s="168"/>
      <c r="PBS50" s="168"/>
      <c r="PBT50" s="168"/>
      <c r="PBU50" s="173"/>
      <c r="PBV50" s="168"/>
      <c r="PBW50" s="164"/>
      <c r="PBX50" s="167"/>
      <c r="PBY50" s="168"/>
      <c r="PBZ50" s="172"/>
      <c r="PCA50" s="168"/>
      <c r="PCB50" s="168"/>
      <c r="PCC50" s="168"/>
      <c r="PCD50" s="173"/>
      <c r="PCE50" s="168"/>
      <c r="PCF50" s="164"/>
      <c r="PCG50" s="167"/>
      <c r="PCH50" s="168"/>
      <c r="PCI50" s="172"/>
      <c r="PCJ50" s="168"/>
      <c r="PCK50" s="168"/>
      <c r="PCL50" s="168"/>
      <c r="PCM50" s="173"/>
      <c r="PCN50" s="168"/>
      <c r="PCO50" s="164"/>
      <c r="PCP50" s="167"/>
      <c r="PCQ50" s="168"/>
      <c r="PCR50" s="172"/>
      <c r="PCS50" s="168"/>
      <c r="PCT50" s="168"/>
      <c r="PCU50" s="168"/>
      <c r="PCV50" s="173"/>
      <c r="PCW50" s="168"/>
      <c r="PCX50" s="164"/>
      <c r="PCY50" s="167"/>
      <c r="PCZ50" s="168"/>
      <c r="PDA50" s="172"/>
      <c r="PDB50" s="168"/>
      <c r="PDC50" s="168"/>
      <c r="PDD50" s="168"/>
      <c r="PDE50" s="173"/>
      <c r="PDF50" s="168"/>
      <c r="PDG50" s="164"/>
      <c r="PDH50" s="167"/>
      <c r="PDI50" s="168"/>
      <c r="PDJ50" s="172"/>
      <c r="PDK50" s="168"/>
      <c r="PDL50" s="168"/>
      <c r="PDM50" s="168"/>
      <c r="PDN50" s="173"/>
      <c r="PDO50" s="168"/>
      <c r="PDP50" s="164"/>
      <c r="PDQ50" s="167"/>
      <c r="PDR50" s="168"/>
      <c r="PDS50" s="172"/>
      <c r="PDT50" s="168"/>
      <c r="PDU50" s="168"/>
      <c r="PDV50" s="168"/>
      <c r="PDW50" s="173"/>
      <c r="PDX50" s="168"/>
      <c r="PDY50" s="164"/>
      <c r="PDZ50" s="167"/>
      <c r="PEA50" s="168"/>
      <c r="PEB50" s="172"/>
      <c r="PEC50" s="168"/>
      <c r="PED50" s="168"/>
      <c r="PEE50" s="168"/>
      <c r="PEF50" s="173"/>
      <c r="PEG50" s="168"/>
      <c r="PEH50" s="164"/>
      <c r="PEI50" s="167"/>
      <c r="PEJ50" s="168"/>
      <c r="PEK50" s="172"/>
      <c r="PEL50" s="168"/>
      <c r="PEM50" s="168"/>
      <c r="PEN50" s="168"/>
      <c r="PEO50" s="173"/>
      <c r="PEP50" s="168"/>
      <c r="PEQ50" s="164"/>
      <c r="PER50" s="167"/>
      <c r="PES50" s="168"/>
      <c r="PET50" s="172"/>
      <c r="PEU50" s="168"/>
      <c r="PEV50" s="168"/>
      <c r="PEW50" s="168"/>
      <c r="PEX50" s="173"/>
      <c r="PEY50" s="168"/>
      <c r="PEZ50" s="164"/>
      <c r="PFA50" s="167"/>
      <c r="PFB50" s="168"/>
      <c r="PFC50" s="172"/>
      <c r="PFD50" s="168"/>
      <c r="PFE50" s="168"/>
      <c r="PFF50" s="168"/>
      <c r="PFG50" s="173"/>
      <c r="PFH50" s="168"/>
      <c r="PFI50" s="164"/>
      <c r="PFJ50" s="167"/>
      <c r="PFK50" s="168"/>
      <c r="PFL50" s="172"/>
      <c r="PFM50" s="168"/>
      <c r="PFN50" s="168"/>
      <c r="PFO50" s="168"/>
      <c r="PFP50" s="173"/>
      <c r="PFQ50" s="168"/>
      <c r="PFR50" s="164"/>
      <c r="PFS50" s="167"/>
      <c r="PFT50" s="168"/>
      <c r="PFU50" s="172"/>
      <c r="PFV50" s="168"/>
      <c r="PFW50" s="168"/>
      <c r="PFX50" s="168"/>
      <c r="PFY50" s="173"/>
      <c r="PFZ50" s="168"/>
      <c r="PGA50" s="164"/>
      <c r="PGB50" s="167"/>
      <c r="PGC50" s="168"/>
      <c r="PGD50" s="172"/>
      <c r="PGE50" s="168"/>
      <c r="PGF50" s="168"/>
      <c r="PGG50" s="168"/>
      <c r="PGH50" s="173"/>
      <c r="PGI50" s="168"/>
      <c r="PGJ50" s="164"/>
      <c r="PGK50" s="167"/>
      <c r="PGL50" s="168"/>
      <c r="PGM50" s="172"/>
      <c r="PGN50" s="168"/>
      <c r="PGO50" s="168"/>
      <c r="PGP50" s="168"/>
      <c r="PGQ50" s="173"/>
      <c r="PGR50" s="168"/>
      <c r="PGS50" s="164"/>
      <c r="PGT50" s="167"/>
      <c r="PGU50" s="168"/>
      <c r="PGV50" s="172"/>
      <c r="PGW50" s="168"/>
      <c r="PGX50" s="168"/>
      <c r="PGY50" s="168"/>
      <c r="PGZ50" s="173"/>
      <c r="PHA50" s="168"/>
      <c r="PHB50" s="164"/>
      <c r="PHC50" s="167"/>
      <c r="PHD50" s="168"/>
      <c r="PHE50" s="172"/>
      <c r="PHF50" s="168"/>
      <c r="PHG50" s="168"/>
      <c r="PHH50" s="168"/>
      <c r="PHI50" s="173"/>
      <c r="PHJ50" s="168"/>
      <c r="PHK50" s="164"/>
      <c r="PHL50" s="167"/>
      <c r="PHM50" s="168"/>
      <c r="PHN50" s="172"/>
      <c r="PHO50" s="168"/>
      <c r="PHP50" s="168"/>
      <c r="PHQ50" s="168"/>
      <c r="PHR50" s="173"/>
      <c r="PHS50" s="168"/>
      <c r="PHT50" s="164"/>
      <c r="PHU50" s="167"/>
      <c r="PHV50" s="168"/>
      <c r="PHW50" s="172"/>
      <c r="PHX50" s="168"/>
      <c r="PHY50" s="168"/>
      <c r="PHZ50" s="168"/>
      <c r="PIA50" s="173"/>
      <c r="PIB50" s="168"/>
      <c r="PIC50" s="164"/>
      <c r="PID50" s="167"/>
      <c r="PIE50" s="168"/>
      <c r="PIF50" s="172"/>
      <c r="PIG50" s="168"/>
      <c r="PIH50" s="168"/>
      <c r="PII50" s="168"/>
      <c r="PIJ50" s="173"/>
      <c r="PIK50" s="168"/>
      <c r="PIL50" s="164"/>
      <c r="PIM50" s="167"/>
      <c r="PIN50" s="168"/>
      <c r="PIO50" s="172"/>
      <c r="PIP50" s="168"/>
      <c r="PIQ50" s="168"/>
      <c r="PIR50" s="168"/>
      <c r="PIS50" s="173"/>
      <c r="PIT50" s="168"/>
      <c r="PIU50" s="164"/>
      <c r="PIV50" s="167"/>
      <c r="PIW50" s="168"/>
      <c r="PIX50" s="172"/>
      <c r="PIY50" s="168"/>
      <c r="PIZ50" s="168"/>
      <c r="PJA50" s="168"/>
      <c r="PJB50" s="173"/>
      <c r="PJC50" s="168"/>
      <c r="PJD50" s="164"/>
      <c r="PJE50" s="167"/>
      <c r="PJF50" s="168"/>
      <c r="PJG50" s="172"/>
      <c r="PJH50" s="168"/>
      <c r="PJI50" s="168"/>
      <c r="PJJ50" s="168"/>
      <c r="PJK50" s="173"/>
      <c r="PJL50" s="168"/>
      <c r="PJM50" s="164"/>
      <c r="PJN50" s="167"/>
      <c r="PJO50" s="168"/>
      <c r="PJP50" s="172"/>
      <c r="PJQ50" s="168"/>
      <c r="PJR50" s="168"/>
      <c r="PJS50" s="168"/>
      <c r="PJT50" s="173"/>
      <c r="PJU50" s="168"/>
      <c r="PJV50" s="164"/>
      <c r="PJW50" s="167"/>
      <c r="PJX50" s="168"/>
      <c r="PJY50" s="172"/>
      <c r="PJZ50" s="168"/>
      <c r="PKA50" s="168"/>
      <c r="PKB50" s="168"/>
      <c r="PKC50" s="173"/>
      <c r="PKD50" s="168"/>
      <c r="PKE50" s="164"/>
      <c r="PKF50" s="167"/>
      <c r="PKG50" s="168"/>
      <c r="PKH50" s="172"/>
      <c r="PKI50" s="168"/>
      <c r="PKJ50" s="168"/>
      <c r="PKK50" s="168"/>
      <c r="PKL50" s="173"/>
      <c r="PKM50" s="168"/>
      <c r="PKN50" s="164"/>
      <c r="PKO50" s="167"/>
      <c r="PKP50" s="168"/>
      <c r="PKQ50" s="172"/>
      <c r="PKR50" s="168"/>
      <c r="PKS50" s="168"/>
      <c r="PKT50" s="168"/>
      <c r="PKU50" s="173"/>
      <c r="PKV50" s="168"/>
      <c r="PKW50" s="164"/>
      <c r="PKX50" s="167"/>
      <c r="PKY50" s="168"/>
      <c r="PKZ50" s="172"/>
      <c r="PLA50" s="168"/>
      <c r="PLB50" s="168"/>
      <c r="PLC50" s="168"/>
      <c r="PLD50" s="173"/>
      <c r="PLE50" s="168"/>
      <c r="PLF50" s="164"/>
      <c r="PLG50" s="167"/>
      <c r="PLH50" s="168"/>
      <c r="PLI50" s="172"/>
      <c r="PLJ50" s="168"/>
      <c r="PLK50" s="168"/>
      <c r="PLL50" s="168"/>
      <c r="PLM50" s="173"/>
      <c r="PLN50" s="168"/>
      <c r="PLO50" s="164"/>
      <c r="PLP50" s="167"/>
      <c r="PLQ50" s="168"/>
      <c r="PLR50" s="172"/>
      <c r="PLS50" s="168"/>
      <c r="PLT50" s="168"/>
      <c r="PLU50" s="168"/>
      <c r="PLV50" s="173"/>
      <c r="PLW50" s="168"/>
      <c r="PLX50" s="164"/>
      <c r="PLY50" s="167"/>
      <c r="PLZ50" s="168"/>
      <c r="PMA50" s="172"/>
      <c r="PMB50" s="168"/>
      <c r="PMC50" s="168"/>
      <c r="PMD50" s="168"/>
      <c r="PME50" s="173"/>
      <c r="PMF50" s="168"/>
      <c r="PMG50" s="164"/>
      <c r="PMH50" s="167"/>
      <c r="PMI50" s="168"/>
      <c r="PMJ50" s="172"/>
      <c r="PMK50" s="168"/>
      <c r="PML50" s="168"/>
      <c r="PMM50" s="168"/>
      <c r="PMN50" s="173"/>
      <c r="PMO50" s="168"/>
      <c r="PMP50" s="164"/>
      <c r="PMQ50" s="167"/>
      <c r="PMR50" s="168"/>
      <c r="PMS50" s="172"/>
      <c r="PMT50" s="168"/>
      <c r="PMU50" s="168"/>
      <c r="PMV50" s="168"/>
      <c r="PMW50" s="173"/>
      <c r="PMX50" s="168"/>
      <c r="PMY50" s="164"/>
      <c r="PMZ50" s="167"/>
      <c r="PNA50" s="168"/>
      <c r="PNB50" s="172"/>
      <c r="PNC50" s="168"/>
      <c r="PND50" s="168"/>
      <c r="PNE50" s="168"/>
      <c r="PNF50" s="173"/>
      <c r="PNG50" s="168"/>
      <c r="PNH50" s="164"/>
      <c r="PNI50" s="167"/>
      <c r="PNJ50" s="168"/>
      <c r="PNK50" s="172"/>
      <c r="PNL50" s="168"/>
      <c r="PNM50" s="168"/>
      <c r="PNN50" s="168"/>
      <c r="PNO50" s="173"/>
      <c r="PNP50" s="168"/>
      <c r="PNQ50" s="164"/>
      <c r="PNR50" s="167"/>
      <c r="PNS50" s="168"/>
      <c r="PNT50" s="172"/>
      <c r="PNU50" s="168"/>
      <c r="PNV50" s="168"/>
      <c r="PNW50" s="168"/>
      <c r="PNX50" s="173"/>
      <c r="PNY50" s="168"/>
      <c r="PNZ50" s="164"/>
      <c r="POA50" s="167"/>
      <c r="POB50" s="168"/>
      <c r="POC50" s="172"/>
      <c r="POD50" s="168"/>
      <c r="POE50" s="168"/>
      <c r="POF50" s="168"/>
      <c r="POG50" s="173"/>
      <c r="POH50" s="168"/>
      <c r="POI50" s="164"/>
      <c r="POJ50" s="167"/>
      <c r="POK50" s="168"/>
      <c r="POL50" s="172"/>
      <c r="POM50" s="168"/>
      <c r="PON50" s="168"/>
      <c r="POO50" s="168"/>
      <c r="POP50" s="173"/>
      <c r="POQ50" s="168"/>
      <c r="POR50" s="164"/>
      <c r="POS50" s="167"/>
      <c r="POT50" s="168"/>
      <c r="POU50" s="172"/>
      <c r="POV50" s="168"/>
      <c r="POW50" s="168"/>
      <c r="POX50" s="168"/>
      <c r="POY50" s="173"/>
      <c r="POZ50" s="168"/>
      <c r="PPA50" s="164"/>
      <c r="PPB50" s="167"/>
      <c r="PPC50" s="168"/>
      <c r="PPD50" s="172"/>
      <c r="PPE50" s="168"/>
      <c r="PPF50" s="168"/>
      <c r="PPG50" s="168"/>
      <c r="PPH50" s="173"/>
      <c r="PPI50" s="168"/>
      <c r="PPJ50" s="164"/>
      <c r="PPK50" s="167"/>
      <c r="PPL50" s="168"/>
      <c r="PPM50" s="172"/>
      <c r="PPN50" s="168"/>
      <c r="PPO50" s="168"/>
      <c r="PPP50" s="168"/>
      <c r="PPQ50" s="173"/>
      <c r="PPR50" s="168"/>
      <c r="PPS50" s="164"/>
      <c r="PPT50" s="167"/>
      <c r="PPU50" s="168"/>
      <c r="PPV50" s="172"/>
      <c r="PPW50" s="168"/>
      <c r="PPX50" s="168"/>
      <c r="PPY50" s="168"/>
      <c r="PPZ50" s="173"/>
      <c r="PQA50" s="168"/>
      <c r="PQB50" s="164"/>
      <c r="PQC50" s="167"/>
      <c r="PQD50" s="168"/>
      <c r="PQE50" s="172"/>
      <c r="PQF50" s="168"/>
      <c r="PQG50" s="168"/>
      <c r="PQH50" s="168"/>
      <c r="PQI50" s="173"/>
      <c r="PQJ50" s="168"/>
      <c r="PQK50" s="164"/>
      <c r="PQL50" s="167"/>
      <c r="PQM50" s="168"/>
      <c r="PQN50" s="172"/>
      <c r="PQO50" s="168"/>
      <c r="PQP50" s="168"/>
      <c r="PQQ50" s="168"/>
      <c r="PQR50" s="173"/>
      <c r="PQS50" s="168"/>
      <c r="PQT50" s="164"/>
      <c r="PQU50" s="167"/>
      <c r="PQV50" s="168"/>
      <c r="PQW50" s="172"/>
      <c r="PQX50" s="168"/>
      <c r="PQY50" s="168"/>
      <c r="PQZ50" s="168"/>
      <c r="PRA50" s="173"/>
      <c r="PRB50" s="168"/>
      <c r="PRC50" s="164"/>
      <c r="PRD50" s="167"/>
      <c r="PRE50" s="168"/>
      <c r="PRF50" s="172"/>
      <c r="PRG50" s="168"/>
      <c r="PRH50" s="168"/>
      <c r="PRI50" s="168"/>
      <c r="PRJ50" s="173"/>
      <c r="PRK50" s="168"/>
      <c r="PRL50" s="164"/>
      <c r="PRM50" s="167"/>
      <c r="PRN50" s="168"/>
      <c r="PRO50" s="172"/>
      <c r="PRP50" s="168"/>
      <c r="PRQ50" s="168"/>
      <c r="PRR50" s="168"/>
      <c r="PRS50" s="173"/>
      <c r="PRT50" s="168"/>
      <c r="PRU50" s="164"/>
      <c r="PRV50" s="167"/>
      <c r="PRW50" s="168"/>
      <c r="PRX50" s="172"/>
      <c r="PRY50" s="168"/>
      <c r="PRZ50" s="168"/>
      <c r="PSA50" s="168"/>
      <c r="PSB50" s="173"/>
      <c r="PSC50" s="168"/>
      <c r="PSD50" s="164"/>
      <c r="PSE50" s="167"/>
      <c r="PSF50" s="168"/>
      <c r="PSG50" s="172"/>
      <c r="PSH50" s="168"/>
      <c r="PSI50" s="168"/>
      <c r="PSJ50" s="168"/>
      <c r="PSK50" s="173"/>
      <c r="PSL50" s="168"/>
      <c r="PSM50" s="164"/>
      <c r="PSN50" s="167"/>
      <c r="PSO50" s="168"/>
      <c r="PSP50" s="172"/>
      <c r="PSQ50" s="168"/>
      <c r="PSR50" s="168"/>
      <c r="PSS50" s="168"/>
      <c r="PST50" s="173"/>
      <c r="PSU50" s="168"/>
      <c r="PSV50" s="164"/>
      <c r="PSW50" s="167"/>
      <c r="PSX50" s="168"/>
      <c r="PSY50" s="172"/>
      <c r="PSZ50" s="168"/>
      <c r="PTA50" s="168"/>
      <c r="PTB50" s="168"/>
      <c r="PTC50" s="173"/>
      <c r="PTD50" s="168"/>
      <c r="PTE50" s="164"/>
      <c r="PTF50" s="167"/>
      <c r="PTG50" s="168"/>
      <c r="PTH50" s="172"/>
      <c r="PTI50" s="168"/>
      <c r="PTJ50" s="168"/>
      <c r="PTK50" s="168"/>
      <c r="PTL50" s="173"/>
      <c r="PTM50" s="168"/>
      <c r="PTN50" s="164"/>
      <c r="PTO50" s="167"/>
      <c r="PTP50" s="168"/>
      <c r="PTQ50" s="172"/>
      <c r="PTR50" s="168"/>
      <c r="PTS50" s="168"/>
      <c r="PTT50" s="168"/>
      <c r="PTU50" s="173"/>
      <c r="PTV50" s="168"/>
      <c r="PTW50" s="164"/>
      <c r="PTX50" s="167"/>
      <c r="PTY50" s="168"/>
      <c r="PTZ50" s="172"/>
      <c r="PUA50" s="168"/>
      <c r="PUB50" s="168"/>
      <c r="PUC50" s="168"/>
      <c r="PUD50" s="173"/>
      <c r="PUE50" s="168"/>
      <c r="PUF50" s="164"/>
      <c r="PUG50" s="167"/>
      <c r="PUH50" s="168"/>
      <c r="PUI50" s="172"/>
      <c r="PUJ50" s="168"/>
      <c r="PUK50" s="168"/>
      <c r="PUL50" s="168"/>
      <c r="PUM50" s="173"/>
      <c r="PUN50" s="168"/>
      <c r="PUO50" s="164"/>
      <c r="PUP50" s="167"/>
      <c r="PUQ50" s="168"/>
      <c r="PUR50" s="172"/>
      <c r="PUS50" s="168"/>
      <c r="PUT50" s="168"/>
      <c r="PUU50" s="168"/>
      <c r="PUV50" s="173"/>
      <c r="PUW50" s="168"/>
      <c r="PUX50" s="164"/>
      <c r="PUY50" s="167"/>
      <c r="PUZ50" s="168"/>
      <c r="PVA50" s="172"/>
      <c r="PVB50" s="168"/>
      <c r="PVC50" s="168"/>
      <c r="PVD50" s="168"/>
      <c r="PVE50" s="173"/>
      <c r="PVF50" s="168"/>
      <c r="PVG50" s="164"/>
      <c r="PVH50" s="167"/>
      <c r="PVI50" s="168"/>
      <c r="PVJ50" s="172"/>
      <c r="PVK50" s="168"/>
      <c r="PVL50" s="168"/>
      <c r="PVM50" s="168"/>
      <c r="PVN50" s="173"/>
      <c r="PVO50" s="168"/>
      <c r="PVP50" s="164"/>
      <c r="PVQ50" s="167"/>
      <c r="PVR50" s="168"/>
      <c r="PVS50" s="172"/>
      <c r="PVT50" s="168"/>
      <c r="PVU50" s="168"/>
      <c r="PVV50" s="168"/>
      <c r="PVW50" s="173"/>
      <c r="PVX50" s="168"/>
      <c r="PVY50" s="164"/>
      <c r="PVZ50" s="167"/>
      <c r="PWA50" s="168"/>
      <c r="PWB50" s="172"/>
      <c r="PWC50" s="168"/>
      <c r="PWD50" s="168"/>
      <c r="PWE50" s="168"/>
      <c r="PWF50" s="173"/>
      <c r="PWG50" s="168"/>
      <c r="PWH50" s="164"/>
      <c r="PWI50" s="167"/>
      <c r="PWJ50" s="168"/>
      <c r="PWK50" s="172"/>
      <c r="PWL50" s="168"/>
      <c r="PWM50" s="168"/>
      <c r="PWN50" s="168"/>
      <c r="PWO50" s="173"/>
      <c r="PWP50" s="168"/>
      <c r="PWQ50" s="164"/>
      <c r="PWR50" s="167"/>
      <c r="PWS50" s="168"/>
      <c r="PWT50" s="172"/>
      <c r="PWU50" s="168"/>
      <c r="PWV50" s="168"/>
      <c r="PWW50" s="168"/>
      <c r="PWX50" s="173"/>
      <c r="PWY50" s="168"/>
      <c r="PWZ50" s="164"/>
      <c r="PXA50" s="167"/>
      <c r="PXB50" s="168"/>
      <c r="PXC50" s="172"/>
      <c r="PXD50" s="168"/>
      <c r="PXE50" s="168"/>
      <c r="PXF50" s="168"/>
      <c r="PXG50" s="173"/>
      <c r="PXH50" s="168"/>
      <c r="PXI50" s="164"/>
      <c r="PXJ50" s="167"/>
      <c r="PXK50" s="168"/>
      <c r="PXL50" s="172"/>
      <c r="PXM50" s="168"/>
      <c r="PXN50" s="168"/>
      <c r="PXO50" s="168"/>
      <c r="PXP50" s="173"/>
      <c r="PXQ50" s="168"/>
      <c r="PXR50" s="164"/>
      <c r="PXS50" s="167"/>
      <c r="PXT50" s="168"/>
      <c r="PXU50" s="172"/>
      <c r="PXV50" s="168"/>
      <c r="PXW50" s="168"/>
      <c r="PXX50" s="168"/>
      <c r="PXY50" s="173"/>
      <c r="PXZ50" s="168"/>
      <c r="PYA50" s="164"/>
      <c r="PYB50" s="167"/>
      <c r="PYC50" s="168"/>
      <c r="PYD50" s="172"/>
      <c r="PYE50" s="168"/>
      <c r="PYF50" s="168"/>
      <c r="PYG50" s="168"/>
      <c r="PYH50" s="173"/>
      <c r="PYI50" s="168"/>
      <c r="PYJ50" s="164"/>
      <c r="PYK50" s="167"/>
      <c r="PYL50" s="168"/>
      <c r="PYM50" s="172"/>
      <c r="PYN50" s="168"/>
      <c r="PYO50" s="168"/>
      <c r="PYP50" s="168"/>
      <c r="PYQ50" s="173"/>
      <c r="PYR50" s="168"/>
      <c r="PYS50" s="164"/>
      <c r="PYT50" s="167"/>
      <c r="PYU50" s="168"/>
      <c r="PYV50" s="172"/>
      <c r="PYW50" s="168"/>
      <c r="PYX50" s="168"/>
      <c r="PYY50" s="168"/>
      <c r="PYZ50" s="173"/>
      <c r="PZA50" s="168"/>
      <c r="PZB50" s="164"/>
      <c r="PZC50" s="167"/>
      <c r="PZD50" s="168"/>
      <c r="PZE50" s="172"/>
      <c r="PZF50" s="168"/>
      <c r="PZG50" s="168"/>
      <c r="PZH50" s="168"/>
      <c r="PZI50" s="173"/>
      <c r="PZJ50" s="168"/>
      <c r="PZK50" s="164"/>
      <c r="PZL50" s="167"/>
      <c r="PZM50" s="168"/>
      <c r="PZN50" s="172"/>
      <c r="PZO50" s="168"/>
      <c r="PZP50" s="168"/>
      <c r="PZQ50" s="168"/>
      <c r="PZR50" s="173"/>
      <c r="PZS50" s="168"/>
      <c r="PZT50" s="164"/>
      <c r="PZU50" s="167"/>
      <c r="PZV50" s="168"/>
      <c r="PZW50" s="172"/>
      <c r="PZX50" s="168"/>
      <c r="PZY50" s="168"/>
      <c r="PZZ50" s="168"/>
      <c r="QAA50" s="173"/>
      <c r="QAB50" s="168"/>
      <c r="QAC50" s="164"/>
      <c r="QAD50" s="167"/>
      <c r="QAE50" s="168"/>
      <c r="QAF50" s="172"/>
      <c r="QAG50" s="168"/>
      <c r="QAH50" s="168"/>
      <c r="QAI50" s="168"/>
      <c r="QAJ50" s="173"/>
      <c r="QAK50" s="168"/>
      <c r="QAL50" s="164"/>
      <c r="QAM50" s="167"/>
      <c r="QAN50" s="168"/>
      <c r="QAO50" s="172"/>
      <c r="QAP50" s="168"/>
      <c r="QAQ50" s="168"/>
      <c r="QAR50" s="168"/>
      <c r="QAS50" s="173"/>
      <c r="QAT50" s="168"/>
      <c r="QAU50" s="164"/>
      <c r="QAV50" s="167"/>
      <c r="QAW50" s="168"/>
      <c r="QAX50" s="172"/>
      <c r="QAY50" s="168"/>
      <c r="QAZ50" s="168"/>
      <c r="QBA50" s="168"/>
      <c r="QBB50" s="173"/>
      <c r="QBC50" s="168"/>
      <c r="QBD50" s="164"/>
      <c r="QBE50" s="167"/>
      <c r="QBF50" s="168"/>
      <c r="QBG50" s="172"/>
      <c r="QBH50" s="168"/>
      <c r="QBI50" s="168"/>
      <c r="QBJ50" s="168"/>
      <c r="QBK50" s="173"/>
      <c r="QBL50" s="168"/>
      <c r="QBM50" s="164"/>
      <c r="QBN50" s="167"/>
      <c r="QBO50" s="168"/>
      <c r="QBP50" s="172"/>
      <c r="QBQ50" s="168"/>
      <c r="QBR50" s="168"/>
      <c r="QBS50" s="168"/>
      <c r="QBT50" s="173"/>
      <c r="QBU50" s="168"/>
      <c r="QBV50" s="164"/>
      <c r="QBW50" s="167"/>
      <c r="QBX50" s="168"/>
      <c r="QBY50" s="172"/>
      <c r="QBZ50" s="168"/>
      <c r="QCA50" s="168"/>
      <c r="QCB50" s="168"/>
      <c r="QCC50" s="173"/>
      <c r="QCD50" s="168"/>
      <c r="QCE50" s="164"/>
      <c r="QCF50" s="167"/>
      <c r="QCG50" s="168"/>
      <c r="QCH50" s="172"/>
      <c r="QCI50" s="168"/>
      <c r="QCJ50" s="168"/>
      <c r="QCK50" s="168"/>
      <c r="QCL50" s="173"/>
      <c r="QCM50" s="168"/>
      <c r="QCN50" s="164"/>
      <c r="QCO50" s="167"/>
      <c r="QCP50" s="168"/>
      <c r="QCQ50" s="172"/>
      <c r="QCR50" s="168"/>
      <c r="QCS50" s="168"/>
      <c r="QCT50" s="168"/>
      <c r="QCU50" s="173"/>
      <c r="QCV50" s="168"/>
      <c r="QCW50" s="164"/>
      <c r="QCX50" s="167"/>
      <c r="QCY50" s="168"/>
      <c r="QCZ50" s="172"/>
      <c r="QDA50" s="168"/>
      <c r="QDB50" s="168"/>
      <c r="QDC50" s="168"/>
      <c r="QDD50" s="173"/>
      <c r="QDE50" s="168"/>
      <c r="QDF50" s="164"/>
      <c r="QDG50" s="167"/>
      <c r="QDH50" s="168"/>
      <c r="QDI50" s="172"/>
      <c r="QDJ50" s="168"/>
      <c r="QDK50" s="168"/>
      <c r="QDL50" s="168"/>
      <c r="QDM50" s="173"/>
      <c r="QDN50" s="168"/>
      <c r="QDO50" s="164"/>
      <c r="QDP50" s="167"/>
      <c r="QDQ50" s="168"/>
      <c r="QDR50" s="172"/>
      <c r="QDS50" s="168"/>
      <c r="QDT50" s="168"/>
      <c r="QDU50" s="168"/>
      <c r="QDV50" s="173"/>
      <c r="QDW50" s="168"/>
      <c r="QDX50" s="164"/>
      <c r="QDY50" s="167"/>
      <c r="QDZ50" s="168"/>
      <c r="QEA50" s="172"/>
      <c r="QEB50" s="168"/>
      <c r="QEC50" s="168"/>
      <c r="QED50" s="168"/>
      <c r="QEE50" s="173"/>
      <c r="QEF50" s="168"/>
      <c r="QEG50" s="164"/>
      <c r="QEH50" s="167"/>
      <c r="QEI50" s="168"/>
      <c r="QEJ50" s="172"/>
      <c r="QEK50" s="168"/>
      <c r="QEL50" s="168"/>
      <c r="QEM50" s="168"/>
      <c r="QEN50" s="173"/>
      <c r="QEO50" s="168"/>
      <c r="QEP50" s="164"/>
      <c r="QEQ50" s="167"/>
      <c r="QER50" s="168"/>
      <c r="QES50" s="172"/>
      <c r="QET50" s="168"/>
      <c r="QEU50" s="168"/>
      <c r="QEV50" s="168"/>
      <c r="QEW50" s="173"/>
      <c r="QEX50" s="168"/>
      <c r="QEY50" s="164"/>
      <c r="QEZ50" s="167"/>
      <c r="QFA50" s="168"/>
      <c r="QFB50" s="172"/>
      <c r="QFC50" s="168"/>
      <c r="QFD50" s="168"/>
      <c r="QFE50" s="168"/>
      <c r="QFF50" s="173"/>
      <c r="QFG50" s="168"/>
      <c r="QFH50" s="164"/>
      <c r="QFI50" s="167"/>
      <c r="QFJ50" s="168"/>
      <c r="QFK50" s="172"/>
      <c r="QFL50" s="168"/>
      <c r="QFM50" s="168"/>
      <c r="QFN50" s="168"/>
      <c r="QFO50" s="173"/>
      <c r="QFP50" s="168"/>
      <c r="QFQ50" s="164"/>
      <c r="QFR50" s="167"/>
      <c r="QFS50" s="168"/>
      <c r="QFT50" s="172"/>
      <c r="QFU50" s="168"/>
      <c r="QFV50" s="168"/>
      <c r="QFW50" s="168"/>
      <c r="QFX50" s="173"/>
      <c r="QFY50" s="168"/>
      <c r="QFZ50" s="164"/>
      <c r="QGA50" s="167"/>
      <c r="QGB50" s="168"/>
      <c r="QGC50" s="172"/>
      <c r="QGD50" s="168"/>
      <c r="QGE50" s="168"/>
      <c r="QGF50" s="168"/>
      <c r="QGG50" s="173"/>
      <c r="QGH50" s="168"/>
      <c r="QGI50" s="164"/>
      <c r="QGJ50" s="167"/>
      <c r="QGK50" s="168"/>
      <c r="QGL50" s="172"/>
      <c r="QGM50" s="168"/>
      <c r="QGN50" s="168"/>
      <c r="QGO50" s="168"/>
      <c r="QGP50" s="173"/>
      <c r="QGQ50" s="168"/>
      <c r="QGR50" s="164"/>
      <c r="QGS50" s="167"/>
      <c r="QGT50" s="168"/>
      <c r="QGU50" s="172"/>
      <c r="QGV50" s="168"/>
      <c r="QGW50" s="168"/>
      <c r="QGX50" s="168"/>
      <c r="QGY50" s="173"/>
      <c r="QGZ50" s="168"/>
      <c r="QHA50" s="164"/>
      <c r="QHB50" s="167"/>
      <c r="QHC50" s="168"/>
      <c r="QHD50" s="172"/>
      <c r="QHE50" s="168"/>
      <c r="QHF50" s="168"/>
      <c r="QHG50" s="168"/>
      <c r="QHH50" s="173"/>
      <c r="QHI50" s="168"/>
      <c r="QHJ50" s="164"/>
      <c r="QHK50" s="167"/>
      <c r="QHL50" s="168"/>
      <c r="QHM50" s="172"/>
      <c r="QHN50" s="168"/>
      <c r="QHO50" s="168"/>
      <c r="QHP50" s="168"/>
      <c r="QHQ50" s="173"/>
      <c r="QHR50" s="168"/>
      <c r="QHS50" s="164"/>
      <c r="QHT50" s="167"/>
      <c r="QHU50" s="168"/>
      <c r="QHV50" s="172"/>
      <c r="QHW50" s="168"/>
      <c r="QHX50" s="168"/>
      <c r="QHY50" s="168"/>
      <c r="QHZ50" s="173"/>
      <c r="QIA50" s="168"/>
      <c r="QIB50" s="164"/>
      <c r="QIC50" s="167"/>
      <c r="QID50" s="168"/>
      <c r="QIE50" s="172"/>
      <c r="QIF50" s="168"/>
      <c r="QIG50" s="168"/>
      <c r="QIH50" s="168"/>
      <c r="QII50" s="173"/>
      <c r="QIJ50" s="168"/>
      <c r="QIK50" s="164"/>
      <c r="QIL50" s="167"/>
      <c r="QIM50" s="168"/>
      <c r="QIN50" s="172"/>
      <c r="QIO50" s="168"/>
      <c r="QIP50" s="168"/>
      <c r="QIQ50" s="168"/>
      <c r="QIR50" s="173"/>
      <c r="QIS50" s="168"/>
      <c r="QIT50" s="164"/>
      <c r="QIU50" s="167"/>
      <c r="QIV50" s="168"/>
      <c r="QIW50" s="172"/>
      <c r="QIX50" s="168"/>
      <c r="QIY50" s="168"/>
      <c r="QIZ50" s="168"/>
      <c r="QJA50" s="173"/>
      <c r="QJB50" s="168"/>
      <c r="QJC50" s="164"/>
      <c r="QJD50" s="167"/>
      <c r="QJE50" s="168"/>
      <c r="QJF50" s="172"/>
      <c r="QJG50" s="168"/>
      <c r="QJH50" s="168"/>
      <c r="QJI50" s="168"/>
      <c r="QJJ50" s="173"/>
      <c r="QJK50" s="168"/>
      <c r="QJL50" s="164"/>
      <c r="QJM50" s="167"/>
      <c r="QJN50" s="168"/>
      <c r="QJO50" s="172"/>
      <c r="QJP50" s="168"/>
      <c r="QJQ50" s="168"/>
      <c r="QJR50" s="168"/>
      <c r="QJS50" s="173"/>
      <c r="QJT50" s="168"/>
      <c r="QJU50" s="164"/>
      <c r="QJV50" s="167"/>
      <c r="QJW50" s="168"/>
      <c r="QJX50" s="172"/>
      <c r="QJY50" s="168"/>
      <c r="QJZ50" s="168"/>
      <c r="QKA50" s="168"/>
      <c r="QKB50" s="173"/>
      <c r="QKC50" s="168"/>
      <c r="QKD50" s="164"/>
      <c r="QKE50" s="167"/>
      <c r="QKF50" s="168"/>
      <c r="QKG50" s="172"/>
      <c r="QKH50" s="168"/>
      <c r="QKI50" s="168"/>
      <c r="QKJ50" s="168"/>
      <c r="QKK50" s="173"/>
      <c r="QKL50" s="168"/>
      <c r="QKM50" s="164"/>
      <c r="QKN50" s="167"/>
      <c r="QKO50" s="168"/>
      <c r="QKP50" s="172"/>
      <c r="QKQ50" s="168"/>
      <c r="QKR50" s="168"/>
      <c r="QKS50" s="168"/>
      <c r="QKT50" s="173"/>
      <c r="QKU50" s="168"/>
      <c r="QKV50" s="164"/>
      <c r="QKW50" s="167"/>
      <c r="QKX50" s="168"/>
      <c r="QKY50" s="172"/>
      <c r="QKZ50" s="168"/>
      <c r="QLA50" s="168"/>
      <c r="QLB50" s="168"/>
      <c r="QLC50" s="173"/>
      <c r="QLD50" s="168"/>
      <c r="QLE50" s="164"/>
      <c r="QLF50" s="167"/>
      <c r="QLG50" s="168"/>
      <c r="QLH50" s="172"/>
      <c r="QLI50" s="168"/>
      <c r="QLJ50" s="168"/>
      <c r="QLK50" s="168"/>
      <c r="QLL50" s="173"/>
      <c r="QLM50" s="168"/>
      <c r="QLN50" s="164"/>
      <c r="QLO50" s="167"/>
      <c r="QLP50" s="168"/>
      <c r="QLQ50" s="172"/>
      <c r="QLR50" s="168"/>
      <c r="QLS50" s="168"/>
      <c r="QLT50" s="168"/>
      <c r="QLU50" s="173"/>
      <c r="QLV50" s="168"/>
      <c r="QLW50" s="164"/>
      <c r="QLX50" s="167"/>
      <c r="QLY50" s="168"/>
      <c r="QLZ50" s="172"/>
      <c r="QMA50" s="168"/>
      <c r="QMB50" s="168"/>
      <c r="QMC50" s="168"/>
      <c r="QMD50" s="173"/>
      <c r="QME50" s="168"/>
      <c r="QMF50" s="164"/>
      <c r="QMG50" s="167"/>
      <c r="QMH50" s="168"/>
      <c r="QMI50" s="172"/>
      <c r="QMJ50" s="168"/>
      <c r="QMK50" s="168"/>
      <c r="QML50" s="168"/>
      <c r="QMM50" s="173"/>
      <c r="QMN50" s="168"/>
      <c r="QMO50" s="164"/>
      <c r="QMP50" s="167"/>
      <c r="QMQ50" s="168"/>
      <c r="QMR50" s="172"/>
      <c r="QMS50" s="168"/>
      <c r="QMT50" s="168"/>
      <c r="QMU50" s="168"/>
      <c r="QMV50" s="173"/>
      <c r="QMW50" s="168"/>
      <c r="QMX50" s="164"/>
      <c r="QMY50" s="167"/>
      <c r="QMZ50" s="168"/>
      <c r="QNA50" s="172"/>
      <c r="QNB50" s="168"/>
      <c r="QNC50" s="168"/>
      <c r="QND50" s="168"/>
      <c r="QNE50" s="173"/>
      <c r="QNF50" s="168"/>
      <c r="QNG50" s="164"/>
      <c r="QNH50" s="167"/>
      <c r="QNI50" s="168"/>
      <c r="QNJ50" s="172"/>
      <c r="QNK50" s="168"/>
      <c r="QNL50" s="168"/>
      <c r="QNM50" s="168"/>
      <c r="QNN50" s="173"/>
      <c r="QNO50" s="168"/>
      <c r="QNP50" s="164"/>
      <c r="QNQ50" s="167"/>
      <c r="QNR50" s="168"/>
      <c r="QNS50" s="172"/>
      <c r="QNT50" s="168"/>
      <c r="QNU50" s="168"/>
      <c r="QNV50" s="168"/>
      <c r="QNW50" s="173"/>
      <c r="QNX50" s="168"/>
      <c r="QNY50" s="164"/>
      <c r="QNZ50" s="167"/>
      <c r="QOA50" s="168"/>
      <c r="QOB50" s="172"/>
      <c r="QOC50" s="168"/>
      <c r="QOD50" s="168"/>
      <c r="QOE50" s="168"/>
      <c r="QOF50" s="173"/>
      <c r="QOG50" s="168"/>
      <c r="QOH50" s="164"/>
      <c r="QOI50" s="167"/>
      <c r="QOJ50" s="168"/>
      <c r="QOK50" s="172"/>
      <c r="QOL50" s="168"/>
      <c r="QOM50" s="168"/>
      <c r="QON50" s="168"/>
      <c r="QOO50" s="173"/>
      <c r="QOP50" s="168"/>
      <c r="QOQ50" s="164"/>
      <c r="QOR50" s="167"/>
      <c r="QOS50" s="168"/>
      <c r="QOT50" s="172"/>
      <c r="QOU50" s="168"/>
      <c r="QOV50" s="168"/>
      <c r="QOW50" s="168"/>
      <c r="QOX50" s="173"/>
      <c r="QOY50" s="168"/>
      <c r="QOZ50" s="164"/>
      <c r="QPA50" s="167"/>
      <c r="QPB50" s="168"/>
      <c r="QPC50" s="172"/>
      <c r="QPD50" s="168"/>
      <c r="QPE50" s="168"/>
      <c r="QPF50" s="168"/>
      <c r="QPG50" s="173"/>
      <c r="QPH50" s="168"/>
      <c r="QPI50" s="164"/>
      <c r="QPJ50" s="167"/>
      <c r="QPK50" s="168"/>
      <c r="QPL50" s="172"/>
      <c r="QPM50" s="168"/>
      <c r="QPN50" s="168"/>
      <c r="QPO50" s="168"/>
      <c r="QPP50" s="173"/>
      <c r="QPQ50" s="168"/>
      <c r="QPR50" s="164"/>
      <c r="QPS50" s="167"/>
      <c r="QPT50" s="168"/>
      <c r="QPU50" s="172"/>
      <c r="QPV50" s="168"/>
      <c r="QPW50" s="168"/>
      <c r="QPX50" s="168"/>
      <c r="QPY50" s="173"/>
      <c r="QPZ50" s="168"/>
      <c r="QQA50" s="164"/>
      <c r="QQB50" s="167"/>
      <c r="QQC50" s="168"/>
      <c r="QQD50" s="172"/>
      <c r="QQE50" s="168"/>
      <c r="QQF50" s="168"/>
      <c r="QQG50" s="168"/>
      <c r="QQH50" s="173"/>
      <c r="QQI50" s="168"/>
      <c r="QQJ50" s="164"/>
      <c r="QQK50" s="167"/>
      <c r="QQL50" s="168"/>
      <c r="QQM50" s="172"/>
      <c r="QQN50" s="168"/>
      <c r="QQO50" s="168"/>
      <c r="QQP50" s="168"/>
      <c r="QQQ50" s="173"/>
      <c r="QQR50" s="168"/>
      <c r="QQS50" s="164"/>
      <c r="QQT50" s="167"/>
      <c r="QQU50" s="168"/>
      <c r="QQV50" s="172"/>
      <c r="QQW50" s="168"/>
      <c r="QQX50" s="168"/>
      <c r="QQY50" s="168"/>
      <c r="QQZ50" s="173"/>
      <c r="QRA50" s="168"/>
      <c r="QRB50" s="164"/>
      <c r="QRC50" s="167"/>
      <c r="QRD50" s="168"/>
      <c r="QRE50" s="172"/>
      <c r="QRF50" s="168"/>
      <c r="QRG50" s="168"/>
      <c r="QRH50" s="168"/>
      <c r="QRI50" s="173"/>
      <c r="QRJ50" s="168"/>
      <c r="QRK50" s="164"/>
      <c r="QRL50" s="167"/>
      <c r="QRM50" s="168"/>
      <c r="QRN50" s="172"/>
      <c r="QRO50" s="168"/>
      <c r="QRP50" s="168"/>
      <c r="QRQ50" s="168"/>
      <c r="QRR50" s="173"/>
      <c r="QRS50" s="168"/>
      <c r="QRT50" s="164"/>
      <c r="QRU50" s="167"/>
      <c r="QRV50" s="168"/>
      <c r="QRW50" s="172"/>
      <c r="QRX50" s="168"/>
      <c r="QRY50" s="168"/>
      <c r="QRZ50" s="168"/>
      <c r="QSA50" s="173"/>
      <c r="QSB50" s="168"/>
      <c r="QSC50" s="164"/>
      <c r="QSD50" s="167"/>
      <c r="QSE50" s="168"/>
      <c r="QSF50" s="172"/>
      <c r="QSG50" s="168"/>
      <c r="QSH50" s="168"/>
      <c r="QSI50" s="168"/>
      <c r="QSJ50" s="173"/>
      <c r="QSK50" s="168"/>
      <c r="QSL50" s="164"/>
      <c r="QSM50" s="167"/>
      <c r="QSN50" s="168"/>
      <c r="QSO50" s="172"/>
      <c r="QSP50" s="168"/>
      <c r="QSQ50" s="168"/>
      <c r="QSR50" s="168"/>
      <c r="QSS50" s="173"/>
      <c r="QST50" s="168"/>
      <c r="QSU50" s="164"/>
      <c r="QSV50" s="167"/>
      <c r="QSW50" s="168"/>
      <c r="QSX50" s="172"/>
      <c r="QSY50" s="168"/>
      <c r="QSZ50" s="168"/>
      <c r="QTA50" s="168"/>
      <c r="QTB50" s="173"/>
      <c r="QTC50" s="168"/>
      <c r="QTD50" s="164"/>
      <c r="QTE50" s="167"/>
      <c r="QTF50" s="168"/>
      <c r="QTG50" s="172"/>
      <c r="QTH50" s="168"/>
      <c r="QTI50" s="168"/>
      <c r="QTJ50" s="168"/>
      <c r="QTK50" s="173"/>
      <c r="QTL50" s="168"/>
      <c r="QTM50" s="164"/>
      <c r="QTN50" s="167"/>
      <c r="QTO50" s="168"/>
      <c r="QTP50" s="172"/>
      <c r="QTQ50" s="168"/>
      <c r="QTR50" s="168"/>
      <c r="QTS50" s="168"/>
      <c r="QTT50" s="173"/>
      <c r="QTU50" s="168"/>
      <c r="QTV50" s="164"/>
      <c r="QTW50" s="167"/>
      <c r="QTX50" s="168"/>
      <c r="QTY50" s="172"/>
      <c r="QTZ50" s="168"/>
      <c r="QUA50" s="168"/>
      <c r="QUB50" s="168"/>
      <c r="QUC50" s="173"/>
      <c r="QUD50" s="168"/>
      <c r="QUE50" s="164"/>
      <c r="QUF50" s="167"/>
      <c r="QUG50" s="168"/>
      <c r="QUH50" s="172"/>
      <c r="QUI50" s="168"/>
      <c r="QUJ50" s="168"/>
      <c r="QUK50" s="168"/>
      <c r="QUL50" s="173"/>
      <c r="QUM50" s="168"/>
      <c r="QUN50" s="164"/>
      <c r="QUO50" s="167"/>
      <c r="QUP50" s="168"/>
      <c r="QUQ50" s="172"/>
      <c r="QUR50" s="168"/>
      <c r="QUS50" s="168"/>
      <c r="QUT50" s="168"/>
      <c r="QUU50" s="173"/>
      <c r="QUV50" s="168"/>
      <c r="QUW50" s="164"/>
      <c r="QUX50" s="167"/>
      <c r="QUY50" s="168"/>
      <c r="QUZ50" s="172"/>
      <c r="QVA50" s="168"/>
      <c r="QVB50" s="168"/>
      <c r="QVC50" s="168"/>
      <c r="QVD50" s="173"/>
      <c r="QVE50" s="168"/>
      <c r="QVF50" s="164"/>
      <c r="QVG50" s="167"/>
      <c r="QVH50" s="168"/>
      <c r="QVI50" s="172"/>
      <c r="QVJ50" s="168"/>
      <c r="QVK50" s="168"/>
      <c r="QVL50" s="168"/>
      <c r="QVM50" s="173"/>
      <c r="QVN50" s="168"/>
      <c r="QVO50" s="164"/>
      <c r="QVP50" s="167"/>
      <c r="QVQ50" s="168"/>
      <c r="QVR50" s="172"/>
      <c r="QVS50" s="168"/>
      <c r="QVT50" s="168"/>
      <c r="QVU50" s="168"/>
      <c r="QVV50" s="173"/>
      <c r="QVW50" s="168"/>
      <c r="QVX50" s="164"/>
      <c r="QVY50" s="167"/>
      <c r="QVZ50" s="168"/>
      <c r="QWA50" s="172"/>
      <c r="QWB50" s="168"/>
      <c r="QWC50" s="168"/>
      <c r="QWD50" s="168"/>
      <c r="QWE50" s="173"/>
      <c r="QWF50" s="168"/>
      <c r="QWG50" s="164"/>
      <c r="QWH50" s="167"/>
      <c r="QWI50" s="168"/>
      <c r="QWJ50" s="172"/>
      <c r="QWK50" s="168"/>
      <c r="QWL50" s="168"/>
      <c r="QWM50" s="168"/>
      <c r="QWN50" s="173"/>
      <c r="QWO50" s="168"/>
      <c r="QWP50" s="164"/>
      <c r="QWQ50" s="167"/>
      <c r="QWR50" s="168"/>
      <c r="QWS50" s="172"/>
      <c r="QWT50" s="168"/>
      <c r="QWU50" s="168"/>
      <c r="QWV50" s="168"/>
      <c r="QWW50" s="173"/>
      <c r="QWX50" s="168"/>
      <c r="QWY50" s="164"/>
      <c r="QWZ50" s="167"/>
      <c r="QXA50" s="168"/>
      <c r="QXB50" s="172"/>
      <c r="QXC50" s="168"/>
      <c r="QXD50" s="168"/>
      <c r="QXE50" s="168"/>
      <c r="QXF50" s="173"/>
      <c r="QXG50" s="168"/>
      <c r="QXH50" s="164"/>
      <c r="QXI50" s="167"/>
      <c r="QXJ50" s="168"/>
      <c r="QXK50" s="172"/>
      <c r="QXL50" s="168"/>
      <c r="QXM50" s="168"/>
      <c r="QXN50" s="168"/>
      <c r="QXO50" s="173"/>
      <c r="QXP50" s="168"/>
      <c r="QXQ50" s="164"/>
      <c r="QXR50" s="167"/>
      <c r="QXS50" s="168"/>
      <c r="QXT50" s="172"/>
      <c r="QXU50" s="168"/>
      <c r="QXV50" s="168"/>
      <c r="QXW50" s="168"/>
      <c r="QXX50" s="173"/>
      <c r="QXY50" s="168"/>
      <c r="QXZ50" s="164"/>
      <c r="QYA50" s="167"/>
      <c r="QYB50" s="168"/>
      <c r="QYC50" s="172"/>
      <c r="QYD50" s="168"/>
      <c r="QYE50" s="168"/>
      <c r="QYF50" s="168"/>
      <c r="QYG50" s="173"/>
      <c r="QYH50" s="168"/>
      <c r="QYI50" s="164"/>
      <c r="QYJ50" s="167"/>
      <c r="QYK50" s="168"/>
      <c r="QYL50" s="172"/>
      <c r="QYM50" s="168"/>
      <c r="QYN50" s="168"/>
      <c r="QYO50" s="168"/>
      <c r="QYP50" s="173"/>
      <c r="QYQ50" s="168"/>
      <c r="QYR50" s="164"/>
      <c r="QYS50" s="167"/>
      <c r="QYT50" s="168"/>
      <c r="QYU50" s="172"/>
      <c r="QYV50" s="168"/>
      <c r="QYW50" s="168"/>
      <c r="QYX50" s="168"/>
      <c r="QYY50" s="173"/>
      <c r="QYZ50" s="168"/>
      <c r="QZA50" s="164"/>
      <c r="QZB50" s="167"/>
      <c r="QZC50" s="168"/>
      <c r="QZD50" s="172"/>
      <c r="QZE50" s="168"/>
      <c r="QZF50" s="168"/>
      <c r="QZG50" s="168"/>
      <c r="QZH50" s="173"/>
      <c r="QZI50" s="168"/>
      <c r="QZJ50" s="164"/>
      <c r="QZK50" s="167"/>
      <c r="QZL50" s="168"/>
      <c r="QZM50" s="172"/>
      <c r="QZN50" s="168"/>
      <c r="QZO50" s="168"/>
      <c r="QZP50" s="168"/>
      <c r="QZQ50" s="173"/>
      <c r="QZR50" s="168"/>
      <c r="QZS50" s="164"/>
      <c r="QZT50" s="167"/>
      <c r="QZU50" s="168"/>
      <c r="QZV50" s="172"/>
      <c r="QZW50" s="168"/>
      <c r="QZX50" s="168"/>
      <c r="QZY50" s="168"/>
      <c r="QZZ50" s="173"/>
      <c r="RAA50" s="168"/>
      <c r="RAB50" s="164"/>
      <c r="RAC50" s="167"/>
      <c r="RAD50" s="168"/>
      <c r="RAE50" s="172"/>
      <c r="RAF50" s="168"/>
      <c r="RAG50" s="168"/>
      <c r="RAH50" s="168"/>
      <c r="RAI50" s="173"/>
      <c r="RAJ50" s="168"/>
      <c r="RAK50" s="164"/>
      <c r="RAL50" s="167"/>
      <c r="RAM50" s="168"/>
      <c r="RAN50" s="172"/>
      <c r="RAO50" s="168"/>
      <c r="RAP50" s="168"/>
      <c r="RAQ50" s="168"/>
      <c r="RAR50" s="173"/>
      <c r="RAS50" s="168"/>
      <c r="RAT50" s="164"/>
      <c r="RAU50" s="167"/>
      <c r="RAV50" s="168"/>
      <c r="RAW50" s="172"/>
      <c r="RAX50" s="168"/>
      <c r="RAY50" s="168"/>
      <c r="RAZ50" s="168"/>
      <c r="RBA50" s="173"/>
      <c r="RBB50" s="168"/>
      <c r="RBC50" s="164"/>
      <c r="RBD50" s="167"/>
      <c r="RBE50" s="168"/>
      <c r="RBF50" s="172"/>
      <c r="RBG50" s="168"/>
      <c r="RBH50" s="168"/>
      <c r="RBI50" s="168"/>
      <c r="RBJ50" s="173"/>
      <c r="RBK50" s="168"/>
      <c r="RBL50" s="164"/>
      <c r="RBM50" s="167"/>
      <c r="RBN50" s="168"/>
      <c r="RBO50" s="172"/>
      <c r="RBP50" s="168"/>
      <c r="RBQ50" s="168"/>
      <c r="RBR50" s="168"/>
      <c r="RBS50" s="173"/>
      <c r="RBT50" s="168"/>
      <c r="RBU50" s="164"/>
      <c r="RBV50" s="167"/>
      <c r="RBW50" s="168"/>
      <c r="RBX50" s="172"/>
      <c r="RBY50" s="168"/>
      <c r="RBZ50" s="168"/>
      <c r="RCA50" s="168"/>
      <c r="RCB50" s="173"/>
      <c r="RCC50" s="168"/>
      <c r="RCD50" s="164"/>
      <c r="RCE50" s="167"/>
      <c r="RCF50" s="168"/>
      <c r="RCG50" s="172"/>
      <c r="RCH50" s="168"/>
      <c r="RCI50" s="168"/>
      <c r="RCJ50" s="168"/>
      <c r="RCK50" s="173"/>
      <c r="RCL50" s="168"/>
      <c r="RCM50" s="164"/>
      <c r="RCN50" s="167"/>
      <c r="RCO50" s="168"/>
      <c r="RCP50" s="172"/>
      <c r="RCQ50" s="168"/>
      <c r="RCR50" s="168"/>
      <c r="RCS50" s="168"/>
      <c r="RCT50" s="173"/>
      <c r="RCU50" s="168"/>
      <c r="RCV50" s="164"/>
      <c r="RCW50" s="167"/>
      <c r="RCX50" s="168"/>
      <c r="RCY50" s="172"/>
      <c r="RCZ50" s="168"/>
      <c r="RDA50" s="168"/>
      <c r="RDB50" s="168"/>
      <c r="RDC50" s="173"/>
      <c r="RDD50" s="168"/>
      <c r="RDE50" s="164"/>
      <c r="RDF50" s="167"/>
      <c r="RDG50" s="168"/>
      <c r="RDH50" s="172"/>
      <c r="RDI50" s="168"/>
      <c r="RDJ50" s="168"/>
      <c r="RDK50" s="168"/>
      <c r="RDL50" s="173"/>
      <c r="RDM50" s="168"/>
      <c r="RDN50" s="164"/>
      <c r="RDO50" s="167"/>
      <c r="RDP50" s="168"/>
      <c r="RDQ50" s="172"/>
      <c r="RDR50" s="168"/>
      <c r="RDS50" s="168"/>
      <c r="RDT50" s="168"/>
      <c r="RDU50" s="173"/>
      <c r="RDV50" s="168"/>
      <c r="RDW50" s="164"/>
      <c r="RDX50" s="167"/>
      <c r="RDY50" s="168"/>
      <c r="RDZ50" s="172"/>
      <c r="REA50" s="168"/>
      <c r="REB50" s="168"/>
      <c r="REC50" s="168"/>
      <c r="RED50" s="173"/>
      <c r="REE50" s="168"/>
      <c r="REF50" s="164"/>
      <c r="REG50" s="167"/>
      <c r="REH50" s="168"/>
      <c r="REI50" s="172"/>
      <c r="REJ50" s="168"/>
      <c r="REK50" s="168"/>
      <c r="REL50" s="168"/>
      <c r="REM50" s="173"/>
      <c r="REN50" s="168"/>
      <c r="REO50" s="164"/>
      <c r="REP50" s="167"/>
      <c r="REQ50" s="168"/>
      <c r="RER50" s="172"/>
      <c r="RES50" s="168"/>
      <c r="RET50" s="168"/>
      <c r="REU50" s="168"/>
      <c r="REV50" s="173"/>
      <c r="REW50" s="168"/>
      <c r="REX50" s="164"/>
      <c r="REY50" s="167"/>
      <c r="REZ50" s="168"/>
      <c r="RFA50" s="172"/>
      <c r="RFB50" s="168"/>
      <c r="RFC50" s="168"/>
      <c r="RFD50" s="168"/>
      <c r="RFE50" s="173"/>
      <c r="RFF50" s="168"/>
      <c r="RFG50" s="164"/>
      <c r="RFH50" s="167"/>
      <c r="RFI50" s="168"/>
      <c r="RFJ50" s="172"/>
      <c r="RFK50" s="168"/>
      <c r="RFL50" s="168"/>
      <c r="RFM50" s="168"/>
      <c r="RFN50" s="173"/>
      <c r="RFO50" s="168"/>
      <c r="RFP50" s="164"/>
      <c r="RFQ50" s="167"/>
      <c r="RFR50" s="168"/>
      <c r="RFS50" s="172"/>
      <c r="RFT50" s="168"/>
      <c r="RFU50" s="168"/>
      <c r="RFV50" s="168"/>
      <c r="RFW50" s="173"/>
      <c r="RFX50" s="168"/>
      <c r="RFY50" s="164"/>
      <c r="RFZ50" s="167"/>
      <c r="RGA50" s="168"/>
      <c r="RGB50" s="172"/>
      <c r="RGC50" s="168"/>
      <c r="RGD50" s="168"/>
      <c r="RGE50" s="168"/>
      <c r="RGF50" s="173"/>
      <c r="RGG50" s="168"/>
      <c r="RGH50" s="164"/>
      <c r="RGI50" s="167"/>
      <c r="RGJ50" s="168"/>
      <c r="RGK50" s="172"/>
      <c r="RGL50" s="168"/>
      <c r="RGM50" s="168"/>
      <c r="RGN50" s="168"/>
      <c r="RGO50" s="173"/>
      <c r="RGP50" s="168"/>
      <c r="RGQ50" s="164"/>
      <c r="RGR50" s="167"/>
      <c r="RGS50" s="168"/>
      <c r="RGT50" s="172"/>
      <c r="RGU50" s="168"/>
      <c r="RGV50" s="168"/>
      <c r="RGW50" s="168"/>
      <c r="RGX50" s="173"/>
      <c r="RGY50" s="168"/>
      <c r="RGZ50" s="164"/>
      <c r="RHA50" s="167"/>
      <c r="RHB50" s="168"/>
      <c r="RHC50" s="172"/>
      <c r="RHD50" s="168"/>
      <c r="RHE50" s="168"/>
      <c r="RHF50" s="168"/>
      <c r="RHG50" s="173"/>
      <c r="RHH50" s="168"/>
      <c r="RHI50" s="164"/>
      <c r="RHJ50" s="167"/>
      <c r="RHK50" s="168"/>
      <c r="RHL50" s="172"/>
      <c r="RHM50" s="168"/>
      <c r="RHN50" s="168"/>
      <c r="RHO50" s="168"/>
      <c r="RHP50" s="173"/>
      <c r="RHQ50" s="168"/>
      <c r="RHR50" s="164"/>
      <c r="RHS50" s="167"/>
      <c r="RHT50" s="168"/>
      <c r="RHU50" s="172"/>
      <c r="RHV50" s="168"/>
      <c r="RHW50" s="168"/>
      <c r="RHX50" s="168"/>
      <c r="RHY50" s="173"/>
      <c r="RHZ50" s="168"/>
      <c r="RIA50" s="164"/>
      <c r="RIB50" s="167"/>
      <c r="RIC50" s="168"/>
      <c r="RID50" s="172"/>
      <c r="RIE50" s="168"/>
      <c r="RIF50" s="168"/>
      <c r="RIG50" s="168"/>
      <c r="RIH50" s="173"/>
      <c r="RII50" s="168"/>
      <c r="RIJ50" s="164"/>
      <c r="RIK50" s="167"/>
      <c r="RIL50" s="168"/>
      <c r="RIM50" s="172"/>
      <c r="RIN50" s="168"/>
      <c r="RIO50" s="168"/>
      <c r="RIP50" s="168"/>
      <c r="RIQ50" s="173"/>
      <c r="RIR50" s="168"/>
      <c r="RIS50" s="164"/>
      <c r="RIT50" s="167"/>
      <c r="RIU50" s="168"/>
      <c r="RIV50" s="172"/>
      <c r="RIW50" s="168"/>
      <c r="RIX50" s="168"/>
      <c r="RIY50" s="168"/>
      <c r="RIZ50" s="173"/>
      <c r="RJA50" s="168"/>
      <c r="RJB50" s="164"/>
      <c r="RJC50" s="167"/>
      <c r="RJD50" s="168"/>
      <c r="RJE50" s="172"/>
      <c r="RJF50" s="168"/>
      <c r="RJG50" s="168"/>
      <c r="RJH50" s="168"/>
      <c r="RJI50" s="173"/>
      <c r="RJJ50" s="168"/>
      <c r="RJK50" s="164"/>
      <c r="RJL50" s="167"/>
      <c r="RJM50" s="168"/>
      <c r="RJN50" s="172"/>
      <c r="RJO50" s="168"/>
      <c r="RJP50" s="168"/>
      <c r="RJQ50" s="168"/>
      <c r="RJR50" s="173"/>
      <c r="RJS50" s="168"/>
      <c r="RJT50" s="164"/>
      <c r="RJU50" s="167"/>
      <c r="RJV50" s="168"/>
      <c r="RJW50" s="172"/>
      <c r="RJX50" s="168"/>
      <c r="RJY50" s="168"/>
      <c r="RJZ50" s="168"/>
      <c r="RKA50" s="173"/>
      <c r="RKB50" s="168"/>
      <c r="RKC50" s="164"/>
      <c r="RKD50" s="167"/>
      <c r="RKE50" s="168"/>
      <c r="RKF50" s="172"/>
      <c r="RKG50" s="168"/>
      <c r="RKH50" s="168"/>
      <c r="RKI50" s="168"/>
      <c r="RKJ50" s="173"/>
      <c r="RKK50" s="168"/>
      <c r="RKL50" s="164"/>
      <c r="RKM50" s="167"/>
      <c r="RKN50" s="168"/>
      <c r="RKO50" s="172"/>
      <c r="RKP50" s="168"/>
      <c r="RKQ50" s="168"/>
      <c r="RKR50" s="168"/>
      <c r="RKS50" s="173"/>
      <c r="RKT50" s="168"/>
      <c r="RKU50" s="164"/>
      <c r="RKV50" s="167"/>
      <c r="RKW50" s="168"/>
      <c r="RKX50" s="172"/>
      <c r="RKY50" s="168"/>
      <c r="RKZ50" s="168"/>
      <c r="RLA50" s="168"/>
      <c r="RLB50" s="173"/>
      <c r="RLC50" s="168"/>
      <c r="RLD50" s="164"/>
      <c r="RLE50" s="167"/>
      <c r="RLF50" s="168"/>
      <c r="RLG50" s="172"/>
      <c r="RLH50" s="168"/>
      <c r="RLI50" s="168"/>
      <c r="RLJ50" s="168"/>
      <c r="RLK50" s="173"/>
      <c r="RLL50" s="168"/>
      <c r="RLM50" s="164"/>
      <c r="RLN50" s="167"/>
      <c r="RLO50" s="168"/>
      <c r="RLP50" s="172"/>
      <c r="RLQ50" s="168"/>
      <c r="RLR50" s="168"/>
      <c r="RLS50" s="168"/>
      <c r="RLT50" s="173"/>
      <c r="RLU50" s="168"/>
      <c r="RLV50" s="164"/>
      <c r="RLW50" s="167"/>
      <c r="RLX50" s="168"/>
      <c r="RLY50" s="172"/>
      <c r="RLZ50" s="168"/>
      <c r="RMA50" s="168"/>
      <c r="RMB50" s="168"/>
      <c r="RMC50" s="173"/>
      <c r="RMD50" s="168"/>
      <c r="RME50" s="164"/>
      <c r="RMF50" s="167"/>
      <c r="RMG50" s="168"/>
      <c r="RMH50" s="172"/>
      <c r="RMI50" s="168"/>
      <c r="RMJ50" s="168"/>
      <c r="RMK50" s="168"/>
      <c r="RML50" s="173"/>
      <c r="RMM50" s="168"/>
      <c r="RMN50" s="164"/>
      <c r="RMO50" s="167"/>
      <c r="RMP50" s="168"/>
      <c r="RMQ50" s="172"/>
      <c r="RMR50" s="168"/>
      <c r="RMS50" s="168"/>
      <c r="RMT50" s="168"/>
      <c r="RMU50" s="173"/>
      <c r="RMV50" s="168"/>
      <c r="RMW50" s="164"/>
      <c r="RMX50" s="167"/>
      <c r="RMY50" s="168"/>
      <c r="RMZ50" s="172"/>
      <c r="RNA50" s="168"/>
      <c r="RNB50" s="168"/>
      <c r="RNC50" s="168"/>
      <c r="RND50" s="173"/>
      <c r="RNE50" s="168"/>
      <c r="RNF50" s="164"/>
      <c r="RNG50" s="167"/>
      <c r="RNH50" s="168"/>
      <c r="RNI50" s="172"/>
      <c r="RNJ50" s="168"/>
      <c r="RNK50" s="168"/>
      <c r="RNL50" s="168"/>
      <c r="RNM50" s="173"/>
      <c r="RNN50" s="168"/>
      <c r="RNO50" s="164"/>
      <c r="RNP50" s="167"/>
      <c r="RNQ50" s="168"/>
      <c r="RNR50" s="172"/>
      <c r="RNS50" s="168"/>
      <c r="RNT50" s="168"/>
      <c r="RNU50" s="168"/>
      <c r="RNV50" s="173"/>
      <c r="RNW50" s="168"/>
      <c r="RNX50" s="164"/>
      <c r="RNY50" s="167"/>
      <c r="RNZ50" s="168"/>
      <c r="ROA50" s="172"/>
      <c r="ROB50" s="168"/>
      <c r="ROC50" s="168"/>
      <c r="ROD50" s="168"/>
      <c r="ROE50" s="173"/>
      <c r="ROF50" s="168"/>
      <c r="ROG50" s="164"/>
      <c r="ROH50" s="167"/>
      <c r="ROI50" s="168"/>
      <c r="ROJ50" s="172"/>
      <c r="ROK50" s="168"/>
      <c r="ROL50" s="168"/>
      <c r="ROM50" s="168"/>
      <c r="RON50" s="173"/>
      <c r="ROO50" s="168"/>
      <c r="ROP50" s="164"/>
      <c r="ROQ50" s="167"/>
      <c r="ROR50" s="168"/>
      <c r="ROS50" s="172"/>
      <c r="ROT50" s="168"/>
      <c r="ROU50" s="168"/>
      <c r="ROV50" s="168"/>
      <c r="ROW50" s="173"/>
      <c r="ROX50" s="168"/>
      <c r="ROY50" s="164"/>
      <c r="ROZ50" s="167"/>
      <c r="RPA50" s="168"/>
      <c r="RPB50" s="172"/>
      <c r="RPC50" s="168"/>
      <c r="RPD50" s="168"/>
      <c r="RPE50" s="168"/>
      <c r="RPF50" s="173"/>
      <c r="RPG50" s="168"/>
      <c r="RPH50" s="164"/>
      <c r="RPI50" s="167"/>
      <c r="RPJ50" s="168"/>
      <c r="RPK50" s="172"/>
      <c r="RPL50" s="168"/>
      <c r="RPM50" s="168"/>
      <c r="RPN50" s="168"/>
      <c r="RPO50" s="173"/>
      <c r="RPP50" s="168"/>
      <c r="RPQ50" s="164"/>
      <c r="RPR50" s="167"/>
      <c r="RPS50" s="168"/>
      <c r="RPT50" s="172"/>
      <c r="RPU50" s="168"/>
      <c r="RPV50" s="168"/>
      <c r="RPW50" s="168"/>
      <c r="RPX50" s="173"/>
      <c r="RPY50" s="168"/>
      <c r="RPZ50" s="164"/>
      <c r="RQA50" s="167"/>
      <c r="RQB50" s="168"/>
      <c r="RQC50" s="172"/>
      <c r="RQD50" s="168"/>
      <c r="RQE50" s="168"/>
      <c r="RQF50" s="168"/>
      <c r="RQG50" s="173"/>
      <c r="RQH50" s="168"/>
      <c r="RQI50" s="164"/>
      <c r="RQJ50" s="167"/>
      <c r="RQK50" s="168"/>
      <c r="RQL50" s="172"/>
      <c r="RQM50" s="168"/>
      <c r="RQN50" s="168"/>
      <c r="RQO50" s="168"/>
      <c r="RQP50" s="173"/>
      <c r="RQQ50" s="168"/>
      <c r="RQR50" s="164"/>
      <c r="RQS50" s="167"/>
      <c r="RQT50" s="168"/>
      <c r="RQU50" s="172"/>
      <c r="RQV50" s="168"/>
      <c r="RQW50" s="168"/>
      <c r="RQX50" s="168"/>
      <c r="RQY50" s="173"/>
      <c r="RQZ50" s="168"/>
      <c r="RRA50" s="164"/>
      <c r="RRB50" s="167"/>
      <c r="RRC50" s="168"/>
      <c r="RRD50" s="172"/>
      <c r="RRE50" s="168"/>
      <c r="RRF50" s="168"/>
      <c r="RRG50" s="168"/>
      <c r="RRH50" s="173"/>
      <c r="RRI50" s="168"/>
      <c r="RRJ50" s="164"/>
      <c r="RRK50" s="167"/>
      <c r="RRL50" s="168"/>
      <c r="RRM50" s="172"/>
      <c r="RRN50" s="168"/>
      <c r="RRO50" s="168"/>
      <c r="RRP50" s="168"/>
      <c r="RRQ50" s="173"/>
      <c r="RRR50" s="168"/>
      <c r="RRS50" s="164"/>
      <c r="RRT50" s="167"/>
      <c r="RRU50" s="168"/>
      <c r="RRV50" s="172"/>
      <c r="RRW50" s="168"/>
      <c r="RRX50" s="168"/>
      <c r="RRY50" s="168"/>
      <c r="RRZ50" s="173"/>
      <c r="RSA50" s="168"/>
      <c r="RSB50" s="164"/>
      <c r="RSC50" s="167"/>
      <c r="RSD50" s="168"/>
      <c r="RSE50" s="172"/>
      <c r="RSF50" s="168"/>
      <c r="RSG50" s="168"/>
      <c r="RSH50" s="168"/>
      <c r="RSI50" s="173"/>
      <c r="RSJ50" s="168"/>
      <c r="RSK50" s="164"/>
      <c r="RSL50" s="167"/>
      <c r="RSM50" s="168"/>
      <c r="RSN50" s="172"/>
      <c r="RSO50" s="168"/>
      <c r="RSP50" s="168"/>
      <c r="RSQ50" s="168"/>
      <c r="RSR50" s="173"/>
      <c r="RSS50" s="168"/>
      <c r="RST50" s="164"/>
      <c r="RSU50" s="167"/>
      <c r="RSV50" s="168"/>
      <c r="RSW50" s="172"/>
      <c r="RSX50" s="168"/>
      <c r="RSY50" s="168"/>
      <c r="RSZ50" s="168"/>
      <c r="RTA50" s="173"/>
      <c r="RTB50" s="168"/>
      <c r="RTC50" s="164"/>
      <c r="RTD50" s="167"/>
      <c r="RTE50" s="168"/>
      <c r="RTF50" s="172"/>
      <c r="RTG50" s="168"/>
      <c r="RTH50" s="168"/>
      <c r="RTI50" s="168"/>
      <c r="RTJ50" s="173"/>
      <c r="RTK50" s="168"/>
      <c r="RTL50" s="164"/>
      <c r="RTM50" s="167"/>
      <c r="RTN50" s="168"/>
      <c r="RTO50" s="172"/>
      <c r="RTP50" s="168"/>
      <c r="RTQ50" s="168"/>
      <c r="RTR50" s="168"/>
      <c r="RTS50" s="173"/>
      <c r="RTT50" s="168"/>
      <c r="RTU50" s="164"/>
      <c r="RTV50" s="167"/>
      <c r="RTW50" s="168"/>
      <c r="RTX50" s="172"/>
      <c r="RTY50" s="168"/>
      <c r="RTZ50" s="168"/>
      <c r="RUA50" s="168"/>
      <c r="RUB50" s="173"/>
      <c r="RUC50" s="168"/>
      <c r="RUD50" s="164"/>
      <c r="RUE50" s="167"/>
      <c r="RUF50" s="168"/>
      <c r="RUG50" s="172"/>
      <c r="RUH50" s="168"/>
      <c r="RUI50" s="168"/>
      <c r="RUJ50" s="168"/>
      <c r="RUK50" s="173"/>
      <c r="RUL50" s="168"/>
      <c r="RUM50" s="164"/>
      <c r="RUN50" s="167"/>
      <c r="RUO50" s="168"/>
      <c r="RUP50" s="172"/>
      <c r="RUQ50" s="168"/>
      <c r="RUR50" s="168"/>
      <c r="RUS50" s="168"/>
      <c r="RUT50" s="173"/>
      <c r="RUU50" s="168"/>
      <c r="RUV50" s="164"/>
      <c r="RUW50" s="167"/>
      <c r="RUX50" s="168"/>
      <c r="RUY50" s="172"/>
      <c r="RUZ50" s="168"/>
      <c r="RVA50" s="168"/>
      <c r="RVB50" s="168"/>
      <c r="RVC50" s="173"/>
      <c r="RVD50" s="168"/>
      <c r="RVE50" s="164"/>
      <c r="RVF50" s="167"/>
      <c r="RVG50" s="168"/>
      <c r="RVH50" s="172"/>
      <c r="RVI50" s="168"/>
      <c r="RVJ50" s="168"/>
      <c r="RVK50" s="168"/>
      <c r="RVL50" s="173"/>
      <c r="RVM50" s="168"/>
      <c r="RVN50" s="164"/>
      <c r="RVO50" s="167"/>
      <c r="RVP50" s="168"/>
      <c r="RVQ50" s="172"/>
      <c r="RVR50" s="168"/>
      <c r="RVS50" s="168"/>
      <c r="RVT50" s="168"/>
      <c r="RVU50" s="173"/>
      <c r="RVV50" s="168"/>
      <c r="RVW50" s="164"/>
      <c r="RVX50" s="167"/>
      <c r="RVY50" s="168"/>
      <c r="RVZ50" s="172"/>
      <c r="RWA50" s="168"/>
      <c r="RWB50" s="168"/>
      <c r="RWC50" s="168"/>
      <c r="RWD50" s="173"/>
      <c r="RWE50" s="168"/>
      <c r="RWF50" s="164"/>
      <c r="RWG50" s="167"/>
      <c r="RWH50" s="168"/>
      <c r="RWI50" s="172"/>
      <c r="RWJ50" s="168"/>
      <c r="RWK50" s="168"/>
      <c r="RWL50" s="168"/>
      <c r="RWM50" s="173"/>
      <c r="RWN50" s="168"/>
      <c r="RWO50" s="164"/>
      <c r="RWP50" s="167"/>
      <c r="RWQ50" s="168"/>
      <c r="RWR50" s="172"/>
      <c r="RWS50" s="168"/>
      <c r="RWT50" s="168"/>
      <c r="RWU50" s="168"/>
      <c r="RWV50" s="173"/>
      <c r="RWW50" s="168"/>
      <c r="RWX50" s="164"/>
      <c r="RWY50" s="167"/>
      <c r="RWZ50" s="168"/>
      <c r="RXA50" s="172"/>
      <c r="RXB50" s="168"/>
      <c r="RXC50" s="168"/>
      <c r="RXD50" s="168"/>
      <c r="RXE50" s="173"/>
      <c r="RXF50" s="168"/>
      <c r="RXG50" s="164"/>
      <c r="RXH50" s="167"/>
      <c r="RXI50" s="168"/>
      <c r="RXJ50" s="172"/>
      <c r="RXK50" s="168"/>
      <c r="RXL50" s="168"/>
      <c r="RXM50" s="168"/>
      <c r="RXN50" s="173"/>
      <c r="RXO50" s="168"/>
      <c r="RXP50" s="164"/>
      <c r="RXQ50" s="167"/>
      <c r="RXR50" s="168"/>
      <c r="RXS50" s="172"/>
      <c r="RXT50" s="168"/>
      <c r="RXU50" s="168"/>
      <c r="RXV50" s="168"/>
      <c r="RXW50" s="173"/>
      <c r="RXX50" s="168"/>
      <c r="RXY50" s="164"/>
      <c r="RXZ50" s="167"/>
      <c r="RYA50" s="168"/>
      <c r="RYB50" s="172"/>
      <c r="RYC50" s="168"/>
      <c r="RYD50" s="168"/>
      <c r="RYE50" s="168"/>
      <c r="RYF50" s="173"/>
      <c r="RYG50" s="168"/>
      <c r="RYH50" s="164"/>
      <c r="RYI50" s="167"/>
      <c r="RYJ50" s="168"/>
      <c r="RYK50" s="172"/>
      <c r="RYL50" s="168"/>
      <c r="RYM50" s="168"/>
      <c r="RYN50" s="168"/>
      <c r="RYO50" s="173"/>
      <c r="RYP50" s="168"/>
      <c r="RYQ50" s="164"/>
      <c r="RYR50" s="167"/>
      <c r="RYS50" s="168"/>
      <c r="RYT50" s="172"/>
      <c r="RYU50" s="168"/>
      <c r="RYV50" s="168"/>
      <c r="RYW50" s="168"/>
      <c r="RYX50" s="173"/>
      <c r="RYY50" s="168"/>
      <c r="RYZ50" s="164"/>
      <c r="RZA50" s="167"/>
      <c r="RZB50" s="168"/>
      <c r="RZC50" s="172"/>
      <c r="RZD50" s="168"/>
      <c r="RZE50" s="168"/>
      <c r="RZF50" s="168"/>
      <c r="RZG50" s="173"/>
      <c r="RZH50" s="168"/>
      <c r="RZI50" s="164"/>
      <c r="RZJ50" s="167"/>
      <c r="RZK50" s="168"/>
      <c r="RZL50" s="172"/>
      <c r="RZM50" s="168"/>
      <c r="RZN50" s="168"/>
      <c r="RZO50" s="168"/>
      <c r="RZP50" s="173"/>
      <c r="RZQ50" s="168"/>
      <c r="RZR50" s="164"/>
      <c r="RZS50" s="167"/>
      <c r="RZT50" s="168"/>
      <c r="RZU50" s="172"/>
      <c r="RZV50" s="168"/>
      <c r="RZW50" s="168"/>
      <c r="RZX50" s="168"/>
      <c r="RZY50" s="173"/>
      <c r="RZZ50" s="168"/>
      <c r="SAA50" s="164"/>
      <c r="SAB50" s="167"/>
      <c r="SAC50" s="168"/>
      <c r="SAD50" s="172"/>
      <c r="SAE50" s="168"/>
      <c r="SAF50" s="168"/>
      <c r="SAG50" s="168"/>
      <c r="SAH50" s="173"/>
      <c r="SAI50" s="168"/>
      <c r="SAJ50" s="164"/>
      <c r="SAK50" s="167"/>
      <c r="SAL50" s="168"/>
      <c r="SAM50" s="172"/>
      <c r="SAN50" s="168"/>
      <c r="SAO50" s="168"/>
      <c r="SAP50" s="168"/>
      <c r="SAQ50" s="173"/>
      <c r="SAR50" s="168"/>
      <c r="SAS50" s="164"/>
      <c r="SAT50" s="167"/>
      <c r="SAU50" s="168"/>
      <c r="SAV50" s="172"/>
      <c r="SAW50" s="168"/>
      <c r="SAX50" s="168"/>
      <c r="SAY50" s="168"/>
      <c r="SAZ50" s="173"/>
      <c r="SBA50" s="168"/>
      <c r="SBB50" s="164"/>
      <c r="SBC50" s="167"/>
      <c r="SBD50" s="168"/>
      <c r="SBE50" s="172"/>
      <c r="SBF50" s="168"/>
      <c r="SBG50" s="168"/>
      <c r="SBH50" s="168"/>
      <c r="SBI50" s="173"/>
      <c r="SBJ50" s="168"/>
      <c r="SBK50" s="164"/>
      <c r="SBL50" s="167"/>
      <c r="SBM50" s="168"/>
      <c r="SBN50" s="172"/>
      <c r="SBO50" s="168"/>
      <c r="SBP50" s="168"/>
      <c r="SBQ50" s="168"/>
      <c r="SBR50" s="173"/>
      <c r="SBS50" s="168"/>
      <c r="SBT50" s="164"/>
      <c r="SBU50" s="167"/>
      <c r="SBV50" s="168"/>
      <c r="SBW50" s="172"/>
      <c r="SBX50" s="168"/>
      <c r="SBY50" s="168"/>
      <c r="SBZ50" s="168"/>
      <c r="SCA50" s="173"/>
      <c r="SCB50" s="168"/>
      <c r="SCC50" s="164"/>
      <c r="SCD50" s="167"/>
      <c r="SCE50" s="168"/>
      <c r="SCF50" s="172"/>
      <c r="SCG50" s="168"/>
      <c r="SCH50" s="168"/>
      <c r="SCI50" s="168"/>
      <c r="SCJ50" s="173"/>
      <c r="SCK50" s="168"/>
      <c r="SCL50" s="164"/>
      <c r="SCM50" s="167"/>
      <c r="SCN50" s="168"/>
      <c r="SCO50" s="172"/>
      <c r="SCP50" s="168"/>
      <c r="SCQ50" s="168"/>
      <c r="SCR50" s="168"/>
      <c r="SCS50" s="173"/>
      <c r="SCT50" s="168"/>
      <c r="SCU50" s="164"/>
      <c r="SCV50" s="167"/>
      <c r="SCW50" s="168"/>
      <c r="SCX50" s="172"/>
      <c r="SCY50" s="168"/>
      <c r="SCZ50" s="168"/>
      <c r="SDA50" s="168"/>
      <c r="SDB50" s="173"/>
      <c r="SDC50" s="168"/>
      <c r="SDD50" s="164"/>
      <c r="SDE50" s="167"/>
      <c r="SDF50" s="168"/>
      <c r="SDG50" s="172"/>
      <c r="SDH50" s="168"/>
      <c r="SDI50" s="168"/>
      <c r="SDJ50" s="168"/>
      <c r="SDK50" s="173"/>
      <c r="SDL50" s="168"/>
      <c r="SDM50" s="164"/>
      <c r="SDN50" s="167"/>
      <c r="SDO50" s="168"/>
      <c r="SDP50" s="172"/>
      <c r="SDQ50" s="168"/>
      <c r="SDR50" s="168"/>
      <c r="SDS50" s="168"/>
      <c r="SDT50" s="173"/>
      <c r="SDU50" s="168"/>
      <c r="SDV50" s="164"/>
      <c r="SDW50" s="167"/>
      <c r="SDX50" s="168"/>
      <c r="SDY50" s="172"/>
      <c r="SDZ50" s="168"/>
      <c r="SEA50" s="168"/>
      <c r="SEB50" s="168"/>
      <c r="SEC50" s="173"/>
      <c r="SED50" s="168"/>
      <c r="SEE50" s="164"/>
      <c r="SEF50" s="167"/>
      <c r="SEG50" s="168"/>
      <c r="SEH50" s="172"/>
      <c r="SEI50" s="168"/>
      <c r="SEJ50" s="168"/>
      <c r="SEK50" s="168"/>
      <c r="SEL50" s="173"/>
      <c r="SEM50" s="168"/>
      <c r="SEN50" s="164"/>
      <c r="SEO50" s="167"/>
      <c r="SEP50" s="168"/>
      <c r="SEQ50" s="172"/>
      <c r="SER50" s="168"/>
      <c r="SES50" s="168"/>
      <c r="SET50" s="168"/>
      <c r="SEU50" s="173"/>
      <c r="SEV50" s="168"/>
      <c r="SEW50" s="164"/>
      <c r="SEX50" s="167"/>
      <c r="SEY50" s="168"/>
      <c r="SEZ50" s="172"/>
      <c r="SFA50" s="168"/>
      <c r="SFB50" s="168"/>
      <c r="SFC50" s="168"/>
      <c r="SFD50" s="173"/>
      <c r="SFE50" s="168"/>
      <c r="SFF50" s="164"/>
      <c r="SFG50" s="167"/>
      <c r="SFH50" s="168"/>
      <c r="SFI50" s="172"/>
      <c r="SFJ50" s="168"/>
      <c r="SFK50" s="168"/>
      <c r="SFL50" s="168"/>
      <c r="SFM50" s="173"/>
      <c r="SFN50" s="168"/>
      <c r="SFO50" s="164"/>
      <c r="SFP50" s="167"/>
      <c r="SFQ50" s="168"/>
      <c r="SFR50" s="172"/>
      <c r="SFS50" s="168"/>
      <c r="SFT50" s="168"/>
      <c r="SFU50" s="168"/>
      <c r="SFV50" s="173"/>
      <c r="SFW50" s="168"/>
      <c r="SFX50" s="164"/>
      <c r="SFY50" s="167"/>
      <c r="SFZ50" s="168"/>
      <c r="SGA50" s="172"/>
      <c r="SGB50" s="168"/>
      <c r="SGC50" s="168"/>
      <c r="SGD50" s="168"/>
      <c r="SGE50" s="173"/>
      <c r="SGF50" s="168"/>
      <c r="SGG50" s="164"/>
      <c r="SGH50" s="167"/>
      <c r="SGI50" s="168"/>
      <c r="SGJ50" s="172"/>
      <c r="SGK50" s="168"/>
      <c r="SGL50" s="168"/>
      <c r="SGM50" s="168"/>
      <c r="SGN50" s="173"/>
      <c r="SGO50" s="168"/>
      <c r="SGP50" s="164"/>
      <c r="SGQ50" s="167"/>
      <c r="SGR50" s="168"/>
      <c r="SGS50" s="172"/>
      <c r="SGT50" s="168"/>
      <c r="SGU50" s="168"/>
      <c r="SGV50" s="168"/>
      <c r="SGW50" s="173"/>
      <c r="SGX50" s="168"/>
      <c r="SGY50" s="164"/>
      <c r="SGZ50" s="167"/>
      <c r="SHA50" s="168"/>
      <c r="SHB50" s="172"/>
      <c r="SHC50" s="168"/>
      <c r="SHD50" s="168"/>
      <c r="SHE50" s="168"/>
      <c r="SHF50" s="173"/>
      <c r="SHG50" s="168"/>
      <c r="SHH50" s="164"/>
      <c r="SHI50" s="167"/>
      <c r="SHJ50" s="168"/>
      <c r="SHK50" s="172"/>
      <c r="SHL50" s="168"/>
      <c r="SHM50" s="168"/>
      <c r="SHN50" s="168"/>
      <c r="SHO50" s="173"/>
      <c r="SHP50" s="168"/>
      <c r="SHQ50" s="164"/>
      <c r="SHR50" s="167"/>
      <c r="SHS50" s="168"/>
      <c r="SHT50" s="172"/>
      <c r="SHU50" s="168"/>
      <c r="SHV50" s="168"/>
      <c r="SHW50" s="168"/>
      <c r="SHX50" s="173"/>
      <c r="SHY50" s="168"/>
      <c r="SHZ50" s="164"/>
      <c r="SIA50" s="167"/>
      <c r="SIB50" s="168"/>
      <c r="SIC50" s="172"/>
      <c r="SID50" s="168"/>
      <c r="SIE50" s="168"/>
      <c r="SIF50" s="168"/>
      <c r="SIG50" s="173"/>
      <c r="SIH50" s="168"/>
      <c r="SII50" s="164"/>
      <c r="SIJ50" s="167"/>
      <c r="SIK50" s="168"/>
      <c r="SIL50" s="172"/>
      <c r="SIM50" s="168"/>
      <c r="SIN50" s="168"/>
      <c r="SIO50" s="168"/>
      <c r="SIP50" s="173"/>
      <c r="SIQ50" s="168"/>
      <c r="SIR50" s="164"/>
      <c r="SIS50" s="167"/>
      <c r="SIT50" s="168"/>
      <c r="SIU50" s="172"/>
      <c r="SIV50" s="168"/>
      <c r="SIW50" s="168"/>
      <c r="SIX50" s="168"/>
      <c r="SIY50" s="173"/>
      <c r="SIZ50" s="168"/>
      <c r="SJA50" s="164"/>
      <c r="SJB50" s="167"/>
      <c r="SJC50" s="168"/>
      <c r="SJD50" s="172"/>
      <c r="SJE50" s="168"/>
      <c r="SJF50" s="168"/>
      <c r="SJG50" s="168"/>
      <c r="SJH50" s="173"/>
      <c r="SJI50" s="168"/>
      <c r="SJJ50" s="164"/>
      <c r="SJK50" s="167"/>
      <c r="SJL50" s="168"/>
      <c r="SJM50" s="172"/>
      <c r="SJN50" s="168"/>
      <c r="SJO50" s="168"/>
      <c r="SJP50" s="168"/>
      <c r="SJQ50" s="173"/>
      <c r="SJR50" s="168"/>
      <c r="SJS50" s="164"/>
      <c r="SJT50" s="167"/>
      <c r="SJU50" s="168"/>
      <c r="SJV50" s="172"/>
      <c r="SJW50" s="168"/>
      <c r="SJX50" s="168"/>
      <c r="SJY50" s="168"/>
      <c r="SJZ50" s="173"/>
      <c r="SKA50" s="168"/>
      <c r="SKB50" s="164"/>
      <c r="SKC50" s="167"/>
      <c r="SKD50" s="168"/>
      <c r="SKE50" s="172"/>
      <c r="SKF50" s="168"/>
      <c r="SKG50" s="168"/>
      <c r="SKH50" s="168"/>
      <c r="SKI50" s="173"/>
      <c r="SKJ50" s="168"/>
      <c r="SKK50" s="164"/>
      <c r="SKL50" s="167"/>
      <c r="SKM50" s="168"/>
      <c r="SKN50" s="172"/>
      <c r="SKO50" s="168"/>
      <c r="SKP50" s="168"/>
      <c r="SKQ50" s="168"/>
      <c r="SKR50" s="173"/>
      <c r="SKS50" s="168"/>
      <c r="SKT50" s="164"/>
      <c r="SKU50" s="167"/>
      <c r="SKV50" s="168"/>
      <c r="SKW50" s="172"/>
      <c r="SKX50" s="168"/>
      <c r="SKY50" s="168"/>
      <c r="SKZ50" s="168"/>
      <c r="SLA50" s="173"/>
      <c r="SLB50" s="168"/>
      <c r="SLC50" s="164"/>
      <c r="SLD50" s="167"/>
      <c r="SLE50" s="168"/>
      <c r="SLF50" s="172"/>
      <c r="SLG50" s="168"/>
      <c r="SLH50" s="168"/>
      <c r="SLI50" s="168"/>
      <c r="SLJ50" s="173"/>
      <c r="SLK50" s="168"/>
      <c r="SLL50" s="164"/>
      <c r="SLM50" s="167"/>
      <c r="SLN50" s="168"/>
      <c r="SLO50" s="172"/>
      <c r="SLP50" s="168"/>
      <c r="SLQ50" s="168"/>
      <c r="SLR50" s="168"/>
      <c r="SLS50" s="173"/>
      <c r="SLT50" s="168"/>
      <c r="SLU50" s="164"/>
      <c r="SLV50" s="167"/>
      <c r="SLW50" s="168"/>
      <c r="SLX50" s="172"/>
      <c r="SLY50" s="168"/>
      <c r="SLZ50" s="168"/>
      <c r="SMA50" s="168"/>
      <c r="SMB50" s="173"/>
      <c r="SMC50" s="168"/>
      <c r="SMD50" s="164"/>
      <c r="SME50" s="167"/>
      <c r="SMF50" s="168"/>
      <c r="SMG50" s="172"/>
      <c r="SMH50" s="168"/>
      <c r="SMI50" s="168"/>
      <c r="SMJ50" s="168"/>
      <c r="SMK50" s="173"/>
      <c r="SML50" s="168"/>
      <c r="SMM50" s="164"/>
      <c r="SMN50" s="167"/>
      <c r="SMO50" s="168"/>
      <c r="SMP50" s="172"/>
      <c r="SMQ50" s="168"/>
      <c r="SMR50" s="168"/>
      <c r="SMS50" s="168"/>
      <c r="SMT50" s="173"/>
      <c r="SMU50" s="168"/>
      <c r="SMV50" s="164"/>
      <c r="SMW50" s="167"/>
      <c r="SMX50" s="168"/>
      <c r="SMY50" s="172"/>
      <c r="SMZ50" s="168"/>
      <c r="SNA50" s="168"/>
      <c r="SNB50" s="168"/>
      <c r="SNC50" s="173"/>
      <c r="SND50" s="168"/>
      <c r="SNE50" s="164"/>
      <c r="SNF50" s="167"/>
      <c r="SNG50" s="168"/>
      <c r="SNH50" s="172"/>
      <c r="SNI50" s="168"/>
      <c r="SNJ50" s="168"/>
      <c r="SNK50" s="168"/>
      <c r="SNL50" s="173"/>
      <c r="SNM50" s="168"/>
      <c r="SNN50" s="164"/>
      <c r="SNO50" s="167"/>
      <c r="SNP50" s="168"/>
      <c r="SNQ50" s="172"/>
      <c r="SNR50" s="168"/>
      <c r="SNS50" s="168"/>
      <c r="SNT50" s="168"/>
      <c r="SNU50" s="173"/>
      <c r="SNV50" s="168"/>
      <c r="SNW50" s="164"/>
      <c r="SNX50" s="167"/>
      <c r="SNY50" s="168"/>
      <c r="SNZ50" s="172"/>
      <c r="SOA50" s="168"/>
      <c r="SOB50" s="168"/>
      <c r="SOC50" s="168"/>
      <c r="SOD50" s="173"/>
      <c r="SOE50" s="168"/>
      <c r="SOF50" s="164"/>
      <c r="SOG50" s="167"/>
      <c r="SOH50" s="168"/>
      <c r="SOI50" s="172"/>
      <c r="SOJ50" s="168"/>
      <c r="SOK50" s="168"/>
      <c r="SOL50" s="168"/>
      <c r="SOM50" s="173"/>
      <c r="SON50" s="168"/>
      <c r="SOO50" s="164"/>
      <c r="SOP50" s="167"/>
      <c r="SOQ50" s="168"/>
      <c r="SOR50" s="172"/>
      <c r="SOS50" s="168"/>
      <c r="SOT50" s="168"/>
      <c r="SOU50" s="168"/>
      <c r="SOV50" s="173"/>
      <c r="SOW50" s="168"/>
      <c r="SOX50" s="164"/>
      <c r="SOY50" s="167"/>
      <c r="SOZ50" s="168"/>
      <c r="SPA50" s="172"/>
      <c r="SPB50" s="168"/>
      <c r="SPC50" s="168"/>
      <c r="SPD50" s="168"/>
      <c r="SPE50" s="173"/>
      <c r="SPF50" s="168"/>
      <c r="SPG50" s="164"/>
      <c r="SPH50" s="167"/>
      <c r="SPI50" s="168"/>
      <c r="SPJ50" s="172"/>
      <c r="SPK50" s="168"/>
      <c r="SPL50" s="168"/>
      <c r="SPM50" s="168"/>
      <c r="SPN50" s="173"/>
      <c r="SPO50" s="168"/>
      <c r="SPP50" s="164"/>
      <c r="SPQ50" s="167"/>
      <c r="SPR50" s="168"/>
      <c r="SPS50" s="172"/>
      <c r="SPT50" s="168"/>
      <c r="SPU50" s="168"/>
      <c r="SPV50" s="168"/>
      <c r="SPW50" s="173"/>
      <c r="SPX50" s="168"/>
      <c r="SPY50" s="164"/>
      <c r="SPZ50" s="167"/>
      <c r="SQA50" s="168"/>
      <c r="SQB50" s="172"/>
      <c r="SQC50" s="168"/>
      <c r="SQD50" s="168"/>
      <c r="SQE50" s="168"/>
      <c r="SQF50" s="173"/>
      <c r="SQG50" s="168"/>
      <c r="SQH50" s="164"/>
      <c r="SQI50" s="167"/>
      <c r="SQJ50" s="168"/>
      <c r="SQK50" s="172"/>
      <c r="SQL50" s="168"/>
      <c r="SQM50" s="168"/>
      <c r="SQN50" s="168"/>
      <c r="SQO50" s="173"/>
      <c r="SQP50" s="168"/>
      <c r="SQQ50" s="164"/>
      <c r="SQR50" s="167"/>
      <c r="SQS50" s="168"/>
      <c r="SQT50" s="172"/>
      <c r="SQU50" s="168"/>
      <c r="SQV50" s="168"/>
      <c r="SQW50" s="168"/>
      <c r="SQX50" s="173"/>
      <c r="SQY50" s="168"/>
      <c r="SQZ50" s="164"/>
      <c r="SRA50" s="167"/>
      <c r="SRB50" s="168"/>
      <c r="SRC50" s="172"/>
      <c r="SRD50" s="168"/>
      <c r="SRE50" s="168"/>
      <c r="SRF50" s="168"/>
      <c r="SRG50" s="173"/>
      <c r="SRH50" s="168"/>
      <c r="SRI50" s="164"/>
      <c r="SRJ50" s="167"/>
      <c r="SRK50" s="168"/>
      <c r="SRL50" s="172"/>
      <c r="SRM50" s="168"/>
      <c r="SRN50" s="168"/>
      <c r="SRO50" s="168"/>
      <c r="SRP50" s="173"/>
      <c r="SRQ50" s="168"/>
      <c r="SRR50" s="164"/>
      <c r="SRS50" s="167"/>
      <c r="SRT50" s="168"/>
      <c r="SRU50" s="172"/>
      <c r="SRV50" s="168"/>
      <c r="SRW50" s="168"/>
      <c r="SRX50" s="168"/>
      <c r="SRY50" s="173"/>
      <c r="SRZ50" s="168"/>
      <c r="SSA50" s="164"/>
      <c r="SSB50" s="167"/>
      <c r="SSC50" s="168"/>
      <c r="SSD50" s="172"/>
      <c r="SSE50" s="168"/>
      <c r="SSF50" s="168"/>
      <c r="SSG50" s="168"/>
      <c r="SSH50" s="173"/>
      <c r="SSI50" s="168"/>
      <c r="SSJ50" s="164"/>
      <c r="SSK50" s="167"/>
      <c r="SSL50" s="168"/>
      <c r="SSM50" s="172"/>
      <c r="SSN50" s="168"/>
      <c r="SSO50" s="168"/>
      <c r="SSP50" s="168"/>
      <c r="SSQ50" s="173"/>
      <c r="SSR50" s="168"/>
      <c r="SSS50" s="164"/>
      <c r="SST50" s="167"/>
      <c r="SSU50" s="168"/>
      <c r="SSV50" s="172"/>
      <c r="SSW50" s="168"/>
      <c r="SSX50" s="168"/>
      <c r="SSY50" s="168"/>
      <c r="SSZ50" s="173"/>
      <c r="STA50" s="168"/>
      <c r="STB50" s="164"/>
      <c r="STC50" s="167"/>
      <c r="STD50" s="168"/>
      <c r="STE50" s="172"/>
      <c r="STF50" s="168"/>
      <c r="STG50" s="168"/>
      <c r="STH50" s="168"/>
      <c r="STI50" s="173"/>
      <c r="STJ50" s="168"/>
      <c r="STK50" s="164"/>
      <c r="STL50" s="167"/>
      <c r="STM50" s="168"/>
      <c r="STN50" s="172"/>
      <c r="STO50" s="168"/>
      <c r="STP50" s="168"/>
      <c r="STQ50" s="168"/>
      <c r="STR50" s="173"/>
      <c r="STS50" s="168"/>
      <c r="STT50" s="164"/>
      <c r="STU50" s="167"/>
      <c r="STV50" s="168"/>
      <c r="STW50" s="172"/>
      <c r="STX50" s="168"/>
      <c r="STY50" s="168"/>
      <c r="STZ50" s="168"/>
      <c r="SUA50" s="173"/>
      <c r="SUB50" s="168"/>
      <c r="SUC50" s="164"/>
      <c r="SUD50" s="167"/>
      <c r="SUE50" s="168"/>
      <c r="SUF50" s="172"/>
      <c r="SUG50" s="168"/>
      <c r="SUH50" s="168"/>
      <c r="SUI50" s="168"/>
      <c r="SUJ50" s="173"/>
      <c r="SUK50" s="168"/>
      <c r="SUL50" s="164"/>
      <c r="SUM50" s="167"/>
      <c r="SUN50" s="168"/>
      <c r="SUO50" s="172"/>
      <c r="SUP50" s="168"/>
      <c r="SUQ50" s="168"/>
      <c r="SUR50" s="168"/>
      <c r="SUS50" s="173"/>
      <c r="SUT50" s="168"/>
      <c r="SUU50" s="164"/>
      <c r="SUV50" s="167"/>
      <c r="SUW50" s="168"/>
      <c r="SUX50" s="172"/>
      <c r="SUY50" s="168"/>
      <c r="SUZ50" s="168"/>
      <c r="SVA50" s="168"/>
      <c r="SVB50" s="173"/>
      <c r="SVC50" s="168"/>
      <c r="SVD50" s="164"/>
      <c r="SVE50" s="167"/>
      <c r="SVF50" s="168"/>
      <c r="SVG50" s="172"/>
      <c r="SVH50" s="168"/>
      <c r="SVI50" s="168"/>
      <c r="SVJ50" s="168"/>
      <c r="SVK50" s="173"/>
      <c r="SVL50" s="168"/>
      <c r="SVM50" s="164"/>
      <c r="SVN50" s="167"/>
      <c r="SVO50" s="168"/>
      <c r="SVP50" s="172"/>
      <c r="SVQ50" s="168"/>
      <c r="SVR50" s="168"/>
      <c r="SVS50" s="168"/>
      <c r="SVT50" s="173"/>
      <c r="SVU50" s="168"/>
      <c r="SVV50" s="164"/>
      <c r="SVW50" s="167"/>
      <c r="SVX50" s="168"/>
      <c r="SVY50" s="172"/>
      <c r="SVZ50" s="168"/>
      <c r="SWA50" s="168"/>
      <c r="SWB50" s="168"/>
      <c r="SWC50" s="173"/>
      <c r="SWD50" s="168"/>
      <c r="SWE50" s="164"/>
      <c r="SWF50" s="167"/>
      <c r="SWG50" s="168"/>
      <c r="SWH50" s="172"/>
      <c r="SWI50" s="168"/>
      <c r="SWJ50" s="168"/>
      <c r="SWK50" s="168"/>
      <c r="SWL50" s="173"/>
      <c r="SWM50" s="168"/>
      <c r="SWN50" s="164"/>
      <c r="SWO50" s="167"/>
      <c r="SWP50" s="168"/>
      <c r="SWQ50" s="172"/>
      <c r="SWR50" s="168"/>
      <c r="SWS50" s="168"/>
      <c r="SWT50" s="168"/>
      <c r="SWU50" s="173"/>
      <c r="SWV50" s="168"/>
      <c r="SWW50" s="164"/>
      <c r="SWX50" s="167"/>
      <c r="SWY50" s="168"/>
      <c r="SWZ50" s="172"/>
      <c r="SXA50" s="168"/>
      <c r="SXB50" s="168"/>
      <c r="SXC50" s="168"/>
      <c r="SXD50" s="173"/>
      <c r="SXE50" s="168"/>
      <c r="SXF50" s="164"/>
      <c r="SXG50" s="167"/>
      <c r="SXH50" s="168"/>
      <c r="SXI50" s="172"/>
      <c r="SXJ50" s="168"/>
      <c r="SXK50" s="168"/>
      <c r="SXL50" s="168"/>
      <c r="SXM50" s="173"/>
      <c r="SXN50" s="168"/>
      <c r="SXO50" s="164"/>
      <c r="SXP50" s="167"/>
      <c r="SXQ50" s="168"/>
      <c r="SXR50" s="172"/>
      <c r="SXS50" s="168"/>
      <c r="SXT50" s="168"/>
      <c r="SXU50" s="168"/>
      <c r="SXV50" s="173"/>
      <c r="SXW50" s="168"/>
      <c r="SXX50" s="164"/>
      <c r="SXY50" s="167"/>
      <c r="SXZ50" s="168"/>
      <c r="SYA50" s="172"/>
      <c r="SYB50" s="168"/>
      <c r="SYC50" s="168"/>
      <c r="SYD50" s="168"/>
      <c r="SYE50" s="173"/>
      <c r="SYF50" s="168"/>
      <c r="SYG50" s="164"/>
      <c r="SYH50" s="167"/>
      <c r="SYI50" s="168"/>
      <c r="SYJ50" s="172"/>
      <c r="SYK50" s="168"/>
      <c r="SYL50" s="168"/>
      <c r="SYM50" s="168"/>
      <c r="SYN50" s="173"/>
      <c r="SYO50" s="168"/>
      <c r="SYP50" s="164"/>
      <c r="SYQ50" s="167"/>
      <c r="SYR50" s="168"/>
      <c r="SYS50" s="172"/>
      <c r="SYT50" s="168"/>
      <c r="SYU50" s="168"/>
      <c r="SYV50" s="168"/>
      <c r="SYW50" s="173"/>
      <c r="SYX50" s="168"/>
      <c r="SYY50" s="164"/>
      <c r="SYZ50" s="167"/>
      <c r="SZA50" s="168"/>
      <c r="SZB50" s="172"/>
      <c r="SZC50" s="168"/>
      <c r="SZD50" s="168"/>
      <c r="SZE50" s="168"/>
      <c r="SZF50" s="173"/>
      <c r="SZG50" s="168"/>
      <c r="SZH50" s="164"/>
      <c r="SZI50" s="167"/>
      <c r="SZJ50" s="168"/>
      <c r="SZK50" s="172"/>
      <c r="SZL50" s="168"/>
      <c r="SZM50" s="168"/>
      <c r="SZN50" s="168"/>
      <c r="SZO50" s="173"/>
      <c r="SZP50" s="168"/>
      <c r="SZQ50" s="164"/>
      <c r="SZR50" s="167"/>
      <c r="SZS50" s="168"/>
      <c r="SZT50" s="172"/>
      <c r="SZU50" s="168"/>
      <c r="SZV50" s="168"/>
      <c r="SZW50" s="168"/>
      <c r="SZX50" s="173"/>
      <c r="SZY50" s="168"/>
      <c r="SZZ50" s="164"/>
      <c r="TAA50" s="167"/>
      <c r="TAB50" s="168"/>
      <c r="TAC50" s="172"/>
      <c r="TAD50" s="168"/>
      <c r="TAE50" s="168"/>
      <c r="TAF50" s="168"/>
      <c r="TAG50" s="173"/>
      <c r="TAH50" s="168"/>
      <c r="TAI50" s="164"/>
      <c r="TAJ50" s="167"/>
      <c r="TAK50" s="168"/>
      <c r="TAL50" s="172"/>
      <c r="TAM50" s="168"/>
      <c r="TAN50" s="168"/>
      <c r="TAO50" s="168"/>
      <c r="TAP50" s="173"/>
      <c r="TAQ50" s="168"/>
      <c r="TAR50" s="164"/>
      <c r="TAS50" s="167"/>
      <c r="TAT50" s="168"/>
      <c r="TAU50" s="172"/>
      <c r="TAV50" s="168"/>
      <c r="TAW50" s="168"/>
      <c r="TAX50" s="168"/>
      <c r="TAY50" s="173"/>
      <c r="TAZ50" s="168"/>
      <c r="TBA50" s="164"/>
      <c r="TBB50" s="167"/>
      <c r="TBC50" s="168"/>
      <c r="TBD50" s="172"/>
      <c r="TBE50" s="168"/>
      <c r="TBF50" s="168"/>
      <c r="TBG50" s="168"/>
      <c r="TBH50" s="173"/>
      <c r="TBI50" s="168"/>
      <c r="TBJ50" s="164"/>
      <c r="TBK50" s="167"/>
      <c r="TBL50" s="168"/>
      <c r="TBM50" s="172"/>
      <c r="TBN50" s="168"/>
      <c r="TBO50" s="168"/>
      <c r="TBP50" s="168"/>
      <c r="TBQ50" s="173"/>
      <c r="TBR50" s="168"/>
      <c r="TBS50" s="164"/>
      <c r="TBT50" s="167"/>
      <c r="TBU50" s="168"/>
      <c r="TBV50" s="172"/>
      <c r="TBW50" s="168"/>
      <c r="TBX50" s="168"/>
      <c r="TBY50" s="168"/>
      <c r="TBZ50" s="173"/>
      <c r="TCA50" s="168"/>
      <c r="TCB50" s="164"/>
      <c r="TCC50" s="167"/>
      <c r="TCD50" s="168"/>
      <c r="TCE50" s="172"/>
      <c r="TCF50" s="168"/>
      <c r="TCG50" s="168"/>
      <c r="TCH50" s="168"/>
      <c r="TCI50" s="173"/>
      <c r="TCJ50" s="168"/>
      <c r="TCK50" s="164"/>
      <c r="TCL50" s="167"/>
      <c r="TCM50" s="168"/>
      <c r="TCN50" s="172"/>
      <c r="TCO50" s="168"/>
      <c r="TCP50" s="168"/>
      <c r="TCQ50" s="168"/>
      <c r="TCR50" s="173"/>
      <c r="TCS50" s="168"/>
      <c r="TCT50" s="164"/>
      <c r="TCU50" s="167"/>
      <c r="TCV50" s="168"/>
      <c r="TCW50" s="172"/>
      <c r="TCX50" s="168"/>
      <c r="TCY50" s="168"/>
      <c r="TCZ50" s="168"/>
      <c r="TDA50" s="173"/>
      <c r="TDB50" s="168"/>
      <c r="TDC50" s="164"/>
      <c r="TDD50" s="167"/>
      <c r="TDE50" s="168"/>
      <c r="TDF50" s="172"/>
      <c r="TDG50" s="168"/>
      <c r="TDH50" s="168"/>
      <c r="TDI50" s="168"/>
      <c r="TDJ50" s="173"/>
      <c r="TDK50" s="168"/>
      <c r="TDL50" s="164"/>
      <c r="TDM50" s="167"/>
      <c r="TDN50" s="168"/>
      <c r="TDO50" s="172"/>
      <c r="TDP50" s="168"/>
      <c r="TDQ50" s="168"/>
      <c r="TDR50" s="168"/>
      <c r="TDS50" s="173"/>
      <c r="TDT50" s="168"/>
      <c r="TDU50" s="164"/>
      <c r="TDV50" s="167"/>
      <c r="TDW50" s="168"/>
      <c r="TDX50" s="172"/>
      <c r="TDY50" s="168"/>
      <c r="TDZ50" s="168"/>
      <c r="TEA50" s="168"/>
      <c r="TEB50" s="173"/>
      <c r="TEC50" s="168"/>
      <c r="TED50" s="164"/>
      <c r="TEE50" s="167"/>
      <c r="TEF50" s="168"/>
      <c r="TEG50" s="172"/>
      <c r="TEH50" s="168"/>
      <c r="TEI50" s="168"/>
      <c r="TEJ50" s="168"/>
      <c r="TEK50" s="173"/>
      <c r="TEL50" s="168"/>
      <c r="TEM50" s="164"/>
      <c r="TEN50" s="167"/>
      <c r="TEO50" s="168"/>
      <c r="TEP50" s="172"/>
      <c r="TEQ50" s="168"/>
      <c r="TER50" s="168"/>
      <c r="TES50" s="168"/>
      <c r="TET50" s="173"/>
      <c r="TEU50" s="168"/>
      <c r="TEV50" s="164"/>
      <c r="TEW50" s="167"/>
      <c r="TEX50" s="168"/>
      <c r="TEY50" s="172"/>
      <c r="TEZ50" s="168"/>
      <c r="TFA50" s="168"/>
      <c r="TFB50" s="168"/>
      <c r="TFC50" s="173"/>
      <c r="TFD50" s="168"/>
      <c r="TFE50" s="164"/>
      <c r="TFF50" s="167"/>
      <c r="TFG50" s="168"/>
      <c r="TFH50" s="172"/>
      <c r="TFI50" s="168"/>
      <c r="TFJ50" s="168"/>
      <c r="TFK50" s="168"/>
      <c r="TFL50" s="173"/>
      <c r="TFM50" s="168"/>
      <c r="TFN50" s="164"/>
      <c r="TFO50" s="167"/>
      <c r="TFP50" s="168"/>
      <c r="TFQ50" s="172"/>
      <c r="TFR50" s="168"/>
      <c r="TFS50" s="168"/>
      <c r="TFT50" s="168"/>
      <c r="TFU50" s="173"/>
      <c r="TFV50" s="168"/>
      <c r="TFW50" s="164"/>
      <c r="TFX50" s="167"/>
      <c r="TFY50" s="168"/>
      <c r="TFZ50" s="172"/>
      <c r="TGA50" s="168"/>
      <c r="TGB50" s="168"/>
      <c r="TGC50" s="168"/>
      <c r="TGD50" s="173"/>
      <c r="TGE50" s="168"/>
      <c r="TGF50" s="164"/>
      <c r="TGG50" s="167"/>
      <c r="TGH50" s="168"/>
      <c r="TGI50" s="172"/>
      <c r="TGJ50" s="168"/>
      <c r="TGK50" s="168"/>
      <c r="TGL50" s="168"/>
      <c r="TGM50" s="173"/>
      <c r="TGN50" s="168"/>
      <c r="TGO50" s="164"/>
      <c r="TGP50" s="167"/>
      <c r="TGQ50" s="168"/>
      <c r="TGR50" s="172"/>
      <c r="TGS50" s="168"/>
      <c r="TGT50" s="168"/>
      <c r="TGU50" s="168"/>
      <c r="TGV50" s="173"/>
      <c r="TGW50" s="168"/>
      <c r="TGX50" s="164"/>
      <c r="TGY50" s="167"/>
      <c r="TGZ50" s="168"/>
      <c r="THA50" s="172"/>
      <c r="THB50" s="168"/>
      <c r="THC50" s="168"/>
      <c r="THD50" s="168"/>
      <c r="THE50" s="173"/>
      <c r="THF50" s="168"/>
      <c r="THG50" s="164"/>
      <c r="THH50" s="167"/>
      <c r="THI50" s="168"/>
      <c r="THJ50" s="172"/>
      <c r="THK50" s="168"/>
      <c r="THL50" s="168"/>
      <c r="THM50" s="168"/>
      <c r="THN50" s="173"/>
      <c r="THO50" s="168"/>
      <c r="THP50" s="164"/>
      <c r="THQ50" s="167"/>
      <c r="THR50" s="168"/>
      <c r="THS50" s="172"/>
      <c r="THT50" s="168"/>
      <c r="THU50" s="168"/>
      <c r="THV50" s="168"/>
      <c r="THW50" s="173"/>
      <c r="THX50" s="168"/>
      <c r="THY50" s="164"/>
      <c r="THZ50" s="167"/>
      <c r="TIA50" s="168"/>
      <c r="TIB50" s="172"/>
      <c r="TIC50" s="168"/>
      <c r="TID50" s="168"/>
      <c r="TIE50" s="168"/>
      <c r="TIF50" s="173"/>
      <c r="TIG50" s="168"/>
      <c r="TIH50" s="164"/>
      <c r="TII50" s="167"/>
      <c r="TIJ50" s="168"/>
      <c r="TIK50" s="172"/>
      <c r="TIL50" s="168"/>
      <c r="TIM50" s="168"/>
      <c r="TIN50" s="168"/>
      <c r="TIO50" s="173"/>
      <c r="TIP50" s="168"/>
      <c r="TIQ50" s="164"/>
      <c r="TIR50" s="167"/>
      <c r="TIS50" s="168"/>
      <c r="TIT50" s="172"/>
      <c r="TIU50" s="168"/>
      <c r="TIV50" s="168"/>
      <c r="TIW50" s="168"/>
      <c r="TIX50" s="173"/>
      <c r="TIY50" s="168"/>
      <c r="TIZ50" s="164"/>
      <c r="TJA50" s="167"/>
      <c r="TJB50" s="168"/>
      <c r="TJC50" s="172"/>
      <c r="TJD50" s="168"/>
      <c r="TJE50" s="168"/>
      <c r="TJF50" s="168"/>
      <c r="TJG50" s="173"/>
      <c r="TJH50" s="168"/>
      <c r="TJI50" s="164"/>
      <c r="TJJ50" s="167"/>
      <c r="TJK50" s="168"/>
      <c r="TJL50" s="172"/>
      <c r="TJM50" s="168"/>
      <c r="TJN50" s="168"/>
      <c r="TJO50" s="168"/>
      <c r="TJP50" s="173"/>
      <c r="TJQ50" s="168"/>
      <c r="TJR50" s="164"/>
      <c r="TJS50" s="167"/>
      <c r="TJT50" s="168"/>
      <c r="TJU50" s="172"/>
      <c r="TJV50" s="168"/>
      <c r="TJW50" s="168"/>
      <c r="TJX50" s="168"/>
      <c r="TJY50" s="173"/>
      <c r="TJZ50" s="168"/>
      <c r="TKA50" s="164"/>
      <c r="TKB50" s="167"/>
      <c r="TKC50" s="168"/>
      <c r="TKD50" s="172"/>
      <c r="TKE50" s="168"/>
      <c r="TKF50" s="168"/>
      <c r="TKG50" s="168"/>
      <c r="TKH50" s="173"/>
      <c r="TKI50" s="168"/>
      <c r="TKJ50" s="164"/>
      <c r="TKK50" s="167"/>
      <c r="TKL50" s="168"/>
      <c r="TKM50" s="172"/>
      <c r="TKN50" s="168"/>
      <c r="TKO50" s="168"/>
      <c r="TKP50" s="168"/>
      <c r="TKQ50" s="173"/>
      <c r="TKR50" s="168"/>
      <c r="TKS50" s="164"/>
      <c r="TKT50" s="167"/>
      <c r="TKU50" s="168"/>
      <c r="TKV50" s="172"/>
      <c r="TKW50" s="168"/>
      <c r="TKX50" s="168"/>
      <c r="TKY50" s="168"/>
      <c r="TKZ50" s="173"/>
      <c r="TLA50" s="168"/>
      <c r="TLB50" s="164"/>
      <c r="TLC50" s="167"/>
      <c r="TLD50" s="168"/>
      <c r="TLE50" s="172"/>
      <c r="TLF50" s="168"/>
      <c r="TLG50" s="168"/>
      <c r="TLH50" s="168"/>
      <c r="TLI50" s="173"/>
      <c r="TLJ50" s="168"/>
      <c r="TLK50" s="164"/>
      <c r="TLL50" s="167"/>
      <c r="TLM50" s="168"/>
      <c r="TLN50" s="172"/>
      <c r="TLO50" s="168"/>
      <c r="TLP50" s="168"/>
      <c r="TLQ50" s="168"/>
      <c r="TLR50" s="173"/>
      <c r="TLS50" s="168"/>
      <c r="TLT50" s="164"/>
      <c r="TLU50" s="167"/>
      <c r="TLV50" s="168"/>
      <c r="TLW50" s="172"/>
      <c r="TLX50" s="168"/>
      <c r="TLY50" s="168"/>
      <c r="TLZ50" s="168"/>
      <c r="TMA50" s="173"/>
      <c r="TMB50" s="168"/>
      <c r="TMC50" s="164"/>
      <c r="TMD50" s="167"/>
      <c r="TME50" s="168"/>
      <c r="TMF50" s="172"/>
      <c r="TMG50" s="168"/>
      <c r="TMH50" s="168"/>
      <c r="TMI50" s="168"/>
      <c r="TMJ50" s="173"/>
      <c r="TMK50" s="168"/>
      <c r="TML50" s="164"/>
      <c r="TMM50" s="167"/>
      <c r="TMN50" s="168"/>
      <c r="TMO50" s="172"/>
      <c r="TMP50" s="168"/>
      <c r="TMQ50" s="168"/>
      <c r="TMR50" s="168"/>
      <c r="TMS50" s="173"/>
      <c r="TMT50" s="168"/>
      <c r="TMU50" s="164"/>
      <c r="TMV50" s="167"/>
      <c r="TMW50" s="168"/>
      <c r="TMX50" s="172"/>
      <c r="TMY50" s="168"/>
      <c r="TMZ50" s="168"/>
      <c r="TNA50" s="168"/>
      <c r="TNB50" s="173"/>
      <c r="TNC50" s="168"/>
      <c r="TND50" s="164"/>
      <c r="TNE50" s="167"/>
      <c r="TNF50" s="168"/>
      <c r="TNG50" s="172"/>
      <c r="TNH50" s="168"/>
      <c r="TNI50" s="168"/>
      <c r="TNJ50" s="168"/>
      <c r="TNK50" s="173"/>
      <c r="TNL50" s="168"/>
      <c r="TNM50" s="164"/>
      <c r="TNN50" s="167"/>
      <c r="TNO50" s="168"/>
      <c r="TNP50" s="172"/>
      <c r="TNQ50" s="168"/>
      <c r="TNR50" s="168"/>
      <c r="TNS50" s="168"/>
      <c r="TNT50" s="173"/>
      <c r="TNU50" s="168"/>
      <c r="TNV50" s="164"/>
      <c r="TNW50" s="167"/>
      <c r="TNX50" s="168"/>
      <c r="TNY50" s="172"/>
      <c r="TNZ50" s="168"/>
      <c r="TOA50" s="168"/>
      <c r="TOB50" s="168"/>
      <c r="TOC50" s="173"/>
      <c r="TOD50" s="168"/>
      <c r="TOE50" s="164"/>
      <c r="TOF50" s="167"/>
      <c r="TOG50" s="168"/>
      <c r="TOH50" s="172"/>
      <c r="TOI50" s="168"/>
      <c r="TOJ50" s="168"/>
      <c r="TOK50" s="168"/>
      <c r="TOL50" s="173"/>
      <c r="TOM50" s="168"/>
      <c r="TON50" s="164"/>
      <c r="TOO50" s="167"/>
      <c r="TOP50" s="168"/>
      <c r="TOQ50" s="172"/>
      <c r="TOR50" s="168"/>
      <c r="TOS50" s="168"/>
      <c r="TOT50" s="168"/>
      <c r="TOU50" s="173"/>
      <c r="TOV50" s="168"/>
      <c r="TOW50" s="164"/>
      <c r="TOX50" s="167"/>
      <c r="TOY50" s="168"/>
      <c r="TOZ50" s="172"/>
      <c r="TPA50" s="168"/>
      <c r="TPB50" s="168"/>
      <c r="TPC50" s="168"/>
      <c r="TPD50" s="173"/>
      <c r="TPE50" s="168"/>
      <c r="TPF50" s="164"/>
      <c r="TPG50" s="167"/>
      <c r="TPH50" s="168"/>
      <c r="TPI50" s="172"/>
      <c r="TPJ50" s="168"/>
      <c r="TPK50" s="168"/>
      <c r="TPL50" s="168"/>
      <c r="TPM50" s="173"/>
      <c r="TPN50" s="168"/>
      <c r="TPO50" s="164"/>
      <c r="TPP50" s="167"/>
      <c r="TPQ50" s="168"/>
      <c r="TPR50" s="172"/>
      <c r="TPS50" s="168"/>
      <c r="TPT50" s="168"/>
      <c r="TPU50" s="168"/>
      <c r="TPV50" s="173"/>
      <c r="TPW50" s="168"/>
      <c r="TPX50" s="164"/>
      <c r="TPY50" s="167"/>
      <c r="TPZ50" s="168"/>
      <c r="TQA50" s="172"/>
      <c r="TQB50" s="168"/>
      <c r="TQC50" s="168"/>
      <c r="TQD50" s="168"/>
      <c r="TQE50" s="173"/>
      <c r="TQF50" s="168"/>
      <c r="TQG50" s="164"/>
      <c r="TQH50" s="167"/>
      <c r="TQI50" s="168"/>
      <c r="TQJ50" s="172"/>
      <c r="TQK50" s="168"/>
      <c r="TQL50" s="168"/>
      <c r="TQM50" s="168"/>
      <c r="TQN50" s="173"/>
      <c r="TQO50" s="168"/>
      <c r="TQP50" s="164"/>
      <c r="TQQ50" s="167"/>
      <c r="TQR50" s="168"/>
      <c r="TQS50" s="172"/>
      <c r="TQT50" s="168"/>
      <c r="TQU50" s="168"/>
      <c r="TQV50" s="168"/>
      <c r="TQW50" s="173"/>
      <c r="TQX50" s="168"/>
      <c r="TQY50" s="164"/>
      <c r="TQZ50" s="167"/>
      <c r="TRA50" s="168"/>
      <c r="TRB50" s="172"/>
      <c r="TRC50" s="168"/>
      <c r="TRD50" s="168"/>
      <c r="TRE50" s="168"/>
      <c r="TRF50" s="173"/>
      <c r="TRG50" s="168"/>
      <c r="TRH50" s="164"/>
      <c r="TRI50" s="167"/>
      <c r="TRJ50" s="168"/>
      <c r="TRK50" s="172"/>
      <c r="TRL50" s="168"/>
      <c r="TRM50" s="168"/>
      <c r="TRN50" s="168"/>
      <c r="TRO50" s="173"/>
      <c r="TRP50" s="168"/>
      <c r="TRQ50" s="164"/>
      <c r="TRR50" s="167"/>
      <c r="TRS50" s="168"/>
      <c r="TRT50" s="172"/>
      <c r="TRU50" s="168"/>
      <c r="TRV50" s="168"/>
      <c r="TRW50" s="168"/>
      <c r="TRX50" s="173"/>
      <c r="TRY50" s="168"/>
      <c r="TRZ50" s="164"/>
      <c r="TSA50" s="167"/>
      <c r="TSB50" s="168"/>
      <c r="TSC50" s="172"/>
      <c r="TSD50" s="168"/>
      <c r="TSE50" s="168"/>
      <c r="TSF50" s="168"/>
      <c r="TSG50" s="173"/>
      <c r="TSH50" s="168"/>
      <c r="TSI50" s="164"/>
      <c r="TSJ50" s="167"/>
      <c r="TSK50" s="168"/>
      <c r="TSL50" s="172"/>
      <c r="TSM50" s="168"/>
      <c r="TSN50" s="168"/>
      <c r="TSO50" s="168"/>
      <c r="TSP50" s="173"/>
      <c r="TSQ50" s="168"/>
      <c r="TSR50" s="164"/>
      <c r="TSS50" s="167"/>
      <c r="TST50" s="168"/>
      <c r="TSU50" s="172"/>
      <c r="TSV50" s="168"/>
      <c r="TSW50" s="168"/>
      <c r="TSX50" s="168"/>
      <c r="TSY50" s="173"/>
      <c r="TSZ50" s="168"/>
      <c r="TTA50" s="164"/>
      <c r="TTB50" s="167"/>
      <c r="TTC50" s="168"/>
      <c r="TTD50" s="172"/>
      <c r="TTE50" s="168"/>
      <c r="TTF50" s="168"/>
      <c r="TTG50" s="168"/>
      <c r="TTH50" s="173"/>
      <c r="TTI50" s="168"/>
      <c r="TTJ50" s="164"/>
      <c r="TTK50" s="167"/>
      <c r="TTL50" s="168"/>
      <c r="TTM50" s="172"/>
      <c r="TTN50" s="168"/>
      <c r="TTO50" s="168"/>
      <c r="TTP50" s="168"/>
      <c r="TTQ50" s="173"/>
      <c r="TTR50" s="168"/>
      <c r="TTS50" s="164"/>
      <c r="TTT50" s="167"/>
      <c r="TTU50" s="168"/>
      <c r="TTV50" s="172"/>
      <c r="TTW50" s="168"/>
      <c r="TTX50" s="168"/>
      <c r="TTY50" s="168"/>
      <c r="TTZ50" s="173"/>
      <c r="TUA50" s="168"/>
      <c r="TUB50" s="164"/>
      <c r="TUC50" s="167"/>
      <c r="TUD50" s="168"/>
      <c r="TUE50" s="172"/>
      <c r="TUF50" s="168"/>
      <c r="TUG50" s="168"/>
      <c r="TUH50" s="168"/>
      <c r="TUI50" s="173"/>
      <c r="TUJ50" s="168"/>
      <c r="TUK50" s="164"/>
      <c r="TUL50" s="167"/>
      <c r="TUM50" s="168"/>
      <c r="TUN50" s="172"/>
      <c r="TUO50" s="168"/>
      <c r="TUP50" s="168"/>
      <c r="TUQ50" s="168"/>
      <c r="TUR50" s="173"/>
      <c r="TUS50" s="168"/>
      <c r="TUT50" s="164"/>
      <c r="TUU50" s="167"/>
      <c r="TUV50" s="168"/>
      <c r="TUW50" s="172"/>
      <c r="TUX50" s="168"/>
      <c r="TUY50" s="168"/>
      <c r="TUZ50" s="168"/>
      <c r="TVA50" s="173"/>
      <c r="TVB50" s="168"/>
      <c r="TVC50" s="164"/>
      <c r="TVD50" s="167"/>
      <c r="TVE50" s="168"/>
      <c r="TVF50" s="172"/>
      <c r="TVG50" s="168"/>
      <c r="TVH50" s="168"/>
      <c r="TVI50" s="168"/>
      <c r="TVJ50" s="173"/>
      <c r="TVK50" s="168"/>
      <c r="TVL50" s="164"/>
      <c r="TVM50" s="167"/>
      <c r="TVN50" s="168"/>
      <c r="TVO50" s="172"/>
      <c r="TVP50" s="168"/>
      <c r="TVQ50" s="168"/>
      <c r="TVR50" s="168"/>
      <c r="TVS50" s="173"/>
      <c r="TVT50" s="168"/>
      <c r="TVU50" s="164"/>
      <c r="TVV50" s="167"/>
      <c r="TVW50" s="168"/>
      <c r="TVX50" s="172"/>
      <c r="TVY50" s="168"/>
      <c r="TVZ50" s="168"/>
      <c r="TWA50" s="168"/>
      <c r="TWB50" s="173"/>
      <c r="TWC50" s="168"/>
      <c r="TWD50" s="164"/>
      <c r="TWE50" s="167"/>
      <c r="TWF50" s="168"/>
      <c r="TWG50" s="172"/>
      <c r="TWH50" s="168"/>
      <c r="TWI50" s="168"/>
      <c r="TWJ50" s="168"/>
      <c r="TWK50" s="173"/>
      <c r="TWL50" s="168"/>
      <c r="TWM50" s="164"/>
      <c r="TWN50" s="167"/>
      <c r="TWO50" s="168"/>
      <c r="TWP50" s="172"/>
      <c r="TWQ50" s="168"/>
      <c r="TWR50" s="168"/>
      <c r="TWS50" s="168"/>
      <c r="TWT50" s="173"/>
      <c r="TWU50" s="168"/>
      <c r="TWV50" s="164"/>
      <c r="TWW50" s="167"/>
      <c r="TWX50" s="168"/>
      <c r="TWY50" s="172"/>
      <c r="TWZ50" s="168"/>
      <c r="TXA50" s="168"/>
      <c r="TXB50" s="168"/>
      <c r="TXC50" s="173"/>
      <c r="TXD50" s="168"/>
      <c r="TXE50" s="164"/>
      <c r="TXF50" s="167"/>
      <c r="TXG50" s="168"/>
      <c r="TXH50" s="172"/>
      <c r="TXI50" s="168"/>
      <c r="TXJ50" s="168"/>
      <c r="TXK50" s="168"/>
      <c r="TXL50" s="173"/>
      <c r="TXM50" s="168"/>
      <c r="TXN50" s="164"/>
      <c r="TXO50" s="167"/>
      <c r="TXP50" s="168"/>
      <c r="TXQ50" s="172"/>
      <c r="TXR50" s="168"/>
      <c r="TXS50" s="168"/>
      <c r="TXT50" s="168"/>
      <c r="TXU50" s="173"/>
      <c r="TXV50" s="168"/>
      <c r="TXW50" s="164"/>
      <c r="TXX50" s="167"/>
      <c r="TXY50" s="168"/>
      <c r="TXZ50" s="172"/>
      <c r="TYA50" s="168"/>
      <c r="TYB50" s="168"/>
      <c r="TYC50" s="168"/>
      <c r="TYD50" s="173"/>
      <c r="TYE50" s="168"/>
      <c r="TYF50" s="164"/>
      <c r="TYG50" s="167"/>
      <c r="TYH50" s="168"/>
      <c r="TYI50" s="172"/>
      <c r="TYJ50" s="168"/>
      <c r="TYK50" s="168"/>
      <c r="TYL50" s="168"/>
      <c r="TYM50" s="173"/>
      <c r="TYN50" s="168"/>
      <c r="TYO50" s="164"/>
      <c r="TYP50" s="167"/>
      <c r="TYQ50" s="168"/>
      <c r="TYR50" s="172"/>
      <c r="TYS50" s="168"/>
      <c r="TYT50" s="168"/>
      <c r="TYU50" s="168"/>
      <c r="TYV50" s="173"/>
      <c r="TYW50" s="168"/>
      <c r="TYX50" s="164"/>
      <c r="TYY50" s="167"/>
      <c r="TYZ50" s="168"/>
      <c r="TZA50" s="172"/>
      <c r="TZB50" s="168"/>
      <c r="TZC50" s="168"/>
      <c r="TZD50" s="168"/>
      <c r="TZE50" s="173"/>
      <c r="TZF50" s="168"/>
      <c r="TZG50" s="164"/>
      <c r="TZH50" s="167"/>
      <c r="TZI50" s="168"/>
      <c r="TZJ50" s="172"/>
      <c r="TZK50" s="168"/>
      <c r="TZL50" s="168"/>
      <c r="TZM50" s="168"/>
      <c r="TZN50" s="173"/>
      <c r="TZO50" s="168"/>
      <c r="TZP50" s="164"/>
      <c r="TZQ50" s="167"/>
      <c r="TZR50" s="168"/>
      <c r="TZS50" s="172"/>
      <c r="TZT50" s="168"/>
      <c r="TZU50" s="168"/>
      <c r="TZV50" s="168"/>
      <c r="TZW50" s="173"/>
      <c r="TZX50" s="168"/>
      <c r="TZY50" s="164"/>
      <c r="TZZ50" s="167"/>
      <c r="UAA50" s="168"/>
      <c r="UAB50" s="172"/>
      <c r="UAC50" s="168"/>
      <c r="UAD50" s="168"/>
      <c r="UAE50" s="168"/>
      <c r="UAF50" s="173"/>
      <c r="UAG50" s="168"/>
      <c r="UAH50" s="164"/>
      <c r="UAI50" s="167"/>
      <c r="UAJ50" s="168"/>
      <c r="UAK50" s="172"/>
      <c r="UAL50" s="168"/>
      <c r="UAM50" s="168"/>
      <c r="UAN50" s="168"/>
      <c r="UAO50" s="173"/>
      <c r="UAP50" s="168"/>
      <c r="UAQ50" s="164"/>
      <c r="UAR50" s="167"/>
      <c r="UAS50" s="168"/>
      <c r="UAT50" s="172"/>
      <c r="UAU50" s="168"/>
      <c r="UAV50" s="168"/>
      <c r="UAW50" s="168"/>
      <c r="UAX50" s="173"/>
      <c r="UAY50" s="168"/>
      <c r="UAZ50" s="164"/>
      <c r="UBA50" s="167"/>
      <c r="UBB50" s="168"/>
      <c r="UBC50" s="172"/>
      <c r="UBD50" s="168"/>
      <c r="UBE50" s="168"/>
      <c r="UBF50" s="168"/>
      <c r="UBG50" s="173"/>
      <c r="UBH50" s="168"/>
      <c r="UBI50" s="164"/>
      <c r="UBJ50" s="167"/>
      <c r="UBK50" s="168"/>
      <c r="UBL50" s="172"/>
      <c r="UBM50" s="168"/>
      <c r="UBN50" s="168"/>
      <c r="UBO50" s="168"/>
      <c r="UBP50" s="173"/>
      <c r="UBQ50" s="168"/>
      <c r="UBR50" s="164"/>
      <c r="UBS50" s="167"/>
      <c r="UBT50" s="168"/>
      <c r="UBU50" s="172"/>
      <c r="UBV50" s="168"/>
      <c r="UBW50" s="168"/>
      <c r="UBX50" s="168"/>
      <c r="UBY50" s="173"/>
      <c r="UBZ50" s="168"/>
      <c r="UCA50" s="164"/>
      <c r="UCB50" s="167"/>
      <c r="UCC50" s="168"/>
      <c r="UCD50" s="172"/>
      <c r="UCE50" s="168"/>
      <c r="UCF50" s="168"/>
      <c r="UCG50" s="168"/>
      <c r="UCH50" s="173"/>
      <c r="UCI50" s="168"/>
      <c r="UCJ50" s="164"/>
      <c r="UCK50" s="167"/>
      <c r="UCL50" s="168"/>
      <c r="UCM50" s="172"/>
      <c r="UCN50" s="168"/>
      <c r="UCO50" s="168"/>
      <c r="UCP50" s="168"/>
      <c r="UCQ50" s="173"/>
      <c r="UCR50" s="168"/>
      <c r="UCS50" s="164"/>
      <c r="UCT50" s="167"/>
      <c r="UCU50" s="168"/>
      <c r="UCV50" s="172"/>
      <c r="UCW50" s="168"/>
      <c r="UCX50" s="168"/>
      <c r="UCY50" s="168"/>
      <c r="UCZ50" s="173"/>
      <c r="UDA50" s="168"/>
      <c r="UDB50" s="164"/>
      <c r="UDC50" s="167"/>
      <c r="UDD50" s="168"/>
      <c r="UDE50" s="172"/>
      <c r="UDF50" s="168"/>
      <c r="UDG50" s="168"/>
      <c r="UDH50" s="168"/>
      <c r="UDI50" s="173"/>
      <c r="UDJ50" s="168"/>
      <c r="UDK50" s="164"/>
      <c r="UDL50" s="167"/>
      <c r="UDM50" s="168"/>
      <c r="UDN50" s="172"/>
      <c r="UDO50" s="168"/>
      <c r="UDP50" s="168"/>
      <c r="UDQ50" s="168"/>
      <c r="UDR50" s="173"/>
      <c r="UDS50" s="168"/>
      <c r="UDT50" s="164"/>
      <c r="UDU50" s="167"/>
      <c r="UDV50" s="168"/>
      <c r="UDW50" s="172"/>
      <c r="UDX50" s="168"/>
      <c r="UDY50" s="168"/>
      <c r="UDZ50" s="168"/>
      <c r="UEA50" s="173"/>
      <c r="UEB50" s="168"/>
      <c r="UEC50" s="164"/>
      <c r="UED50" s="167"/>
      <c r="UEE50" s="168"/>
      <c r="UEF50" s="172"/>
      <c r="UEG50" s="168"/>
      <c r="UEH50" s="168"/>
      <c r="UEI50" s="168"/>
      <c r="UEJ50" s="173"/>
      <c r="UEK50" s="168"/>
      <c r="UEL50" s="164"/>
      <c r="UEM50" s="167"/>
      <c r="UEN50" s="168"/>
      <c r="UEO50" s="172"/>
      <c r="UEP50" s="168"/>
      <c r="UEQ50" s="168"/>
      <c r="UER50" s="168"/>
      <c r="UES50" s="173"/>
      <c r="UET50" s="168"/>
      <c r="UEU50" s="164"/>
      <c r="UEV50" s="167"/>
      <c r="UEW50" s="168"/>
      <c r="UEX50" s="172"/>
      <c r="UEY50" s="168"/>
      <c r="UEZ50" s="168"/>
      <c r="UFA50" s="168"/>
      <c r="UFB50" s="173"/>
      <c r="UFC50" s="168"/>
      <c r="UFD50" s="164"/>
      <c r="UFE50" s="167"/>
      <c r="UFF50" s="168"/>
      <c r="UFG50" s="172"/>
      <c r="UFH50" s="168"/>
      <c r="UFI50" s="168"/>
      <c r="UFJ50" s="168"/>
      <c r="UFK50" s="173"/>
      <c r="UFL50" s="168"/>
      <c r="UFM50" s="164"/>
      <c r="UFN50" s="167"/>
      <c r="UFO50" s="168"/>
      <c r="UFP50" s="172"/>
      <c r="UFQ50" s="168"/>
      <c r="UFR50" s="168"/>
      <c r="UFS50" s="168"/>
      <c r="UFT50" s="173"/>
      <c r="UFU50" s="168"/>
      <c r="UFV50" s="164"/>
      <c r="UFW50" s="167"/>
      <c r="UFX50" s="168"/>
      <c r="UFY50" s="172"/>
      <c r="UFZ50" s="168"/>
      <c r="UGA50" s="168"/>
      <c r="UGB50" s="168"/>
      <c r="UGC50" s="173"/>
      <c r="UGD50" s="168"/>
      <c r="UGE50" s="164"/>
      <c r="UGF50" s="167"/>
      <c r="UGG50" s="168"/>
      <c r="UGH50" s="172"/>
      <c r="UGI50" s="168"/>
      <c r="UGJ50" s="168"/>
      <c r="UGK50" s="168"/>
      <c r="UGL50" s="173"/>
      <c r="UGM50" s="168"/>
      <c r="UGN50" s="164"/>
      <c r="UGO50" s="167"/>
      <c r="UGP50" s="168"/>
      <c r="UGQ50" s="172"/>
      <c r="UGR50" s="168"/>
      <c r="UGS50" s="168"/>
      <c r="UGT50" s="168"/>
      <c r="UGU50" s="173"/>
      <c r="UGV50" s="168"/>
      <c r="UGW50" s="164"/>
      <c r="UGX50" s="167"/>
      <c r="UGY50" s="168"/>
      <c r="UGZ50" s="172"/>
      <c r="UHA50" s="168"/>
      <c r="UHB50" s="168"/>
      <c r="UHC50" s="168"/>
      <c r="UHD50" s="173"/>
      <c r="UHE50" s="168"/>
      <c r="UHF50" s="164"/>
      <c r="UHG50" s="167"/>
      <c r="UHH50" s="168"/>
      <c r="UHI50" s="172"/>
      <c r="UHJ50" s="168"/>
      <c r="UHK50" s="168"/>
      <c r="UHL50" s="168"/>
      <c r="UHM50" s="173"/>
      <c r="UHN50" s="168"/>
      <c r="UHO50" s="164"/>
      <c r="UHP50" s="167"/>
      <c r="UHQ50" s="168"/>
      <c r="UHR50" s="172"/>
      <c r="UHS50" s="168"/>
      <c r="UHT50" s="168"/>
      <c r="UHU50" s="168"/>
      <c r="UHV50" s="173"/>
      <c r="UHW50" s="168"/>
      <c r="UHX50" s="164"/>
      <c r="UHY50" s="167"/>
      <c r="UHZ50" s="168"/>
      <c r="UIA50" s="172"/>
      <c r="UIB50" s="168"/>
      <c r="UIC50" s="168"/>
      <c r="UID50" s="168"/>
      <c r="UIE50" s="173"/>
      <c r="UIF50" s="168"/>
      <c r="UIG50" s="164"/>
      <c r="UIH50" s="167"/>
      <c r="UII50" s="168"/>
      <c r="UIJ50" s="172"/>
      <c r="UIK50" s="168"/>
      <c r="UIL50" s="168"/>
      <c r="UIM50" s="168"/>
      <c r="UIN50" s="173"/>
      <c r="UIO50" s="168"/>
      <c r="UIP50" s="164"/>
      <c r="UIQ50" s="167"/>
      <c r="UIR50" s="168"/>
      <c r="UIS50" s="172"/>
      <c r="UIT50" s="168"/>
      <c r="UIU50" s="168"/>
      <c r="UIV50" s="168"/>
      <c r="UIW50" s="173"/>
      <c r="UIX50" s="168"/>
      <c r="UIY50" s="164"/>
      <c r="UIZ50" s="167"/>
      <c r="UJA50" s="168"/>
      <c r="UJB50" s="172"/>
      <c r="UJC50" s="168"/>
      <c r="UJD50" s="168"/>
      <c r="UJE50" s="168"/>
      <c r="UJF50" s="173"/>
      <c r="UJG50" s="168"/>
      <c r="UJH50" s="164"/>
      <c r="UJI50" s="167"/>
      <c r="UJJ50" s="168"/>
      <c r="UJK50" s="172"/>
      <c r="UJL50" s="168"/>
      <c r="UJM50" s="168"/>
      <c r="UJN50" s="168"/>
      <c r="UJO50" s="173"/>
      <c r="UJP50" s="168"/>
      <c r="UJQ50" s="164"/>
      <c r="UJR50" s="167"/>
      <c r="UJS50" s="168"/>
      <c r="UJT50" s="172"/>
      <c r="UJU50" s="168"/>
      <c r="UJV50" s="168"/>
      <c r="UJW50" s="168"/>
      <c r="UJX50" s="173"/>
      <c r="UJY50" s="168"/>
      <c r="UJZ50" s="164"/>
      <c r="UKA50" s="167"/>
      <c r="UKB50" s="168"/>
      <c r="UKC50" s="172"/>
      <c r="UKD50" s="168"/>
      <c r="UKE50" s="168"/>
      <c r="UKF50" s="168"/>
      <c r="UKG50" s="173"/>
      <c r="UKH50" s="168"/>
      <c r="UKI50" s="164"/>
      <c r="UKJ50" s="167"/>
      <c r="UKK50" s="168"/>
      <c r="UKL50" s="172"/>
      <c r="UKM50" s="168"/>
      <c r="UKN50" s="168"/>
      <c r="UKO50" s="168"/>
      <c r="UKP50" s="173"/>
      <c r="UKQ50" s="168"/>
      <c r="UKR50" s="164"/>
      <c r="UKS50" s="167"/>
      <c r="UKT50" s="168"/>
      <c r="UKU50" s="172"/>
      <c r="UKV50" s="168"/>
      <c r="UKW50" s="168"/>
      <c r="UKX50" s="168"/>
      <c r="UKY50" s="173"/>
      <c r="UKZ50" s="168"/>
      <c r="ULA50" s="164"/>
      <c r="ULB50" s="167"/>
      <c r="ULC50" s="168"/>
      <c r="ULD50" s="172"/>
      <c r="ULE50" s="168"/>
      <c r="ULF50" s="168"/>
      <c r="ULG50" s="168"/>
      <c r="ULH50" s="173"/>
      <c r="ULI50" s="168"/>
      <c r="ULJ50" s="164"/>
      <c r="ULK50" s="167"/>
      <c r="ULL50" s="168"/>
      <c r="ULM50" s="172"/>
      <c r="ULN50" s="168"/>
      <c r="ULO50" s="168"/>
      <c r="ULP50" s="168"/>
      <c r="ULQ50" s="173"/>
      <c r="ULR50" s="168"/>
      <c r="ULS50" s="164"/>
      <c r="ULT50" s="167"/>
      <c r="ULU50" s="168"/>
      <c r="ULV50" s="172"/>
      <c r="ULW50" s="168"/>
      <c r="ULX50" s="168"/>
      <c r="ULY50" s="168"/>
      <c r="ULZ50" s="173"/>
      <c r="UMA50" s="168"/>
      <c r="UMB50" s="164"/>
      <c r="UMC50" s="167"/>
      <c r="UMD50" s="168"/>
      <c r="UME50" s="172"/>
      <c r="UMF50" s="168"/>
      <c r="UMG50" s="168"/>
      <c r="UMH50" s="168"/>
      <c r="UMI50" s="173"/>
      <c r="UMJ50" s="168"/>
      <c r="UMK50" s="164"/>
      <c r="UML50" s="167"/>
      <c r="UMM50" s="168"/>
      <c r="UMN50" s="172"/>
      <c r="UMO50" s="168"/>
      <c r="UMP50" s="168"/>
      <c r="UMQ50" s="168"/>
      <c r="UMR50" s="173"/>
      <c r="UMS50" s="168"/>
      <c r="UMT50" s="164"/>
      <c r="UMU50" s="167"/>
      <c r="UMV50" s="168"/>
      <c r="UMW50" s="172"/>
      <c r="UMX50" s="168"/>
      <c r="UMY50" s="168"/>
      <c r="UMZ50" s="168"/>
      <c r="UNA50" s="173"/>
      <c r="UNB50" s="168"/>
      <c r="UNC50" s="164"/>
      <c r="UND50" s="167"/>
      <c r="UNE50" s="168"/>
      <c r="UNF50" s="172"/>
      <c r="UNG50" s="168"/>
      <c r="UNH50" s="168"/>
      <c r="UNI50" s="168"/>
      <c r="UNJ50" s="173"/>
      <c r="UNK50" s="168"/>
      <c r="UNL50" s="164"/>
      <c r="UNM50" s="167"/>
      <c r="UNN50" s="168"/>
      <c r="UNO50" s="172"/>
      <c r="UNP50" s="168"/>
      <c r="UNQ50" s="168"/>
      <c r="UNR50" s="168"/>
      <c r="UNS50" s="173"/>
      <c r="UNT50" s="168"/>
      <c r="UNU50" s="164"/>
      <c r="UNV50" s="167"/>
      <c r="UNW50" s="168"/>
      <c r="UNX50" s="172"/>
      <c r="UNY50" s="168"/>
      <c r="UNZ50" s="168"/>
      <c r="UOA50" s="168"/>
      <c r="UOB50" s="173"/>
      <c r="UOC50" s="168"/>
      <c r="UOD50" s="164"/>
      <c r="UOE50" s="167"/>
      <c r="UOF50" s="168"/>
      <c r="UOG50" s="172"/>
      <c r="UOH50" s="168"/>
      <c r="UOI50" s="168"/>
      <c r="UOJ50" s="168"/>
      <c r="UOK50" s="173"/>
      <c r="UOL50" s="168"/>
      <c r="UOM50" s="164"/>
      <c r="UON50" s="167"/>
      <c r="UOO50" s="168"/>
      <c r="UOP50" s="172"/>
      <c r="UOQ50" s="168"/>
      <c r="UOR50" s="168"/>
      <c r="UOS50" s="168"/>
      <c r="UOT50" s="173"/>
      <c r="UOU50" s="168"/>
      <c r="UOV50" s="164"/>
      <c r="UOW50" s="167"/>
      <c r="UOX50" s="168"/>
      <c r="UOY50" s="172"/>
      <c r="UOZ50" s="168"/>
      <c r="UPA50" s="168"/>
      <c r="UPB50" s="168"/>
      <c r="UPC50" s="173"/>
      <c r="UPD50" s="168"/>
      <c r="UPE50" s="164"/>
      <c r="UPF50" s="167"/>
      <c r="UPG50" s="168"/>
      <c r="UPH50" s="172"/>
      <c r="UPI50" s="168"/>
      <c r="UPJ50" s="168"/>
      <c r="UPK50" s="168"/>
      <c r="UPL50" s="173"/>
      <c r="UPM50" s="168"/>
      <c r="UPN50" s="164"/>
      <c r="UPO50" s="167"/>
      <c r="UPP50" s="168"/>
      <c r="UPQ50" s="172"/>
      <c r="UPR50" s="168"/>
      <c r="UPS50" s="168"/>
      <c r="UPT50" s="168"/>
      <c r="UPU50" s="173"/>
      <c r="UPV50" s="168"/>
      <c r="UPW50" s="164"/>
      <c r="UPX50" s="167"/>
      <c r="UPY50" s="168"/>
      <c r="UPZ50" s="172"/>
      <c r="UQA50" s="168"/>
      <c r="UQB50" s="168"/>
      <c r="UQC50" s="168"/>
      <c r="UQD50" s="173"/>
      <c r="UQE50" s="168"/>
      <c r="UQF50" s="164"/>
      <c r="UQG50" s="167"/>
      <c r="UQH50" s="168"/>
      <c r="UQI50" s="172"/>
      <c r="UQJ50" s="168"/>
      <c r="UQK50" s="168"/>
      <c r="UQL50" s="168"/>
      <c r="UQM50" s="173"/>
      <c r="UQN50" s="168"/>
      <c r="UQO50" s="164"/>
      <c r="UQP50" s="167"/>
      <c r="UQQ50" s="168"/>
      <c r="UQR50" s="172"/>
      <c r="UQS50" s="168"/>
      <c r="UQT50" s="168"/>
      <c r="UQU50" s="168"/>
      <c r="UQV50" s="173"/>
      <c r="UQW50" s="168"/>
      <c r="UQX50" s="164"/>
      <c r="UQY50" s="167"/>
      <c r="UQZ50" s="168"/>
      <c r="URA50" s="172"/>
      <c r="URB50" s="168"/>
      <c r="URC50" s="168"/>
      <c r="URD50" s="168"/>
      <c r="URE50" s="173"/>
      <c r="URF50" s="168"/>
      <c r="URG50" s="164"/>
      <c r="URH50" s="167"/>
      <c r="URI50" s="168"/>
      <c r="URJ50" s="172"/>
      <c r="URK50" s="168"/>
      <c r="URL50" s="168"/>
      <c r="URM50" s="168"/>
      <c r="URN50" s="173"/>
      <c r="URO50" s="168"/>
      <c r="URP50" s="164"/>
      <c r="URQ50" s="167"/>
      <c r="URR50" s="168"/>
      <c r="URS50" s="172"/>
      <c r="URT50" s="168"/>
      <c r="URU50" s="168"/>
      <c r="URV50" s="168"/>
      <c r="URW50" s="173"/>
      <c r="URX50" s="168"/>
      <c r="URY50" s="164"/>
      <c r="URZ50" s="167"/>
      <c r="USA50" s="168"/>
      <c r="USB50" s="172"/>
      <c r="USC50" s="168"/>
      <c r="USD50" s="168"/>
      <c r="USE50" s="168"/>
      <c r="USF50" s="173"/>
      <c r="USG50" s="168"/>
      <c r="USH50" s="164"/>
      <c r="USI50" s="167"/>
      <c r="USJ50" s="168"/>
      <c r="USK50" s="172"/>
      <c r="USL50" s="168"/>
      <c r="USM50" s="168"/>
      <c r="USN50" s="168"/>
      <c r="USO50" s="173"/>
      <c r="USP50" s="168"/>
      <c r="USQ50" s="164"/>
      <c r="USR50" s="167"/>
      <c r="USS50" s="168"/>
      <c r="UST50" s="172"/>
      <c r="USU50" s="168"/>
      <c r="USV50" s="168"/>
      <c r="USW50" s="168"/>
      <c r="USX50" s="173"/>
      <c r="USY50" s="168"/>
      <c r="USZ50" s="164"/>
      <c r="UTA50" s="167"/>
      <c r="UTB50" s="168"/>
      <c r="UTC50" s="172"/>
      <c r="UTD50" s="168"/>
      <c r="UTE50" s="168"/>
      <c r="UTF50" s="168"/>
      <c r="UTG50" s="173"/>
      <c r="UTH50" s="168"/>
      <c r="UTI50" s="164"/>
      <c r="UTJ50" s="167"/>
      <c r="UTK50" s="168"/>
      <c r="UTL50" s="172"/>
      <c r="UTM50" s="168"/>
      <c r="UTN50" s="168"/>
      <c r="UTO50" s="168"/>
      <c r="UTP50" s="173"/>
      <c r="UTQ50" s="168"/>
      <c r="UTR50" s="164"/>
      <c r="UTS50" s="167"/>
      <c r="UTT50" s="168"/>
      <c r="UTU50" s="172"/>
      <c r="UTV50" s="168"/>
      <c r="UTW50" s="168"/>
      <c r="UTX50" s="168"/>
      <c r="UTY50" s="173"/>
      <c r="UTZ50" s="168"/>
      <c r="UUA50" s="164"/>
      <c r="UUB50" s="167"/>
      <c r="UUC50" s="168"/>
      <c r="UUD50" s="172"/>
      <c r="UUE50" s="168"/>
      <c r="UUF50" s="168"/>
      <c r="UUG50" s="168"/>
      <c r="UUH50" s="173"/>
      <c r="UUI50" s="168"/>
      <c r="UUJ50" s="164"/>
      <c r="UUK50" s="167"/>
      <c r="UUL50" s="168"/>
      <c r="UUM50" s="172"/>
      <c r="UUN50" s="168"/>
      <c r="UUO50" s="168"/>
      <c r="UUP50" s="168"/>
      <c r="UUQ50" s="173"/>
      <c r="UUR50" s="168"/>
      <c r="UUS50" s="164"/>
      <c r="UUT50" s="167"/>
      <c r="UUU50" s="168"/>
      <c r="UUV50" s="172"/>
      <c r="UUW50" s="168"/>
      <c r="UUX50" s="168"/>
      <c r="UUY50" s="168"/>
      <c r="UUZ50" s="173"/>
      <c r="UVA50" s="168"/>
      <c r="UVB50" s="164"/>
      <c r="UVC50" s="167"/>
      <c r="UVD50" s="168"/>
      <c r="UVE50" s="172"/>
      <c r="UVF50" s="168"/>
      <c r="UVG50" s="168"/>
      <c r="UVH50" s="168"/>
      <c r="UVI50" s="173"/>
      <c r="UVJ50" s="168"/>
      <c r="UVK50" s="164"/>
      <c r="UVL50" s="167"/>
      <c r="UVM50" s="168"/>
      <c r="UVN50" s="172"/>
      <c r="UVO50" s="168"/>
      <c r="UVP50" s="168"/>
      <c r="UVQ50" s="168"/>
      <c r="UVR50" s="173"/>
      <c r="UVS50" s="168"/>
      <c r="UVT50" s="164"/>
      <c r="UVU50" s="167"/>
      <c r="UVV50" s="168"/>
      <c r="UVW50" s="172"/>
      <c r="UVX50" s="168"/>
      <c r="UVY50" s="168"/>
      <c r="UVZ50" s="168"/>
      <c r="UWA50" s="173"/>
      <c r="UWB50" s="168"/>
      <c r="UWC50" s="164"/>
      <c r="UWD50" s="167"/>
      <c r="UWE50" s="168"/>
      <c r="UWF50" s="172"/>
      <c r="UWG50" s="168"/>
      <c r="UWH50" s="168"/>
      <c r="UWI50" s="168"/>
      <c r="UWJ50" s="173"/>
      <c r="UWK50" s="168"/>
      <c r="UWL50" s="164"/>
      <c r="UWM50" s="167"/>
      <c r="UWN50" s="168"/>
      <c r="UWO50" s="172"/>
      <c r="UWP50" s="168"/>
      <c r="UWQ50" s="168"/>
      <c r="UWR50" s="168"/>
      <c r="UWS50" s="173"/>
      <c r="UWT50" s="168"/>
      <c r="UWU50" s="164"/>
      <c r="UWV50" s="167"/>
      <c r="UWW50" s="168"/>
      <c r="UWX50" s="172"/>
      <c r="UWY50" s="168"/>
      <c r="UWZ50" s="168"/>
      <c r="UXA50" s="168"/>
      <c r="UXB50" s="173"/>
      <c r="UXC50" s="168"/>
      <c r="UXD50" s="164"/>
      <c r="UXE50" s="167"/>
      <c r="UXF50" s="168"/>
      <c r="UXG50" s="172"/>
      <c r="UXH50" s="168"/>
      <c r="UXI50" s="168"/>
      <c r="UXJ50" s="168"/>
      <c r="UXK50" s="173"/>
      <c r="UXL50" s="168"/>
      <c r="UXM50" s="164"/>
      <c r="UXN50" s="167"/>
      <c r="UXO50" s="168"/>
      <c r="UXP50" s="172"/>
      <c r="UXQ50" s="168"/>
      <c r="UXR50" s="168"/>
      <c r="UXS50" s="168"/>
      <c r="UXT50" s="173"/>
      <c r="UXU50" s="168"/>
      <c r="UXV50" s="164"/>
      <c r="UXW50" s="167"/>
      <c r="UXX50" s="168"/>
      <c r="UXY50" s="172"/>
      <c r="UXZ50" s="168"/>
      <c r="UYA50" s="168"/>
      <c r="UYB50" s="168"/>
      <c r="UYC50" s="173"/>
      <c r="UYD50" s="168"/>
      <c r="UYE50" s="164"/>
      <c r="UYF50" s="167"/>
      <c r="UYG50" s="168"/>
      <c r="UYH50" s="172"/>
      <c r="UYI50" s="168"/>
      <c r="UYJ50" s="168"/>
      <c r="UYK50" s="168"/>
      <c r="UYL50" s="173"/>
      <c r="UYM50" s="168"/>
      <c r="UYN50" s="164"/>
      <c r="UYO50" s="167"/>
      <c r="UYP50" s="168"/>
      <c r="UYQ50" s="172"/>
      <c r="UYR50" s="168"/>
      <c r="UYS50" s="168"/>
      <c r="UYT50" s="168"/>
      <c r="UYU50" s="173"/>
      <c r="UYV50" s="168"/>
      <c r="UYW50" s="164"/>
      <c r="UYX50" s="167"/>
      <c r="UYY50" s="168"/>
      <c r="UYZ50" s="172"/>
      <c r="UZA50" s="168"/>
      <c r="UZB50" s="168"/>
      <c r="UZC50" s="168"/>
      <c r="UZD50" s="173"/>
      <c r="UZE50" s="168"/>
      <c r="UZF50" s="164"/>
      <c r="UZG50" s="167"/>
      <c r="UZH50" s="168"/>
      <c r="UZI50" s="172"/>
      <c r="UZJ50" s="168"/>
      <c r="UZK50" s="168"/>
      <c r="UZL50" s="168"/>
      <c r="UZM50" s="173"/>
      <c r="UZN50" s="168"/>
      <c r="UZO50" s="164"/>
      <c r="UZP50" s="167"/>
      <c r="UZQ50" s="168"/>
      <c r="UZR50" s="172"/>
      <c r="UZS50" s="168"/>
      <c r="UZT50" s="168"/>
      <c r="UZU50" s="168"/>
      <c r="UZV50" s="173"/>
      <c r="UZW50" s="168"/>
      <c r="UZX50" s="164"/>
      <c r="UZY50" s="167"/>
      <c r="UZZ50" s="168"/>
      <c r="VAA50" s="172"/>
      <c r="VAB50" s="168"/>
      <c r="VAC50" s="168"/>
      <c r="VAD50" s="168"/>
      <c r="VAE50" s="173"/>
      <c r="VAF50" s="168"/>
      <c r="VAG50" s="164"/>
      <c r="VAH50" s="167"/>
      <c r="VAI50" s="168"/>
      <c r="VAJ50" s="172"/>
      <c r="VAK50" s="168"/>
      <c r="VAL50" s="168"/>
      <c r="VAM50" s="168"/>
      <c r="VAN50" s="173"/>
      <c r="VAO50" s="168"/>
      <c r="VAP50" s="164"/>
      <c r="VAQ50" s="167"/>
      <c r="VAR50" s="168"/>
      <c r="VAS50" s="172"/>
      <c r="VAT50" s="168"/>
      <c r="VAU50" s="168"/>
      <c r="VAV50" s="168"/>
      <c r="VAW50" s="173"/>
      <c r="VAX50" s="168"/>
      <c r="VAY50" s="164"/>
      <c r="VAZ50" s="167"/>
      <c r="VBA50" s="168"/>
      <c r="VBB50" s="172"/>
      <c r="VBC50" s="168"/>
      <c r="VBD50" s="168"/>
      <c r="VBE50" s="168"/>
      <c r="VBF50" s="173"/>
      <c r="VBG50" s="168"/>
      <c r="VBH50" s="164"/>
      <c r="VBI50" s="167"/>
      <c r="VBJ50" s="168"/>
      <c r="VBK50" s="172"/>
      <c r="VBL50" s="168"/>
      <c r="VBM50" s="168"/>
      <c r="VBN50" s="168"/>
      <c r="VBO50" s="173"/>
      <c r="VBP50" s="168"/>
      <c r="VBQ50" s="164"/>
      <c r="VBR50" s="167"/>
      <c r="VBS50" s="168"/>
      <c r="VBT50" s="172"/>
      <c r="VBU50" s="168"/>
      <c r="VBV50" s="168"/>
      <c r="VBW50" s="168"/>
      <c r="VBX50" s="173"/>
      <c r="VBY50" s="168"/>
      <c r="VBZ50" s="164"/>
      <c r="VCA50" s="167"/>
      <c r="VCB50" s="168"/>
      <c r="VCC50" s="172"/>
      <c r="VCD50" s="168"/>
      <c r="VCE50" s="168"/>
      <c r="VCF50" s="168"/>
      <c r="VCG50" s="173"/>
      <c r="VCH50" s="168"/>
      <c r="VCI50" s="164"/>
      <c r="VCJ50" s="167"/>
      <c r="VCK50" s="168"/>
      <c r="VCL50" s="172"/>
      <c r="VCM50" s="168"/>
      <c r="VCN50" s="168"/>
      <c r="VCO50" s="168"/>
      <c r="VCP50" s="173"/>
      <c r="VCQ50" s="168"/>
      <c r="VCR50" s="164"/>
      <c r="VCS50" s="167"/>
      <c r="VCT50" s="168"/>
      <c r="VCU50" s="172"/>
      <c r="VCV50" s="168"/>
      <c r="VCW50" s="168"/>
      <c r="VCX50" s="168"/>
      <c r="VCY50" s="173"/>
      <c r="VCZ50" s="168"/>
      <c r="VDA50" s="164"/>
      <c r="VDB50" s="167"/>
      <c r="VDC50" s="168"/>
      <c r="VDD50" s="172"/>
      <c r="VDE50" s="168"/>
      <c r="VDF50" s="168"/>
      <c r="VDG50" s="168"/>
      <c r="VDH50" s="173"/>
      <c r="VDI50" s="168"/>
      <c r="VDJ50" s="164"/>
      <c r="VDK50" s="167"/>
      <c r="VDL50" s="168"/>
      <c r="VDM50" s="172"/>
      <c r="VDN50" s="168"/>
      <c r="VDO50" s="168"/>
      <c r="VDP50" s="168"/>
      <c r="VDQ50" s="173"/>
      <c r="VDR50" s="168"/>
      <c r="VDS50" s="164"/>
      <c r="VDT50" s="167"/>
      <c r="VDU50" s="168"/>
      <c r="VDV50" s="172"/>
      <c r="VDW50" s="168"/>
      <c r="VDX50" s="168"/>
      <c r="VDY50" s="168"/>
      <c r="VDZ50" s="173"/>
      <c r="VEA50" s="168"/>
      <c r="VEB50" s="164"/>
      <c r="VEC50" s="167"/>
      <c r="VED50" s="168"/>
      <c r="VEE50" s="172"/>
      <c r="VEF50" s="168"/>
      <c r="VEG50" s="168"/>
      <c r="VEH50" s="168"/>
      <c r="VEI50" s="173"/>
      <c r="VEJ50" s="168"/>
      <c r="VEK50" s="164"/>
      <c r="VEL50" s="167"/>
      <c r="VEM50" s="168"/>
      <c r="VEN50" s="172"/>
      <c r="VEO50" s="168"/>
      <c r="VEP50" s="168"/>
      <c r="VEQ50" s="168"/>
      <c r="VER50" s="173"/>
      <c r="VES50" s="168"/>
      <c r="VET50" s="164"/>
      <c r="VEU50" s="167"/>
      <c r="VEV50" s="168"/>
      <c r="VEW50" s="172"/>
      <c r="VEX50" s="168"/>
      <c r="VEY50" s="168"/>
      <c r="VEZ50" s="168"/>
      <c r="VFA50" s="173"/>
      <c r="VFB50" s="168"/>
      <c r="VFC50" s="164"/>
      <c r="VFD50" s="167"/>
      <c r="VFE50" s="168"/>
      <c r="VFF50" s="172"/>
      <c r="VFG50" s="168"/>
      <c r="VFH50" s="168"/>
      <c r="VFI50" s="168"/>
      <c r="VFJ50" s="173"/>
      <c r="VFK50" s="168"/>
      <c r="VFL50" s="164"/>
      <c r="VFM50" s="167"/>
      <c r="VFN50" s="168"/>
      <c r="VFO50" s="172"/>
      <c r="VFP50" s="168"/>
      <c r="VFQ50" s="168"/>
      <c r="VFR50" s="168"/>
      <c r="VFS50" s="173"/>
      <c r="VFT50" s="168"/>
      <c r="VFU50" s="164"/>
      <c r="VFV50" s="167"/>
      <c r="VFW50" s="168"/>
      <c r="VFX50" s="172"/>
      <c r="VFY50" s="168"/>
      <c r="VFZ50" s="168"/>
      <c r="VGA50" s="168"/>
      <c r="VGB50" s="173"/>
      <c r="VGC50" s="168"/>
      <c r="VGD50" s="164"/>
      <c r="VGE50" s="167"/>
      <c r="VGF50" s="168"/>
      <c r="VGG50" s="172"/>
      <c r="VGH50" s="168"/>
      <c r="VGI50" s="168"/>
      <c r="VGJ50" s="168"/>
      <c r="VGK50" s="173"/>
      <c r="VGL50" s="168"/>
      <c r="VGM50" s="164"/>
      <c r="VGN50" s="167"/>
      <c r="VGO50" s="168"/>
      <c r="VGP50" s="172"/>
      <c r="VGQ50" s="168"/>
      <c r="VGR50" s="168"/>
      <c r="VGS50" s="168"/>
      <c r="VGT50" s="173"/>
      <c r="VGU50" s="168"/>
      <c r="VGV50" s="164"/>
      <c r="VGW50" s="167"/>
      <c r="VGX50" s="168"/>
      <c r="VGY50" s="172"/>
      <c r="VGZ50" s="168"/>
      <c r="VHA50" s="168"/>
      <c r="VHB50" s="168"/>
      <c r="VHC50" s="173"/>
      <c r="VHD50" s="168"/>
      <c r="VHE50" s="164"/>
      <c r="VHF50" s="167"/>
      <c r="VHG50" s="168"/>
      <c r="VHH50" s="172"/>
      <c r="VHI50" s="168"/>
      <c r="VHJ50" s="168"/>
      <c r="VHK50" s="168"/>
      <c r="VHL50" s="173"/>
      <c r="VHM50" s="168"/>
      <c r="VHN50" s="164"/>
      <c r="VHO50" s="167"/>
      <c r="VHP50" s="168"/>
      <c r="VHQ50" s="172"/>
      <c r="VHR50" s="168"/>
      <c r="VHS50" s="168"/>
      <c r="VHT50" s="168"/>
      <c r="VHU50" s="173"/>
      <c r="VHV50" s="168"/>
      <c r="VHW50" s="164"/>
      <c r="VHX50" s="167"/>
      <c r="VHY50" s="168"/>
      <c r="VHZ50" s="172"/>
      <c r="VIA50" s="168"/>
      <c r="VIB50" s="168"/>
      <c r="VIC50" s="168"/>
      <c r="VID50" s="173"/>
      <c r="VIE50" s="168"/>
      <c r="VIF50" s="164"/>
      <c r="VIG50" s="167"/>
      <c r="VIH50" s="168"/>
      <c r="VII50" s="172"/>
      <c r="VIJ50" s="168"/>
      <c r="VIK50" s="168"/>
      <c r="VIL50" s="168"/>
      <c r="VIM50" s="173"/>
      <c r="VIN50" s="168"/>
      <c r="VIO50" s="164"/>
      <c r="VIP50" s="167"/>
      <c r="VIQ50" s="168"/>
      <c r="VIR50" s="172"/>
      <c r="VIS50" s="168"/>
      <c r="VIT50" s="168"/>
      <c r="VIU50" s="168"/>
      <c r="VIV50" s="173"/>
      <c r="VIW50" s="168"/>
      <c r="VIX50" s="164"/>
      <c r="VIY50" s="167"/>
      <c r="VIZ50" s="168"/>
      <c r="VJA50" s="172"/>
      <c r="VJB50" s="168"/>
      <c r="VJC50" s="168"/>
      <c r="VJD50" s="168"/>
      <c r="VJE50" s="173"/>
      <c r="VJF50" s="168"/>
      <c r="VJG50" s="164"/>
      <c r="VJH50" s="167"/>
      <c r="VJI50" s="168"/>
      <c r="VJJ50" s="172"/>
      <c r="VJK50" s="168"/>
      <c r="VJL50" s="168"/>
      <c r="VJM50" s="168"/>
      <c r="VJN50" s="173"/>
      <c r="VJO50" s="168"/>
      <c r="VJP50" s="164"/>
      <c r="VJQ50" s="167"/>
      <c r="VJR50" s="168"/>
      <c r="VJS50" s="172"/>
      <c r="VJT50" s="168"/>
      <c r="VJU50" s="168"/>
      <c r="VJV50" s="168"/>
      <c r="VJW50" s="173"/>
      <c r="VJX50" s="168"/>
      <c r="VJY50" s="164"/>
      <c r="VJZ50" s="167"/>
      <c r="VKA50" s="168"/>
      <c r="VKB50" s="172"/>
      <c r="VKC50" s="168"/>
      <c r="VKD50" s="168"/>
      <c r="VKE50" s="168"/>
      <c r="VKF50" s="173"/>
      <c r="VKG50" s="168"/>
      <c r="VKH50" s="164"/>
      <c r="VKI50" s="167"/>
      <c r="VKJ50" s="168"/>
      <c r="VKK50" s="172"/>
      <c r="VKL50" s="168"/>
      <c r="VKM50" s="168"/>
      <c r="VKN50" s="168"/>
      <c r="VKO50" s="173"/>
      <c r="VKP50" s="168"/>
      <c r="VKQ50" s="164"/>
      <c r="VKR50" s="167"/>
      <c r="VKS50" s="168"/>
      <c r="VKT50" s="172"/>
      <c r="VKU50" s="168"/>
      <c r="VKV50" s="168"/>
      <c r="VKW50" s="168"/>
      <c r="VKX50" s="173"/>
      <c r="VKY50" s="168"/>
      <c r="VKZ50" s="164"/>
      <c r="VLA50" s="167"/>
      <c r="VLB50" s="168"/>
      <c r="VLC50" s="172"/>
      <c r="VLD50" s="168"/>
      <c r="VLE50" s="168"/>
      <c r="VLF50" s="168"/>
      <c r="VLG50" s="173"/>
      <c r="VLH50" s="168"/>
      <c r="VLI50" s="164"/>
      <c r="VLJ50" s="167"/>
      <c r="VLK50" s="168"/>
      <c r="VLL50" s="172"/>
      <c r="VLM50" s="168"/>
      <c r="VLN50" s="168"/>
      <c r="VLO50" s="168"/>
      <c r="VLP50" s="173"/>
      <c r="VLQ50" s="168"/>
      <c r="VLR50" s="164"/>
      <c r="VLS50" s="167"/>
      <c r="VLT50" s="168"/>
      <c r="VLU50" s="172"/>
      <c r="VLV50" s="168"/>
      <c r="VLW50" s="168"/>
      <c r="VLX50" s="168"/>
      <c r="VLY50" s="173"/>
      <c r="VLZ50" s="168"/>
      <c r="VMA50" s="164"/>
      <c r="VMB50" s="167"/>
      <c r="VMC50" s="168"/>
      <c r="VMD50" s="172"/>
      <c r="VME50" s="168"/>
      <c r="VMF50" s="168"/>
      <c r="VMG50" s="168"/>
      <c r="VMH50" s="173"/>
      <c r="VMI50" s="168"/>
      <c r="VMJ50" s="164"/>
      <c r="VMK50" s="167"/>
      <c r="VML50" s="168"/>
      <c r="VMM50" s="172"/>
      <c r="VMN50" s="168"/>
      <c r="VMO50" s="168"/>
      <c r="VMP50" s="168"/>
      <c r="VMQ50" s="173"/>
      <c r="VMR50" s="168"/>
      <c r="VMS50" s="164"/>
      <c r="VMT50" s="167"/>
      <c r="VMU50" s="168"/>
      <c r="VMV50" s="172"/>
      <c r="VMW50" s="168"/>
      <c r="VMX50" s="168"/>
      <c r="VMY50" s="168"/>
      <c r="VMZ50" s="173"/>
      <c r="VNA50" s="168"/>
      <c r="VNB50" s="164"/>
      <c r="VNC50" s="167"/>
      <c r="VND50" s="168"/>
      <c r="VNE50" s="172"/>
      <c r="VNF50" s="168"/>
      <c r="VNG50" s="168"/>
      <c r="VNH50" s="168"/>
      <c r="VNI50" s="173"/>
      <c r="VNJ50" s="168"/>
      <c r="VNK50" s="164"/>
      <c r="VNL50" s="167"/>
      <c r="VNM50" s="168"/>
      <c r="VNN50" s="172"/>
      <c r="VNO50" s="168"/>
      <c r="VNP50" s="168"/>
      <c r="VNQ50" s="168"/>
      <c r="VNR50" s="173"/>
      <c r="VNS50" s="168"/>
      <c r="VNT50" s="164"/>
      <c r="VNU50" s="167"/>
      <c r="VNV50" s="168"/>
      <c r="VNW50" s="172"/>
      <c r="VNX50" s="168"/>
      <c r="VNY50" s="168"/>
      <c r="VNZ50" s="168"/>
      <c r="VOA50" s="173"/>
      <c r="VOB50" s="168"/>
      <c r="VOC50" s="164"/>
      <c r="VOD50" s="167"/>
      <c r="VOE50" s="168"/>
      <c r="VOF50" s="172"/>
      <c r="VOG50" s="168"/>
      <c r="VOH50" s="168"/>
      <c r="VOI50" s="168"/>
      <c r="VOJ50" s="173"/>
      <c r="VOK50" s="168"/>
      <c r="VOL50" s="164"/>
      <c r="VOM50" s="167"/>
      <c r="VON50" s="168"/>
      <c r="VOO50" s="172"/>
      <c r="VOP50" s="168"/>
      <c r="VOQ50" s="168"/>
      <c r="VOR50" s="168"/>
      <c r="VOS50" s="173"/>
      <c r="VOT50" s="168"/>
      <c r="VOU50" s="164"/>
      <c r="VOV50" s="167"/>
      <c r="VOW50" s="168"/>
      <c r="VOX50" s="172"/>
      <c r="VOY50" s="168"/>
      <c r="VOZ50" s="168"/>
      <c r="VPA50" s="168"/>
      <c r="VPB50" s="173"/>
      <c r="VPC50" s="168"/>
      <c r="VPD50" s="164"/>
      <c r="VPE50" s="167"/>
      <c r="VPF50" s="168"/>
      <c r="VPG50" s="172"/>
      <c r="VPH50" s="168"/>
      <c r="VPI50" s="168"/>
      <c r="VPJ50" s="168"/>
      <c r="VPK50" s="173"/>
      <c r="VPL50" s="168"/>
      <c r="VPM50" s="164"/>
      <c r="VPN50" s="167"/>
      <c r="VPO50" s="168"/>
      <c r="VPP50" s="172"/>
      <c r="VPQ50" s="168"/>
      <c r="VPR50" s="168"/>
      <c r="VPS50" s="168"/>
      <c r="VPT50" s="173"/>
      <c r="VPU50" s="168"/>
      <c r="VPV50" s="164"/>
      <c r="VPW50" s="167"/>
      <c r="VPX50" s="168"/>
      <c r="VPY50" s="172"/>
      <c r="VPZ50" s="168"/>
      <c r="VQA50" s="168"/>
      <c r="VQB50" s="168"/>
      <c r="VQC50" s="173"/>
      <c r="VQD50" s="168"/>
      <c r="VQE50" s="164"/>
      <c r="VQF50" s="167"/>
      <c r="VQG50" s="168"/>
      <c r="VQH50" s="172"/>
      <c r="VQI50" s="168"/>
      <c r="VQJ50" s="168"/>
      <c r="VQK50" s="168"/>
      <c r="VQL50" s="173"/>
      <c r="VQM50" s="168"/>
      <c r="VQN50" s="164"/>
      <c r="VQO50" s="167"/>
      <c r="VQP50" s="168"/>
      <c r="VQQ50" s="172"/>
      <c r="VQR50" s="168"/>
      <c r="VQS50" s="168"/>
      <c r="VQT50" s="168"/>
      <c r="VQU50" s="173"/>
      <c r="VQV50" s="168"/>
      <c r="VQW50" s="164"/>
      <c r="VQX50" s="167"/>
      <c r="VQY50" s="168"/>
      <c r="VQZ50" s="172"/>
      <c r="VRA50" s="168"/>
      <c r="VRB50" s="168"/>
      <c r="VRC50" s="168"/>
      <c r="VRD50" s="173"/>
      <c r="VRE50" s="168"/>
      <c r="VRF50" s="164"/>
      <c r="VRG50" s="167"/>
      <c r="VRH50" s="168"/>
      <c r="VRI50" s="172"/>
      <c r="VRJ50" s="168"/>
      <c r="VRK50" s="168"/>
      <c r="VRL50" s="168"/>
      <c r="VRM50" s="173"/>
      <c r="VRN50" s="168"/>
      <c r="VRO50" s="164"/>
      <c r="VRP50" s="167"/>
      <c r="VRQ50" s="168"/>
      <c r="VRR50" s="172"/>
      <c r="VRS50" s="168"/>
      <c r="VRT50" s="168"/>
      <c r="VRU50" s="168"/>
      <c r="VRV50" s="173"/>
      <c r="VRW50" s="168"/>
      <c r="VRX50" s="164"/>
      <c r="VRY50" s="167"/>
      <c r="VRZ50" s="168"/>
      <c r="VSA50" s="172"/>
      <c r="VSB50" s="168"/>
      <c r="VSC50" s="168"/>
      <c r="VSD50" s="168"/>
      <c r="VSE50" s="173"/>
      <c r="VSF50" s="168"/>
      <c r="VSG50" s="164"/>
      <c r="VSH50" s="167"/>
      <c r="VSI50" s="168"/>
      <c r="VSJ50" s="172"/>
      <c r="VSK50" s="168"/>
      <c r="VSL50" s="168"/>
      <c r="VSM50" s="168"/>
      <c r="VSN50" s="173"/>
      <c r="VSO50" s="168"/>
      <c r="VSP50" s="164"/>
      <c r="VSQ50" s="167"/>
      <c r="VSR50" s="168"/>
      <c r="VSS50" s="172"/>
      <c r="VST50" s="168"/>
      <c r="VSU50" s="168"/>
      <c r="VSV50" s="168"/>
      <c r="VSW50" s="173"/>
      <c r="VSX50" s="168"/>
      <c r="VSY50" s="164"/>
      <c r="VSZ50" s="167"/>
      <c r="VTA50" s="168"/>
      <c r="VTB50" s="172"/>
      <c r="VTC50" s="168"/>
      <c r="VTD50" s="168"/>
      <c r="VTE50" s="168"/>
      <c r="VTF50" s="173"/>
      <c r="VTG50" s="168"/>
      <c r="VTH50" s="164"/>
      <c r="VTI50" s="167"/>
      <c r="VTJ50" s="168"/>
      <c r="VTK50" s="172"/>
      <c r="VTL50" s="168"/>
      <c r="VTM50" s="168"/>
      <c r="VTN50" s="168"/>
      <c r="VTO50" s="173"/>
      <c r="VTP50" s="168"/>
      <c r="VTQ50" s="164"/>
      <c r="VTR50" s="167"/>
      <c r="VTS50" s="168"/>
      <c r="VTT50" s="172"/>
      <c r="VTU50" s="168"/>
      <c r="VTV50" s="168"/>
      <c r="VTW50" s="168"/>
      <c r="VTX50" s="173"/>
      <c r="VTY50" s="168"/>
      <c r="VTZ50" s="164"/>
      <c r="VUA50" s="167"/>
      <c r="VUB50" s="168"/>
      <c r="VUC50" s="172"/>
      <c r="VUD50" s="168"/>
      <c r="VUE50" s="168"/>
      <c r="VUF50" s="168"/>
      <c r="VUG50" s="173"/>
      <c r="VUH50" s="168"/>
      <c r="VUI50" s="164"/>
      <c r="VUJ50" s="167"/>
      <c r="VUK50" s="168"/>
      <c r="VUL50" s="172"/>
      <c r="VUM50" s="168"/>
      <c r="VUN50" s="168"/>
      <c r="VUO50" s="168"/>
      <c r="VUP50" s="173"/>
      <c r="VUQ50" s="168"/>
      <c r="VUR50" s="164"/>
      <c r="VUS50" s="167"/>
      <c r="VUT50" s="168"/>
      <c r="VUU50" s="172"/>
      <c r="VUV50" s="168"/>
      <c r="VUW50" s="168"/>
      <c r="VUX50" s="168"/>
      <c r="VUY50" s="173"/>
      <c r="VUZ50" s="168"/>
      <c r="VVA50" s="164"/>
      <c r="VVB50" s="167"/>
      <c r="VVC50" s="168"/>
      <c r="VVD50" s="172"/>
      <c r="VVE50" s="168"/>
      <c r="VVF50" s="168"/>
      <c r="VVG50" s="168"/>
      <c r="VVH50" s="173"/>
      <c r="VVI50" s="168"/>
      <c r="VVJ50" s="164"/>
      <c r="VVK50" s="167"/>
      <c r="VVL50" s="168"/>
      <c r="VVM50" s="172"/>
      <c r="VVN50" s="168"/>
      <c r="VVO50" s="168"/>
      <c r="VVP50" s="168"/>
      <c r="VVQ50" s="173"/>
      <c r="VVR50" s="168"/>
      <c r="VVS50" s="164"/>
      <c r="VVT50" s="167"/>
      <c r="VVU50" s="168"/>
      <c r="VVV50" s="172"/>
      <c r="VVW50" s="168"/>
      <c r="VVX50" s="168"/>
      <c r="VVY50" s="168"/>
      <c r="VVZ50" s="173"/>
      <c r="VWA50" s="168"/>
      <c r="VWB50" s="164"/>
      <c r="VWC50" s="167"/>
      <c r="VWD50" s="168"/>
      <c r="VWE50" s="172"/>
      <c r="VWF50" s="168"/>
      <c r="VWG50" s="168"/>
      <c r="VWH50" s="168"/>
      <c r="VWI50" s="173"/>
      <c r="VWJ50" s="168"/>
      <c r="VWK50" s="164"/>
      <c r="VWL50" s="167"/>
      <c r="VWM50" s="168"/>
      <c r="VWN50" s="172"/>
      <c r="VWO50" s="168"/>
      <c r="VWP50" s="168"/>
      <c r="VWQ50" s="168"/>
      <c r="VWR50" s="173"/>
      <c r="VWS50" s="168"/>
      <c r="VWT50" s="164"/>
      <c r="VWU50" s="167"/>
      <c r="VWV50" s="168"/>
      <c r="VWW50" s="172"/>
      <c r="VWX50" s="168"/>
      <c r="VWY50" s="168"/>
      <c r="VWZ50" s="168"/>
      <c r="VXA50" s="173"/>
      <c r="VXB50" s="168"/>
      <c r="VXC50" s="164"/>
      <c r="VXD50" s="167"/>
      <c r="VXE50" s="168"/>
      <c r="VXF50" s="172"/>
      <c r="VXG50" s="168"/>
      <c r="VXH50" s="168"/>
      <c r="VXI50" s="168"/>
      <c r="VXJ50" s="173"/>
      <c r="VXK50" s="168"/>
      <c r="VXL50" s="164"/>
      <c r="VXM50" s="167"/>
      <c r="VXN50" s="168"/>
      <c r="VXO50" s="172"/>
      <c r="VXP50" s="168"/>
      <c r="VXQ50" s="168"/>
      <c r="VXR50" s="168"/>
      <c r="VXS50" s="173"/>
      <c r="VXT50" s="168"/>
      <c r="VXU50" s="164"/>
      <c r="VXV50" s="167"/>
      <c r="VXW50" s="168"/>
      <c r="VXX50" s="172"/>
      <c r="VXY50" s="168"/>
      <c r="VXZ50" s="168"/>
      <c r="VYA50" s="168"/>
      <c r="VYB50" s="173"/>
      <c r="VYC50" s="168"/>
      <c r="VYD50" s="164"/>
      <c r="VYE50" s="167"/>
      <c r="VYF50" s="168"/>
      <c r="VYG50" s="172"/>
      <c r="VYH50" s="168"/>
      <c r="VYI50" s="168"/>
      <c r="VYJ50" s="168"/>
      <c r="VYK50" s="173"/>
      <c r="VYL50" s="168"/>
      <c r="VYM50" s="164"/>
      <c r="VYN50" s="167"/>
      <c r="VYO50" s="168"/>
      <c r="VYP50" s="172"/>
      <c r="VYQ50" s="168"/>
      <c r="VYR50" s="168"/>
      <c r="VYS50" s="168"/>
      <c r="VYT50" s="173"/>
      <c r="VYU50" s="168"/>
      <c r="VYV50" s="164"/>
      <c r="VYW50" s="167"/>
      <c r="VYX50" s="168"/>
      <c r="VYY50" s="172"/>
      <c r="VYZ50" s="168"/>
      <c r="VZA50" s="168"/>
      <c r="VZB50" s="168"/>
      <c r="VZC50" s="173"/>
      <c r="VZD50" s="168"/>
      <c r="VZE50" s="164"/>
      <c r="VZF50" s="167"/>
      <c r="VZG50" s="168"/>
      <c r="VZH50" s="172"/>
      <c r="VZI50" s="168"/>
      <c r="VZJ50" s="168"/>
      <c r="VZK50" s="168"/>
      <c r="VZL50" s="173"/>
      <c r="VZM50" s="168"/>
      <c r="VZN50" s="164"/>
      <c r="VZO50" s="167"/>
      <c r="VZP50" s="168"/>
      <c r="VZQ50" s="172"/>
      <c r="VZR50" s="168"/>
      <c r="VZS50" s="168"/>
      <c r="VZT50" s="168"/>
      <c r="VZU50" s="173"/>
      <c r="VZV50" s="168"/>
      <c r="VZW50" s="164"/>
      <c r="VZX50" s="167"/>
      <c r="VZY50" s="168"/>
      <c r="VZZ50" s="172"/>
      <c r="WAA50" s="168"/>
      <c r="WAB50" s="168"/>
      <c r="WAC50" s="168"/>
      <c r="WAD50" s="173"/>
      <c r="WAE50" s="168"/>
      <c r="WAF50" s="164"/>
      <c r="WAG50" s="167"/>
      <c r="WAH50" s="168"/>
      <c r="WAI50" s="172"/>
      <c r="WAJ50" s="168"/>
      <c r="WAK50" s="168"/>
      <c r="WAL50" s="168"/>
      <c r="WAM50" s="173"/>
      <c r="WAN50" s="168"/>
      <c r="WAO50" s="164"/>
      <c r="WAP50" s="167"/>
      <c r="WAQ50" s="168"/>
      <c r="WAR50" s="172"/>
      <c r="WAS50" s="168"/>
      <c r="WAT50" s="168"/>
      <c r="WAU50" s="168"/>
      <c r="WAV50" s="173"/>
      <c r="WAW50" s="168"/>
      <c r="WAX50" s="164"/>
      <c r="WAY50" s="167"/>
      <c r="WAZ50" s="168"/>
      <c r="WBA50" s="172"/>
      <c r="WBB50" s="168"/>
      <c r="WBC50" s="168"/>
      <c r="WBD50" s="168"/>
      <c r="WBE50" s="173"/>
      <c r="WBF50" s="168"/>
      <c r="WBG50" s="164"/>
      <c r="WBH50" s="167"/>
      <c r="WBI50" s="168"/>
      <c r="WBJ50" s="172"/>
      <c r="WBK50" s="168"/>
      <c r="WBL50" s="168"/>
      <c r="WBM50" s="168"/>
      <c r="WBN50" s="173"/>
      <c r="WBO50" s="168"/>
      <c r="WBP50" s="164"/>
      <c r="WBQ50" s="167"/>
      <c r="WBR50" s="168"/>
      <c r="WBS50" s="172"/>
      <c r="WBT50" s="168"/>
      <c r="WBU50" s="168"/>
      <c r="WBV50" s="168"/>
      <c r="WBW50" s="173"/>
      <c r="WBX50" s="168"/>
      <c r="WBY50" s="164"/>
      <c r="WBZ50" s="167"/>
      <c r="WCA50" s="168"/>
      <c r="WCB50" s="172"/>
      <c r="WCC50" s="168"/>
      <c r="WCD50" s="168"/>
      <c r="WCE50" s="168"/>
      <c r="WCF50" s="173"/>
      <c r="WCG50" s="168"/>
      <c r="WCH50" s="164"/>
      <c r="WCI50" s="167"/>
      <c r="WCJ50" s="168"/>
      <c r="WCK50" s="172"/>
      <c r="WCL50" s="168"/>
      <c r="WCM50" s="168"/>
      <c r="WCN50" s="168"/>
      <c r="WCO50" s="173"/>
      <c r="WCP50" s="168"/>
      <c r="WCQ50" s="164"/>
      <c r="WCR50" s="167"/>
      <c r="WCS50" s="168"/>
      <c r="WCT50" s="172"/>
      <c r="WCU50" s="168"/>
      <c r="WCV50" s="168"/>
      <c r="WCW50" s="168"/>
      <c r="WCX50" s="173"/>
      <c r="WCY50" s="168"/>
      <c r="WCZ50" s="164"/>
      <c r="WDA50" s="167"/>
      <c r="WDB50" s="168"/>
      <c r="WDC50" s="172"/>
      <c r="WDD50" s="168"/>
      <c r="WDE50" s="168"/>
      <c r="WDF50" s="168"/>
      <c r="WDG50" s="173"/>
      <c r="WDH50" s="168"/>
      <c r="WDI50" s="164"/>
      <c r="WDJ50" s="167"/>
      <c r="WDK50" s="168"/>
      <c r="WDL50" s="172"/>
      <c r="WDM50" s="168"/>
      <c r="WDN50" s="168"/>
      <c r="WDO50" s="168"/>
      <c r="WDP50" s="173"/>
      <c r="WDQ50" s="168"/>
      <c r="WDR50" s="164"/>
      <c r="WDS50" s="167"/>
      <c r="WDT50" s="168"/>
      <c r="WDU50" s="172"/>
      <c r="WDV50" s="168"/>
      <c r="WDW50" s="168"/>
      <c r="WDX50" s="168"/>
      <c r="WDY50" s="173"/>
      <c r="WDZ50" s="168"/>
      <c r="WEA50" s="164"/>
      <c r="WEB50" s="167"/>
      <c r="WEC50" s="168"/>
      <c r="WED50" s="172"/>
      <c r="WEE50" s="168"/>
      <c r="WEF50" s="168"/>
      <c r="WEG50" s="168"/>
      <c r="WEH50" s="173"/>
      <c r="WEI50" s="168"/>
      <c r="WEJ50" s="164"/>
      <c r="WEK50" s="167"/>
      <c r="WEL50" s="168"/>
      <c r="WEM50" s="172"/>
      <c r="WEN50" s="168"/>
      <c r="WEO50" s="168"/>
      <c r="WEP50" s="168"/>
      <c r="WEQ50" s="173"/>
      <c r="WER50" s="168"/>
      <c r="WES50" s="164"/>
      <c r="WET50" s="167"/>
      <c r="WEU50" s="168"/>
      <c r="WEV50" s="172"/>
      <c r="WEW50" s="168"/>
      <c r="WEX50" s="168"/>
      <c r="WEY50" s="168"/>
      <c r="WEZ50" s="173"/>
      <c r="WFA50" s="168"/>
      <c r="WFB50" s="164"/>
      <c r="WFC50" s="167"/>
      <c r="WFD50" s="168"/>
      <c r="WFE50" s="172"/>
      <c r="WFF50" s="168"/>
      <c r="WFG50" s="168"/>
      <c r="WFH50" s="168"/>
      <c r="WFI50" s="173"/>
      <c r="WFJ50" s="168"/>
      <c r="WFK50" s="164"/>
      <c r="WFL50" s="167"/>
      <c r="WFM50" s="168"/>
      <c r="WFN50" s="172"/>
      <c r="WFO50" s="168"/>
      <c r="WFP50" s="168"/>
      <c r="WFQ50" s="168"/>
      <c r="WFR50" s="173"/>
      <c r="WFS50" s="168"/>
      <c r="WFT50" s="164"/>
      <c r="WFU50" s="167"/>
      <c r="WFV50" s="168"/>
      <c r="WFW50" s="172"/>
      <c r="WFX50" s="168"/>
      <c r="WFY50" s="168"/>
      <c r="WFZ50" s="168"/>
      <c r="WGA50" s="173"/>
      <c r="WGB50" s="168"/>
      <c r="WGC50" s="164"/>
      <c r="WGD50" s="167"/>
      <c r="WGE50" s="168"/>
      <c r="WGF50" s="172"/>
      <c r="WGG50" s="168"/>
      <c r="WGH50" s="168"/>
      <c r="WGI50" s="168"/>
      <c r="WGJ50" s="173"/>
      <c r="WGK50" s="168"/>
      <c r="WGL50" s="164"/>
      <c r="WGM50" s="167"/>
      <c r="WGN50" s="168"/>
      <c r="WGO50" s="172"/>
      <c r="WGP50" s="168"/>
      <c r="WGQ50" s="168"/>
      <c r="WGR50" s="168"/>
      <c r="WGS50" s="173"/>
      <c r="WGT50" s="168"/>
      <c r="WGU50" s="164"/>
      <c r="WGV50" s="167"/>
      <c r="WGW50" s="168"/>
      <c r="WGX50" s="172"/>
      <c r="WGY50" s="168"/>
      <c r="WGZ50" s="168"/>
      <c r="WHA50" s="168"/>
      <c r="WHB50" s="173"/>
      <c r="WHC50" s="168"/>
      <c r="WHD50" s="164"/>
      <c r="WHE50" s="167"/>
      <c r="WHF50" s="168"/>
      <c r="WHG50" s="172"/>
      <c r="WHH50" s="168"/>
      <c r="WHI50" s="168"/>
      <c r="WHJ50" s="168"/>
      <c r="WHK50" s="173"/>
      <c r="WHL50" s="168"/>
      <c r="WHM50" s="164"/>
      <c r="WHN50" s="167"/>
      <c r="WHO50" s="168"/>
      <c r="WHP50" s="172"/>
      <c r="WHQ50" s="168"/>
      <c r="WHR50" s="168"/>
      <c r="WHS50" s="168"/>
      <c r="WHT50" s="173"/>
      <c r="WHU50" s="168"/>
      <c r="WHV50" s="164"/>
      <c r="WHW50" s="167"/>
      <c r="WHX50" s="168"/>
      <c r="WHY50" s="172"/>
      <c r="WHZ50" s="168"/>
      <c r="WIA50" s="168"/>
      <c r="WIB50" s="168"/>
      <c r="WIC50" s="173"/>
      <c r="WID50" s="168"/>
      <c r="WIE50" s="164"/>
      <c r="WIF50" s="167"/>
      <c r="WIG50" s="168"/>
      <c r="WIH50" s="172"/>
      <c r="WII50" s="168"/>
      <c r="WIJ50" s="168"/>
      <c r="WIK50" s="168"/>
      <c r="WIL50" s="173"/>
      <c r="WIM50" s="168"/>
      <c r="WIN50" s="164"/>
      <c r="WIO50" s="167"/>
      <c r="WIP50" s="168"/>
      <c r="WIQ50" s="172"/>
      <c r="WIR50" s="168"/>
      <c r="WIS50" s="168"/>
      <c r="WIT50" s="168"/>
      <c r="WIU50" s="173"/>
      <c r="WIV50" s="168"/>
      <c r="WIW50" s="164"/>
      <c r="WIX50" s="167"/>
      <c r="WIY50" s="168"/>
      <c r="WIZ50" s="172"/>
      <c r="WJA50" s="168"/>
      <c r="WJB50" s="168"/>
      <c r="WJC50" s="168"/>
      <c r="WJD50" s="173"/>
      <c r="WJE50" s="168"/>
      <c r="WJF50" s="164"/>
      <c r="WJG50" s="167"/>
      <c r="WJH50" s="168"/>
      <c r="WJI50" s="172"/>
      <c r="WJJ50" s="168"/>
      <c r="WJK50" s="168"/>
      <c r="WJL50" s="168"/>
      <c r="WJM50" s="173"/>
      <c r="WJN50" s="168"/>
      <c r="WJO50" s="164"/>
      <c r="WJP50" s="167"/>
      <c r="WJQ50" s="168"/>
      <c r="WJR50" s="172"/>
      <c r="WJS50" s="168"/>
      <c r="WJT50" s="168"/>
      <c r="WJU50" s="168"/>
      <c r="WJV50" s="173"/>
      <c r="WJW50" s="168"/>
      <c r="WJX50" s="164"/>
      <c r="WJY50" s="167"/>
      <c r="WJZ50" s="168"/>
      <c r="WKA50" s="172"/>
      <c r="WKB50" s="168"/>
      <c r="WKC50" s="168"/>
      <c r="WKD50" s="168"/>
      <c r="WKE50" s="173"/>
      <c r="WKF50" s="168"/>
      <c r="WKG50" s="164"/>
      <c r="WKH50" s="167"/>
      <c r="WKI50" s="168"/>
      <c r="WKJ50" s="172"/>
      <c r="WKK50" s="168"/>
      <c r="WKL50" s="168"/>
      <c r="WKM50" s="168"/>
      <c r="WKN50" s="173"/>
      <c r="WKO50" s="168"/>
      <c r="WKP50" s="164"/>
      <c r="WKQ50" s="167"/>
      <c r="WKR50" s="168"/>
      <c r="WKS50" s="172"/>
      <c r="WKT50" s="168"/>
      <c r="WKU50" s="168"/>
      <c r="WKV50" s="168"/>
      <c r="WKW50" s="173"/>
      <c r="WKX50" s="168"/>
      <c r="WKY50" s="164"/>
      <c r="WKZ50" s="167"/>
      <c r="WLA50" s="168"/>
      <c r="WLB50" s="172"/>
      <c r="WLC50" s="168"/>
      <c r="WLD50" s="168"/>
      <c r="WLE50" s="168"/>
      <c r="WLF50" s="173"/>
      <c r="WLG50" s="168"/>
      <c r="WLH50" s="164"/>
      <c r="WLI50" s="167"/>
      <c r="WLJ50" s="168"/>
      <c r="WLK50" s="172"/>
      <c r="WLL50" s="168"/>
      <c r="WLM50" s="168"/>
      <c r="WLN50" s="168"/>
      <c r="WLO50" s="173"/>
      <c r="WLP50" s="168"/>
      <c r="WLQ50" s="164"/>
      <c r="WLR50" s="167"/>
      <c r="WLS50" s="168"/>
      <c r="WLT50" s="172"/>
      <c r="WLU50" s="168"/>
      <c r="WLV50" s="168"/>
      <c r="WLW50" s="168"/>
      <c r="WLX50" s="173"/>
      <c r="WLY50" s="168"/>
      <c r="WLZ50" s="164"/>
      <c r="WMA50" s="167"/>
      <c r="WMB50" s="168"/>
      <c r="WMC50" s="172"/>
      <c r="WMD50" s="168"/>
      <c r="WME50" s="168"/>
      <c r="WMF50" s="168"/>
      <c r="WMG50" s="173"/>
      <c r="WMH50" s="168"/>
      <c r="WMI50" s="164"/>
      <c r="WMJ50" s="167"/>
      <c r="WMK50" s="168"/>
      <c r="WML50" s="172"/>
      <c r="WMM50" s="168"/>
      <c r="WMN50" s="168"/>
      <c r="WMO50" s="168"/>
      <c r="WMP50" s="173"/>
      <c r="WMQ50" s="168"/>
      <c r="WMR50" s="164"/>
      <c r="WMS50" s="167"/>
      <c r="WMT50" s="168"/>
      <c r="WMU50" s="172"/>
      <c r="WMV50" s="168"/>
      <c r="WMW50" s="168"/>
      <c r="WMX50" s="168"/>
      <c r="WMY50" s="173"/>
      <c r="WMZ50" s="168"/>
      <c r="WNA50" s="164"/>
      <c r="WNB50" s="167"/>
      <c r="WNC50" s="168"/>
      <c r="WND50" s="172"/>
      <c r="WNE50" s="168"/>
      <c r="WNF50" s="168"/>
      <c r="WNG50" s="168"/>
      <c r="WNH50" s="173"/>
      <c r="WNI50" s="168"/>
      <c r="WNJ50" s="164"/>
      <c r="WNK50" s="167"/>
      <c r="WNL50" s="168"/>
      <c r="WNM50" s="172"/>
      <c r="WNN50" s="168"/>
      <c r="WNO50" s="168"/>
      <c r="WNP50" s="168"/>
      <c r="WNQ50" s="173"/>
      <c r="WNR50" s="168"/>
      <c r="WNS50" s="164"/>
      <c r="WNT50" s="167"/>
      <c r="WNU50" s="168"/>
      <c r="WNV50" s="172"/>
      <c r="WNW50" s="168"/>
      <c r="WNX50" s="168"/>
      <c r="WNY50" s="168"/>
      <c r="WNZ50" s="173"/>
      <c r="WOA50" s="168"/>
      <c r="WOB50" s="164"/>
      <c r="WOC50" s="167"/>
      <c r="WOD50" s="168"/>
      <c r="WOE50" s="172"/>
      <c r="WOF50" s="168"/>
      <c r="WOG50" s="168"/>
      <c r="WOH50" s="168"/>
      <c r="WOI50" s="173"/>
      <c r="WOJ50" s="168"/>
      <c r="WOK50" s="164"/>
      <c r="WOL50" s="167"/>
      <c r="WOM50" s="168"/>
      <c r="WON50" s="172"/>
      <c r="WOO50" s="168"/>
      <c r="WOP50" s="168"/>
      <c r="WOQ50" s="168"/>
      <c r="WOR50" s="173"/>
      <c r="WOS50" s="168"/>
      <c r="WOT50" s="164"/>
      <c r="WOU50" s="167"/>
      <c r="WOV50" s="168"/>
      <c r="WOW50" s="172"/>
      <c r="WOX50" s="168"/>
      <c r="WOY50" s="168"/>
      <c r="WOZ50" s="168"/>
      <c r="WPA50" s="173"/>
      <c r="WPB50" s="168"/>
      <c r="WPC50" s="164"/>
      <c r="WPD50" s="167"/>
      <c r="WPE50" s="168"/>
      <c r="WPF50" s="172"/>
      <c r="WPG50" s="168"/>
      <c r="WPH50" s="168"/>
      <c r="WPI50" s="168"/>
      <c r="WPJ50" s="173"/>
      <c r="WPK50" s="168"/>
      <c r="WPL50" s="164"/>
      <c r="WPM50" s="167"/>
      <c r="WPN50" s="168"/>
      <c r="WPO50" s="172"/>
      <c r="WPP50" s="168"/>
      <c r="WPQ50" s="168"/>
      <c r="WPR50" s="168"/>
      <c r="WPS50" s="173"/>
      <c r="WPT50" s="168"/>
      <c r="WPU50" s="164"/>
      <c r="WPV50" s="167"/>
      <c r="WPW50" s="168"/>
      <c r="WPX50" s="172"/>
      <c r="WPY50" s="168"/>
      <c r="WPZ50" s="168"/>
      <c r="WQA50" s="168"/>
      <c r="WQB50" s="173"/>
      <c r="WQC50" s="168"/>
      <c r="WQD50" s="164"/>
      <c r="WQE50" s="167"/>
      <c r="WQF50" s="168"/>
      <c r="WQG50" s="172"/>
      <c r="WQH50" s="168"/>
      <c r="WQI50" s="168"/>
      <c r="WQJ50" s="168"/>
      <c r="WQK50" s="173"/>
      <c r="WQL50" s="168"/>
      <c r="WQM50" s="164"/>
      <c r="WQN50" s="167"/>
      <c r="WQO50" s="168"/>
      <c r="WQP50" s="172"/>
      <c r="WQQ50" s="168"/>
      <c r="WQR50" s="168"/>
      <c r="WQS50" s="168"/>
      <c r="WQT50" s="173"/>
      <c r="WQU50" s="168"/>
      <c r="WQV50" s="164"/>
      <c r="WQW50" s="167"/>
      <c r="WQX50" s="168"/>
      <c r="WQY50" s="172"/>
      <c r="WQZ50" s="168"/>
      <c r="WRA50" s="168"/>
      <c r="WRB50" s="168"/>
      <c r="WRC50" s="173"/>
      <c r="WRD50" s="168"/>
      <c r="WRE50" s="164"/>
      <c r="WRF50" s="167"/>
      <c r="WRG50" s="168"/>
      <c r="WRH50" s="172"/>
      <c r="WRI50" s="168"/>
      <c r="WRJ50" s="168"/>
      <c r="WRK50" s="168"/>
      <c r="WRL50" s="173"/>
      <c r="WRM50" s="168"/>
      <c r="WRN50" s="164"/>
      <c r="WRO50" s="167"/>
      <c r="WRP50" s="168"/>
      <c r="WRQ50" s="172"/>
      <c r="WRR50" s="168"/>
      <c r="WRS50" s="168"/>
      <c r="WRT50" s="168"/>
      <c r="WRU50" s="173"/>
      <c r="WRV50" s="168"/>
      <c r="WRW50" s="164"/>
      <c r="WRX50" s="167"/>
      <c r="WRY50" s="168"/>
      <c r="WRZ50" s="172"/>
      <c r="WSA50" s="168"/>
      <c r="WSB50" s="168"/>
      <c r="WSC50" s="168"/>
      <c r="WSD50" s="173"/>
      <c r="WSE50" s="168"/>
      <c r="WSF50" s="164"/>
      <c r="WSG50" s="167"/>
      <c r="WSH50" s="168"/>
      <c r="WSI50" s="172"/>
      <c r="WSJ50" s="168"/>
      <c r="WSK50" s="168"/>
      <c r="WSL50" s="168"/>
      <c r="WSM50" s="173"/>
      <c r="WSN50" s="168"/>
      <c r="WSO50" s="164"/>
      <c r="WSP50" s="167"/>
      <c r="WSQ50" s="168"/>
      <c r="WSR50" s="172"/>
      <c r="WSS50" s="168"/>
      <c r="WST50" s="168"/>
      <c r="WSU50" s="168"/>
      <c r="WSV50" s="173"/>
      <c r="WSW50" s="168"/>
      <c r="WSX50" s="164"/>
      <c r="WSY50" s="167"/>
      <c r="WSZ50" s="168"/>
      <c r="WTA50" s="172"/>
      <c r="WTB50" s="168"/>
      <c r="WTC50" s="168"/>
      <c r="WTD50" s="168"/>
      <c r="WTE50" s="173"/>
      <c r="WTF50" s="168"/>
      <c r="WTG50" s="164"/>
      <c r="WTH50" s="167"/>
      <c r="WTI50" s="168"/>
      <c r="WTJ50" s="172"/>
      <c r="WTK50" s="168"/>
      <c r="WTL50" s="168"/>
      <c r="WTM50" s="168"/>
      <c r="WTN50" s="173"/>
      <c r="WTO50" s="168"/>
      <c r="WTP50" s="164"/>
      <c r="WTQ50" s="167"/>
      <c r="WTR50" s="168"/>
      <c r="WTS50" s="172"/>
      <c r="WTT50" s="168"/>
      <c r="WTU50" s="168"/>
      <c r="WTV50" s="168"/>
      <c r="WTW50" s="173"/>
      <c r="WTX50" s="168"/>
      <c r="WTY50" s="164"/>
      <c r="WTZ50" s="167"/>
      <c r="WUA50" s="168"/>
      <c r="WUB50" s="172"/>
      <c r="WUC50" s="168"/>
      <c r="WUD50" s="168"/>
      <c r="WUE50" s="168"/>
      <c r="WUF50" s="173"/>
      <c r="WUG50" s="168"/>
      <c r="WUH50" s="164"/>
      <c r="WUI50" s="167"/>
      <c r="WUJ50" s="168"/>
      <c r="WUK50" s="172"/>
      <c r="WUL50" s="168"/>
      <c r="WUM50" s="168"/>
      <c r="WUN50" s="168"/>
      <c r="WUO50" s="173"/>
      <c r="WUP50" s="168"/>
      <c r="WUQ50" s="164"/>
      <c r="WUR50" s="167"/>
      <c r="WUS50" s="168"/>
      <c r="WUT50" s="172"/>
      <c r="WUU50" s="168"/>
      <c r="WUV50" s="168"/>
      <c r="WUW50" s="168"/>
      <c r="WUX50" s="173"/>
      <c r="WUY50" s="168"/>
      <c r="WUZ50" s="164"/>
      <c r="WVA50" s="167"/>
      <c r="WVB50" s="168"/>
      <c r="WVC50" s="172"/>
      <c r="WVD50" s="168"/>
      <c r="WVE50" s="168"/>
      <c r="WVF50" s="168"/>
      <c r="WVG50" s="173"/>
      <c r="WVH50" s="168"/>
      <c r="WVI50" s="164"/>
      <c r="WVJ50" s="167"/>
      <c r="WVK50" s="168"/>
      <c r="WVL50" s="172"/>
      <c r="WVM50" s="168"/>
      <c r="WVN50" s="168"/>
      <c r="WVO50" s="168"/>
      <c r="WVP50" s="173"/>
      <c r="WVQ50" s="168"/>
      <c r="WVR50" s="164"/>
      <c r="WVS50" s="167"/>
      <c r="WVT50" s="168"/>
      <c r="WVU50" s="172"/>
      <c r="WVV50" s="168"/>
      <c r="WVW50" s="168"/>
      <c r="WVX50" s="168"/>
      <c r="WVY50" s="173"/>
      <c r="WVZ50" s="168"/>
      <c r="WWA50" s="164"/>
      <c r="WWB50" s="167"/>
      <c r="WWC50" s="168"/>
      <c r="WWD50" s="172"/>
      <c r="WWE50" s="168"/>
      <c r="WWF50" s="168"/>
      <c r="WWG50" s="168"/>
      <c r="WWH50" s="173"/>
      <c r="WWI50" s="168"/>
      <c r="WWJ50" s="164"/>
      <c r="WWK50" s="167"/>
      <c r="WWL50" s="168"/>
      <c r="WWM50" s="172"/>
      <c r="WWN50" s="168"/>
      <c r="WWO50" s="168"/>
      <c r="WWP50" s="168"/>
      <c r="WWQ50" s="173"/>
      <c r="WWR50" s="168"/>
      <c r="WWS50" s="164"/>
      <c r="WWT50" s="167"/>
      <c r="WWU50" s="168"/>
      <c r="WWV50" s="172"/>
      <c r="WWW50" s="168"/>
      <c r="WWX50" s="168"/>
      <c r="WWY50" s="168"/>
      <c r="WWZ50" s="173"/>
      <c r="WXA50" s="168"/>
      <c r="WXB50" s="164"/>
      <c r="WXC50" s="167"/>
      <c r="WXD50" s="168"/>
      <c r="WXE50" s="172"/>
      <c r="WXF50" s="168"/>
      <c r="WXG50" s="168"/>
      <c r="WXH50" s="168"/>
      <c r="WXI50" s="173"/>
      <c r="WXJ50" s="168"/>
      <c r="WXK50" s="164"/>
      <c r="WXL50" s="167"/>
      <c r="WXM50" s="168"/>
      <c r="WXN50" s="172"/>
      <c r="WXO50" s="168"/>
      <c r="WXP50" s="168"/>
      <c r="WXQ50" s="168"/>
      <c r="WXR50" s="173"/>
      <c r="WXS50" s="168"/>
      <c r="WXT50" s="164"/>
      <c r="WXU50" s="167"/>
      <c r="WXV50" s="168"/>
      <c r="WXW50" s="172"/>
      <c r="WXX50" s="168"/>
      <c r="WXY50" s="168"/>
      <c r="WXZ50" s="168"/>
      <c r="WYA50" s="173"/>
      <c r="WYB50" s="168"/>
      <c r="WYC50" s="164"/>
      <c r="WYD50" s="167"/>
      <c r="WYE50" s="168"/>
      <c r="WYF50" s="172"/>
      <c r="WYG50" s="168"/>
      <c r="WYH50" s="168"/>
      <c r="WYI50" s="168"/>
      <c r="WYJ50" s="173"/>
      <c r="WYK50" s="168"/>
      <c r="WYL50" s="164"/>
      <c r="WYM50" s="167"/>
      <c r="WYN50" s="168"/>
      <c r="WYO50" s="172"/>
      <c r="WYP50" s="168"/>
      <c r="WYQ50" s="168"/>
      <c r="WYR50" s="168"/>
      <c r="WYS50" s="173"/>
      <c r="WYT50" s="168"/>
      <c r="WYU50" s="164"/>
      <c r="WYV50" s="167"/>
      <c r="WYW50" s="168"/>
      <c r="WYX50" s="172"/>
      <c r="WYY50" s="168"/>
      <c r="WYZ50" s="168"/>
      <c r="WZA50" s="168"/>
      <c r="WZB50" s="173"/>
      <c r="WZC50" s="168"/>
      <c r="WZD50" s="164"/>
      <c r="WZE50" s="167"/>
      <c r="WZF50" s="168"/>
      <c r="WZG50" s="172"/>
      <c r="WZH50" s="168"/>
      <c r="WZI50" s="168"/>
      <c r="WZJ50" s="168"/>
      <c r="WZK50" s="173"/>
      <c r="WZL50" s="168"/>
      <c r="WZM50" s="164"/>
      <c r="WZN50" s="167"/>
      <c r="WZO50" s="168"/>
      <c r="WZP50" s="172"/>
      <c r="WZQ50" s="168"/>
      <c r="WZR50" s="168"/>
      <c r="WZS50" s="168"/>
      <c r="WZT50" s="173"/>
      <c r="WZU50" s="168"/>
      <c r="WZV50" s="164"/>
      <c r="WZW50" s="167"/>
      <c r="WZX50" s="168"/>
      <c r="WZY50" s="172"/>
      <c r="WZZ50" s="168"/>
      <c r="XAA50" s="168"/>
      <c r="XAB50" s="168"/>
      <c r="XAC50" s="173"/>
      <c r="XAD50" s="168"/>
      <c r="XAE50" s="164"/>
      <c r="XAF50" s="167"/>
      <c r="XAG50" s="168"/>
      <c r="XAH50" s="172"/>
      <c r="XAI50" s="168"/>
      <c r="XAJ50" s="168"/>
      <c r="XAK50" s="168"/>
      <c r="XAL50" s="173"/>
      <c r="XAM50" s="168"/>
      <c r="XAN50" s="164"/>
      <c r="XAO50" s="167"/>
      <c r="XAP50" s="168"/>
      <c r="XAQ50" s="172"/>
      <c r="XAR50" s="168"/>
      <c r="XAS50" s="168"/>
      <c r="XAT50" s="168"/>
      <c r="XAU50" s="173"/>
      <c r="XAV50" s="168"/>
      <c r="XAW50" s="164"/>
      <c r="XAX50" s="167"/>
      <c r="XAY50" s="168"/>
      <c r="XAZ50" s="172"/>
      <c r="XBA50" s="168"/>
      <c r="XBB50" s="168"/>
      <c r="XBC50" s="168"/>
      <c r="XBD50" s="173"/>
      <c r="XBE50" s="168"/>
      <c r="XBF50" s="164"/>
      <c r="XBG50" s="167"/>
      <c r="XBH50" s="168"/>
      <c r="XBI50" s="172"/>
      <c r="XBJ50" s="168"/>
      <c r="XBK50" s="168"/>
      <c r="XBL50" s="168"/>
      <c r="XBM50" s="173"/>
      <c r="XBN50" s="168"/>
      <c r="XBO50" s="164"/>
      <c r="XBP50" s="167"/>
      <c r="XBQ50" s="168"/>
      <c r="XBR50" s="172"/>
      <c r="XBS50" s="168"/>
      <c r="XBT50" s="168"/>
      <c r="XBU50" s="168"/>
      <c r="XBV50" s="173"/>
      <c r="XBW50" s="168"/>
      <c r="XBX50" s="164"/>
      <c r="XBY50" s="167"/>
      <c r="XBZ50" s="168"/>
      <c r="XCA50" s="172"/>
      <c r="XCB50" s="168"/>
      <c r="XCC50" s="168"/>
      <c r="XCD50" s="168"/>
      <c r="XCE50" s="173"/>
      <c r="XCF50" s="168"/>
      <c r="XCG50" s="164"/>
      <c r="XCH50" s="167"/>
      <c r="XCI50" s="168"/>
      <c r="XCJ50" s="172"/>
      <c r="XCK50" s="168"/>
      <c r="XCL50" s="168"/>
      <c r="XCM50" s="168"/>
      <c r="XCN50" s="173"/>
      <c r="XCO50" s="168"/>
      <c r="XCP50" s="164"/>
      <c r="XCQ50" s="167"/>
      <c r="XCR50" s="168"/>
      <c r="XCS50" s="172"/>
      <c r="XCT50" s="168"/>
      <c r="XCU50" s="168"/>
      <c r="XCV50" s="168"/>
      <c r="XCW50" s="173"/>
      <c r="XCX50" s="168"/>
      <c r="XCY50" s="164"/>
      <c r="XCZ50" s="167"/>
      <c r="XDA50" s="168"/>
      <c r="XDB50" s="172"/>
      <c r="XDC50" s="168"/>
      <c r="XDD50" s="168"/>
      <c r="XDE50" s="168"/>
      <c r="XDF50" s="173"/>
      <c r="XDG50" s="168"/>
      <c r="XDH50" s="164"/>
      <c r="XDI50" s="167"/>
      <c r="XDJ50" s="168"/>
      <c r="XDK50" s="172"/>
      <c r="XDL50" s="168"/>
      <c r="XDM50" s="168"/>
      <c r="XDN50" s="168"/>
      <c r="XDO50" s="173"/>
      <c r="XDP50" s="168"/>
      <c r="XDQ50" s="164"/>
      <c r="XDR50" s="167"/>
      <c r="XDS50" s="168"/>
      <c r="XDT50" s="172"/>
      <c r="XDU50" s="168"/>
      <c r="XDV50" s="168"/>
      <c r="XDW50" s="168"/>
      <c r="XDX50" s="173"/>
      <c r="XDY50" s="168"/>
      <c r="XDZ50" s="164"/>
      <c r="XEA50" s="167"/>
      <c r="XEB50" s="168"/>
      <c r="XEC50" s="172"/>
      <c r="XED50" s="168"/>
      <c r="XEE50" s="168"/>
      <c r="XEF50" s="168"/>
      <c r="XEG50" s="173"/>
      <c r="XEH50" s="168"/>
      <c r="XEI50" s="164"/>
      <c r="XEJ50" s="167"/>
      <c r="XEK50" s="168"/>
      <c r="XEL50" s="172"/>
      <c r="XEM50" s="168"/>
      <c r="XEN50" s="168"/>
      <c r="XEO50" s="168"/>
      <c r="XEP50" s="173"/>
      <c r="XEQ50" s="168"/>
      <c r="XER50" s="164"/>
      <c r="XES50" s="167"/>
      <c r="XET50" s="168"/>
      <c r="XEU50" s="172"/>
      <c r="XEV50" s="168"/>
      <c r="XEW50" s="168"/>
      <c r="XEX50" s="168"/>
      <c r="XEY50" s="173"/>
      <c r="XEZ50" s="168"/>
      <c r="XFA50" s="164"/>
      <c r="XFB50" s="167"/>
      <c r="XFC50" s="168"/>
      <c r="XFD50" s="172"/>
    </row>
    <row r="51" spans="2:16384" s="134" customFormat="1" ht="24.95" customHeight="1">
      <c r="B51" s="147"/>
      <c r="C51" s="147" t="s">
        <v>454</v>
      </c>
      <c r="D51" s="239">
        <v>0</v>
      </c>
      <c r="E51" s="239">
        <v>0</v>
      </c>
      <c r="F51" s="239">
        <v>0</v>
      </c>
      <c r="G51" s="239">
        <v>0</v>
      </c>
      <c r="H51" s="239">
        <v>15</v>
      </c>
      <c r="I51" s="181">
        <f t="shared" ref="I51" si="4">H51-G51</f>
        <v>15</v>
      </c>
      <c r="J51" s="306">
        <f t="shared" ref="J51" si="5">IF(G51=0,0,(I51/G51)*100)</f>
        <v>0</v>
      </c>
      <c r="L51" s="175"/>
      <c r="M51" s="175"/>
      <c r="N51" s="175"/>
      <c r="O51" s="175"/>
      <c r="P51" s="175"/>
      <c r="Q51" s="177"/>
      <c r="R51" s="175"/>
      <c r="S51" s="146"/>
      <c r="T51" s="147"/>
      <c r="U51" s="175"/>
      <c r="V51" s="175"/>
      <c r="W51" s="175"/>
      <c r="X51" s="175"/>
      <c r="Y51" s="175"/>
      <c r="Z51" s="177"/>
      <c r="AA51" s="175"/>
      <c r="AB51" s="146"/>
      <c r="AC51" s="147"/>
      <c r="AD51" s="175"/>
      <c r="AE51" s="175"/>
      <c r="AF51" s="175"/>
      <c r="AG51" s="175"/>
      <c r="AH51" s="175"/>
      <c r="AI51" s="177"/>
      <c r="AJ51" s="175"/>
      <c r="AK51" s="146"/>
      <c r="AL51" s="147"/>
      <c r="AM51" s="175"/>
      <c r="AN51" s="175"/>
      <c r="AO51" s="175"/>
      <c r="AP51" s="175"/>
      <c r="AQ51" s="175"/>
      <c r="AR51" s="177"/>
      <c r="AS51" s="175"/>
      <c r="AT51" s="146"/>
      <c r="AU51" s="147"/>
      <c r="AV51" s="175"/>
      <c r="AW51" s="175"/>
      <c r="AX51" s="175"/>
      <c r="AY51" s="175"/>
      <c r="AZ51" s="175"/>
      <c r="BA51" s="177"/>
      <c r="BB51" s="175"/>
      <c r="BC51" s="146"/>
      <c r="BD51" s="147"/>
      <c r="BE51" s="175"/>
      <c r="BF51" s="175"/>
      <c r="BG51" s="175"/>
      <c r="BH51" s="175"/>
      <c r="BI51" s="175"/>
      <c r="BJ51" s="177"/>
      <c r="BK51" s="175"/>
      <c r="BL51" s="146"/>
      <c r="BM51" s="147"/>
      <c r="BN51" s="175"/>
      <c r="BO51" s="175"/>
      <c r="BP51" s="175"/>
      <c r="BQ51" s="175"/>
      <c r="BR51" s="175"/>
      <c r="BS51" s="177"/>
      <c r="BT51" s="175"/>
      <c r="BU51" s="146"/>
      <c r="BV51" s="147"/>
      <c r="BW51" s="175"/>
      <c r="BX51" s="175"/>
      <c r="BY51" s="175"/>
      <c r="BZ51" s="175"/>
      <c r="CA51" s="175"/>
      <c r="CB51" s="177"/>
      <c r="CC51" s="175"/>
      <c r="CD51" s="146"/>
      <c r="CE51" s="147"/>
      <c r="CF51" s="175"/>
      <c r="CG51" s="175"/>
      <c r="CH51" s="175"/>
      <c r="CI51" s="175"/>
      <c r="CJ51" s="175"/>
      <c r="CK51" s="177"/>
      <c r="CL51" s="175"/>
      <c r="CM51" s="146"/>
      <c r="CN51" s="147"/>
      <c r="CO51" s="175"/>
      <c r="CP51" s="175"/>
      <c r="CQ51" s="175"/>
      <c r="CR51" s="175"/>
      <c r="CS51" s="175"/>
      <c r="CT51" s="177"/>
      <c r="CU51" s="175"/>
      <c r="CV51" s="146"/>
      <c r="CW51" s="147"/>
      <c r="CX51" s="175"/>
      <c r="CY51" s="175"/>
      <c r="CZ51" s="175"/>
      <c r="DA51" s="175"/>
      <c r="DB51" s="175"/>
      <c r="DC51" s="177"/>
      <c r="DD51" s="175"/>
      <c r="DE51" s="146"/>
      <c r="DF51" s="147"/>
      <c r="DG51" s="175"/>
      <c r="DH51" s="175"/>
      <c r="DI51" s="175"/>
      <c r="DJ51" s="175"/>
      <c r="DK51" s="175"/>
      <c r="DL51" s="177"/>
      <c r="DM51" s="175"/>
      <c r="DN51" s="146"/>
      <c r="DO51" s="147"/>
      <c r="DP51" s="175"/>
      <c r="DQ51" s="175"/>
      <c r="DR51" s="175"/>
      <c r="DS51" s="175"/>
      <c r="DT51" s="175"/>
      <c r="DU51" s="177"/>
      <c r="DV51" s="175"/>
      <c r="DW51" s="146"/>
      <c r="DX51" s="147"/>
      <c r="DY51" s="175"/>
      <c r="DZ51" s="175"/>
      <c r="EA51" s="175"/>
      <c r="EB51" s="175"/>
      <c r="EC51" s="175"/>
      <c r="ED51" s="177"/>
      <c r="EE51" s="175"/>
      <c r="EF51" s="146"/>
      <c r="EG51" s="147"/>
      <c r="EH51" s="175"/>
      <c r="EI51" s="175"/>
      <c r="EJ51" s="175"/>
      <c r="EK51" s="175"/>
      <c r="EL51" s="175"/>
      <c r="EM51" s="177"/>
      <c r="EN51" s="175"/>
      <c r="EO51" s="146"/>
      <c r="EP51" s="147"/>
      <c r="EQ51" s="175"/>
      <c r="ER51" s="175"/>
      <c r="ES51" s="175"/>
      <c r="ET51" s="175"/>
      <c r="EU51" s="175"/>
      <c r="EV51" s="177"/>
      <c r="EW51" s="175"/>
      <c r="EX51" s="146"/>
      <c r="EY51" s="147"/>
      <c r="EZ51" s="175"/>
      <c r="FA51" s="175"/>
      <c r="FB51" s="175"/>
      <c r="FC51" s="175"/>
      <c r="FD51" s="175"/>
      <c r="FE51" s="177"/>
      <c r="FF51" s="175"/>
      <c r="FG51" s="146"/>
      <c r="FH51" s="147"/>
      <c r="FI51" s="175"/>
      <c r="FJ51" s="175"/>
      <c r="FK51" s="175"/>
      <c r="FL51" s="175"/>
      <c r="FM51" s="175"/>
      <c r="FN51" s="177"/>
      <c r="FO51" s="175"/>
      <c r="FP51" s="146"/>
      <c r="FQ51" s="147"/>
      <c r="FR51" s="175"/>
      <c r="FS51" s="175"/>
      <c r="FT51" s="175"/>
      <c r="FU51" s="175"/>
      <c r="FV51" s="175"/>
      <c r="FW51" s="177"/>
      <c r="FX51" s="175"/>
      <c r="FY51" s="146"/>
      <c r="FZ51" s="147"/>
      <c r="GA51" s="175"/>
      <c r="GB51" s="175"/>
      <c r="GC51" s="175"/>
      <c r="GD51" s="175"/>
      <c r="GE51" s="175"/>
      <c r="GF51" s="177"/>
      <c r="GG51" s="175"/>
      <c r="GH51" s="146"/>
      <c r="GI51" s="147"/>
      <c r="GJ51" s="175"/>
      <c r="GK51" s="175"/>
      <c r="GL51" s="175"/>
      <c r="GM51" s="175"/>
      <c r="GN51" s="175"/>
      <c r="GO51" s="177"/>
      <c r="GP51" s="175"/>
      <c r="GQ51" s="146"/>
      <c r="GR51" s="147"/>
      <c r="GS51" s="175"/>
      <c r="GT51" s="175"/>
      <c r="GU51" s="175"/>
      <c r="GV51" s="175"/>
      <c r="GW51" s="175"/>
      <c r="GX51" s="177"/>
      <c r="GY51" s="175"/>
      <c r="GZ51" s="146"/>
      <c r="HA51" s="147"/>
      <c r="HB51" s="175"/>
      <c r="HC51" s="175"/>
      <c r="HD51" s="175"/>
      <c r="HE51" s="175"/>
      <c r="HF51" s="175"/>
      <c r="HG51" s="177"/>
      <c r="HH51" s="175"/>
      <c r="HI51" s="146"/>
      <c r="HJ51" s="147"/>
      <c r="HK51" s="175"/>
      <c r="HL51" s="175"/>
      <c r="HM51" s="175"/>
      <c r="HN51" s="175"/>
      <c r="HO51" s="175"/>
      <c r="HP51" s="177"/>
      <c r="HQ51" s="175"/>
      <c r="HR51" s="146"/>
      <c r="HS51" s="147"/>
      <c r="HT51" s="175"/>
      <c r="HU51" s="175"/>
      <c r="HV51" s="175"/>
      <c r="HW51" s="175"/>
      <c r="HX51" s="175"/>
      <c r="HY51" s="177"/>
      <c r="HZ51" s="175"/>
      <c r="IA51" s="146"/>
      <c r="IB51" s="147"/>
      <c r="IC51" s="175"/>
      <c r="ID51" s="175"/>
      <c r="IE51" s="175"/>
      <c r="IF51" s="175"/>
      <c r="IG51" s="175"/>
      <c r="IH51" s="177"/>
      <c r="II51" s="175"/>
      <c r="IJ51" s="146"/>
      <c r="IK51" s="147"/>
      <c r="IL51" s="175"/>
      <c r="IM51" s="175"/>
      <c r="IN51" s="175"/>
      <c r="IO51" s="175"/>
      <c r="IP51" s="175"/>
      <c r="IQ51" s="177"/>
      <c r="IR51" s="175"/>
      <c r="IS51" s="146"/>
      <c r="IT51" s="147"/>
      <c r="IU51" s="175"/>
      <c r="IV51" s="175"/>
      <c r="IW51" s="175"/>
      <c r="IX51" s="175"/>
      <c r="IY51" s="175"/>
      <c r="IZ51" s="177"/>
      <c r="JA51" s="175"/>
      <c r="JB51" s="146"/>
      <c r="JC51" s="147"/>
      <c r="JD51" s="175"/>
      <c r="JE51" s="175"/>
      <c r="JF51" s="175"/>
      <c r="JG51" s="175"/>
      <c r="JH51" s="175"/>
      <c r="JI51" s="177"/>
      <c r="JJ51" s="175"/>
      <c r="JK51" s="146"/>
      <c r="JL51" s="147"/>
      <c r="JM51" s="175"/>
      <c r="JN51" s="175"/>
      <c r="JO51" s="175"/>
      <c r="JP51" s="175"/>
      <c r="JQ51" s="175"/>
      <c r="JR51" s="177"/>
      <c r="JS51" s="175"/>
      <c r="JT51" s="146"/>
      <c r="JU51" s="147"/>
      <c r="JV51" s="175"/>
      <c r="JW51" s="175"/>
      <c r="JX51" s="175"/>
      <c r="JY51" s="175"/>
      <c r="JZ51" s="175"/>
      <c r="KA51" s="177"/>
      <c r="KB51" s="175"/>
      <c r="KC51" s="146"/>
      <c r="KD51" s="147"/>
      <c r="KE51" s="175"/>
      <c r="KF51" s="175"/>
      <c r="KG51" s="175"/>
      <c r="KH51" s="175"/>
      <c r="KI51" s="175"/>
      <c r="KJ51" s="177"/>
      <c r="KK51" s="175"/>
      <c r="KL51" s="146"/>
      <c r="KM51" s="147"/>
      <c r="KN51" s="175"/>
      <c r="KO51" s="175"/>
      <c r="KP51" s="175"/>
      <c r="KQ51" s="175"/>
      <c r="KR51" s="175"/>
      <c r="KS51" s="177"/>
      <c r="KT51" s="175"/>
      <c r="KU51" s="146"/>
      <c r="KV51" s="147"/>
      <c r="KW51" s="175"/>
      <c r="KX51" s="175"/>
      <c r="KY51" s="175"/>
      <c r="KZ51" s="175"/>
      <c r="LA51" s="175"/>
      <c r="LB51" s="177"/>
      <c r="LC51" s="175"/>
      <c r="LD51" s="146"/>
      <c r="LE51" s="147"/>
      <c r="LF51" s="175"/>
      <c r="LG51" s="175"/>
      <c r="LH51" s="175"/>
      <c r="LI51" s="175"/>
      <c r="LJ51" s="175"/>
      <c r="LK51" s="177"/>
      <c r="LL51" s="175"/>
      <c r="LM51" s="146"/>
      <c r="LN51" s="147"/>
      <c r="LO51" s="175"/>
      <c r="LP51" s="175"/>
      <c r="LQ51" s="175"/>
      <c r="LR51" s="175"/>
      <c r="LS51" s="175"/>
      <c r="LT51" s="177"/>
      <c r="LU51" s="175"/>
      <c r="LV51" s="146"/>
      <c r="LW51" s="147"/>
      <c r="LX51" s="175"/>
      <c r="LY51" s="175"/>
      <c r="LZ51" s="175"/>
      <c r="MA51" s="175"/>
      <c r="MB51" s="175"/>
      <c r="MC51" s="177"/>
      <c r="MD51" s="175"/>
      <c r="ME51" s="146"/>
      <c r="MF51" s="147"/>
      <c r="MG51" s="175"/>
      <c r="MH51" s="175"/>
      <c r="MI51" s="175"/>
      <c r="MJ51" s="175"/>
      <c r="MK51" s="175"/>
      <c r="ML51" s="177"/>
      <c r="MM51" s="175"/>
      <c r="MN51" s="146"/>
      <c r="MO51" s="147"/>
      <c r="MP51" s="175"/>
      <c r="MQ51" s="175"/>
      <c r="MR51" s="175"/>
      <c r="MS51" s="175"/>
      <c r="MT51" s="175"/>
      <c r="MU51" s="177"/>
      <c r="MV51" s="175"/>
      <c r="MW51" s="146"/>
      <c r="MX51" s="147"/>
      <c r="MY51" s="175"/>
      <c r="MZ51" s="175"/>
      <c r="NA51" s="175"/>
      <c r="NB51" s="175"/>
      <c r="NC51" s="175"/>
      <c r="ND51" s="177"/>
      <c r="NE51" s="175"/>
      <c r="NF51" s="146"/>
      <c r="NG51" s="147"/>
      <c r="NH51" s="175"/>
      <c r="NI51" s="175"/>
      <c r="NJ51" s="175"/>
      <c r="NK51" s="175"/>
      <c r="NL51" s="175"/>
      <c r="NM51" s="177"/>
      <c r="NN51" s="175"/>
      <c r="NO51" s="146"/>
      <c r="NP51" s="147"/>
      <c r="NQ51" s="175"/>
      <c r="NR51" s="175"/>
      <c r="NS51" s="175"/>
      <c r="NT51" s="175"/>
      <c r="NU51" s="175"/>
      <c r="NV51" s="177"/>
      <c r="NW51" s="175"/>
      <c r="NX51" s="146"/>
      <c r="NY51" s="147"/>
      <c r="NZ51" s="175"/>
      <c r="OA51" s="175"/>
      <c r="OB51" s="175"/>
      <c r="OC51" s="175"/>
      <c r="OD51" s="175"/>
      <c r="OE51" s="177"/>
      <c r="OF51" s="175"/>
      <c r="OG51" s="146"/>
      <c r="OH51" s="147"/>
      <c r="OI51" s="175"/>
      <c r="OJ51" s="175"/>
      <c r="OK51" s="175"/>
      <c r="OL51" s="175"/>
      <c r="OM51" s="175"/>
      <c r="ON51" s="177"/>
      <c r="OO51" s="175"/>
      <c r="OP51" s="146"/>
      <c r="OQ51" s="147"/>
      <c r="OR51" s="175"/>
      <c r="OS51" s="175"/>
      <c r="OT51" s="175"/>
      <c r="OU51" s="175"/>
      <c r="OV51" s="175"/>
      <c r="OW51" s="177"/>
      <c r="OX51" s="175"/>
      <c r="OY51" s="146"/>
      <c r="OZ51" s="147"/>
      <c r="PA51" s="175"/>
      <c r="PB51" s="175"/>
      <c r="PC51" s="175"/>
      <c r="PD51" s="175"/>
      <c r="PE51" s="175"/>
      <c r="PF51" s="177"/>
      <c r="PG51" s="175"/>
      <c r="PH51" s="146"/>
      <c r="PI51" s="147"/>
      <c r="PJ51" s="175"/>
      <c r="PK51" s="175"/>
      <c r="PL51" s="175"/>
      <c r="PM51" s="175"/>
      <c r="PN51" s="175"/>
      <c r="PO51" s="177"/>
      <c r="PP51" s="175"/>
      <c r="PQ51" s="146"/>
      <c r="PR51" s="147"/>
      <c r="PS51" s="175"/>
      <c r="PT51" s="175"/>
      <c r="PU51" s="175"/>
      <c r="PV51" s="175"/>
      <c r="PW51" s="175"/>
      <c r="PX51" s="177"/>
      <c r="PY51" s="175"/>
      <c r="PZ51" s="146"/>
      <c r="QA51" s="147"/>
      <c r="QB51" s="175"/>
      <c r="QC51" s="175"/>
      <c r="QD51" s="175"/>
      <c r="QE51" s="175"/>
      <c r="QF51" s="175"/>
      <c r="QG51" s="177"/>
      <c r="QH51" s="175"/>
      <c r="QI51" s="146"/>
      <c r="QJ51" s="147"/>
      <c r="QK51" s="175"/>
      <c r="QL51" s="175"/>
      <c r="QM51" s="175"/>
      <c r="QN51" s="175"/>
      <c r="QO51" s="175"/>
      <c r="QP51" s="177"/>
      <c r="QQ51" s="175"/>
      <c r="QR51" s="146"/>
      <c r="QS51" s="147"/>
      <c r="QT51" s="175"/>
      <c r="QU51" s="175"/>
      <c r="QV51" s="175"/>
      <c r="QW51" s="175"/>
      <c r="QX51" s="175"/>
      <c r="QY51" s="177"/>
      <c r="QZ51" s="175"/>
      <c r="RA51" s="146"/>
      <c r="RB51" s="147"/>
      <c r="RC51" s="175"/>
      <c r="RD51" s="175"/>
      <c r="RE51" s="175"/>
      <c r="RF51" s="175"/>
      <c r="RG51" s="175"/>
      <c r="RH51" s="177"/>
      <c r="RI51" s="175"/>
      <c r="RJ51" s="146"/>
      <c r="RK51" s="147"/>
      <c r="RL51" s="175"/>
      <c r="RM51" s="175"/>
      <c r="RN51" s="175"/>
      <c r="RO51" s="175"/>
      <c r="RP51" s="175"/>
      <c r="RQ51" s="177"/>
      <c r="RR51" s="175"/>
      <c r="RS51" s="146"/>
      <c r="RT51" s="147"/>
      <c r="RU51" s="175"/>
      <c r="RV51" s="175"/>
      <c r="RW51" s="175"/>
      <c r="RX51" s="175"/>
      <c r="RY51" s="175"/>
      <c r="RZ51" s="177"/>
      <c r="SA51" s="175"/>
      <c r="SB51" s="146"/>
      <c r="SC51" s="147"/>
      <c r="SD51" s="175"/>
      <c r="SE51" s="175"/>
      <c r="SF51" s="175"/>
      <c r="SG51" s="175"/>
      <c r="SH51" s="175"/>
      <c r="SI51" s="177"/>
      <c r="SJ51" s="175"/>
      <c r="SK51" s="146"/>
      <c r="SL51" s="147"/>
      <c r="SM51" s="175"/>
      <c r="SN51" s="175"/>
      <c r="SO51" s="175"/>
      <c r="SP51" s="175"/>
      <c r="SQ51" s="175"/>
      <c r="SR51" s="177"/>
      <c r="SS51" s="175"/>
      <c r="ST51" s="146"/>
      <c r="SU51" s="147"/>
      <c r="SV51" s="175"/>
      <c r="SW51" s="175"/>
      <c r="SX51" s="175"/>
      <c r="SY51" s="175"/>
      <c r="SZ51" s="175"/>
      <c r="TA51" s="177"/>
      <c r="TB51" s="175"/>
      <c r="TC51" s="146"/>
      <c r="TD51" s="147"/>
      <c r="TE51" s="175"/>
      <c r="TF51" s="175"/>
      <c r="TG51" s="175"/>
      <c r="TH51" s="175"/>
      <c r="TI51" s="175"/>
      <c r="TJ51" s="177"/>
      <c r="TK51" s="175"/>
      <c r="TL51" s="146"/>
      <c r="TM51" s="147"/>
      <c r="TN51" s="175"/>
      <c r="TO51" s="175"/>
      <c r="TP51" s="175"/>
      <c r="TQ51" s="175"/>
      <c r="TR51" s="175"/>
      <c r="TS51" s="177"/>
      <c r="TT51" s="175"/>
      <c r="TU51" s="146"/>
      <c r="TV51" s="147"/>
      <c r="TW51" s="175"/>
      <c r="TX51" s="175"/>
      <c r="TY51" s="175"/>
      <c r="TZ51" s="175"/>
      <c r="UA51" s="175"/>
      <c r="UB51" s="177"/>
      <c r="UC51" s="175"/>
      <c r="UD51" s="146"/>
      <c r="UE51" s="147"/>
      <c r="UF51" s="175"/>
      <c r="UG51" s="175"/>
      <c r="UH51" s="175"/>
      <c r="UI51" s="175"/>
      <c r="UJ51" s="175"/>
      <c r="UK51" s="177"/>
      <c r="UL51" s="175"/>
      <c r="UM51" s="146"/>
      <c r="UN51" s="147"/>
      <c r="UO51" s="175"/>
      <c r="UP51" s="175"/>
      <c r="UQ51" s="175"/>
      <c r="UR51" s="175"/>
      <c r="US51" s="175"/>
      <c r="UT51" s="177"/>
      <c r="UU51" s="175"/>
      <c r="UV51" s="146"/>
      <c r="UW51" s="147"/>
      <c r="UX51" s="175"/>
      <c r="UY51" s="175"/>
      <c r="UZ51" s="175"/>
      <c r="VA51" s="175"/>
      <c r="VB51" s="175"/>
      <c r="VC51" s="177"/>
      <c r="VD51" s="175"/>
      <c r="VE51" s="146"/>
      <c r="VF51" s="147"/>
      <c r="VG51" s="175"/>
      <c r="VH51" s="175"/>
      <c r="VI51" s="175"/>
      <c r="VJ51" s="175"/>
      <c r="VK51" s="175"/>
      <c r="VL51" s="177"/>
      <c r="VM51" s="175"/>
      <c r="VN51" s="146"/>
      <c r="VO51" s="147"/>
      <c r="VP51" s="175"/>
      <c r="VQ51" s="175"/>
      <c r="VR51" s="175"/>
      <c r="VS51" s="175"/>
      <c r="VT51" s="175"/>
      <c r="VU51" s="177"/>
      <c r="VV51" s="175"/>
      <c r="VW51" s="146"/>
      <c r="VX51" s="147"/>
      <c r="VY51" s="175"/>
      <c r="VZ51" s="175"/>
      <c r="WA51" s="175"/>
      <c r="WB51" s="175"/>
      <c r="WC51" s="175"/>
      <c r="WD51" s="177"/>
      <c r="WE51" s="175"/>
      <c r="WF51" s="146"/>
      <c r="WG51" s="147"/>
      <c r="WH51" s="175"/>
      <c r="WI51" s="175"/>
      <c r="WJ51" s="175"/>
      <c r="WK51" s="175"/>
      <c r="WL51" s="175"/>
      <c r="WM51" s="177"/>
      <c r="WN51" s="175"/>
      <c r="WO51" s="146"/>
      <c r="WP51" s="147"/>
      <c r="WQ51" s="175"/>
      <c r="WR51" s="175"/>
      <c r="WS51" s="175"/>
      <c r="WT51" s="175"/>
      <c r="WU51" s="175"/>
      <c r="WV51" s="177"/>
      <c r="WW51" s="175"/>
      <c r="WX51" s="146"/>
      <c r="WY51" s="147"/>
      <c r="WZ51" s="175"/>
      <c r="XA51" s="175"/>
      <c r="XB51" s="175"/>
      <c r="XC51" s="175"/>
      <c r="XD51" s="175"/>
      <c r="XE51" s="177"/>
      <c r="XF51" s="175"/>
      <c r="XG51" s="146"/>
      <c r="XH51" s="147"/>
      <c r="XI51" s="175"/>
      <c r="XJ51" s="175"/>
      <c r="XK51" s="175"/>
      <c r="XL51" s="175"/>
      <c r="XM51" s="175"/>
      <c r="XN51" s="177"/>
      <c r="XO51" s="175"/>
      <c r="XP51" s="146"/>
      <c r="XQ51" s="147"/>
      <c r="XR51" s="175"/>
      <c r="XS51" s="175"/>
      <c r="XT51" s="175"/>
      <c r="XU51" s="175"/>
      <c r="XV51" s="175"/>
      <c r="XW51" s="177"/>
      <c r="XX51" s="175"/>
      <c r="XY51" s="146"/>
      <c r="XZ51" s="147"/>
      <c r="YA51" s="175"/>
      <c r="YB51" s="175"/>
      <c r="YC51" s="175"/>
      <c r="YD51" s="175"/>
      <c r="YE51" s="175"/>
      <c r="YF51" s="177"/>
      <c r="YG51" s="175"/>
      <c r="YH51" s="146"/>
      <c r="YI51" s="147"/>
      <c r="YJ51" s="175"/>
      <c r="YK51" s="175"/>
      <c r="YL51" s="175"/>
      <c r="YM51" s="175"/>
      <c r="YN51" s="175"/>
      <c r="YO51" s="177"/>
      <c r="YP51" s="175"/>
      <c r="YQ51" s="146"/>
      <c r="YR51" s="147"/>
      <c r="YS51" s="175"/>
      <c r="YT51" s="175"/>
      <c r="YU51" s="175"/>
      <c r="YV51" s="175"/>
      <c r="YW51" s="175"/>
      <c r="YX51" s="177"/>
      <c r="YY51" s="175"/>
      <c r="YZ51" s="146"/>
      <c r="ZA51" s="147"/>
      <c r="ZB51" s="175"/>
      <c r="ZC51" s="175"/>
      <c r="ZD51" s="175"/>
      <c r="ZE51" s="175"/>
      <c r="ZF51" s="175"/>
      <c r="ZG51" s="177"/>
      <c r="ZH51" s="175"/>
      <c r="ZI51" s="146"/>
      <c r="ZJ51" s="147"/>
      <c r="ZK51" s="175"/>
      <c r="ZL51" s="175"/>
      <c r="ZM51" s="175"/>
      <c r="ZN51" s="175"/>
      <c r="ZO51" s="175"/>
      <c r="ZP51" s="177"/>
      <c r="ZQ51" s="175"/>
      <c r="ZR51" s="146"/>
      <c r="ZS51" s="147"/>
      <c r="ZT51" s="175"/>
      <c r="ZU51" s="175"/>
      <c r="ZV51" s="175"/>
      <c r="ZW51" s="175"/>
      <c r="ZX51" s="175"/>
      <c r="ZY51" s="177"/>
      <c r="ZZ51" s="175"/>
      <c r="AAA51" s="146"/>
      <c r="AAB51" s="147"/>
      <c r="AAC51" s="175"/>
      <c r="AAD51" s="175"/>
      <c r="AAE51" s="175"/>
      <c r="AAF51" s="175"/>
      <c r="AAG51" s="175"/>
      <c r="AAH51" s="177"/>
      <c r="AAI51" s="175"/>
      <c r="AAJ51" s="146"/>
      <c r="AAK51" s="147"/>
      <c r="AAL51" s="175"/>
      <c r="AAM51" s="175"/>
      <c r="AAN51" s="175"/>
      <c r="AAO51" s="175"/>
      <c r="AAP51" s="175"/>
      <c r="AAQ51" s="177"/>
      <c r="AAR51" s="175"/>
      <c r="AAS51" s="146"/>
      <c r="AAT51" s="147"/>
      <c r="AAU51" s="175"/>
      <c r="AAV51" s="175"/>
      <c r="AAW51" s="175"/>
      <c r="AAX51" s="175"/>
      <c r="AAY51" s="175"/>
      <c r="AAZ51" s="177"/>
      <c r="ABA51" s="175"/>
      <c r="ABB51" s="146"/>
      <c r="ABC51" s="147"/>
      <c r="ABD51" s="175"/>
      <c r="ABE51" s="175"/>
      <c r="ABF51" s="175"/>
      <c r="ABG51" s="175"/>
      <c r="ABH51" s="175"/>
      <c r="ABI51" s="177"/>
      <c r="ABJ51" s="175"/>
      <c r="ABK51" s="146"/>
      <c r="ABL51" s="147"/>
      <c r="ABM51" s="175"/>
      <c r="ABN51" s="175"/>
      <c r="ABO51" s="175"/>
      <c r="ABP51" s="175"/>
      <c r="ABQ51" s="175"/>
      <c r="ABR51" s="177"/>
      <c r="ABS51" s="175"/>
      <c r="ABT51" s="146"/>
      <c r="ABU51" s="147"/>
      <c r="ABV51" s="175"/>
      <c r="ABW51" s="175"/>
      <c r="ABX51" s="175"/>
      <c r="ABY51" s="175"/>
      <c r="ABZ51" s="175"/>
      <c r="ACA51" s="177"/>
      <c r="ACB51" s="175"/>
      <c r="ACC51" s="146"/>
      <c r="ACD51" s="147"/>
      <c r="ACE51" s="175"/>
      <c r="ACF51" s="175"/>
      <c r="ACG51" s="175"/>
      <c r="ACH51" s="175"/>
      <c r="ACI51" s="175"/>
      <c r="ACJ51" s="177"/>
      <c r="ACK51" s="175"/>
      <c r="ACL51" s="146"/>
      <c r="ACM51" s="147"/>
      <c r="ACN51" s="175"/>
      <c r="ACO51" s="175"/>
      <c r="ACP51" s="175"/>
      <c r="ACQ51" s="175"/>
      <c r="ACR51" s="175"/>
      <c r="ACS51" s="177"/>
      <c r="ACT51" s="175"/>
      <c r="ACU51" s="146"/>
      <c r="ACV51" s="147"/>
      <c r="ACW51" s="175"/>
      <c r="ACX51" s="175"/>
      <c r="ACY51" s="175"/>
      <c r="ACZ51" s="175"/>
      <c r="ADA51" s="175"/>
      <c r="ADB51" s="177"/>
      <c r="ADC51" s="175"/>
      <c r="ADD51" s="146"/>
      <c r="ADE51" s="147"/>
      <c r="ADF51" s="175"/>
      <c r="ADG51" s="175"/>
      <c r="ADH51" s="175"/>
      <c r="ADI51" s="175"/>
      <c r="ADJ51" s="175"/>
      <c r="ADK51" s="177"/>
      <c r="ADL51" s="175"/>
      <c r="ADM51" s="146"/>
      <c r="ADN51" s="147"/>
      <c r="ADO51" s="175"/>
      <c r="ADP51" s="175"/>
      <c r="ADQ51" s="175"/>
      <c r="ADR51" s="175"/>
      <c r="ADS51" s="175"/>
      <c r="ADT51" s="177"/>
      <c r="ADU51" s="175"/>
      <c r="ADV51" s="146"/>
      <c r="ADW51" s="147"/>
      <c r="ADX51" s="175"/>
      <c r="ADY51" s="175"/>
      <c r="ADZ51" s="175"/>
      <c r="AEA51" s="175"/>
      <c r="AEB51" s="175"/>
      <c r="AEC51" s="177"/>
      <c r="AED51" s="175"/>
      <c r="AEE51" s="146"/>
      <c r="AEF51" s="147"/>
      <c r="AEG51" s="175"/>
      <c r="AEH51" s="175"/>
      <c r="AEI51" s="175"/>
      <c r="AEJ51" s="175"/>
      <c r="AEK51" s="175"/>
      <c r="AEL51" s="177"/>
      <c r="AEM51" s="175"/>
      <c r="AEN51" s="146"/>
      <c r="AEO51" s="147"/>
      <c r="AEP51" s="175"/>
      <c r="AEQ51" s="175"/>
      <c r="AER51" s="175"/>
      <c r="AES51" s="175"/>
      <c r="AET51" s="175"/>
      <c r="AEU51" s="177"/>
      <c r="AEV51" s="175"/>
      <c r="AEW51" s="146"/>
      <c r="AEX51" s="147"/>
      <c r="AEY51" s="175"/>
      <c r="AEZ51" s="175"/>
      <c r="AFA51" s="175"/>
      <c r="AFB51" s="175"/>
      <c r="AFC51" s="175"/>
      <c r="AFD51" s="177"/>
      <c r="AFE51" s="175"/>
      <c r="AFF51" s="146"/>
      <c r="AFG51" s="147"/>
      <c r="AFH51" s="175"/>
      <c r="AFI51" s="175"/>
      <c r="AFJ51" s="175"/>
      <c r="AFK51" s="175"/>
      <c r="AFL51" s="175"/>
      <c r="AFM51" s="177"/>
      <c r="AFN51" s="175"/>
      <c r="AFO51" s="146"/>
      <c r="AFP51" s="147"/>
      <c r="AFQ51" s="175"/>
      <c r="AFR51" s="175"/>
      <c r="AFS51" s="175"/>
      <c r="AFT51" s="175"/>
      <c r="AFU51" s="175"/>
      <c r="AFV51" s="177"/>
      <c r="AFW51" s="175"/>
      <c r="AFX51" s="146"/>
      <c r="AFY51" s="147"/>
      <c r="AFZ51" s="175"/>
      <c r="AGA51" s="175"/>
      <c r="AGB51" s="175"/>
      <c r="AGC51" s="175"/>
      <c r="AGD51" s="175"/>
      <c r="AGE51" s="177"/>
      <c r="AGF51" s="175"/>
      <c r="AGG51" s="146"/>
      <c r="AGH51" s="147"/>
      <c r="AGI51" s="175"/>
      <c r="AGJ51" s="175"/>
      <c r="AGK51" s="175"/>
      <c r="AGL51" s="175"/>
      <c r="AGM51" s="175"/>
      <c r="AGN51" s="177"/>
      <c r="AGO51" s="175"/>
      <c r="AGP51" s="146"/>
      <c r="AGQ51" s="147"/>
      <c r="AGR51" s="175"/>
      <c r="AGS51" s="175"/>
      <c r="AGT51" s="175"/>
      <c r="AGU51" s="175"/>
      <c r="AGV51" s="175"/>
      <c r="AGW51" s="177"/>
      <c r="AGX51" s="175"/>
      <c r="AGY51" s="146"/>
      <c r="AGZ51" s="147"/>
      <c r="AHA51" s="175"/>
      <c r="AHB51" s="175"/>
      <c r="AHC51" s="175"/>
      <c r="AHD51" s="175"/>
      <c r="AHE51" s="175"/>
      <c r="AHF51" s="177"/>
      <c r="AHG51" s="175"/>
      <c r="AHH51" s="146"/>
      <c r="AHI51" s="147"/>
      <c r="AHJ51" s="175"/>
      <c r="AHK51" s="175"/>
      <c r="AHL51" s="175"/>
      <c r="AHM51" s="175"/>
      <c r="AHN51" s="175"/>
      <c r="AHO51" s="177"/>
      <c r="AHP51" s="175"/>
      <c r="AHQ51" s="146"/>
      <c r="AHR51" s="147"/>
      <c r="AHS51" s="175"/>
      <c r="AHT51" s="175"/>
      <c r="AHU51" s="175"/>
      <c r="AHV51" s="175"/>
      <c r="AHW51" s="175"/>
      <c r="AHX51" s="177"/>
      <c r="AHY51" s="175"/>
      <c r="AHZ51" s="146"/>
      <c r="AIA51" s="147"/>
      <c r="AIB51" s="175"/>
      <c r="AIC51" s="175"/>
      <c r="AID51" s="175"/>
      <c r="AIE51" s="175"/>
      <c r="AIF51" s="175"/>
      <c r="AIG51" s="177"/>
      <c r="AIH51" s="175"/>
      <c r="AII51" s="146"/>
      <c r="AIJ51" s="147"/>
      <c r="AIK51" s="175"/>
      <c r="AIL51" s="175"/>
      <c r="AIM51" s="175"/>
      <c r="AIN51" s="175"/>
      <c r="AIO51" s="175"/>
      <c r="AIP51" s="177"/>
      <c r="AIQ51" s="175"/>
      <c r="AIR51" s="146"/>
      <c r="AIS51" s="147"/>
      <c r="AIT51" s="175"/>
      <c r="AIU51" s="175"/>
      <c r="AIV51" s="175"/>
      <c r="AIW51" s="175"/>
      <c r="AIX51" s="175"/>
      <c r="AIY51" s="177"/>
      <c r="AIZ51" s="175"/>
      <c r="AJA51" s="146"/>
      <c r="AJB51" s="147"/>
      <c r="AJC51" s="175"/>
      <c r="AJD51" s="175"/>
      <c r="AJE51" s="175"/>
      <c r="AJF51" s="175"/>
      <c r="AJG51" s="175"/>
      <c r="AJH51" s="177"/>
      <c r="AJI51" s="175"/>
      <c r="AJJ51" s="146"/>
      <c r="AJK51" s="147"/>
      <c r="AJL51" s="175"/>
      <c r="AJM51" s="175"/>
      <c r="AJN51" s="175"/>
      <c r="AJO51" s="175"/>
      <c r="AJP51" s="175"/>
      <c r="AJQ51" s="177"/>
      <c r="AJR51" s="175"/>
      <c r="AJS51" s="146"/>
      <c r="AJT51" s="147"/>
      <c r="AJU51" s="175"/>
      <c r="AJV51" s="175"/>
      <c r="AJW51" s="175"/>
      <c r="AJX51" s="175"/>
      <c r="AJY51" s="175"/>
      <c r="AJZ51" s="177"/>
      <c r="AKA51" s="175"/>
      <c r="AKB51" s="146"/>
      <c r="AKC51" s="147"/>
      <c r="AKD51" s="175"/>
      <c r="AKE51" s="175"/>
      <c r="AKF51" s="175"/>
      <c r="AKG51" s="175"/>
      <c r="AKH51" s="175"/>
      <c r="AKI51" s="177"/>
      <c r="AKJ51" s="175"/>
      <c r="AKK51" s="146"/>
      <c r="AKL51" s="147"/>
      <c r="AKM51" s="175"/>
      <c r="AKN51" s="175"/>
      <c r="AKO51" s="175"/>
      <c r="AKP51" s="175"/>
      <c r="AKQ51" s="175"/>
      <c r="AKR51" s="177"/>
      <c r="AKS51" s="175"/>
      <c r="AKT51" s="146"/>
      <c r="AKU51" s="147"/>
      <c r="AKV51" s="175"/>
      <c r="AKW51" s="175"/>
      <c r="AKX51" s="175"/>
      <c r="AKY51" s="175"/>
      <c r="AKZ51" s="175"/>
      <c r="ALA51" s="177"/>
      <c r="ALB51" s="175"/>
      <c r="ALC51" s="146"/>
      <c r="ALD51" s="147"/>
      <c r="ALE51" s="175"/>
      <c r="ALF51" s="175"/>
      <c r="ALG51" s="175"/>
      <c r="ALH51" s="175"/>
      <c r="ALI51" s="175"/>
      <c r="ALJ51" s="177"/>
      <c r="ALK51" s="175"/>
      <c r="ALL51" s="146"/>
      <c r="ALM51" s="147"/>
      <c r="ALN51" s="175"/>
      <c r="ALO51" s="175"/>
      <c r="ALP51" s="175"/>
      <c r="ALQ51" s="175"/>
      <c r="ALR51" s="175"/>
      <c r="ALS51" s="177"/>
      <c r="ALT51" s="175"/>
      <c r="ALU51" s="146"/>
      <c r="ALV51" s="147"/>
      <c r="ALW51" s="175"/>
      <c r="ALX51" s="175"/>
      <c r="ALY51" s="175"/>
      <c r="ALZ51" s="175"/>
      <c r="AMA51" s="175"/>
      <c r="AMB51" s="177"/>
      <c r="AMC51" s="175"/>
      <c r="AMD51" s="146"/>
      <c r="AME51" s="147"/>
      <c r="AMF51" s="175"/>
      <c r="AMG51" s="175"/>
      <c r="AMH51" s="175"/>
      <c r="AMI51" s="175"/>
      <c r="AMJ51" s="175"/>
      <c r="AMK51" s="177"/>
      <c r="AML51" s="175"/>
      <c r="AMM51" s="146"/>
      <c r="AMN51" s="147"/>
      <c r="AMO51" s="175"/>
      <c r="AMP51" s="175"/>
      <c r="AMQ51" s="175"/>
      <c r="AMR51" s="175"/>
      <c r="AMS51" s="175"/>
      <c r="AMT51" s="177"/>
      <c r="AMU51" s="175"/>
      <c r="AMV51" s="146"/>
      <c r="AMW51" s="147"/>
      <c r="AMX51" s="175"/>
      <c r="AMY51" s="175"/>
      <c r="AMZ51" s="175"/>
      <c r="ANA51" s="175"/>
      <c r="ANB51" s="175"/>
      <c r="ANC51" s="177"/>
      <c r="AND51" s="175"/>
      <c r="ANE51" s="146"/>
      <c r="ANF51" s="147"/>
      <c r="ANG51" s="175"/>
      <c r="ANH51" s="175"/>
      <c r="ANI51" s="175"/>
      <c r="ANJ51" s="175"/>
      <c r="ANK51" s="175"/>
      <c r="ANL51" s="177"/>
      <c r="ANM51" s="175"/>
      <c r="ANN51" s="146"/>
      <c r="ANO51" s="147"/>
      <c r="ANP51" s="175"/>
      <c r="ANQ51" s="175"/>
      <c r="ANR51" s="175"/>
      <c r="ANS51" s="175"/>
      <c r="ANT51" s="175"/>
      <c r="ANU51" s="177"/>
      <c r="ANV51" s="175"/>
      <c r="ANW51" s="146"/>
      <c r="ANX51" s="147"/>
      <c r="ANY51" s="175"/>
      <c r="ANZ51" s="175"/>
      <c r="AOA51" s="175"/>
      <c r="AOB51" s="175"/>
      <c r="AOC51" s="175"/>
      <c r="AOD51" s="177"/>
      <c r="AOE51" s="175"/>
      <c r="AOF51" s="146"/>
      <c r="AOG51" s="147"/>
      <c r="AOH51" s="175"/>
      <c r="AOI51" s="175"/>
      <c r="AOJ51" s="175"/>
      <c r="AOK51" s="175"/>
      <c r="AOL51" s="175"/>
      <c r="AOM51" s="177"/>
      <c r="AON51" s="175"/>
      <c r="AOO51" s="146"/>
      <c r="AOP51" s="147"/>
      <c r="AOQ51" s="175"/>
      <c r="AOR51" s="175"/>
      <c r="AOS51" s="175"/>
      <c r="AOT51" s="175"/>
      <c r="AOU51" s="175"/>
      <c r="AOV51" s="177"/>
      <c r="AOW51" s="175"/>
      <c r="AOX51" s="146"/>
      <c r="AOY51" s="147"/>
      <c r="AOZ51" s="175"/>
      <c r="APA51" s="175"/>
      <c r="APB51" s="175"/>
      <c r="APC51" s="175"/>
      <c r="APD51" s="175"/>
      <c r="APE51" s="177"/>
      <c r="APF51" s="175"/>
      <c r="APG51" s="146"/>
      <c r="APH51" s="147"/>
      <c r="API51" s="175"/>
      <c r="APJ51" s="175"/>
      <c r="APK51" s="175"/>
      <c r="APL51" s="175"/>
      <c r="APM51" s="175"/>
      <c r="APN51" s="177"/>
      <c r="APO51" s="175"/>
      <c r="APP51" s="146"/>
      <c r="APQ51" s="147"/>
      <c r="APR51" s="175"/>
      <c r="APS51" s="175"/>
      <c r="APT51" s="175"/>
      <c r="APU51" s="175"/>
      <c r="APV51" s="175"/>
      <c r="APW51" s="177"/>
      <c r="APX51" s="175"/>
      <c r="APY51" s="146"/>
      <c r="APZ51" s="147"/>
      <c r="AQA51" s="175"/>
      <c r="AQB51" s="175"/>
      <c r="AQC51" s="175"/>
      <c r="AQD51" s="175"/>
      <c r="AQE51" s="175"/>
      <c r="AQF51" s="177"/>
      <c r="AQG51" s="175"/>
      <c r="AQH51" s="146"/>
      <c r="AQI51" s="147"/>
      <c r="AQJ51" s="175"/>
      <c r="AQK51" s="175"/>
      <c r="AQL51" s="175"/>
      <c r="AQM51" s="175"/>
      <c r="AQN51" s="175"/>
      <c r="AQO51" s="177"/>
      <c r="AQP51" s="175"/>
      <c r="AQQ51" s="146"/>
      <c r="AQR51" s="147"/>
      <c r="AQS51" s="175"/>
      <c r="AQT51" s="175"/>
      <c r="AQU51" s="175"/>
      <c r="AQV51" s="175"/>
      <c r="AQW51" s="175"/>
      <c r="AQX51" s="177"/>
      <c r="AQY51" s="175"/>
      <c r="AQZ51" s="146"/>
      <c r="ARA51" s="147"/>
      <c r="ARB51" s="175"/>
      <c r="ARC51" s="175"/>
      <c r="ARD51" s="175"/>
      <c r="ARE51" s="175"/>
      <c r="ARF51" s="175"/>
      <c r="ARG51" s="177"/>
      <c r="ARH51" s="175"/>
      <c r="ARI51" s="146"/>
      <c r="ARJ51" s="147"/>
      <c r="ARK51" s="175"/>
      <c r="ARL51" s="175"/>
      <c r="ARM51" s="175"/>
      <c r="ARN51" s="175"/>
      <c r="ARO51" s="175"/>
      <c r="ARP51" s="177"/>
      <c r="ARQ51" s="175"/>
      <c r="ARR51" s="146"/>
      <c r="ARS51" s="147"/>
      <c r="ART51" s="175"/>
      <c r="ARU51" s="175"/>
      <c r="ARV51" s="175"/>
      <c r="ARW51" s="175"/>
      <c r="ARX51" s="175"/>
      <c r="ARY51" s="177"/>
      <c r="ARZ51" s="175"/>
      <c r="ASA51" s="146"/>
      <c r="ASB51" s="147"/>
      <c r="ASC51" s="175"/>
      <c r="ASD51" s="175"/>
      <c r="ASE51" s="175"/>
      <c r="ASF51" s="175"/>
      <c r="ASG51" s="175"/>
      <c r="ASH51" s="177"/>
      <c r="ASI51" s="175"/>
      <c r="ASJ51" s="146"/>
      <c r="ASK51" s="147"/>
      <c r="ASL51" s="175"/>
      <c r="ASM51" s="175"/>
      <c r="ASN51" s="175"/>
      <c r="ASO51" s="175"/>
      <c r="ASP51" s="175"/>
      <c r="ASQ51" s="177"/>
      <c r="ASR51" s="175"/>
      <c r="ASS51" s="146"/>
      <c r="AST51" s="147"/>
      <c r="ASU51" s="175"/>
      <c r="ASV51" s="175"/>
      <c r="ASW51" s="175"/>
      <c r="ASX51" s="175"/>
      <c r="ASY51" s="175"/>
      <c r="ASZ51" s="177"/>
      <c r="ATA51" s="175"/>
      <c r="ATB51" s="146"/>
      <c r="ATC51" s="147"/>
      <c r="ATD51" s="175"/>
      <c r="ATE51" s="175"/>
      <c r="ATF51" s="175"/>
      <c r="ATG51" s="175"/>
      <c r="ATH51" s="175"/>
      <c r="ATI51" s="177"/>
      <c r="ATJ51" s="175"/>
      <c r="ATK51" s="146"/>
      <c r="ATL51" s="147"/>
      <c r="ATM51" s="175"/>
      <c r="ATN51" s="175"/>
      <c r="ATO51" s="175"/>
      <c r="ATP51" s="175"/>
      <c r="ATQ51" s="175"/>
      <c r="ATR51" s="177"/>
      <c r="ATS51" s="175"/>
      <c r="ATT51" s="146"/>
      <c r="ATU51" s="147"/>
      <c r="ATV51" s="175"/>
      <c r="ATW51" s="175"/>
      <c r="ATX51" s="175"/>
      <c r="ATY51" s="175"/>
      <c r="ATZ51" s="175"/>
      <c r="AUA51" s="177"/>
      <c r="AUB51" s="175"/>
      <c r="AUC51" s="146"/>
      <c r="AUD51" s="147"/>
      <c r="AUE51" s="175"/>
      <c r="AUF51" s="175"/>
      <c r="AUG51" s="175"/>
      <c r="AUH51" s="175"/>
      <c r="AUI51" s="175"/>
      <c r="AUJ51" s="177"/>
      <c r="AUK51" s="175"/>
      <c r="AUL51" s="146"/>
      <c r="AUM51" s="147"/>
      <c r="AUN51" s="175"/>
      <c r="AUO51" s="175"/>
      <c r="AUP51" s="175"/>
      <c r="AUQ51" s="175"/>
      <c r="AUR51" s="175"/>
      <c r="AUS51" s="177"/>
      <c r="AUT51" s="175"/>
      <c r="AUU51" s="146"/>
      <c r="AUV51" s="147"/>
      <c r="AUW51" s="175"/>
      <c r="AUX51" s="175"/>
      <c r="AUY51" s="175"/>
      <c r="AUZ51" s="175"/>
      <c r="AVA51" s="175"/>
      <c r="AVB51" s="177"/>
      <c r="AVC51" s="175"/>
      <c r="AVD51" s="146"/>
      <c r="AVE51" s="147"/>
      <c r="AVF51" s="175"/>
      <c r="AVG51" s="175"/>
      <c r="AVH51" s="175"/>
      <c r="AVI51" s="175"/>
      <c r="AVJ51" s="175"/>
      <c r="AVK51" s="177"/>
      <c r="AVL51" s="175"/>
      <c r="AVM51" s="146"/>
      <c r="AVN51" s="147"/>
      <c r="AVO51" s="175"/>
      <c r="AVP51" s="175"/>
      <c r="AVQ51" s="175"/>
      <c r="AVR51" s="175"/>
      <c r="AVS51" s="175"/>
      <c r="AVT51" s="177"/>
      <c r="AVU51" s="175"/>
      <c r="AVV51" s="146"/>
      <c r="AVW51" s="147"/>
      <c r="AVX51" s="175"/>
      <c r="AVY51" s="175"/>
      <c r="AVZ51" s="175"/>
      <c r="AWA51" s="175"/>
      <c r="AWB51" s="175"/>
      <c r="AWC51" s="177"/>
      <c r="AWD51" s="175"/>
      <c r="AWE51" s="146"/>
      <c r="AWF51" s="147"/>
      <c r="AWG51" s="175"/>
      <c r="AWH51" s="175"/>
      <c r="AWI51" s="175"/>
      <c r="AWJ51" s="175"/>
      <c r="AWK51" s="175"/>
      <c r="AWL51" s="177"/>
      <c r="AWM51" s="175"/>
      <c r="AWN51" s="146"/>
      <c r="AWO51" s="147"/>
      <c r="AWP51" s="175"/>
      <c r="AWQ51" s="175"/>
      <c r="AWR51" s="175"/>
      <c r="AWS51" s="175"/>
      <c r="AWT51" s="175"/>
      <c r="AWU51" s="177"/>
      <c r="AWV51" s="175"/>
      <c r="AWW51" s="146"/>
      <c r="AWX51" s="147"/>
      <c r="AWY51" s="175"/>
      <c r="AWZ51" s="175"/>
      <c r="AXA51" s="175"/>
      <c r="AXB51" s="175"/>
      <c r="AXC51" s="175"/>
      <c r="AXD51" s="177"/>
      <c r="AXE51" s="175"/>
      <c r="AXF51" s="146"/>
      <c r="AXG51" s="147"/>
      <c r="AXH51" s="175"/>
      <c r="AXI51" s="175"/>
      <c r="AXJ51" s="175"/>
      <c r="AXK51" s="175"/>
      <c r="AXL51" s="175"/>
      <c r="AXM51" s="177"/>
      <c r="AXN51" s="175"/>
      <c r="AXO51" s="146"/>
      <c r="AXP51" s="147"/>
      <c r="AXQ51" s="175"/>
      <c r="AXR51" s="175"/>
      <c r="AXS51" s="175"/>
      <c r="AXT51" s="175"/>
      <c r="AXU51" s="175"/>
      <c r="AXV51" s="177"/>
      <c r="AXW51" s="175"/>
      <c r="AXX51" s="146"/>
      <c r="AXY51" s="147"/>
      <c r="AXZ51" s="175"/>
      <c r="AYA51" s="175"/>
      <c r="AYB51" s="175"/>
      <c r="AYC51" s="175"/>
      <c r="AYD51" s="175"/>
      <c r="AYE51" s="177"/>
      <c r="AYF51" s="175"/>
      <c r="AYG51" s="146"/>
      <c r="AYH51" s="147"/>
      <c r="AYI51" s="175"/>
      <c r="AYJ51" s="175"/>
      <c r="AYK51" s="175"/>
      <c r="AYL51" s="175"/>
      <c r="AYM51" s="175"/>
      <c r="AYN51" s="177"/>
      <c r="AYO51" s="175"/>
      <c r="AYP51" s="146"/>
      <c r="AYQ51" s="147"/>
      <c r="AYR51" s="175"/>
      <c r="AYS51" s="175"/>
      <c r="AYT51" s="175"/>
      <c r="AYU51" s="175"/>
      <c r="AYV51" s="175"/>
      <c r="AYW51" s="177"/>
      <c r="AYX51" s="175"/>
      <c r="AYY51" s="146"/>
      <c r="AYZ51" s="147"/>
      <c r="AZA51" s="175"/>
      <c r="AZB51" s="175"/>
      <c r="AZC51" s="175"/>
      <c r="AZD51" s="175"/>
      <c r="AZE51" s="175"/>
      <c r="AZF51" s="177"/>
      <c r="AZG51" s="175"/>
      <c r="AZH51" s="146"/>
      <c r="AZI51" s="147"/>
      <c r="AZJ51" s="175"/>
      <c r="AZK51" s="175"/>
      <c r="AZL51" s="175"/>
      <c r="AZM51" s="175"/>
      <c r="AZN51" s="175"/>
      <c r="AZO51" s="177"/>
      <c r="AZP51" s="175"/>
      <c r="AZQ51" s="146"/>
      <c r="AZR51" s="147"/>
      <c r="AZS51" s="175"/>
      <c r="AZT51" s="175"/>
      <c r="AZU51" s="175"/>
      <c r="AZV51" s="175"/>
      <c r="AZW51" s="175"/>
      <c r="AZX51" s="177"/>
      <c r="AZY51" s="175"/>
      <c r="AZZ51" s="146"/>
      <c r="BAA51" s="147"/>
      <c r="BAB51" s="175"/>
      <c r="BAC51" s="175"/>
      <c r="BAD51" s="175"/>
      <c r="BAE51" s="175"/>
      <c r="BAF51" s="175"/>
      <c r="BAG51" s="177"/>
      <c r="BAH51" s="175"/>
      <c r="BAI51" s="146"/>
      <c r="BAJ51" s="147"/>
      <c r="BAK51" s="175"/>
      <c r="BAL51" s="175"/>
      <c r="BAM51" s="175"/>
      <c r="BAN51" s="175"/>
      <c r="BAO51" s="175"/>
      <c r="BAP51" s="177"/>
      <c r="BAQ51" s="175"/>
      <c r="BAR51" s="146"/>
      <c r="BAS51" s="147"/>
      <c r="BAT51" s="175"/>
      <c r="BAU51" s="175"/>
      <c r="BAV51" s="175"/>
      <c r="BAW51" s="175"/>
      <c r="BAX51" s="175"/>
      <c r="BAY51" s="177"/>
      <c r="BAZ51" s="175"/>
      <c r="BBA51" s="146"/>
      <c r="BBB51" s="147"/>
      <c r="BBC51" s="175"/>
      <c r="BBD51" s="175"/>
      <c r="BBE51" s="175"/>
      <c r="BBF51" s="175"/>
      <c r="BBG51" s="175"/>
      <c r="BBH51" s="177"/>
      <c r="BBI51" s="175"/>
      <c r="BBJ51" s="146"/>
      <c r="BBK51" s="147"/>
      <c r="BBL51" s="175"/>
      <c r="BBM51" s="175"/>
      <c r="BBN51" s="175"/>
      <c r="BBO51" s="175"/>
      <c r="BBP51" s="175"/>
      <c r="BBQ51" s="177"/>
      <c r="BBR51" s="175"/>
      <c r="BBS51" s="146"/>
      <c r="BBT51" s="147"/>
      <c r="BBU51" s="175"/>
      <c r="BBV51" s="175"/>
      <c r="BBW51" s="175"/>
      <c r="BBX51" s="175"/>
      <c r="BBY51" s="175"/>
      <c r="BBZ51" s="177"/>
      <c r="BCA51" s="175"/>
      <c r="BCB51" s="146"/>
      <c r="BCC51" s="147"/>
      <c r="BCD51" s="175"/>
      <c r="BCE51" s="175"/>
      <c r="BCF51" s="175"/>
      <c r="BCG51" s="175"/>
      <c r="BCH51" s="175"/>
      <c r="BCI51" s="177"/>
      <c r="BCJ51" s="175"/>
      <c r="BCK51" s="146"/>
      <c r="BCL51" s="147"/>
      <c r="BCM51" s="175"/>
      <c r="BCN51" s="175"/>
      <c r="BCO51" s="175"/>
      <c r="BCP51" s="175"/>
      <c r="BCQ51" s="175"/>
      <c r="BCR51" s="177"/>
      <c r="BCS51" s="175"/>
      <c r="BCT51" s="146"/>
      <c r="BCU51" s="147"/>
      <c r="BCV51" s="175"/>
      <c r="BCW51" s="175"/>
      <c r="BCX51" s="175"/>
      <c r="BCY51" s="175"/>
      <c r="BCZ51" s="175"/>
      <c r="BDA51" s="177"/>
      <c r="BDB51" s="175"/>
      <c r="BDC51" s="146"/>
      <c r="BDD51" s="147"/>
      <c r="BDE51" s="175"/>
      <c r="BDF51" s="175"/>
      <c r="BDG51" s="175"/>
      <c r="BDH51" s="175"/>
      <c r="BDI51" s="175"/>
      <c r="BDJ51" s="177"/>
      <c r="BDK51" s="175"/>
      <c r="BDL51" s="146"/>
      <c r="BDM51" s="147"/>
      <c r="BDN51" s="175"/>
      <c r="BDO51" s="175"/>
      <c r="BDP51" s="175"/>
      <c r="BDQ51" s="175"/>
      <c r="BDR51" s="175"/>
      <c r="BDS51" s="177"/>
      <c r="BDT51" s="175"/>
      <c r="BDU51" s="146"/>
      <c r="BDV51" s="147"/>
      <c r="BDW51" s="175"/>
      <c r="BDX51" s="175"/>
      <c r="BDY51" s="175"/>
      <c r="BDZ51" s="175"/>
      <c r="BEA51" s="175"/>
      <c r="BEB51" s="177"/>
      <c r="BEC51" s="175"/>
      <c r="BED51" s="146"/>
      <c r="BEE51" s="147"/>
      <c r="BEF51" s="175"/>
      <c r="BEG51" s="175"/>
      <c r="BEH51" s="175"/>
      <c r="BEI51" s="175"/>
      <c r="BEJ51" s="175"/>
      <c r="BEK51" s="177"/>
      <c r="BEL51" s="175"/>
      <c r="BEM51" s="146"/>
      <c r="BEN51" s="147"/>
      <c r="BEO51" s="175"/>
      <c r="BEP51" s="175"/>
      <c r="BEQ51" s="175"/>
      <c r="BER51" s="175"/>
      <c r="BES51" s="175"/>
      <c r="BET51" s="177"/>
      <c r="BEU51" s="175"/>
      <c r="BEV51" s="146"/>
      <c r="BEW51" s="147"/>
      <c r="BEX51" s="175"/>
      <c r="BEY51" s="175"/>
      <c r="BEZ51" s="175"/>
      <c r="BFA51" s="175"/>
      <c r="BFB51" s="175"/>
      <c r="BFC51" s="177"/>
      <c r="BFD51" s="175"/>
      <c r="BFE51" s="146"/>
      <c r="BFF51" s="147"/>
      <c r="BFG51" s="175"/>
      <c r="BFH51" s="175"/>
      <c r="BFI51" s="175"/>
      <c r="BFJ51" s="175"/>
      <c r="BFK51" s="175"/>
      <c r="BFL51" s="177"/>
      <c r="BFM51" s="175"/>
      <c r="BFN51" s="146"/>
      <c r="BFO51" s="147"/>
      <c r="BFP51" s="175"/>
      <c r="BFQ51" s="175"/>
      <c r="BFR51" s="175"/>
      <c r="BFS51" s="175"/>
      <c r="BFT51" s="175"/>
      <c r="BFU51" s="177"/>
      <c r="BFV51" s="175"/>
      <c r="BFW51" s="146"/>
      <c r="BFX51" s="147"/>
      <c r="BFY51" s="175"/>
      <c r="BFZ51" s="175"/>
      <c r="BGA51" s="175"/>
      <c r="BGB51" s="175"/>
      <c r="BGC51" s="175"/>
      <c r="BGD51" s="177"/>
      <c r="BGE51" s="175"/>
      <c r="BGF51" s="146"/>
      <c r="BGG51" s="147"/>
      <c r="BGH51" s="175"/>
      <c r="BGI51" s="175"/>
      <c r="BGJ51" s="175"/>
      <c r="BGK51" s="175"/>
      <c r="BGL51" s="175"/>
      <c r="BGM51" s="177"/>
      <c r="BGN51" s="175"/>
      <c r="BGO51" s="146"/>
      <c r="BGP51" s="147"/>
      <c r="BGQ51" s="175"/>
      <c r="BGR51" s="175"/>
      <c r="BGS51" s="175"/>
      <c r="BGT51" s="175"/>
      <c r="BGU51" s="175"/>
      <c r="BGV51" s="177"/>
      <c r="BGW51" s="175"/>
      <c r="BGX51" s="146"/>
      <c r="BGY51" s="147"/>
      <c r="BGZ51" s="175"/>
      <c r="BHA51" s="175"/>
      <c r="BHB51" s="175"/>
      <c r="BHC51" s="175"/>
      <c r="BHD51" s="175"/>
      <c r="BHE51" s="177"/>
      <c r="BHF51" s="175"/>
      <c r="BHG51" s="146"/>
      <c r="BHH51" s="147"/>
      <c r="BHI51" s="175"/>
      <c r="BHJ51" s="175"/>
      <c r="BHK51" s="175"/>
      <c r="BHL51" s="175"/>
      <c r="BHM51" s="175"/>
      <c r="BHN51" s="177"/>
      <c r="BHO51" s="175"/>
      <c r="BHP51" s="146"/>
      <c r="BHQ51" s="147"/>
      <c r="BHR51" s="175"/>
      <c r="BHS51" s="175"/>
      <c r="BHT51" s="175"/>
      <c r="BHU51" s="175"/>
      <c r="BHV51" s="175"/>
      <c r="BHW51" s="177"/>
      <c r="BHX51" s="175"/>
      <c r="BHY51" s="146"/>
      <c r="BHZ51" s="147"/>
      <c r="BIA51" s="175"/>
      <c r="BIB51" s="175"/>
      <c r="BIC51" s="175"/>
      <c r="BID51" s="175"/>
      <c r="BIE51" s="175"/>
      <c r="BIF51" s="177"/>
      <c r="BIG51" s="175"/>
      <c r="BIH51" s="146"/>
      <c r="BII51" s="147"/>
      <c r="BIJ51" s="175"/>
      <c r="BIK51" s="175"/>
      <c r="BIL51" s="175"/>
      <c r="BIM51" s="175"/>
      <c r="BIN51" s="175"/>
      <c r="BIO51" s="177"/>
      <c r="BIP51" s="175"/>
      <c r="BIQ51" s="146"/>
      <c r="BIR51" s="147"/>
      <c r="BIS51" s="175"/>
      <c r="BIT51" s="175"/>
      <c r="BIU51" s="175"/>
      <c r="BIV51" s="175"/>
      <c r="BIW51" s="175"/>
      <c r="BIX51" s="177"/>
      <c r="BIY51" s="175"/>
      <c r="BIZ51" s="146"/>
      <c r="BJA51" s="147"/>
      <c r="BJB51" s="175"/>
      <c r="BJC51" s="175"/>
      <c r="BJD51" s="175"/>
      <c r="BJE51" s="175"/>
      <c r="BJF51" s="175"/>
      <c r="BJG51" s="177"/>
      <c r="BJH51" s="175"/>
      <c r="BJI51" s="146"/>
      <c r="BJJ51" s="147"/>
      <c r="BJK51" s="175"/>
      <c r="BJL51" s="175"/>
      <c r="BJM51" s="175"/>
      <c r="BJN51" s="175"/>
      <c r="BJO51" s="175"/>
      <c r="BJP51" s="177"/>
      <c r="BJQ51" s="175"/>
      <c r="BJR51" s="146"/>
      <c r="BJS51" s="147"/>
      <c r="BJT51" s="175"/>
      <c r="BJU51" s="175"/>
      <c r="BJV51" s="175"/>
      <c r="BJW51" s="175"/>
      <c r="BJX51" s="175"/>
      <c r="BJY51" s="177"/>
      <c r="BJZ51" s="175"/>
      <c r="BKA51" s="146"/>
      <c r="BKB51" s="147"/>
      <c r="BKC51" s="175"/>
      <c r="BKD51" s="175"/>
      <c r="BKE51" s="175"/>
      <c r="BKF51" s="175"/>
      <c r="BKG51" s="175"/>
      <c r="BKH51" s="177"/>
      <c r="BKI51" s="175"/>
      <c r="BKJ51" s="146"/>
      <c r="BKK51" s="147"/>
      <c r="BKL51" s="175"/>
      <c r="BKM51" s="175"/>
      <c r="BKN51" s="175"/>
      <c r="BKO51" s="175"/>
      <c r="BKP51" s="175"/>
      <c r="BKQ51" s="177"/>
      <c r="BKR51" s="175"/>
      <c r="BKS51" s="146"/>
      <c r="BKT51" s="147"/>
      <c r="BKU51" s="175"/>
      <c r="BKV51" s="175"/>
      <c r="BKW51" s="175"/>
      <c r="BKX51" s="175"/>
      <c r="BKY51" s="175"/>
      <c r="BKZ51" s="177"/>
      <c r="BLA51" s="175"/>
      <c r="BLB51" s="146"/>
      <c r="BLC51" s="147"/>
      <c r="BLD51" s="175"/>
      <c r="BLE51" s="175"/>
      <c r="BLF51" s="175"/>
      <c r="BLG51" s="175"/>
      <c r="BLH51" s="175"/>
      <c r="BLI51" s="177"/>
      <c r="BLJ51" s="175"/>
      <c r="BLK51" s="146"/>
      <c r="BLL51" s="147"/>
      <c r="BLM51" s="175"/>
      <c r="BLN51" s="175"/>
      <c r="BLO51" s="175"/>
      <c r="BLP51" s="175"/>
      <c r="BLQ51" s="175"/>
      <c r="BLR51" s="177"/>
      <c r="BLS51" s="175"/>
      <c r="BLT51" s="146"/>
      <c r="BLU51" s="147"/>
      <c r="BLV51" s="175"/>
      <c r="BLW51" s="175"/>
      <c r="BLX51" s="175"/>
      <c r="BLY51" s="175"/>
      <c r="BLZ51" s="175"/>
      <c r="BMA51" s="177"/>
      <c r="BMB51" s="175"/>
      <c r="BMC51" s="146"/>
      <c r="BMD51" s="147"/>
      <c r="BME51" s="175"/>
      <c r="BMF51" s="175"/>
      <c r="BMG51" s="175"/>
      <c r="BMH51" s="175"/>
      <c r="BMI51" s="175"/>
      <c r="BMJ51" s="177"/>
      <c r="BMK51" s="175"/>
      <c r="BML51" s="146"/>
      <c r="BMM51" s="147"/>
      <c r="BMN51" s="175"/>
      <c r="BMO51" s="175"/>
      <c r="BMP51" s="175"/>
      <c r="BMQ51" s="175"/>
      <c r="BMR51" s="175"/>
      <c r="BMS51" s="177"/>
      <c r="BMT51" s="175"/>
      <c r="BMU51" s="146"/>
      <c r="BMV51" s="147"/>
      <c r="BMW51" s="175"/>
      <c r="BMX51" s="175"/>
      <c r="BMY51" s="175"/>
      <c r="BMZ51" s="175"/>
      <c r="BNA51" s="175"/>
      <c r="BNB51" s="177"/>
      <c r="BNC51" s="175"/>
      <c r="BND51" s="146"/>
      <c r="BNE51" s="147"/>
      <c r="BNF51" s="175"/>
      <c r="BNG51" s="175"/>
      <c r="BNH51" s="175"/>
      <c r="BNI51" s="175"/>
      <c r="BNJ51" s="175"/>
      <c r="BNK51" s="177"/>
      <c r="BNL51" s="175"/>
      <c r="BNM51" s="146"/>
      <c r="BNN51" s="147"/>
      <c r="BNO51" s="175"/>
      <c r="BNP51" s="175"/>
      <c r="BNQ51" s="175"/>
      <c r="BNR51" s="175"/>
      <c r="BNS51" s="175"/>
      <c r="BNT51" s="177"/>
      <c r="BNU51" s="175"/>
      <c r="BNV51" s="146"/>
      <c r="BNW51" s="147"/>
      <c r="BNX51" s="175"/>
      <c r="BNY51" s="175"/>
      <c r="BNZ51" s="175"/>
      <c r="BOA51" s="175"/>
      <c r="BOB51" s="175"/>
      <c r="BOC51" s="177"/>
      <c r="BOD51" s="175"/>
      <c r="BOE51" s="146"/>
      <c r="BOF51" s="147"/>
      <c r="BOG51" s="175"/>
      <c r="BOH51" s="175"/>
      <c r="BOI51" s="175"/>
      <c r="BOJ51" s="175"/>
      <c r="BOK51" s="175"/>
      <c r="BOL51" s="177"/>
      <c r="BOM51" s="175"/>
      <c r="BON51" s="146"/>
      <c r="BOO51" s="147"/>
      <c r="BOP51" s="175"/>
      <c r="BOQ51" s="175"/>
      <c r="BOR51" s="175"/>
      <c r="BOS51" s="175"/>
      <c r="BOT51" s="175"/>
      <c r="BOU51" s="177"/>
      <c r="BOV51" s="175"/>
      <c r="BOW51" s="146"/>
      <c r="BOX51" s="147"/>
      <c r="BOY51" s="175"/>
      <c r="BOZ51" s="175"/>
      <c r="BPA51" s="175"/>
      <c r="BPB51" s="175"/>
      <c r="BPC51" s="175"/>
      <c r="BPD51" s="177"/>
      <c r="BPE51" s="175"/>
      <c r="BPF51" s="146"/>
      <c r="BPG51" s="147"/>
      <c r="BPH51" s="175"/>
      <c r="BPI51" s="175"/>
      <c r="BPJ51" s="175"/>
      <c r="BPK51" s="175"/>
      <c r="BPL51" s="175"/>
      <c r="BPM51" s="177"/>
      <c r="BPN51" s="175"/>
      <c r="BPO51" s="146"/>
      <c r="BPP51" s="147"/>
      <c r="BPQ51" s="175"/>
      <c r="BPR51" s="175"/>
      <c r="BPS51" s="175"/>
      <c r="BPT51" s="175"/>
      <c r="BPU51" s="175"/>
      <c r="BPV51" s="177"/>
      <c r="BPW51" s="175"/>
      <c r="BPX51" s="146"/>
      <c r="BPY51" s="147"/>
      <c r="BPZ51" s="175"/>
      <c r="BQA51" s="175"/>
      <c r="BQB51" s="175"/>
      <c r="BQC51" s="175"/>
      <c r="BQD51" s="175"/>
      <c r="BQE51" s="177"/>
      <c r="BQF51" s="175"/>
      <c r="BQG51" s="146"/>
      <c r="BQH51" s="147"/>
      <c r="BQI51" s="175"/>
      <c r="BQJ51" s="175"/>
      <c r="BQK51" s="175"/>
      <c r="BQL51" s="175"/>
      <c r="BQM51" s="175"/>
      <c r="BQN51" s="177"/>
      <c r="BQO51" s="175"/>
      <c r="BQP51" s="146"/>
      <c r="BQQ51" s="147"/>
      <c r="BQR51" s="175"/>
      <c r="BQS51" s="175"/>
      <c r="BQT51" s="175"/>
      <c r="BQU51" s="175"/>
      <c r="BQV51" s="175"/>
      <c r="BQW51" s="177"/>
      <c r="BQX51" s="175"/>
      <c r="BQY51" s="146"/>
      <c r="BQZ51" s="147"/>
      <c r="BRA51" s="175"/>
      <c r="BRB51" s="175"/>
      <c r="BRC51" s="175"/>
      <c r="BRD51" s="175"/>
      <c r="BRE51" s="175"/>
      <c r="BRF51" s="177"/>
      <c r="BRG51" s="175"/>
      <c r="BRH51" s="146"/>
      <c r="BRI51" s="147"/>
      <c r="BRJ51" s="175"/>
      <c r="BRK51" s="175"/>
      <c r="BRL51" s="175"/>
      <c r="BRM51" s="175"/>
      <c r="BRN51" s="175"/>
      <c r="BRO51" s="177"/>
      <c r="BRP51" s="175"/>
      <c r="BRQ51" s="146"/>
      <c r="BRR51" s="147"/>
      <c r="BRS51" s="175"/>
      <c r="BRT51" s="175"/>
      <c r="BRU51" s="175"/>
      <c r="BRV51" s="175"/>
      <c r="BRW51" s="175"/>
      <c r="BRX51" s="177"/>
      <c r="BRY51" s="175"/>
      <c r="BRZ51" s="146"/>
      <c r="BSA51" s="147"/>
      <c r="BSB51" s="175"/>
      <c r="BSC51" s="175"/>
      <c r="BSD51" s="175"/>
      <c r="BSE51" s="175"/>
      <c r="BSF51" s="175"/>
      <c r="BSG51" s="177"/>
      <c r="BSH51" s="175"/>
      <c r="BSI51" s="146"/>
      <c r="BSJ51" s="147"/>
      <c r="BSK51" s="175"/>
      <c r="BSL51" s="175"/>
      <c r="BSM51" s="175"/>
      <c r="BSN51" s="175"/>
      <c r="BSO51" s="175"/>
      <c r="BSP51" s="177"/>
      <c r="BSQ51" s="175"/>
      <c r="BSR51" s="146"/>
      <c r="BSS51" s="147"/>
      <c r="BST51" s="175"/>
      <c r="BSU51" s="175"/>
      <c r="BSV51" s="175"/>
      <c r="BSW51" s="175"/>
      <c r="BSX51" s="175"/>
      <c r="BSY51" s="177"/>
      <c r="BSZ51" s="175"/>
      <c r="BTA51" s="146"/>
      <c r="BTB51" s="147"/>
      <c r="BTC51" s="175"/>
      <c r="BTD51" s="175"/>
      <c r="BTE51" s="175"/>
      <c r="BTF51" s="175"/>
      <c r="BTG51" s="175"/>
      <c r="BTH51" s="177"/>
      <c r="BTI51" s="175"/>
      <c r="BTJ51" s="146"/>
      <c r="BTK51" s="147"/>
      <c r="BTL51" s="175"/>
      <c r="BTM51" s="175"/>
      <c r="BTN51" s="175"/>
      <c r="BTO51" s="175"/>
      <c r="BTP51" s="175"/>
      <c r="BTQ51" s="177"/>
      <c r="BTR51" s="175"/>
      <c r="BTS51" s="146"/>
      <c r="BTT51" s="147"/>
      <c r="BTU51" s="175"/>
      <c r="BTV51" s="175"/>
      <c r="BTW51" s="175"/>
      <c r="BTX51" s="175"/>
      <c r="BTY51" s="175"/>
      <c r="BTZ51" s="177"/>
      <c r="BUA51" s="175"/>
      <c r="BUB51" s="146"/>
      <c r="BUC51" s="147"/>
      <c r="BUD51" s="175"/>
      <c r="BUE51" s="175"/>
      <c r="BUF51" s="175"/>
      <c r="BUG51" s="175"/>
      <c r="BUH51" s="175"/>
      <c r="BUI51" s="177"/>
      <c r="BUJ51" s="175"/>
      <c r="BUK51" s="146"/>
      <c r="BUL51" s="147"/>
      <c r="BUM51" s="175"/>
      <c r="BUN51" s="175"/>
      <c r="BUO51" s="175"/>
      <c r="BUP51" s="175"/>
      <c r="BUQ51" s="175"/>
      <c r="BUR51" s="177"/>
      <c r="BUS51" s="175"/>
      <c r="BUT51" s="146"/>
      <c r="BUU51" s="147"/>
      <c r="BUV51" s="175"/>
      <c r="BUW51" s="175"/>
      <c r="BUX51" s="175"/>
      <c r="BUY51" s="175"/>
      <c r="BUZ51" s="175"/>
      <c r="BVA51" s="177"/>
      <c r="BVB51" s="175"/>
      <c r="BVC51" s="146"/>
      <c r="BVD51" s="147"/>
      <c r="BVE51" s="175"/>
      <c r="BVF51" s="175"/>
      <c r="BVG51" s="175"/>
      <c r="BVH51" s="175"/>
      <c r="BVI51" s="175"/>
      <c r="BVJ51" s="177"/>
      <c r="BVK51" s="175"/>
      <c r="BVL51" s="146"/>
      <c r="BVM51" s="147"/>
      <c r="BVN51" s="175"/>
      <c r="BVO51" s="175"/>
      <c r="BVP51" s="175"/>
      <c r="BVQ51" s="175"/>
      <c r="BVR51" s="175"/>
      <c r="BVS51" s="177"/>
      <c r="BVT51" s="175"/>
      <c r="BVU51" s="146"/>
      <c r="BVV51" s="147"/>
      <c r="BVW51" s="175"/>
      <c r="BVX51" s="175"/>
      <c r="BVY51" s="175"/>
      <c r="BVZ51" s="175"/>
      <c r="BWA51" s="175"/>
      <c r="BWB51" s="177"/>
      <c r="BWC51" s="175"/>
      <c r="BWD51" s="146"/>
      <c r="BWE51" s="147"/>
      <c r="BWF51" s="175"/>
      <c r="BWG51" s="175"/>
      <c r="BWH51" s="175"/>
      <c r="BWI51" s="175"/>
      <c r="BWJ51" s="175"/>
      <c r="BWK51" s="177"/>
      <c r="BWL51" s="175"/>
      <c r="BWM51" s="146"/>
      <c r="BWN51" s="147"/>
      <c r="BWO51" s="175"/>
      <c r="BWP51" s="175"/>
      <c r="BWQ51" s="175"/>
      <c r="BWR51" s="175"/>
      <c r="BWS51" s="175"/>
      <c r="BWT51" s="177"/>
      <c r="BWU51" s="175"/>
      <c r="BWV51" s="146"/>
      <c r="BWW51" s="147"/>
      <c r="BWX51" s="175"/>
      <c r="BWY51" s="175"/>
      <c r="BWZ51" s="175"/>
      <c r="BXA51" s="175"/>
      <c r="BXB51" s="175"/>
      <c r="BXC51" s="177"/>
      <c r="BXD51" s="175"/>
      <c r="BXE51" s="146"/>
      <c r="BXF51" s="147"/>
      <c r="BXG51" s="175"/>
      <c r="BXH51" s="175"/>
      <c r="BXI51" s="175"/>
      <c r="BXJ51" s="175"/>
      <c r="BXK51" s="175"/>
      <c r="BXL51" s="177"/>
      <c r="BXM51" s="175"/>
      <c r="BXN51" s="146"/>
      <c r="BXO51" s="147"/>
      <c r="BXP51" s="175"/>
      <c r="BXQ51" s="175"/>
      <c r="BXR51" s="175"/>
      <c r="BXS51" s="175"/>
      <c r="BXT51" s="175"/>
      <c r="BXU51" s="177"/>
      <c r="BXV51" s="175"/>
      <c r="BXW51" s="146"/>
      <c r="BXX51" s="147"/>
      <c r="BXY51" s="175"/>
      <c r="BXZ51" s="175"/>
      <c r="BYA51" s="175"/>
      <c r="BYB51" s="175"/>
      <c r="BYC51" s="175"/>
      <c r="BYD51" s="177"/>
      <c r="BYE51" s="175"/>
      <c r="BYF51" s="146"/>
      <c r="BYG51" s="147"/>
      <c r="BYH51" s="175"/>
      <c r="BYI51" s="175"/>
      <c r="BYJ51" s="175"/>
      <c r="BYK51" s="175"/>
      <c r="BYL51" s="175"/>
      <c r="BYM51" s="177"/>
      <c r="BYN51" s="175"/>
      <c r="BYO51" s="146"/>
      <c r="BYP51" s="147"/>
      <c r="BYQ51" s="175"/>
      <c r="BYR51" s="175"/>
      <c r="BYS51" s="175"/>
      <c r="BYT51" s="175"/>
      <c r="BYU51" s="175"/>
      <c r="BYV51" s="177"/>
      <c r="BYW51" s="175"/>
      <c r="BYX51" s="146"/>
      <c r="BYY51" s="147"/>
      <c r="BYZ51" s="175"/>
      <c r="BZA51" s="175"/>
      <c r="BZB51" s="175"/>
      <c r="BZC51" s="175"/>
      <c r="BZD51" s="175"/>
      <c r="BZE51" s="177"/>
      <c r="BZF51" s="175"/>
      <c r="BZG51" s="146"/>
      <c r="BZH51" s="147"/>
      <c r="BZI51" s="175"/>
      <c r="BZJ51" s="175"/>
      <c r="BZK51" s="175"/>
      <c r="BZL51" s="175"/>
      <c r="BZM51" s="175"/>
      <c r="BZN51" s="177"/>
      <c r="BZO51" s="175"/>
      <c r="BZP51" s="146"/>
      <c r="BZQ51" s="147"/>
      <c r="BZR51" s="175"/>
      <c r="BZS51" s="175"/>
      <c r="BZT51" s="175"/>
      <c r="BZU51" s="175"/>
      <c r="BZV51" s="175"/>
      <c r="BZW51" s="177"/>
      <c r="BZX51" s="175"/>
      <c r="BZY51" s="146"/>
      <c r="BZZ51" s="147"/>
      <c r="CAA51" s="175"/>
      <c r="CAB51" s="175"/>
      <c r="CAC51" s="175"/>
      <c r="CAD51" s="175"/>
      <c r="CAE51" s="175"/>
      <c r="CAF51" s="177"/>
      <c r="CAG51" s="175"/>
      <c r="CAH51" s="146"/>
      <c r="CAI51" s="147"/>
      <c r="CAJ51" s="175"/>
      <c r="CAK51" s="175"/>
      <c r="CAL51" s="175"/>
      <c r="CAM51" s="175"/>
      <c r="CAN51" s="175"/>
      <c r="CAO51" s="177"/>
      <c r="CAP51" s="175"/>
      <c r="CAQ51" s="146"/>
      <c r="CAR51" s="147"/>
      <c r="CAS51" s="175"/>
      <c r="CAT51" s="175"/>
      <c r="CAU51" s="175"/>
      <c r="CAV51" s="175"/>
      <c r="CAW51" s="175"/>
      <c r="CAX51" s="177"/>
      <c r="CAY51" s="175"/>
      <c r="CAZ51" s="146"/>
      <c r="CBA51" s="147"/>
      <c r="CBB51" s="175"/>
      <c r="CBC51" s="175"/>
      <c r="CBD51" s="175"/>
      <c r="CBE51" s="175"/>
      <c r="CBF51" s="175"/>
      <c r="CBG51" s="177"/>
      <c r="CBH51" s="175"/>
      <c r="CBI51" s="146"/>
      <c r="CBJ51" s="147"/>
      <c r="CBK51" s="175"/>
      <c r="CBL51" s="175"/>
      <c r="CBM51" s="175"/>
      <c r="CBN51" s="175"/>
      <c r="CBO51" s="175"/>
      <c r="CBP51" s="177"/>
      <c r="CBQ51" s="175"/>
      <c r="CBR51" s="146"/>
      <c r="CBS51" s="147"/>
      <c r="CBT51" s="175"/>
      <c r="CBU51" s="175"/>
      <c r="CBV51" s="175"/>
      <c r="CBW51" s="175"/>
      <c r="CBX51" s="175"/>
      <c r="CBY51" s="177"/>
      <c r="CBZ51" s="175"/>
      <c r="CCA51" s="146"/>
      <c r="CCB51" s="147"/>
      <c r="CCC51" s="175"/>
      <c r="CCD51" s="175"/>
      <c r="CCE51" s="175"/>
      <c r="CCF51" s="175"/>
      <c r="CCG51" s="175"/>
      <c r="CCH51" s="177"/>
      <c r="CCI51" s="175"/>
      <c r="CCJ51" s="146"/>
      <c r="CCK51" s="147"/>
      <c r="CCL51" s="175"/>
      <c r="CCM51" s="175"/>
      <c r="CCN51" s="175"/>
      <c r="CCO51" s="175"/>
      <c r="CCP51" s="175"/>
      <c r="CCQ51" s="177"/>
      <c r="CCR51" s="175"/>
      <c r="CCS51" s="146"/>
      <c r="CCT51" s="147"/>
      <c r="CCU51" s="175"/>
      <c r="CCV51" s="175"/>
      <c r="CCW51" s="175"/>
      <c r="CCX51" s="175"/>
      <c r="CCY51" s="175"/>
      <c r="CCZ51" s="177"/>
      <c r="CDA51" s="175"/>
      <c r="CDB51" s="146"/>
      <c r="CDC51" s="147"/>
      <c r="CDD51" s="175"/>
      <c r="CDE51" s="175"/>
      <c r="CDF51" s="175"/>
      <c r="CDG51" s="175"/>
      <c r="CDH51" s="175"/>
      <c r="CDI51" s="177"/>
      <c r="CDJ51" s="175"/>
      <c r="CDK51" s="146"/>
      <c r="CDL51" s="147"/>
      <c r="CDM51" s="175"/>
      <c r="CDN51" s="175"/>
      <c r="CDO51" s="175"/>
      <c r="CDP51" s="175"/>
      <c r="CDQ51" s="175"/>
      <c r="CDR51" s="177"/>
      <c r="CDS51" s="175"/>
      <c r="CDT51" s="146"/>
      <c r="CDU51" s="147"/>
      <c r="CDV51" s="175"/>
      <c r="CDW51" s="175"/>
      <c r="CDX51" s="175"/>
      <c r="CDY51" s="175"/>
      <c r="CDZ51" s="175"/>
      <c r="CEA51" s="177"/>
      <c r="CEB51" s="175"/>
      <c r="CEC51" s="146"/>
      <c r="CED51" s="147"/>
      <c r="CEE51" s="175"/>
      <c r="CEF51" s="175"/>
      <c r="CEG51" s="175"/>
      <c r="CEH51" s="175"/>
      <c r="CEI51" s="175"/>
      <c r="CEJ51" s="177"/>
      <c r="CEK51" s="175"/>
      <c r="CEL51" s="146"/>
      <c r="CEM51" s="147"/>
      <c r="CEN51" s="175"/>
      <c r="CEO51" s="175"/>
      <c r="CEP51" s="175"/>
      <c r="CEQ51" s="175"/>
      <c r="CER51" s="175"/>
      <c r="CES51" s="177"/>
      <c r="CET51" s="175"/>
      <c r="CEU51" s="146"/>
      <c r="CEV51" s="147"/>
      <c r="CEW51" s="175"/>
      <c r="CEX51" s="175"/>
      <c r="CEY51" s="175"/>
      <c r="CEZ51" s="175"/>
      <c r="CFA51" s="175"/>
      <c r="CFB51" s="177"/>
      <c r="CFC51" s="175"/>
      <c r="CFD51" s="146"/>
      <c r="CFE51" s="147"/>
      <c r="CFF51" s="175"/>
      <c r="CFG51" s="175"/>
      <c r="CFH51" s="175"/>
      <c r="CFI51" s="175"/>
      <c r="CFJ51" s="175"/>
      <c r="CFK51" s="177"/>
      <c r="CFL51" s="175"/>
      <c r="CFM51" s="146"/>
      <c r="CFN51" s="147"/>
      <c r="CFO51" s="175"/>
      <c r="CFP51" s="175"/>
      <c r="CFQ51" s="175"/>
      <c r="CFR51" s="175"/>
      <c r="CFS51" s="175"/>
      <c r="CFT51" s="177"/>
      <c r="CFU51" s="175"/>
      <c r="CFV51" s="146"/>
      <c r="CFW51" s="147"/>
      <c r="CFX51" s="175"/>
      <c r="CFY51" s="175"/>
      <c r="CFZ51" s="175"/>
      <c r="CGA51" s="175"/>
      <c r="CGB51" s="175"/>
      <c r="CGC51" s="177"/>
      <c r="CGD51" s="175"/>
      <c r="CGE51" s="146"/>
      <c r="CGF51" s="147"/>
      <c r="CGG51" s="175"/>
      <c r="CGH51" s="175"/>
      <c r="CGI51" s="175"/>
      <c r="CGJ51" s="175"/>
      <c r="CGK51" s="175"/>
      <c r="CGL51" s="177"/>
      <c r="CGM51" s="175"/>
      <c r="CGN51" s="146"/>
      <c r="CGO51" s="147"/>
      <c r="CGP51" s="175"/>
      <c r="CGQ51" s="175"/>
      <c r="CGR51" s="175"/>
      <c r="CGS51" s="175"/>
      <c r="CGT51" s="175"/>
      <c r="CGU51" s="177"/>
      <c r="CGV51" s="175"/>
      <c r="CGW51" s="146"/>
      <c r="CGX51" s="147"/>
      <c r="CGY51" s="175"/>
      <c r="CGZ51" s="175"/>
      <c r="CHA51" s="175"/>
      <c r="CHB51" s="175"/>
      <c r="CHC51" s="175"/>
      <c r="CHD51" s="177"/>
      <c r="CHE51" s="175"/>
      <c r="CHF51" s="146"/>
      <c r="CHG51" s="147"/>
      <c r="CHH51" s="175"/>
      <c r="CHI51" s="175"/>
      <c r="CHJ51" s="175"/>
      <c r="CHK51" s="175"/>
      <c r="CHL51" s="175"/>
      <c r="CHM51" s="177"/>
      <c r="CHN51" s="175"/>
      <c r="CHO51" s="146"/>
      <c r="CHP51" s="147"/>
      <c r="CHQ51" s="175"/>
      <c r="CHR51" s="175"/>
      <c r="CHS51" s="175"/>
      <c r="CHT51" s="175"/>
      <c r="CHU51" s="175"/>
      <c r="CHV51" s="177"/>
      <c r="CHW51" s="175"/>
      <c r="CHX51" s="146"/>
      <c r="CHY51" s="147"/>
      <c r="CHZ51" s="175"/>
      <c r="CIA51" s="175"/>
      <c r="CIB51" s="175"/>
      <c r="CIC51" s="175"/>
      <c r="CID51" s="175"/>
      <c r="CIE51" s="177"/>
      <c r="CIF51" s="175"/>
      <c r="CIG51" s="146"/>
      <c r="CIH51" s="147"/>
      <c r="CII51" s="175"/>
      <c r="CIJ51" s="175"/>
      <c r="CIK51" s="175"/>
      <c r="CIL51" s="175"/>
      <c r="CIM51" s="175"/>
      <c r="CIN51" s="177"/>
      <c r="CIO51" s="175"/>
      <c r="CIP51" s="146"/>
      <c r="CIQ51" s="147"/>
      <c r="CIR51" s="175"/>
      <c r="CIS51" s="175"/>
      <c r="CIT51" s="175"/>
      <c r="CIU51" s="175"/>
      <c r="CIV51" s="175"/>
      <c r="CIW51" s="177"/>
      <c r="CIX51" s="175"/>
      <c r="CIY51" s="146"/>
      <c r="CIZ51" s="147"/>
      <c r="CJA51" s="175"/>
      <c r="CJB51" s="175"/>
      <c r="CJC51" s="175"/>
      <c r="CJD51" s="175"/>
      <c r="CJE51" s="175"/>
      <c r="CJF51" s="177"/>
      <c r="CJG51" s="175"/>
      <c r="CJH51" s="146"/>
      <c r="CJI51" s="147"/>
      <c r="CJJ51" s="175"/>
      <c r="CJK51" s="175"/>
      <c r="CJL51" s="175"/>
      <c r="CJM51" s="175"/>
      <c r="CJN51" s="175"/>
      <c r="CJO51" s="177"/>
      <c r="CJP51" s="175"/>
      <c r="CJQ51" s="146"/>
      <c r="CJR51" s="147"/>
      <c r="CJS51" s="175"/>
      <c r="CJT51" s="175"/>
      <c r="CJU51" s="175"/>
      <c r="CJV51" s="175"/>
      <c r="CJW51" s="175"/>
      <c r="CJX51" s="177"/>
      <c r="CJY51" s="175"/>
      <c r="CJZ51" s="146"/>
      <c r="CKA51" s="147"/>
      <c r="CKB51" s="175"/>
      <c r="CKC51" s="175"/>
      <c r="CKD51" s="175"/>
      <c r="CKE51" s="175"/>
      <c r="CKF51" s="175"/>
      <c r="CKG51" s="177"/>
      <c r="CKH51" s="175"/>
      <c r="CKI51" s="146"/>
      <c r="CKJ51" s="147"/>
      <c r="CKK51" s="175"/>
      <c r="CKL51" s="175"/>
      <c r="CKM51" s="175"/>
      <c r="CKN51" s="175"/>
      <c r="CKO51" s="175"/>
      <c r="CKP51" s="177"/>
      <c r="CKQ51" s="175"/>
      <c r="CKR51" s="146"/>
      <c r="CKS51" s="147"/>
      <c r="CKT51" s="175"/>
      <c r="CKU51" s="175"/>
      <c r="CKV51" s="175"/>
      <c r="CKW51" s="175"/>
      <c r="CKX51" s="175"/>
      <c r="CKY51" s="177"/>
      <c r="CKZ51" s="175"/>
      <c r="CLA51" s="146"/>
      <c r="CLB51" s="147"/>
      <c r="CLC51" s="175"/>
      <c r="CLD51" s="175"/>
      <c r="CLE51" s="175"/>
      <c r="CLF51" s="175"/>
      <c r="CLG51" s="175"/>
      <c r="CLH51" s="177"/>
      <c r="CLI51" s="175"/>
      <c r="CLJ51" s="146"/>
      <c r="CLK51" s="147"/>
      <c r="CLL51" s="175"/>
      <c r="CLM51" s="175"/>
      <c r="CLN51" s="175"/>
      <c r="CLO51" s="175"/>
      <c r="CLP51" s="175"/>
      <c r="CLQ51" s="177"/>
      <c r="CLR51" s="175"/>
      <c r="CLS51" s="146"/>
      <c r="CLT51" s="147"/>
      <c r="CLU51" s="175"/>
      <c r="CLV51" s="175"/>
      <c r="CLW51" s="175"/>
      <c r="CLX51" s="175"/>
      <c r="CLY51" s="175"/>
      <c r="CLZ51" s="177"/>
      <c r="CMA51" s="175"/>
      <c r="CMB51" s="146"/>
      <c r="CMC51" s="147"/>
      <c r="CMD51" s="175"/>
      <c r="CME51" s="175"/>
      <c r="CMF51" s="175"/>
      <c r="CMG51" s="175"/>
      <c r="CMH51" s="175"/>
      <c r="CMI51" s="177"/>
      <c r="CMJ51" s="175"/>
      <c r="CMK51" s="146"/>
      <c r="CML51" s="147"/>
      <c r="CMM51" s="175"/>
      <c r="CMN51" s="175"/>
      <c r="CMO51" s="175"/>
      <c r="CMP51" s="175"/>
      <c r="CMQ51" s="175"/>
      <c r="CMR51" s="177"/>
      <c r="CMS51" s="175"/>
      <c r="CMT51" s="146"/>
      <c r="CMU51" s="147"/>
      <c r="CMV51" s="175"/>
      <c r="CMW51" s="175"/>
      <c r="CMX51" s="175"/>
      <c r="CMY51" s="175"/>
      <c r="CMZ51" s="175"/>
      <c r="CNA51" s="177"/>
      <c r="CNB51" s="175"/>
      <c r="CNC51" s="146"/>
      <c r="CND51" s="147"/>
      <c r="CNE51" s="175"/>
      <c r="CNF51" s="175"/>
      <c r="CNG51" s="175"/>
      <c r="CNH51" s="175"/>
      <c r="CNI51" s="175"/>
      <c r="CNJ51" s="177"/>
      <c r="CNK51" s="175"/>
      <c r="CNL51" s="146"/>
      <c r="CNM51" s="147"/>
      <c r="CNN51" s="175"/>
      <c r="CNO51" s="175"/>
      <c r="CNP51" s="175"/>
      <c r="CNQ51" s="175"/>
      <c r="CNR51" s="175"/>
      <c r="CNS51" s="177"/>
      <c r="CNT51" s="175"/>
      <c r="CNU51" s="146"/>
      <c r="CNV51" s="147"/>
      <c r="CNW51" s="175"/>
      <c r="CNX51" s="175"/>
      <c r="CNY51" s="175"/>
      <c r="CNZ51" s="175"/>
      <c r="COA51" s="175"/>
      <c r="COB51" s="177"/>
      <c r="COC51" s="175"/>
      <c r="COD51" s="146"/>
      <c r="COE51" s="147"/>
      <c r="COF51" s="175"/>
      <c r="COG51" s="175"/>
      <c r="COH51" s="175"/>
      <c r="COI51" s="175"/>
      <c r="COJ51" s="175"/>
      <c r="COK51" s="177"/>
      <c r="COL51" s="175"/>
      <c r="COM51" s="146"/>
      <c r="CON51" s="147"/>
      <c r="COO51" s="175"/>
      <c r="COP51" s="175"/>
      <c r="COQ51" s="175"/>
      <c r="COR51" s="175"/>
      <c r="COS51" s="175"/>
      <c r="COT51" s="177"/>
      <c r="COU51" s="175"/>
      <c r="COV51" s="146"/>
      <c r="COW51" s="147"/>
      <c r="COX51" s="175"/>
      <c r="COY51" s="175"/>
      <c r="COZ51" s="175"/>
      <c r="CPA51" s="175"/>
      <c r="CPB51" s="175"/>
      <c r="CPC51" s="177"/>
      <c r="CPD51" s="175"/>
      <c r="CPE51" s="146"/>
      <c r="CPF51" s="147"/>
      <c r="CPG51" s="175"/>
      <c r="CPH51" s="175"/>
      <c r="CPI51" s="175"/>
      <c r="CPJ51" s="175"/>
      <c r="CPK51" s="175"/>
      <c r="CPL51" s="177"/>
      <c r="CPM51" s="175"/>
      <c r="CPN51" s="146"/>
      <c r="CPO51" s="147"/>
      <c r="CPP51" s="175"/>
      <c r="CPQ51" s="175"/>
      <c r="CPR51" s="175"/>
      <c r="CPS51" s="175"/>
      <c r="CPT51" s="175"/>
      <c r="CPU51" s="177"/>
      <c r="CPV51" s="175"/>
      <c r="CPW51" s="146"/>
      <c r="CPX51" s="147"/>
      <c r="CPY51" s="175"/>
      <c r="CPZ51" s="175"/>
      <c r="CQA51" s="175"/>
      <c r="CQB51" s="175"/>
      <c r="CQC51" s="175"/>
      <c r="CQD51" s="177"/>
      <c r="CQE51" s="175"/>
      <c r="CQF51" s="146"/>
      <c r="CQG51" s="147"/>
      <c r="CQH51" s="175"/>
      <c r="CQI51" s="175"/>
      <c r="CQJ51" s="175"/>
      <c r="CQK51" s="175"/>
      <c r="CQL51" s="175"/>
      <c r="CQM51" s="177"/>
      <c r="CQN51" s="175"/>
      <c r="CQO51" s="146"/>
      <c r="CQP51" s="147"/>
      <c r="CQQ51" s="175"/>
      <c r="CQR51" s="175"/>
      <c r="CQS51" s="175"/>
      <c r="CQT51" s="175"/>
      <c r="CQU51" s="175"/>
      <c r="CQV51" s="177"/>
      <c r="CQW51" s="175"/>
      <c r="CQX51" s="146"/>
      <c r="CQY51" s="147"/>
      <c r="CQZ51" s="175"/>
      <c r="CRA51" s="175"/>
      <c r="CRB51" s="175"/>
      <c r="CRC51" s="175"/>
      <c r="CRD51" s="175"/>
      <c r="CRE51" s="177"/>
      <c r="CRF51" s="175"/>
      <c r="CRG51" s="146"/>
      <c r="CRH51" s="147"/>
      <c r="CRI51" s="175"/>
      <c r="CRJ51" s="175"/>
      <c r="CRK51" s="175"/>
      <c r="CRL51" s="175"/>
      <c r="CRM51" s="175"/>
      <c r="CRN51" s="177"/>
      <c r="CRO51" s="175"/>
      <c r="CRP51" s="146"/>
      <c r="CRQ51" s="147"/>
      <c r="CRR51" s="175"/>
      <c r="CRS51" s="175"/>
      <c r="CRT51" s="175"/>
      <c r="CRU51" s="175"/>
      <c r="CRV51" s="175"/>
      <c r="CRW51" s="177"/>
      <c r="CRX51" s="175"/>
      <c r="CRY51" s="146"/>
      <c r="CRZ51" s="147"/>
      <c r="CSA51" s="175"/>
      <c r="CSB51" s="175"/>
      <c r="CSC51" s="175"/>
      <c r="CSD51" s="175"/>
      <c r="CSE51" s="175"/>
      <c r="CSF51" s="177"/>
      <c r="CSG51" s="175"/>
      <c r="CSH51" s="146"/>
      <c r="CSI51" s="147"/>
      <c r="CSJ51" s="175"/>
      <c r="CSK51" s="175"/>
      <c r="CSL51" s="175"/>
      <c r="CSM51" s="175"/>
      <c r="CSN51" s="175"/>
      <c r="CSO51" s="177"/>
      <c r="CSP51" s="175"/>
      <c r="CSQ51" s="146"/>
      <c r="CSR51" s="147"/>
      <c r="CSS51" s="175"/>
      <c r="CST51" s="175"/>
      <c r="CSU51" s="175"/>
      <c r="CSV51" s="175"/>
      <c r="CSW51" s="175"/>
      <c r="CSX51" s="177"/>
      <c r="CSY51" s="175"/>
      <c r="CSZ51" s="146"/>
      <c r="CTA51" s="147"/>
      <c r="CTB51" s="175"/>
      <c r="CTC51" s="175"/>
      <c r="CTD51" s="175"/>
      <c r="CTE51" s="175"/>
      <c r="CTF51" s="175"/>
      <c r="CTG51" s="177"/>
      <c r="CTH51" s="175"/>
      <c r="CTI51" s="146"/>
      <c r="CTJ51" s="147"/>
      <c r="CTK51" s="175"/>
      <c r="CTL51" s="175"/>
      <c r="CTM51" s="175"/>
      <c r="CTN51" s="175"/>
      <c r="CTO51" s="175"/>
      <c r="CTP51" s="177"/>
      <c r="CTQ51" s="175"/>
      <c r="CTR51" s="146"/>
      <c r="CTS51" s="147"/>
      <c r="CTT51" s="175"/>
      <c r="CTU51" s="175"/>
      <c r="CTV51" s="175"/>
      <c r="CTW51" s="175"/>
      <c r="CTX51" s="175"/>
      <c r="CTY51" s="177"/>
      <c r="CTZ51" s="175"/>
      <c r="CUA51" s="146"/>
      <c r="CUB51" s="147"/>
      <c r="CUC51" s="175"/>
      <c r="CUD51" s="175"/>
      <c r="CUE51" s="175"/>
      <c r="CUF51" s="175"/>
      <c r="CUG51" s="175"/>
      <c r="CUH51" s="177"/>
      <c r="CUI51" s="175"/>
      <c r="CUJ51" s="146"/>
      <c r="CUK51" s="147"/>
      <c r="CUL51" s="175"/>
      <c r="CUM51" s="175"/>
      <c r="CUN51" s="175"/>
      <c r="CUO51" s="175"/>
      <c r="CUP51" s="175"/>
      <c r="CUQ51" s="177"/>
      <c r="CUR51" s="175"/>
      <c r="CUS51" s="146"/>
      <c r="CUT51" s="147"/>
      <c r="CUU51" s="175"/>
      <c r="CUV51" s="175"/>
      <c r="CUW51" s="175"/>
      <c r="CUX51" s="175"/>
      <c r="CUY51" s="175"/>
      <c r="CUZ51" s="177"/>
      <c r="CVA51" s="175"/>
      <c r="CVB51" s="146"/>
      <c r="CVC51" s="147"/>
      <c r="CVD51" s="175"/>
      <c r="CVE51" s="175"/>
      <c r="CVF51" s="175"/>
      <c r="CVG51" s="175"/>
      <c r="CVH51" s="175"/>
      <c r="CVI51" s="177"/>
      <c r="CVJ51" s="175"/>
      <c r="CVK51" s="146"/>
      <c r="CVL51" s="147"/>
      <c r="CVM51" s="175"/>
      <c r="CVN51" s="175"/>
      <c r="CVO51" s="175"/>
      <c r="CVP51" s="175"/>
      <c r="CVQ51" s="175"/>
      <c r="CVR51" s="177"/>
      <c r="CVS51" s="175"/>
      <c r="CVT51" s="146"/>
      <c r="CVU51" s="147"/>
      <c r="CVV51" s="175"/>
      <c r="CVW51" s="175"/>
      <c r="CVX51" s="175"/>
      <c r="CVY51" s="175"/>
      <c r="CVZ51" s="175"/>
      <c r="CWA51" s="177"/>
      <c r="CWB51" s="175"/>
      <c r="CWC51" s="146"/>
      <c r="CWD51" s="147"/>
      <c r="CWE51" s="175"/>
      <c r="CWF51" s="175"/>
      <c r="CWG51" s="175"/>
      <c r="CWH51" s="175"/>
      <c r="CWI51" s="175"/>
      <c r="CWJ51" s="177"/>
      <c r="CWK51" s="175"/>
      <c r="CWL51" s="146"/>
      <c r="CWM51" s="147"/>
      <c r="CWN51" s="175"/>
      <c r="CWO51" s="175"/>
      <c r="CWP51" s="175"/>
      <c r="CWQ51" s="175"/>
      <c r="CWR51" s="175"/>
      <c r="CWS51" s="177"/>
      <c r="CWT51" s="175"/>
      <c r="CWU51" s="146"/>
      <c r="CWV51" s="147"/>
      <c r="CWW51" s="175"/>
      <c r="CWX51" s="175"/>
      <c r="CWY51" s="175"/>
      <c r="CWZ51" s="175"/>
      <c r="CXA51" s="175"/>
      <c r="CXB51" s="177"/>
      <c r="CXC51" s="175"/>
      <c r="CXD51" s="146"/>
      <c r="CXE51" s="147"/>
      <c r="CXF51" s="175"/>
      <c r="CXG51" s="175"/>
      <c r="CXH51" s="175"/>
      <c r="CXI51" s="175"/>
      <c r="CXJ51" s="175"/>
      <c r="CXK51" s="177"/>
      <c r="CXL51" s="175"/>
      <c r="CXM51" s="146"/>
      <c r="CXN51" s="147"/>
      <c r="CXO51" s="175"/>
      <c r="CXP51" s="175"/>
      <c r="CXQ51" s="175"/>
      <c r="CXR51" s="175"/>
      <c r="CXS51" s="175"/>
      <c r="CXT51" s="177"/>
      <c r="CXU51" s="175"/>
      <c r="CXV51" s="146"/>
      <c r="CXW51" s="147"/>
      <c r="CXX51" s="175"/>
      <c r="CXY51" s="175"/>
      <c r="CXZ51" s="175"/>
      <c r="CYA51" s="175"/>
      <c r="CYB51" s="175"/>
      <c r="CYC51" s="177"/>
      <c r="CYD51" s="175"/>
      <c r="CYE51" s="146"/>
      <c r="CYF51" s="147"/>
      <c r="CYG51" s="175"/>
      <c r="CYH51" s="175"/>
      <c r="CYI51" s="175"/>
      <c r="CYJ51" s="175"/>
      <c r="CYK51" s="175"/>
      <c r="CYL51" s="177"/>
      <c r="CYM51" s="175"/>
      <c r="CYN51" s="146"/>
      <c r="CYO51" s="147"/>
      <c r="CYP51" s="175"/>
      <c r="CYQ51" s="175"/>
      <c r="CYR51" s="175"/>
      <c r="CYS51" s="175"/>
      <c r="CYT51" s="175"/>
      <c r="CYU51" s="177"/>
      <c r="CYV51" s="175"/>
      <c r="CYW51" s="146"/>
      <c r="CYX51" s="147"/>
      <c r="CYY51" s="175"/>
      <c r="CYZ51" s="175"/>
      <c r="CZA51" s="175"/>
      <c r="CZB51" s="175"/>
      <c r="CZC51" s="175"/>
      <c r="CZD51" s="177"/>
      <c r="CZE51" s="175"/>
      <c r="CZF51" s="146"/>
      <c r="CZG51" s="147"/>
      <c r="CZH51" s="175"/>
      <c r="CZI51" s="175"/>
      <c r="CZJ51" s="175"/>
      <c r="CZK51" s="175"/>
      <c r="CZL51" s="175"/>
      <c r="CZM51" s="177"/>
      <c r="CZN51" s="175"/>
      <c r="CZO51" s="146"/>
      <c r="CZP51" s="147"/>
      <c r="CZQ51" s="175"/>
      <c r="CZR51" s="175"/>
      <c r="CZS51" s="175"/>
      <c r="CZT51" s="175"/>
      <c r="CZU51" s="175"/>
      <c r="CZV51" s="177"/>
      <c r="CZW51" s="175"/>
      <c r="CZX51" s="146"/>
      <c r="CZY51" s="147"/>
      <c r="CZZ51" s="175"/>
      <c r="DAA51" s="175"/>
      <c r="DAB51" s="175"/>
      <c r="DAC51" s="175"/>
      <c r="DAD51" s="175"/>
      <c r="DAE51" s="177"/>
      <c r="DAF51" s="175"/>
      <c r="DAG51" s="146"/>
      <c r="DAH51" s="147"/>
      <c r="DAI51" s="175"/>
      <c r="DAJ51" s="175"/>
      <c r="DAK51" s="175"/>
      <c r="DAL51" s="175"/>
      <c r="DAM51" s="175"/>
      <c r="DAN51" s="177"/>
      <c r="DAO51" s="175"/>
      <c r="DAP51" s="146"/>
      <c r="DAQ51" s="147"/>
      <c r="DAR51" s="175"/>
      <c r="DAS51" s="175"/>
      <c r="DAT51" s="175"/>
      <c r="DAU51" s="175"/>
      <c r="DAV51" s="175"/>
      <c r="DAW51" s="177"/>
      <c r="DAX51" s="175"/>
      <c r="DAY51" s="146"/>
      <c r="DAZ51" s="147"/>
      <c r="DBA51" s="175"/>
      <c r="DBB51" s="175"/>
      <c r="DBC51" s="175"/>
      <c r="DBD51" s="175"/>
      <c r="DBE51" s="175"/>
      <c r="DBF51" s="177"/>
      <c r="DBG51" s="175"/>
      <c r="DBH51" s="146"/>
      <c r="DBI51" s="147"/>
      <c r="DBJ51" s="175"/>
      <c r="DBK51" s="175"/>
      <c r="DBL51" s="175"/>
      <c r="DBM51" s="175"/>
      <c r="DBN51" s="175"/>
      <c r="DBO51" s="177"/>
      <c r="DBP51" s="175"/>
      <c r="DBQ51" s="146"/>
      <c r="DBR51" s="147"/>
      <c r="DBS51" s="175"/>
      <c r="DBT51" s="175"/>
      <c r="DBU51" s="175"/>
      <c r="DBV51" s="175"/>
      <c r="DBW51" s="175"/>
      <c r="DBX51" s="177"/>
      <c r="DBY51" s="175"/>
      <c r="DBZ51" s="146"/>
      <c r="DCA51" s="147"/>
      <c r="DCB51" s="175"/>
      <c r="DCC51" s="175"/>
      <c r="DCD51" s="175"/>
      <c r="DCE51" s="175"/>
      <c r="DCF51" s="175"/>
      <c r="DCG51" s="177"/>
      <c r="DCH51" s="175"/>
      <c r="DCI51" s="146"/>
      <c r="DCJ51" s="147"/>
      <c r="DCK51" s="175"/>
      <c r="DCL51" s="175"/>
      <c r="DCM51" s="175"/>
      <c r="DCN51" s="175"/>
      <c r="DCO51" s="175"/>
      <c r="DCP51" s="177"/>
      <c r="DCQ51" s="175"/>
      <c r="DCR51" s="146"/>
      <c r="DCS51" s="147"/>
      <c r="DCT51" s="175"/>
      <c r="DCU51" s="175"/>
      <c r="DCV51" s="175"/>
      <c r="DCW51" s="175"/>
      <c r="DCX51" s="175"/>
      <c r="DCY51" s="177"/>
      <c r="DCZ51" s="175"/>
      <c r="DDA51" s="146"/>
      <c r="DDB51" s="147"/>
      <c r="DDC51" s="175"/>
      <c r="DDD51" s="175"/>
      <c r="DDE51" s="175"/>
      <c r="DDF51" s="175"/>
      <c r="DDG51" s="175"/>
      <c r="DDH51" s="177"/>
      <c r="DDI51" s="175"/>
      <c r="DDJ51" s="146"/>
      <c r="DDK51" s="147"/>
      <c r="DDL51" s="175"/>
      <c r="DDM51" s="175"/>
      <c r="DDN51" s="175"/>
      <c r="DDO51" s="175"/>
      <c r="DDP51" s="175"/>
      <c r="DDQ51" s="177"/>
      <c r="DDR51" s="175"/>
      <c r="DDS51" s="146"/>
      <c r="DDT51" s="147"/>
      <c r="DDU51" s="175"/>
      <c r="DDV51" s="175"/>
      <c r="DDW51" s="175"/>
      <c r="DDX51" s="175"/>
      <c r="DDY51" s="175"/>
      <c r="DDZ51" s="177"/>
      <c r="DEA51" s="175"/>
      <c r="DEB51" s="146"/>
      <c r="DEC51" s="147"/>
      <c r="DED51" s="175"/>
      <c r="DEE51" s="175"/>
      <c r="DEF51" s="175"/>
      <c r="DEG51" s="175"/>
      <c r="DEH51" s="175"/>
      <c r="DEI51" s="177"/>
      <c r="DEJ51" s="175"/>
      <c r="DEK51" s="146"/>
      <c r="DEL51" s="147"/>
      <c r="DEM51" s="175"/>
      <c r="DEN51" s="175"/>
      <c r="DEO51" s="175"/>
      <c r="DEP51" s="175"/>
      <c r="DEQ51" s="175"/>
      <c r="DER51" s="177"/>
      <c r="DES51" s="175"/>
      <c r="DET51" s="146"/>
      <c r="DEU51" s="147"/>
      <c r="DEV51" s="175"/>
      <c r="DEW51" s="175"/>
      <c r="DEX51" s="175"/>
      <c r="DEY51" s="175"/>
      <c r="DEZ51" s="175"/>
      <c r="DFA51" s="177"/>
      <c r="DFB51" s="175"/>
      <c r="DFC51" s="146"/>
      <c r="DFD51" s="147"/>
      <c r="DFE51" s="175"/>
      <c r="DFF51" s="175"/>
      <c r="DFG51" s="175"/>
      <c r="DFH51" s="175"/>
      <c r="DFI51" s="175"/>
      <c r="DFJ51" s="177"/>
      <c r="DFK51" s="175"/>
      <c r="DFL51" s="146"/>
      <c r="DFM51" s="147"/>
      <c r="DFN51" s="175"/>
      <c r="DFO51" s="175"/>
      <c r="DFP51" s="175"/>
      <c r="DFQ51" s="175"/>
      <c r="DFR51" s="175"/>
      <c r="DFS51" s="177"/>
      <c r="DFT51" s="175"/>
      <c r="DFU51" s="146"/>
      <c r="DFV51" s="147"/>
      <c r="DFW51" s="175"/>
      <c r="DFX51" s="175"/>
      <c r="DFY51" s="175"/>
      <c r="DFZ51" s="175"/>
      <c r="DGA51" s="175"/>
      <c r="DGB51" s="177"/>
      <c r="DGC51" s="175"/>
      <c r="DGD51" s="146"/>
      <c r="DGE51" s="147"/>
      <c r="DGF51" s="175"/>
      <c r="DGG51" s="175"/>
      <c r="DGH51" s="175"/>
      <c r="DGI51" s="175"/>
      <c r="DGJ51" s="175"/>
      <c r="DGK51" s="177"/>
      <c r="DGL51" s="175"/>
      <c r="DGM51" s="146"/>
      <c r="DGN51" s="147"/>
      <c r="DGO51" s="175"/>
      <c r="DGP51" s="175"/>
      <c r="DGQ51" s="175"/>
      <c r="DGR51" s="175"/>
      <c r="DGS51" s="175"/>
      <c r="DGT51" s="177"/>
      <c r="DGU51" s="175"/>
      <c r="DGV51" s="146"/>
      <c r="DGW51" s="147"/>
      <c r="DGX51" s="175"/>
      <c r="DGY51" s="175"/>
      <c r="DGZ51" s="175"/>
      <c r="DHA51" s="175"/>
      <c r="DHB51" s="175"/>
      <c r="DHC51" s="177"/>
      <c r="DHD51" s="175"/>
      <c r="DHE51" s="146"/>
      <c r="DHF51" s="147"/>
      <c r="DHG51" s="175"/>
      <c r="DHH51" s="175"/>
      <c r="DHI51" s="175"/>
      <c r="DHJ51" s="175"/>
      <c r="DHK51" s="175"/>
      <c r="DHL51" s="177"/>
      <c r="DHM51" s="175"/>
      <c r="DHN51" s="146"/>
      <c r="DHO51" s="147"/>
      <c r="DHP51" s="175"/>
      <c r="DHQ51" s="175"/>
      <c r="DHR51" s="175"/>
      <c r="DHS51" s="175"/>
      <c r="DHT51" s="175"/>
      <c r="DHU51" s="177"/>
      <c r="DHV51" s="175"/>
      <c r="DHW51" s="146"/>
      <c r="DHX51" s="147"/>
      <c r="DHY51" s="175"/>
      <c r="DHZ51" s="175"/>
      <c r="DIA51" s="175"/>
      <c r="DIB51" s="175"/>
      <c r="DIC51" s="175"/>
      <c r="DID51" s="177"/>
      <c r="DIE51" s="175"/>
      <c r="DIF51" s="146"/>
      <c r="DIG51" s="147"/>
      <c r="DIH51" s="175"/>
      <c r="DII51" s="175"/>
      <c r="DIJ51" s="175"/>
      <c r="DIK51" s="175"/>
      <c r="DIL51" s="175"/>
      <c r="DIM51" s="177"/>
      <c r="DIN51" s="175"/>
      <c r="DIO51" s="146"/>
      <c r="DIP51" s="147"/>
      <c r="DIQ51" s="175"/>
      <c r="DIR51" s="175"/>
      <c r="DIS51" s="175"/>
      <c r="DIT51" s="175"/>
      <c r="DIU51" s="175"/>
      <c r="DIV51" s="177"/>
      <c r="DIW51" s="175"/>
      <c r="DIX51" s="146"/>
      <c r="DIY51" s="147"/>
      <c r="DIZ51" s="175"/>
      <c r="DJA51" s="175"/>
      <c r="DJB51" s="175"/>
      <c r="DJC51" s="175"/>
      <c r="DJD51" s="175"/>
      <c r="DJE51" s="177"/>
      <c r="DJF51" s="175"/>
      <c r="DJG51" s="146"/>
      <c r="DJH51" s="147"/>
      <c r="DJI51" s="175"/>
      <c r="DJJ51" s="175"/>
      <c r="DJK51" s="175"/>
      <c r="DJL51" s="175"/>
      <c r="DJM51" s="175"/>
      <c r="DJN51" s="177"/>
      <c r="DJO51" s="175"/>
      <c r="DJP51" s="146"/>
      <c r="DJQ51" s="147"/>
      <c r="DJR51" s="175"/>
      <c r="DJS51" s="175"/>
      <c r="DJT51" s="175"/>
      <c r="DJU51" s="175"/>
      <c r="DJV51" s="175"/>
      <c r="DJW51" s="177"/>
      <c r="DJX51" s="175"/>
      <c r="DJY51" s="146"/>
      <c r="DJZ51" s="147"/>
      <c r="DKA51" s="175"/>
      <c r="DKB51" s="175"/>
      <c r="DKC51" s="175"/>
      <c r="DKD51" s="175"/>
      <c r="DKE51" s="175"/>
      <c r="DKF51" s="177"/>
      <c r="DKG51" s="175"/>
      <c r="DKH51" s="146"/>
      <c r="DKI51" s="147"/>
      <c r="DKJ51" s="175"/>
      <c r="DKK51" s="175"/>
      <c r="DKL51" s="175"/>
      <c r="DKM51" s="175"/>
      <c r="DKN51" s="175"/>
      <c r="DKO51" s="177"/>
      <c r="DKP51" s="175"/>
      <c r="DKQ51" s="146"/>
      <c r="DKR51" s="147"/>
      <c r="DKS51" s="175"/>
      <c r="DKT51" s="175"/>
      <c r="DKU51" s="175"/>
      <c r="DKV51" s="175"/>
      <c r="DKW51" s="175"/>
      <c r="DKX51" s="177"/>
      <c r="DKY51" s="175"/>
      <c r="DKZ51" s="146"/>
      <c r="DLA51" s="147"/>
      <c r="DLB51" s="175"/>
      <c r="DLC51" s="175"/>
      <c r="DLD51" s="175"/>
      <c r="DLE51" s="175"/>
      <c r="DLF51" s="175"/>
      <c r="DLG51" s="177"/>
      <c r="DLH51" s="175"/>
      <c r="DLI51" s="146"/>
      <c r="DLJ51" s="147"/>
      <c r="DLK51" s="175"/>
      <c r="DLL51" s="175"/>
      <c r="DLM51" s="175"/>
      <c r="DLN51" s="175"/>
      <c r="DLO51" s="175"/>
      <c r="DLP51" s="177"/>
      <c r="DLQ51" s="175"/>
      <c r="DLR51" s="146"/>
      <c r="DLS51" s="147"/>
      <c r="DLT51" s="175"/>
      <c r="DLU51" s="175"/>
      <c r="DLV51" s="175"/>
      <c r="DLW51" s="175"/>
      <c r="DLX51" s="175"/>
      <c r="DLY51" s="177"/>
      <c r="DLZ51" s="175"/>
      <c r="DMA51" s="146"/>
      <c r="DMB51" s="147"/>
      <c r="DMC51" s="175"/>
      <c r="DMD51" s="175"/>
      <c r="DME51" s="175"/>
      <c r="DMF51" s="175"/>
      <c r="DMG51" s="175"/>
      <c r="DMH51" s="177"/>
      <c r="DMI51" s="175"/>
      <c r="DMJ51" s="146"/>
      <c r="DMK51" s="147"/>
      <c r="DML51" s="175"/>
      <c r="DMM51" s="175"/>
      <c r="DMN51" s="175"/>
      <c r="DMO51" s="175"/>
      <c r="DMP51" s="175"/>
      <c r="DMQ51" s="177"/>
      <c r="DMR51" s="175"/>
      <c r="DMS51" s="146"/>
      <c r="DMT51" s="147"/>
      <c r="DMU51" s="175"/>
      <c r="DMV51" s="175"/>
      <c r="DMW51" s="175"/>
      <c r="DMX51" s="175"/>
      <c r="DMY51" s="175"/>
      <c r="DMZ51" s="177"/>
      <c r="DNA51" s="175"/>
      <c r="DNB51" s="146"/>
      <c r="DNC51" s="147"/>
      <c r="DND51" s="175"/>
      <c r="DNE51" s="175"/>
      <c r="DNF51" s="175"/>
      <c r="DNG51" s="175"/>
      <c r="DNH51" s="175"/>
      <c r="DNI51" s="177"/>
      <c r="DNJ51" s="175"/>
      <c r="DNK51" s="146"/>
      <c r="DNL51" s="147"/>
      <c r="DNM51" s="175"/>
      <c r="DNN51" s="175"/>
      <c r="DNO51" s="175"/>
      <c r="DNP51" s="175"/>
      <c r="DNQ51" s="175"/>
      <c r="DNR51" s="177"/>
      <c r="DNS51" s="175"/>
      <c r="DNT51" s="146"/>
      <c r="DNU51" s="147"/>
      <c r="DNV51" s="175"/>
      <c r="DNW51" s="175"/>
      <c r="DNX51" s="175"/>
      <c r="DNY51" s="175"/>
      <c r="DNZ51" s="175"/>
      <c r="DOA51" s="177"/>
      <c r="DOB51" s="175"/>
      <c r="DOC51" s="146"/>
      <c r="DOD51" s="147"/>
      <c r="DOE51" s="175"/>
      <c r="DOF51" s="175"/>
      <c r="DOG51" s="175"/>
      <c r="DOH51" s="175"/>
      <c r="DOI51" s="175"/>
      <c r="DOJ51" s="177"/>
      <c r="DOK51" s="175"/>
      <c r="DOL51" s="146"/>
      <c r="DOM51" s="147"/>
      <c r="DON51" s="175"/>
      <c r="DOO51" s="175"/>
      <c r="DOP51" s="175"/>
      <c r="DOQ51" s="175"/>
      <c r="DOR51" s="175"/>
      <c r="DOS51" s="177"/>
      <c r="DOT51" s="175"/>
      <c r="DOU51" s="146"/>
      <c r="DOV51" s="147"/>
      <c r="DOW51" s="175"/>
      <c r="DOX51" s="175"/>
      <c r="DOY51" s="175"/>
      <c r="DOZ51" s="175"/>
      <c r="DPA51" s="175"/>
      <c r="DPB51" s="177"/>
      <c r="DPC51" s="175"/>
      <c r="DPD51" s="146"/>
      <c r="DPE51" s="147"/>
      <c r="DPF51" s="175"/>
      <c r="DPG51" s="175"/>
      <c r="DPH51" s="175"/>
      <c r="DPI51" s="175"/>
      <c r="DPJ51" s="175"/>
      <c r="DPK51" s="177"/>
      <c r="DPL51" s="175"/>
      <c r="DPM51" s="146"/>
      <c r="DPN51" s="147"/>
      <c r="DPO51" s="175"/>
      <c r="DPP51" s="175"/>
      <c r="DPQ51" s="175"/>
      <c r="DPR51" s="175"/>
      <c r="DPS51" s="175"/>
      <c r="DPT51" s="177"/>
      <c r="DPU51" s="175"/>
      <c r="DPV51" s="146"/>
      <c r="DPW51" s="147"/>
      <c r="DPX51" s="175"/>
      <c r="DPY51" s="175"/>
      <c r="DPZ51" s="175"/>
      <c r="DQA51" s="175"/>
      <c r="DQB51" s="175"/>
      <c r="DQC51" s="177"/>
      <c r="DQD51" s="175"/>
      <c r="DQE51" s="146"/>
      <c r="DQF51" s="147"/>
      <c r="DQG51" s="175"/>
      <c r="DQH51" s="175"/>
      <c r="DQI51" s="175"/>
      <c r="DQJ51" s="175"/>
      <c r="DQK51" s="175"/>
      <c r="DQL51" s="177"/>
      <c r="DQM51" s="175"/>
      <c r="DQN51" s="146"/>
      <c r="DQO51" s="147"/>
      <c r="DQP51" s="175"/>
      <c r="DQQ51" s="175"/>
      <c r="DQR51" s="175"/>
      <c r="DQS51" s="175"/>
      <c r="DQT51" s="175"/>
      <c r="DQU51" s="177"/>
      <c r="DQV51" s="175"/>
      <c r="DQW51" s="146"/>
      <c r="DQX51" s="147"/>
      <c r="DQY51" s="175"/>
      <c r="DQZ51" s="175"/>
      <c r="DRA51" s="175"/>
      <c r="DRB51" s="175"/>
      <c r="DRC51" s="175"/>
      <c r="DRD51" s="177"/>
      <c r="DRE51" s="175"/>
      <c r="DRF51" s="146"/>
      <c r="DRG51" s="147"/>
      <c r="DRH51" s="175"/>
      <c r="DRI51" s="175"/>
      <c r="DRJ51" s="175"/>
      <c r="DRK51" s="175"/>
      <c r="DRL51" s="175"/>
      <c r="DRM51" s="177"/>
      <c r="DRN51" s="175"/>
      <c r="DRO51" s="146"/>
      <c r="DRP51" s="147"/>
      <c r="DRQ51" s="175"/>
      <c r="DRR51" s="175"/>
      <c r="DRS51" s="175"/>
      <c r="DRT51" s="175"/>
      <c r="DRU51" s="175"/>
      <c r="DRV51" s="177"/>
      <c r="DRW51" s="175"/>
      <c r="DRX51" s="146"/>
      <c r="DRY51" s="147"/>
      <c r="DRZ51" s="175"/>
      <c r="DSA51" s="175"/>
      <c r="DSB51" s="175"/>
      <c r="DSC51" s="175"/>
      <c r="DSD51" s="175"/>
      <c r="DSE51" s="177"/>
      <c r="DSF51" s="175"/>
      <c r="DSG51" s="146"/>
      <c r="DSH51" s="147"/>
      <c r="DSI51" s="175"/>
      <c r="DSJ51" s="175"/>
      <c r="DSK51" s="175"/>
      <c r="DSL51" s="175"/>
      <c r="DSM51" s="175"/>
      <c r="DSN51" s="177"/>
      <c r="DSO51" s="175"/>
      <c r="DSP51" s="146"/>
      <c r="DSQ51" s="147"/>
      <c r="DSR51" s="175"/>
      <c r="DSS51" s="175"/>
      <c r="DST51" s="175"/>
      <c r="DSU51" s="175"/>
      <c r="DSV51" s="175"/>
      <c r="DSW51" s="177"/>
      <c r="DSX51" s="175"/>
      <c r="DSY51" s="146"/>
      <c r="DSZ51" s="147"/>
      <c r="DTA51" s="175"/>
      <c r="DTB51" s="175"/>
      <c r="DTC51" s="175"/>
      <c r="DTD51" s="175"/>
      <c r="DTE51" s="175"/>
      <c r="DTF51" s="177"/>
      <c r="DTG51" s="175"/>
      <c r="DTH51" s="146"/>
      <c r="DTI51" s="147"/>
      <c r="DTJ51" s="175"/>
      <c r="DTK51" s="175"/>
      <c r="DTL51" s="175"/>
      <c r="DTM51" s="175"/>
      <c r="DTN51" s="175"/>
      <c r="DTO51" s="177"/>
      <c r="DTP51" s="175"/>
      <c r="DTQ51" s="146"/>
      <c r="DTR51" s="147"/>
      <c r="DTS51" s="175"/>
      <c r="DTT51" s="175"/>
      <c r="DTU51" s="175"/>
      <c r="DTV51" s="175"/>
      <c r="DTW51" s="175"/>
      <c r="DTX51" s="177"/>
      <c r="DTY51" s="175"/>
      <c r="DTZ51" s="146"/>
      <c r="DUA51" s="147"/>
      <c r="DUB51" s="175"/>
      <c r="DUC51" s="175"/>
      <c r="DUD51" s="175"/>
      <c r="DUE51" s="175"/>
      <c r="DUF51" s="175"/>
      <c r="DUG51" s="177"/>
      <c r="DUH51" s="175"/>
      <c r="DUI51" s="146"/>
      <c r="DUJ51" s="147"/>
      <c r="DUK51" s="175"/>
      <c r="DUL51" s="175"/>
      <c r="DUM51" s="175"/>
      <c r="DUN51" s="175"/>
      <c r="DUO51" s="175"/>
      <c r="DUP51" s="177"/>
      <c r="DUQ51" s="175"/>
      <c r="DUR51" s="146"/>
      <c r="DUS51" s="147"/>
      <c r="DUT51" s="175"/>
      <c r="DUU51" s="175"/>
      <c r="DUV51" s="175"/>
      <c r="DUW51" s="175"/>
      <c r="DUX51" s="175"/>
      <c r="DUY51" s="177"/>
      <c r="DUZ51" s="175"/>
      <c r="DVA51" s="146"/>
      <c r="DVB51" s="147"/>
      <c r="DVC51" s="175"/>
      <c r="DVD51" s="175"/>
      <c r="DVE51" s="175"/>
      <c r="DVF51" s="175"/>
      <c r="DVG51" s="175"/>
      <c r="DVH51" s="177"/>
      <c r="DVI51" s="175"/>
      <c r="DVJ51" s="146"/>
      <c r="DVK51" s="147"/>
      <c r="DVL51" s="175"/>
      <c r="DVM51" s="175"/>
      <c r="DVN51" s="175"/>
      <c r="DVO51" s="175"/>
      <c r="DVP51" s="175"/>
      <c r="DVQ51" s="177"/>
      <c r="DVR51" s="175"/>
      <c r="DVS51" s="146"/>
      <c r="DVT51" s="147"/>
      <c r="DVU51" s="175"/>
      <c r="DVV51" s="175"/>
      <c r="DVW51" s="175"/>
      <c r="DVX51" s="175"/>
      <c r="DVY51" s="175"/>
      <c r="DVZ51" s="177"/>
      <c r="DWA51" s="175"/>
      <c r="DWB51" s="146"/>
      <c r="DWC51" s="147"/>
      <c r="DWD51" s="175"/>
      <c r="DWE51" s="175"/>
      <c r="DWF51" s="175"/>
      <c r="DWG51" s="175"/>
      <c r="DWH51" s="175"/>
      <c r="DWI51" s="177"/>
      <c r="DWJ51" s="175"/>
      <c r="DWK51" s="146"/>
      <c r="DWL51" s="147"/>
      <c r="DWM51" s="175"/>
      <c r="DWN51" s="175"/>
      <c r="DWO51" s="175"/>
      <c r="DWP51" s="175"/>
      <c r="DWQ51" s="175"/>
      <c r="DWR51" s="177"/>
      <c r="DWS51" s="175"/>
      <c r="DWT51" s="146"/>
      <c r="DWU51" s="147"/>
      <c r="DWV51" s="175"/>
      <c r="DWW51" s="175"/>
      <c r="DWX51" s="175"/>
      <c r="DWY51" s="175"/>
      <c r="DWZ51" s="175"/>
      <c r="DXA51" s="177"/>
      <c r="DXB51" s="175"/>
      <c r="DXC51" s="146"/>
      <c r="DXD51" s="147"/>
      <c r="DXE51" s="175"/>
      <c r="DXF51" s="175"/>
      <c r="DXG51" s="175"/>
      <c r="DXH51" s="175"/>
      <c r="DXI51" s="175"/>
      <c r="DXJ51" s="177"/>
      <c r="DXK51" s="175"/>
      <c r="DXL51" s="146"/>
      <c r="DXM51" s="147"/>
      <c r="DXN51" s="175"/>
      <c r="DXO51" s="175"/>
      <c r="DXP51" s="175"/>
      <c r="DXQ51" s="175"/>
      <c r="DXR51" s="175"/>
      <c r="DXS51" s="177"/>
      <c r="DXT51" s="175"/>
      <c r="DXU51" s="146"/>
      <c r="DXV51" s="147"/>
      <c r="DXW51" s="175"/>
      <c r="DXX51" s="175"/>
      <c r="DXY51" s="175"/>
      <c r="DXZ51" s="175"/>
      <c r="DYA51" s="175"/>
      <c r="DYB51" s="177"/>
      <c r="DYC51" s="175"/>
      <c r="DYD51" s="146"/>
      <c r="DYE51" s="147"/>
      <c r="DYF51" s="175"/>
      <c r="DYG51" s="175"/>
      <c r="DYH51" s="175"/>
      <c r="DYI51" s="175"/>
      <c r="DYJ51" s="175"/>
      <c r="DYK51" s="177"/>
      <c r="DYL51" s="175"/>
      <c r="DYM51" s="146"/>
      <c r="DYN51" s="147"/>
      <c r="DYO51" s="175"/>
      <c r="DYP51" s="175"/>
      <c r="DYQ51" s="175"/>
      <c r="DYR51" s="175"/>
      <c r="DYS51" s="175"/>
      <c r="DYT51" s="177"/>
      <c r="DYU51" s="175"/>
      <c r="DYV51" s="146"/>
      <c r="DYW51" s="147"/>
      <c r="DYX51" s="175"/>
      <c r="DYY51" s="175"/>
      <c r="DYZ51" s="175"/>
      <c r="DZA51" s="175"/>
      <c r="DZB51" s="175"/>
      <c r="DZC51" s="177"/>
      <c r="DZD51" s="175"/>
      <c r="DZE51" s="146"/>
      <c r="DZF51" s="147"/>
      <c r="DZG51" s="175"/>
      <c r="DZH51" s="175"/>
      <c r="DZI51" s="175"/>
      <c r="DZJ51" s="175"/>
      <c r="DZK51" s="175"/>
      <c r="DZL51" s="177"/>
      <c r="DZM51" s="175"/>
      <c r="DZN51" s="146"/>
      <c r="DZO51" s="147"/>
      <c r="DZP51" s="175"/>
      <c r="DZQ51" s="175"/>
      <c r="DZR51" s="175"/>
      <c r="DZS51" s="175"/>
      <c r="DZT51" s="175"/>
      <c r="DZU51" s="177"/>
      <c r="DZV51" s="175"/>
      <c r="DZW51" s="146"/>
      <c r="DZX51" s="147"/>
      <c r="DZY51" s="175"/>
      <c r="DZZ51" s="175"/>
      <c r="EAA51" s="175"/>
      <c r="EAB51" s="175"/>
      <c r="EAC51" s="175"/>
      <c r="EAD51" s="177"/>
      <c r="EAE51" s="175"/>
      <c r="EAF51" s="146"/>
      <c r="EAG51" s="147"/>
      <c r="EAH51" s="175"/>
      <c r="EAI51" s="175"/>
      <c r="EAJ51" s="175"/>
      <c r="EAK51" s="175"/>
      <c r="EAL51" s="175"/>
      <c r="EAM51" s="177"/>
      <c r="EAN51" s="175"/>
      <c r="EAO51" s="146"/>
      <c r="EAP51" s="147"/>
      <c r="EAQ51" s="175"/>
      <c r="EAR51" s="175"/>
      <c r="EAS51" s="175"/>
      <c r="EAT51" s="175"/>
      <c r="EAU51" s="175"/>
      <c r="EAV51" s="177"/>
      <c r="EAW51" s="175"/>
      <c r="EAX51" s="146"/>
      <c r="EAY51" s="147"/>
      <c r="EAZ51" s="175"/>
      <c r="EBA51" s="175"/>
      <c r="EBB51" s="175"/>
      <c r="EBC51" s="175"/>
      <c r="EBD51" s="175"/>
      <c r="EBE51" s="177"/>
      <c r="EBF51" s="175"/>
      <c r="EBG51" s="146"/>
      <c r="EBH51" s="147"/>
      <c r="EBI51" s="175"/>
      <c r="EBJ51" s="175"/>
      <c r="EBK51" s="175"/>
      <c r="EBL51" s="175"/>
      <c r="EBM51" s="175"/>
      <c r="EBN51" s="177"/>
      <c r="EBO51" s="175"/>
      <c r="EBP51" s="146"/>
      <c r="EBQ51" s="147"/>
      <c r="EBR51" s="175"/>
      <c r="EBS51" s="175"/>
      <c r="EBT51" s="175"/>
      <c r="EBU51" s="175"/>
      <c r="EBV51" s="175"/>
      <c r="EBW51" s="177"/>
      <c r="EBX51" s="175"/>
      <c r="EBY51" s="146"/>
      <c r="EBZ51" s="147"/>
      <c r="ECA51" s="175"/>
      <c r="ECB51" s="175"/>
      <c r="ECC51" s="175"/>
      <c r="ECD51" s="175"/>
      <c r="ECE51" s="175"/>
      <c r="ECF51" s="177"/>
      <c r="ECG51" s="175"/>
      <c r="ECH51" s="146"/>
      <c r="ECI51" s="147"/>
      <c r="ECJ51" s="175"/>
      <c r="ECK51" s="175"/>
      <c r="ECL51" s="175"/>
      <c r="ECM51" s="175"/>
      <c r="ECN51" s="175"/>
      <c r="ECO51" s="177"/>
      <c r="ECP51" s="175"/>
      <c r="ECQ51" s="146"/>
      <c r="ECR51" s="147"/>
      <c r="ECS51" s="175"/>
      <c r="ECT51" s="175"/>
      <c r="ECU51" s="175"/>
      <c r="ECV51" s="175"/>
      <c r="ECW51" s="175"/>
      <c r="ECX51" s="177"/>
      <c r="ECY51" s="175"/>
      <c r="ECZ51" s="146"/>
      <c r="EDA51" s="147"/>
      <c r="EDB51" s="175"/>
      <c r="EDC51" s="175"/>
      <c r="EDD51" s="175"/>
      <c r="EDE51" s="175"/>
      <c r="EDF51" s="175"/>
      <c r="EDG51" s="177"/>
      <c r="EDH51" s="175"/>
      <c r="EDI51" s="146"/>
      <c r="EDJ51" s="147"/>
      <c r="EDK51" s="175"/>
      <c r="EDL51" s="175"/>
      <c r="EDM51" s="175"/>
      <c r="EDN51" s="175"/>
      <c r="EDO51" s="175"/>
      <c r="EDP51" s="177"/>
      <c r="EDQ51" s="175"/>
      <c r="EDR51" s="146"/>
      <c r="EDS51" s="147"/>
      <c r="EDT51" s="175"/>
      <c r="EDU51" s="175"/>
      <c r="EDV51" s="175"/>
      <c r="EDW51" s="175"/>
      <c r="EDX51" s="175"/>
      <c r="EDY51" s="177"/>
      <c r="EDZ51" s="175"/>
      <c r="EEA51" s="146"/>
      <c r="EEB51" s="147"/>
      <c r="EEC51" s="175"/>
      <c r="EED51" s="175"/>
      <c r="EEE51" s="175"/>
      <c r="EEF51" s="175"/>
      <c r="EEG51" s="175"/>
      <c r="EEH51" s="177"/>
      <c r="EEI51" s="175"/>
      <c r="EEJ51" s="146"/>
      <c r="EEK51" s="147"/>
      <c r="EEL51" s="175"/>
      <c r="EEM51" s="175"/>
      <c r="EEN51" s="175"/>
      <c r="EEO51" s="175"/>
      <c r="EEP51" s="175"/>
      <c r="EEQ51" s="177"/>
      <c r="EER51" s="175"/>
      <c r="EES51" s="146"/>
      <c r="EET51" s="147"/>
      <c r="EEU51" s="175"/>
      <c r="EEV51" s="175"/>
      <c r="EEW51" s="175"/>
      <c r="EEX51" s="175"/>
      <c r="EEY51" s="175"/>
      <c r="EEZ51" s="177"/>
      <c r="EFA51" s="175"/>
      <c r="EFB51" s="146"/>
      <c r="EFC51" s="147"/>
      <c r="EFD51" s="175"/>
      <c r="EFE51" s="175"/>
      <c r="EFF51" s="175"/>
      <c r="EFG51" s="175"/>
      <c r="EFH51" s="175"/>
      <c r="EFI51" s="177"/>
      <c r="EFJ51" s="175"/>
      <c r="EFK51" s="146"/>
      <c r="EFL51" s="147"/>
      <c r="EFM51" s="175"/>
      <c r="EFN51" s="175"/>
      <c r="EFO51" s="175"/>
      <c r="EFP51" s="175"/>
      <c r="EFQ51" s="175"/>
      <c r="EFR51" s="177"/>
      <c r="EFS51" s="175"/>
      <c r="EFT51" s="146"/>
      <c r="EFU51" s="147"/>
      <c r="EFV51" s="175"/>
      <c r="EFW51" s="175"/>
      <c r="EFX51" s="175"/>
      <c r="EFY51" s="175"/>
      <c r="EFZ51" s="175"/>
      <c r="EGA51" s="177"/>
      <c r="EGB51" s="175"/>
      <c r="EGC51" s="146"/>
      <c r="EGD51" s="147"/>
      <c r="EGE51" s="175"/>
      <c r="EGF51" s="175"/>
      <c r="EGG51" s="175"/>
      <c r="EGH51" s="175"/>
      <c r="EGI51" s="175"/>
      <c r="EGJ51" s="177"/>
      <c r="EGK51" s="175"/>
      <c r="EGL51" s="146"/>
      <c r="EGM51" s="147"/>
      <c r="EGN51" s="175"/>
      <c r="EGO51" s="175"/>
      <c r="EGP51" s="175"/>
      <c r="EGQ51" s="175"/>
      <c r="EGR51" s="175"/>
      <c r="EGS51" s="177"/>
      <c r="EGT51" s="175"/>
      <c r="EGU51" s="146"/>
      <c r="EGV51" s="147"/>
      <c r="EGW51" s="175"/>
      <c r="EGX51" s="175"/>
      <c r="EGY51" s="175"/>
      <c r="EGZ51" s="175"/>
      <c r="EHA51" s="175"/>
      <c r="EHB51" s="177"/>
      <c r="EHC51" s="175"/>
      <c r="EHD51" s="146"/>
      <c r="EHE51" s="147"/>
      <c r="EHF51" s="175"/>
      <c r="EHG51" s="175"/>
      <c r="EHH51" s="175"/>
      <c r="EHI51" s="175"/>
      <c r="EHJ51" s="175"/>
      <c r="EHK51" s="177"/>
      <c r="EHL51" s="175"/>
      <c r="EHM51" s="146"/>
      <c r="EHN51" s="147"/>
      <c r="EHO51" s="175"/>
      <c r="EHP51" s="175"/>
      <c r="EHQ51" s="175"/>
      <c r="EHR51" s="175"/>
      <c r="EHS51" s="175"/>
      <c r="EHT51" s="177"/>
      <c r="EHU51" s="175"/>
      <c r="EHV51" s="146"/>
      <c r="EHW51" s="147"/>
      <c r="EHX51" s="175"/>
      <c r="EHY51" s="175"/>
      <c r="EHZ51" s="175"/>
      <c r="EIA51" s="175"/>
      <c r="EIB51" s="175"/>
      <c r="EIC51" s="177"/>
      <c r="EID51" s="175"/>
      <c r="EIE51" s="146"/>
      <c r="EIF51" s="147"/>
      <c r="EIG51" s="175"/>
      <c r="EIH51" s="175"/>
      <c r="EII51" s="175"/>
      <c r="EIJ51" s="175"/>
      <c r="EIK51" s="175"/>
      <c r="EIL51" s="177"/>
      <c r="EIM51" s="175"/>
      <c r="EIN51" s="146"/>
      <c r="EIO51" s="147"/>
      <c r="EIP51" s="175"/>
      <c r="EIQ51" s="175"/>
      <c r="EIR51" s="175"/>
      <c r="EIS51" s="175"/>
      <c r="EIT51" s="175"/>
      <c r="EIU51" s="177"/>
      <c r="EIV51" s="175"/>
      <c r="EIW51" s="146"/>
      <c r="EIX51" s="147"/>
      <c r="EIY51" s="175"/>
      <c r="EIZ51" s="175"/>
      <c r="EJA51" s="175"/>
      <c r="EJB51" s="175"/>
      <c r="EJC51" s="175"/>
      <c r="EJD51" s="177"/>
      <c r="EJE51" s="175"/>
      <c r="EJF51" s="146"/>
      <c r="EJG51" s="147"/>
      <c r="EJH51" s="175"/>
      <c r="EJI51" s="175"/>
      <c r="EJJ51" s="175"/>
      <c r="EJK51" s="175"/>
      <c r="EJL51" s="175"/>
      <c r="EJM51" s="177"/>
      <c r="EJN51" s="175"/>
      <c r="EJO51" s="146"/>
      <c r="EJP51" s="147"/>
      <c r="EJQ51" s="175"/>
      <c r="EJR51" s="175"/>
      <c r="EJS51" s="175"/>
      <c r="EJT51" s="175"/>
      <c r="EJU51" s="175"/>
      <c r="EJV51" s="177"/>
      <c r="EJW51" s="175"/>
      <c r="EJX51" s="146"/>
      <c r="EJY51" s="147"/>
      <c r="EJZ51" s="175"/>
      <c r="EKA51" s="175"/>
      <c r="EKB51" s="175"/>
      <c r="EKC51" s="175"/>
      <c r="EKD51" s="175"/>
      <c r="EKE51" s="177"/>
      <c r="EKF51" s="175"/>
      <c r="EKG51" s="146"/>
      <c r="EKH51" s="147"/>
      <c r="EKI51" s="175"/>
      <c r="EKJ51" s="175"/>
      <c r="EKK51" s="175"/>
      <c r="EKL51" s="175"/>
      <c r="EKM51" s="175"/>
      <c r="EKN51" s="177"/>
      <c r="EKO51" s="175"/>
      <c r="EKP51" s="146"/>
      <c r="EKQ51" s="147"/>
      <c r="EKR51" s="175"/>
      <c r="EKS51" s="175"/>
      <c r="EKT51" s="175"/>
      <c r="EKU51" s="175"/>
      <c r="EKV51" s="175"/>
      <c r="EKW51" s="177"/>
      <c r="EKX51" s="175"/>
      <c r="EKY51" s="146"/>
      <c r="EKZ51" s="147"/>
      <c r="ELA51" s="175"/>
      <c r="ELB51" s="175"/>
      <c r="ELC51" s="175"/>
      <c r="ELD51" s="175"/>
      <c r="ELE51" s="175"/>
      <c r="ELF51" s="177"/>
      <c r="ELG51" s="175"/>
      <c r="ELH51" s="146"/>
      <c r="ELI51" s="147"/>
      <c r="ELJ51" s="175"/>
      <c r="ELK51" s="175"/>
      <c r="ELL51" s="175"/>
      <c r="ELM51" s="175"/>
      <c r="ELN51" s="175"/>
      <c r="ELO51" s="177"/>
      <c r="ELP51" s="175"/>
      <c r="ELQ51" s="146"/>
      <c r="ELR51" s="147"/>
      <c r="ELS51" s="175"/>
      <c r="ELT51" s="175"/>
      <c r="ELU51" s="175"/>
      <c r="ELV51" s="175"/>
      <c r="ELW51" s="175"/>
      <c r="ELX51" s="177"/>
      <c r="ELY51" s="175"/>
      <c r="ELZ51" s="146"/>
      <c r="EMA51" s="147"/>
      <c r="EMB51" s="175"/>
      <c r="EMC51" s="175"/>
      <c r="EMD51" s="175"/>
      <c r="EME51" s="175"/>
      <c r="EMF51" s="175"/>
      <c r="EMG51" s="177"/>
      <c r="EMH51" s="175"/>
      <c r="EMI51" s="146"/>
      <c r="EMJ51" s="147"/>
      <c r="EMK51" s="175"/>
      <c r="EML51" s="175"/>
      <c r="EMM51" s="175"/>
      <c r="EMN51" s="175"/>
      <c r="EMO51" s="175"/>
      <c r="EMP51" s="177"/>
      <c r="EMQ51" s="175"/>
      <c r="EMR51" s="146"/>
      <c r="EMS51" s="147"/>
      <c r="EMT51" s="175"/>
      <c r="EMU51" s="175"/>
      <c r="EMV51" s="175"/>
      <c r="EMW51" s="175"/>
      <c r="EMX51" s="175"/>
      <c r="EMY51" s="177"/>
      <c r="EMZ51" s="175"/>
      <c r="ENA51" s="146"/>
      <c r="ENB51" s="147"/>
      <c r="ENC51" s="175"/>
      <c r="END51" s="175"/>
      <c r="ENE51" s="175"/>
      <c r="ENF51" s="175"/>
      <c r="ENG51" s="175"/>
      <c r="ENH51" s="177"/>
      <c r="ENI51" s="175"/>
      <c r="ENJ51" s="146"/>
      <c r="ENK51" s="147"/>
      <c r="ENL51" s="175"/>
      <c r="ENM51" s="175"/>
      <c r="ENN51" s="175"/>
      <c r="ENO51" s="175"/>
      <c r="ENP51" s="175"/>
      <c r="ENQ51" s="177"/>
      <c r="ENR51" s="175"/>
      <c r="ENS51" s="146"/>
      <c r="ENT51" s="147"/>
      <c r="ENU51" s="175"/>
      <c r="ENV51" s="175"/>
      <c r="ENW51" s="175"/>
      <c r="ENX51" s="175"/>
      <c r="ENY51" s="175"/>
      <c r="ENZ51" s="177"/>
      <c r="EOA51" s="175"/>
      <c r="EOB51" s="146"/>
      <c r="EOC51" s="147"/>
      <c r="EOD51" s="175"/>
      <c r="EOE51" s="175"/>
      <c r="EOF51" s="175"/>
      <c r="EOG51" s="175"/>
      <c r="EOH51" s="175"/>
      <c r="EOI51" s="177"/>
      <c r="EOJ51" s="175"/>
      <c r="EOK51" s="146"/>
      <c r="EOL51" s="147"/>
      <c r="EOM51" s="175"/>
      <c r="EON51" s="175"/>
      <c r="EOO51" s="175"/>
      <c r="EOP51" s="175"/>
      <c r="EOQ51" s="175"/>
      <c r="EOR51" s="177"/>
      <c r="EOS51" s="175"/>
      <c r="EOT51" s="146"/>
      <c r="EOU51" s="147"/>
      <c r="EOV51" s="175"/>
      <c r="EOW51" s="175"/>
      <c r="EOX51" s="175"/>
      <c r="EOY51" s="175"/>
      <c r="EOZ51" s="175"/>
      <c r="EPA51" s="177"/>
      <c r="EPB51" s="175"/>
      <c r="EPC51" s="146"/>
      <c r="EPD51" s="147"/>
      <c r="EPE51" s="175"/>
      <c r="EPF51" s="175"/>
      <c r="EPG51" s="175"/>
      <c r="EPH51" s="175"/>
      <c r="EPI51" s="175"/>
      <c r="EPJ51" s="177"/>
      <c r="EPK51" s="175"/>
      <c r="EPL51" s="146"/>
      <c r="EPM51" s="147"/>
      <c r="EPN51" s="175"/>
      <c r="EPO51" s="175"/>
      <c r="EPP51" s="175"/>
      <c r="EPQ51" s="175"/>
      <c r="EPR51" s="175"/>
      <c r="EPS51" s="177"/>
      <c r="EPT51" s="175"/>
      <c r="EPU51" s="146"/>
      <c r="EPV51" s="147"/>
      <c r="EPW51" s="175"/>
      <c r="EPX51" s="175"/>
      <c r="EPY51" s="175"/>
      <c r="EPZ51" s="175"/>
      <c r="EQA51" s="175"/>
      <c r="EQB51" s="177"/>
      <c r="EQC51" s="175"/>
      <c r="EQD51" s="146"/>
      <c r="EQE51" s="147"/>
      <c r="EQF51" s="175"/>
      <c r="EQG51" s="175"/>
      <c r="EQH51" s="175"/>
      <c r="EQI51" s="175"/>
      <c r="EQJ51" s="175"/>
      <c r="EQK51" s="177"/>
      <c r="EQL51" s="175"/>
      <c r="EQM51" s="146"/>
      <c r="EQN51" s="147"/>
      <c r="EQO51" s="175"/>
      <c r="EQP51" s="175"/>
      <c r="EQQ51" s="175"/>
      <c r="EQR51" s="175"/>
      <c r="EQS51" s="175"/>
      <c r="EQT51" s="177"/>
      <c r="EQU51" s="175"/>
      <c r="EQV51" s="146"/>
      <c r="EQW51" s="147"/>
      <c r="EQX51" s="175"/>
      <c r="EQY51" s="175"/>
      <c r="EQZ51" s="175"/>
      <c r="ERA51" s="175"/>
      <c r="ERB51" s="175"/>
      <c r="ERC51" s="177"/>
      <c r="ERD51" s="175"/>
      <c r="ERE51" s="146"/>
      <c r="ERF51" s="147"/>
      <c r="ERG51" s="175"/>
      <c r="ERH51" s="175"/>
      <c r="ERI51" s="175"/>
      <c r="ERJ51" s="175"/>
      <c r="ERK51" s="175"/>
      <c r="ERL51" s="177"/>
      <c r="ERM51" s="175"/>
      <c r="ERN51" s="146"/>
      <c r="ERO51" s="147"/>
      <c r="ERP51" s="175"/>
      <c r="ERQ51" s="175"/>
      <c r="ERR51" s="175"/>
      <c r="ERS51" s="175"/>
      <c r="ERT51" s="175"/>
      <c r="ERU51" s="177"/>
      <c r="ERV51" s="175"/>
      <c r="ERW51" s="146"/>
      <c r="ERX51" s="147"/>
      <c r="ERY51" s="175"/>
      <c r="ERZ51" s="175"/>
      <c r="ESA51" s="175"/>
      <c r="ESB51" s="175"/>
      <c r="ESC51" s="175"/>
      <c r="ESD51" s="177"/>
      <c r="ESE51" s="175"/>
      <c r="ESF51" s="146"/>
      <c r="ESG51" s="147"/>
      <c r="ESH51" s="175"/>
      <c r="ESI51" s="175"/>
      <c r="ESJ51" s="175"/>
      <c r="ESK51" s="175"/>
      <c r="ESL51" s="175"/>
      <c r="ESM51" s="177"/>
      <c r="ESN51" s="175"/>
      <c r="ESO51" s="146"/>
      <c r="ESP51" s="147"/>
      <c r="ESQ51" s="175"/>
      <c r="ESR51" s="175"/>
      <c r="ESS51" s="175"/>
      <c r="EST51" s="175"/>
      <c r="ESU51" s="175"/>
      <c r="ESV51" s="177"/>
      <c r="ESW51" s="175"/>
      <c r="ESX51" s="146"/>
      <c r="ESY51" s="147"/>
      <c r="ESZ51" s="175"/>
      <c r="ETA51" s="175"/>
      <c r="ETB51" s="175"/>
      <c r="ETC51" s="175"/>
      <c r="ETD51" s="175"/>
      <c r="ETE51" s="177"/>
      <c r="ETF51" s="175"/>
      <c r="ETG51" s="146"/>
      <c r="ETH51" s="147"/>
      <c r="ETI51" s="175"/>
      <c r="ETJ51" s="175"/>
      <c r="ETK51" s="175"/>
      <c r="ETL51" s="175"/>
      <c r="ETM51" s="175"/>
      <c r="ETN51" s="177"/>
      <c r="ETO51" s="175"/>
      <c r="ETP51" s="146"/>
      <c r="ETQ51" s="147"/>
      <c r="ETR51" s="175"/>
      <c r="ETS51" s="175"/>
      <c r="ETT51" s="175"/>
      <c r="ETU51" s="175"/>
      <c r="ETV51" s="175"/>
      <c r="ETW51" s="177"/>
      <c r="ETX51" s="175"/>
      <c r="ETY51" s="146"/>
      <c r="ETZ51" s="147"/>
      <c r="EUA51" s="175"/>
      <c r="EUB51" s="175"/>
      <c r="EUC51" s="175"/>
      <c r="EUD51" s="175"/>
      <c r="EUE51" s="175"/>
      <c r="EUF51" s="177"/>
      <c r="EUG51" s="175"/>
      <c r="EUH51" s="146"/>
      <c r="EUI51" s="147"/>
      <c r="EUJ51" s="175"/>
      <c r="EUK51" s="175"/>
      <c r="EUL51" s="175"/>
      <c r="EUM51" s="175"/>
      <c r="EUN51" s="175"/>
      <c r="EUO51" s="177"/>
      <c r="EUP51" s="175"/>
      <c r="EUQ51" s="146"/>
      <c r="EUR51" s="147"/>
      <c r="EUS51" s="175"/>
      <c r="EUT51" s="175"/>
      <c r="EUU51" s="175"/>
      <c r="EUV51" s="175"/>
      <c r="EUW51" s="175"/>
      <c r="EUX51" s="177"/>
      <c r="EUY51" s="175"/>
      <c r="EUZ51" s="146"/>
      <c r="EVA51" s="147"/>
      <c r="EVB51" s="175"/>
      <c r="EVC51" s="175"/>
      <c r="EVD51" s="175"/>
      <c r="EVE51" s="175"/>
      <c r="EVF51" s="175"/>
      <c r="EVG51" s="177"/>
      <c r="EVH51" s="175"/>
      <c r="EVI51" s="146"/>
      <c r="EVJ51" s="147"/>
      <c r="EVK51" s="175"/>
      <c r="EVL51" s="175"/>
      <c r="EVM51" s="175"/>
      <c r="EVN51" s="175"/>
      <c r="EVO51" s="175"/>
      <c r="EVP51" s="177"/>
      <c r="EVQ51" s="175"/>
      <c r="EVR51" s="146"/>
      <c r="EVS51" s="147"/>
      <c r="EVT51" s="175"/>
      <c r="EVU51" s="175"/>
      <c r="EVV51" s="175"/>
      <c r="EVW51" s="175"/>
      <c r="EVX51" s="175"/>
      <c r="EVY51" s="177"/>
      <c r="EVZ51" s="175"/>
      <c r="EWA51" s="146"/>
      <c r="EWB51" s="147"/>
      <c r="EWC51" s="175"/>
      <c r="EWD51" s="175"/>
      <c r="EWE51" s="175"/>
      <c r="EWF51" s="175"/>
      <c r="EWG51" s="175"/>
      <c r="EWH51" s="177"/>
      <c r="EWI51" s="175"/>
      <c r="EWJ51" s="146"/>
      <c r="EWK51" s="147"/>
      <c r="EWL51" s="175"/>
      <c r="EWM51" s="175"/>
      <c r="EWN51" s="175"/>
      <c r="EWO51" s="175"/>
      <c r="EWP51" s="175"/>
      <c r="EWQ51" s="177"/>
      <c r="EWR51" s="175"/>
      <c r="EWS51" s="146"/>
      <c r="EWT51" s="147"/>
      <c r="EWU51" s="175"/>
      <c r="EWV51" s="175"/>
      <c r="EWW51" s="175"/>
      <c r="EWX51" s="175"/>
      <c r="EWY51" s="175"/>
      <c r="EWZ51" s="177"/>
      <c r="EXA51" s="175"/>
      <c r="EXB51" s="146"/>
      <c r="EXC51" s="147"/>
      <c r="EXD51" s="175"/>
      <c r="EXE51" s="175"/>
      <c r="EXF51" s="175"/>
      <c r="EXG51" s="175"/>
      <c r="EXH51" s="175"/>
      <c r="EXI51" s="177"/>
      <c r="EXJ51" s="175"/>
      <c r="EXK51" s="146"/>
      <c r="EXL51" s="147"/>
      <c r="EXM51" s="175"/>
      <c r="EXN51" s="175"/>
      <c r="EXO51" s="175"/>
      <c r="EXP51" s="175"/>
      <c r="EXQ51" s="175"/>
      <c r="EXR51" s="177"/>
      <c r="EXS51" s="175"/>
      <c r="EXT51" s="146"/>
      <c r="EXU51" s="147"/>
      <c r="EXV51" s="175"/>
      <c r="EXW51" s="175"/>
      <c r="EXX51" s="175"/>
      <c r="EXY51" s="175"/>
      <c r="EXZ51" s="175"/>
      <c r="EYA51" s="177"/>
      <c r="EYB51" s="175"/>
      <c r="EYC51" s="146"/>
      <c r="EYD51" s="147"/>
      <c r="EYE51" s="175"/>
      <c r="EYF51" s="175"/>
      <c r="EYG51" s="175"/>
      <c r="EYH51" s="175"/>
      <c r="EYI51" s="175"/>
      <c r="EYJ51" s="177"/>
      <c r="EYK51" s="175"/>
      <c r="EYL51" s="146"/>
      <c r="EYM51" s="147"/>
      <c r="EYN51" s="175"/>
      <c r="EYO51" s="175"/>
      <c r="EYP51" s="175"/>
      <c r="EYQ51" s="175"/>
      <c r="EYR51" s="175"/>
      <c r="EYS51" s="177"/>
      <c r="EYT51" s="175"/>
      <c r="EYU51" s="146"/>
      <c r="EYV51" s="147"/>
      <c r="EYW51" s="175"/>
      <c r="EYX51" s="175"/>
      <c r="EYY51" s="175"/>
      <c r="EYZ51" s="175"/>
      <c r="EZA51" s="175"/>
      <c r="EZB51" s="177"/>
      <c r="EZC51" s="175"/>
      <c r="EZD51" s="146"/>
      <c r="EZE51" s="147"/>
      <c r="EZF51" s="175"/>
      <c r="EZG51" s="175"/>
      <c r="EZH51" s="175"/>
      <c r="EZI51" s="175"/>
      <c r="EZJ51" s="175"/>
      <c r="EZK51" s="177"/>
      <c r="EZL51" s="175"/>
      <c r="EZM51" s="146"/>
      <c r="EZN51" s="147"/>
      <c r="EZO51" s="175"/>
      <c r="EZP51" s="175"/>
      <c r="EZQ51" s="175"/>
      <c r="EZR51" s="175"/>
      <c r="EZS51" s="175"/>
      <c r="EZT51" s="177"/>
      <c r="EZU51" s="175"/>
      <c r="EZV51" s="146"/>
      <c r="EZW51" s="147"/>
      <c r="EZX51" s="175"/>
      <c r="EZY51" s="175"/>
      <c r="EZZ51" s="175"/>
      <c r="FAA51" s="175"/>
      <c r="FAB51" s="175"/>
      <c r="FAC51" s="177"/>
      <c r="FAD51" s="175"/>
      <c r="FAE51" s="146"/>
      <c r="FAF51" s="147"/>
      <c r="FAG51" s="175"/>
      <c r="FAH51" s="175"/>
      <c r="FAI51" s="175"/>
      <c r="FAJ51" s="175"/>
      <c r="FAK51" s="175"/>
      <c r="FAL51" s="177"/>
      <c r="FAM51" s="175"/>
      <c r="FAN51" s="146"/>
      <c r="FAO51" s="147"/>
      <c r="FAP51" s="175"/>
      <c r="FAQ51" s="175"/>
      <c r="FAR51" s="175"/>
      <c r="FAS51" s="175"/>
      <c r="FAT51" s="175"/>
      <c r="FAU51" s="177"/>
      <c r="FAV51" s="175"/>
      <c r="FAW51" s="146"/>
      <c r="FAX51" s="147"/>
      <c r="FAY51" s="175"/>
      <c r="FAZ51" s="175"/>
      <c r="FBA51" s="175"/>
      <c r="FBB51" s="175"/>
      <c r="FBC51" s="175"/>
      <c r="FBD51" s="177"/>
      <c r="FBE51" s="175"/>
      <c r="FBF51" s="146"/>
      <c r="FBG51" s="147"/>
      <c r="FBH51" s="175"/>
      <c r="FBI51" s="175"/>
      <c r="FBJ51" s="175"/>
      <c r="FBK51" s="175"/>
      <c r="FBL51" s="175"/>
      <c r="FBM51" s="177"/>
      <c r="FBN51" s="175"/>
      <c r="FBO51" s="146"/>
      <c r="FBP51" s="147"/>
      <c r="FBQ51" s="175"/>
      <c r="FBR51" s="175"/>
      <c r="FBS51" s="175"/>
      <c r="FBT51" s="175"/>
      <c r="FBU51" s="175"/>
      <c r="FBV51" s="177"/>
      <c r="FBW51" s="175"/>
      <c r="FBX51" s="146"/>
      <c r="FBY51" s="147"/>
      <c r="FBZ51" s="175"/>
      <c r="FCA51" s="175"/>
      <c r="FCB51" s="175"/>
      <c r="FCC51" s="175"/>
      <c r="FCD51" s="175"/>
      <c r="FCE51" s="177"/>
      <c r="FCF51" s="175"/>
      <c r="FCG51" s="146"/>
      <c r="FCH51" s="147"/>
      <c r="FCI51" s="175"/>
      <c r="FCJ51" s="175"/>
      <c r="FCK51" s="175"/>
      <c r="FCL51" s="175"/>
      <c r="FCM51" s="175"/>
      <c r="FCN51" s="177"/>
      <c r="FCO51" s="175"/>
      <c r="FCP51" s="146"/>
      <c r="FCQ51" s="147"/>
      <c r="FCR51" s="175"/>
      <c r="FCS51" s="175"/>
      <c r="FCT51" s="175"/>
      <c r="FCU51" s="175"/>
      <c r="FCV51" s="175"/>
      <c r="FCW51" s="177"/>
      <c r="FCX51" s="175"/>
      <c r="FCY51" s="146"/>
      <c r="FCZ51" s="147"/>
      <c r="FDA51" s="175"/>
      <c r="FDB51" s="175"/>
      <c r="FDC51" s="175"/>
      <c r="FDD51" s="175"/>
      <c r="FDE51" s="175"/>
      <c r="FDF51" s="177"/>
      <c r="FDG51" s="175"/>
      <c r="FDH51" s="146"/>
      <c r="FDI51" s="147"/>
      <c r="FDJ51" s="175"/>
      <c r="FDK51" s="175"/>
      <c r="FDL51" s="175"/>
      <c r="FDM51" s="175"/>
      <c r="FDN51" s="175"/>
      <c r="FDO51" s="177"/>
      <c r="FDP51" s="175"/>
      <c r="FDQ51" s="146"/>
      <c r="FDR51" s="147"/>
      <c r="FDS51" s="175"/>
      <c r="FDT51" s="175"/>
      <c r="FDU51" s="175"/>
      <c r="FDV51" s="175"/>
      <c r="FDW51" s="175"/>
      <c r="FDX51" s="177"/>
      <c r="FDY51" s="175"/>
      <c r="FDZ51" s="146"/>
      <c r="FEA51" s="147"/>
      <c r="FEB51" s="175"/>
      <c r="FEC51" s="175"/>
      <c r="FED51" s="175"/>
      <c r="FEE51" s="175"/>
      <c r="FEF51" s="175"/>
      <c r="FEG51" s="177"/>
      <c r="FEH51" s="175"/>
      <c r="FEI51" s="146"/>
      <c r="FEJ51" s="147"/>
      <c r="FEK51" s="175"/>
      <c r="FEL51" s="175"/>
      <c r="FEM51" s="175"/>
      <c r="FEN51" s="175"/>
      <c r="FEO51" s="175"/>
      <c r="FEP51" s="177"/>
      <c r="FEQ51" s="175"/>
      <c r="FER51" s="146"/>
      <c r="FES51" s="147"/>
      <c r="FET51" s="175"/>
      <c r="FEU51" s="175"/>
      <c r="FEV51" s="175"/>
      <c r="FEW51" s="175"/>
      <c r="FEX51" s="175"/>
      <c r="FEY51" s="177"/>
      <c r="FEZ51" s="175"/>
      <c r="FFA51" s="146"/>
      <c r="FFB51" s="147"/>
      <c r="FFC51" s="175"/>
      <c r="FFD51" s="175"/>
      <c r="FFE51" s="175"/>
      <c r="FFF51" s="175"/>
      <c r="FFG51" s="175"/>
      <c r="FFH51" s="177"/>
      <c r="FFI51" s="175"/>
      <c r="FFJ51" s="146"/>
      <c r="FFK51" s="147"/>
      <c r="FFL51" s="175"/>
      <c r="FFM51" s="175"/>
      <c r="FFN51" s="175"/>
      <c r="FFO51" s="175"/>
      <c r="FFP51" s="175"/>
      <c r="FFQ51" s="177"/>
      <c r="FFR51" s="175"/>
      <c r="FFS51" s="146"/>
      <c r="FFT51" s="147"/>
      <c r="FFU51" s="175"/>
      <c r="FFV51" s="175"/>
      <c r="FFW51" s="175"/>
      <c r="FFX51" s="175"/>
      <c r="FFY51" s="175"/>
      <c r="FFZ51" s="177"/>
      <c r="FGA51" s="175"/>
      <c r="FGB51" s="146"/>
      <c r="FGC51" s="147"/>
      <c r="FGD51" s="175"/>
      <c r="FGE51" s="175"/>
      <c r="FGF51" s="175"/>
      <c r="FGG51" s="175"/>
      <c r="FGH51" s="175"/>
      <c r="FGI51" s="177"/>
      <c r="FGJ51" s="175"/>
      <c r="FGK51" s="146"/>
      <c r="FGL51" s="147"/>
      <c r="FGM51" s="175"/>
      <c r="FGN51" s="175"/>
      <c r="FGO51" s="175"/>
      <c r="FGP51" s="175"/>
      <c r="FGQ51" s="175"/>
      <c r="FGR51" s="177"/>
      <c r="FGS51" s="175"/>
      <c r="FGT51" s="146"/>
      <c r="FGU51" s="147"/>
      <c r="FGV51" s="175"/>
      <c r="FGW51" s="175"/>
      <c r="FGX51" s="175"/>
      <c r="FGY51" s="175"/>
      <c r="FGZ51" s="175"/>
      <c r="FHA51" s="177"/>
      <c r="FHB51" s="175"/>
      <c r="FHC51" s="146"/>
      <c r="FHD51" s="147"/>
      <c r="FHE51" s="175"/>
      <c r="FHF51" s="175"/>
      <c r="FHG51" s="175"/>
      <c r="FHH51" s="175"/>
      <c r="FHI51" s="175"/>
      <c r="FHJ51" s="177"/>
      <c r="FHK51" s="175"/>
      <c r="FHL51" s="146"/>
      <c r="FHM51" s="147"/>
      <c r="FHN51" s="175"/>
      <c r="FHO51" s="175"/>
      <c r="FHP51" s="175"/>
      <c r="FHQ51" s="175"/>
      <c r="FHR51" s="175"/>
      <c r="FHS51" s="177"/>
      <c r="FHT51" s="175"/>
      <c r="FHU51" s="146"/>
      <c r="FHV51" s="147"/>
      <c r="FHW51" s="175"/>
      <c r="FHX51" s="175"/>
      <c r="FHY51" s="175"/>
      <c r="FHZ51" s="175"/>
      <c r="FIA51" s="175"/>
      <c r="FIB51" s="177"/>
      <c r="FIC51" s="175"/>
      <c r="FID51" s="146"/>
      <c r="FIE51" s="147"/>
      <c r="FIF51" s="175"/>
      <c r="FIG51" s="175"/>
      <c r="FIH51" s="175"/>
      <c r="FII51" s="175"/>
      <c r="FIJ51" s="175"/>
      <c r="FIK51" s="177"/>
      <c r="FIL51" s="175"/>
      <c r="FIM51" s="146"/>
      <c r="FIN51" s="147"/>
      <c r="FIO51" s="175"/>
      <c r="FIP51" s="175"/>
      <c r="FIQ51" s="175"/>
      <c r="FIR51" s="175"/>
      <c r="FIS51" s="175"/>
      <c r="FIT51" s="177"/>
      <c r="FIU51" s="175"/>
      <c r="FIV51" s="146"/>
      <c r="FIW51" s="147"/>
      <c r="FIX51" s="175"/>
      <c r="FIY51" s="175"/>
      <c r="FIZ51" s="175"/>
      <c r="FJA51" s="175"/>
      <c r="FJB51" s="175"/>
      <c r="FJC51" s="177"/>
      <c r="FJD51" s="175"/>
      <c r="FJE51" s="146"/>
      <c r="FJF51" s="147"/>
      <c r="FJG51" s="175"/>
      <c r="FJH51" s="175"/>
      <c r="FJI51" s="175"/>
      <c r="FJJ51" s="175"/>
      <c r="FJK51" s="175"/>
      <c r="FJL51" s="177"/>
      <c r="FJM51" s="175"/>
      <c r="FJN51" s="146"/>
      <c r="FJO51" s="147"/>
      <c r="FJP51" s="175"/>
      <c r="FJQ51" s="175"/>
      <c r="FJR51" s="175"/>
      <c r="FJS51" s="175"/>
      <c r="FJT51" s="175"/>
      <c r="FJU51" s="177"/>
      <c r="FJV51" s="175"/>
      <c r="FJW51" s="146"/>
      <c r="FJX51" s="147"/>
      <c r="FJY51" s="175"/>
      <c r="FJZ51" s="175"/>
      <c r="FKA51" s="175"/>
      <c r="FKB51" s="175"/>
      <c r="FKC51" s="175"/>
      <c r="FKD51" s="177"/>
      <c r="FKE51" s="175"/>
      <c r="FKF51" s="146"/>
      <c r="FKG51" s="147"/>
      <c r="FKH51" s="175"/>
      <c r="FKI51" s="175"/>
      <c r="FKJ51" s="175"/>
      <c r="FKK51" s="175"/>
      <c r="FKL51" s="175"/>
      <c r="FKM51" s="177"/>
      <c r="FKN51" s="175"/>
      <c r="FKO51" s="146"/>
      <c r="FKP51" s="147"/>
      <c r="FKQ51" s="175"/>
      <c r="FKR51" s="175"/>
      <c r="FKS51" s="175"/>
      <c r="FKT51" s="175"/>
      <c r="FKU51" s="175"/>
      <c r="FKV51" s="177"/>
      <c r="FKW51" s="175"/>
      <c r="FKX51" s="146"/>
      <c r="FKY51" s="147"/>
      <c r="FKZ51" s="175"/>
      <c r="FLA51" s="175"/>
      <c r="FLB51" s="175"/>
      <c r="FLC51" s="175"/>
      <c r="FLD51" s="175"/>
      <c r="FLE51" s="177"/>
      <c r="FLF51" s="175"/>
      <c r="FLG51" s="146"/>
      <c r="FLH51" s="147"/>
      <c r="FLI51" s="175"/>
      <c r="FLJ51" s="175"/>
      <c r="FLK51" s="175"/>
      <c r="FLL51" s="175"/>
      <c r="FLM51" s="175"/>
      <c r="FLN51" s="177"/>
      <c r="FLO51" s="175"/>
      <c r="FLP51" s="146"/>
      <c r="FLQ51" s="147"/>
      <c r="FLR51" s="175"/>
      <c r="FLS51" s="175"/>
      <c r="FLT51" s="175"/>
      <c r="FLU51" s="175"/>
      <c r="FLV51" s="175"/>
      <c r="FLW51" s="177"/>
      <c r="FLX51" s="175"/>
      <c r="FLY51" s="146"/>
      <c r="FLZ51" s="147"/>
      <c r="FMA51" s="175"/>
      <c r="FMB51" s="175"/>
      <c r="FMC51" s="175"/>
      <c r="FMD51" s="175"/>
      <c r="FME51" s="175"/>
      <c r="FMF51" s="177"/>
      <c r="FMG51" s="175"/>
      <c r="FMH51" s="146"/>
      <c r="FMI51" s="147"/>
      <c r="FMJ51" s="175"/>
      <c r="FMK51" s="175"/>
      <c r="FML51" s="175"/>
      <c r="FMM51" s="175"/>
      <c r="FMN51" s="175"/>
      <c r="FMO51" s="177"/>
      <c r="FMP51" s="175"/>
      <c r="FMQ51" s="146"/>
      <c r="FMR51" s="147"/>
      <c r="FMS51" s="175"/>
      <c r="FMT51" s="175"/>
      <c r="FMU51" s="175"/>
      <c r="FMV51" s="175"/>
      <c r="FMW51" s="175"/>
      <c r="FMX51" s="177"/>
      <c r="FMY51" s="175"/>
      <c r="FMZ51" s="146"/>
      <c r="FNA51" s="147"/>
      <c r="FNB51" s="175"/>
      <c r="FNC51" s="175"/>
      <c r="FND51" s="175"/>
      <c r="FNE51" s="175"/>
      <c r="FNF51" s="175"/>
      <c r="FNG51" s="177"/>
      <c r="FNH51" s="175"/>
      <c r="FNI51" s="146"/>
      <c r="FNJ51" s="147"/>
      <c r="FNK51" s="175"/>
      <c r="FNL51" s="175"/>
      <c r="FNM51" s="175"/>
      <c r="FNN51" s="175"/>
      <c r="FNO51" s="175"/>
      <c r="FNP51" s="177"/>
      <c r="FNQ51" s="175"/>
      <c r="FNR51" s="146"/>
      <c r="FNS51" s="147"/>
      <c r="FNT51" s="175"/>
      <c r="FNU51" s="175"/>
      <c r="FNV51" s="175"/>
      <c r="FNW51" s="175"/>
      <c r="FNX51" s="175"/>
      <c r="FNY51" s="177"/>
      <c r="FNZ51" s="175"/>
      <c r="FOA51" s="146"/>
      <c r="FOB51" s="147"/>
      <c r="FOC51" s="175"/>
      <c r="FOD51" s="175"/>
      <c r="FOE51" s="175"/>
      <c r="FOF51" s="175"/>
      <c r="FOG51" s="175"/>
      <c r="FOH51" s="177"/>
      <c r="FOI51" s="175"/>
      <c r="FOJ51" s="146"/>
      <c r="FOK51" s="147"/>
      <c r="FOL51" s="175"/>
      <c r="FOM51" s="175"/>
      <c r="FON51" s="175"/>
      <c r="FOO51" s="175"/>
      <c r="FOP51" s="175"/>
      <c r="FOQ51" s="177"/>
      <c r="FOR51" s="175"/>
      <c r="FOS51" s="146"/>
      <c r="FOT51" s="147"/>
      <c r="FOU51" s="175"/>
      <c r="FOV51" s="175"/>
      <c r="FOW51" s="175"/>
      <c r="FOX51" s="175"/>
      <c r="FOY51" s="175"/>
      <c r="FOZ51" s="177"/>
      <c r="FPA51" s="175"/>
      <c r="FPB51" s="146"/>
      <c r="FPC51" s="147"/>
      <c r="FPD51" s="175"/>
      <c r="FPE51" s="175"/>
      <c r="FPF51" s="175"/>
      <c r="FPG51" s="175"/>
      <c r="FPH51" s="175"/>
      <c r="FPI51" s="177"/>
      <c r="FPJ51" s="175"/>
      <c r="FPK51" s="146"/>
      <c r="FPL51" s="147"/>
      <c r="FPM51" s="175"/>
      <c r="FPN51" s="175"/>
      <c r="FPO51" s="175"/>
      <c r="FPP51" s="175"/>
      <c r="FPQ51" s="175"/>
      <c r="FPR51" s="177"/>
      <c r="FPS51" s="175"/>
      <c r="FPT51" s="146"/>
      <c r="FPU51" s="147"/>
      <c r="FPV51" s="175"/>
      <c r="FPW51" s="175"/>
      <c r="FPX51" s="175"/>
      <c r="FPY51" s="175"/>
      <c r="FPZ51" s="175"/>
      <c r="FQA51" s="177"/>
      <c r="FQB51" s="175"/>
      <c r="FQC51" s="146"/>
      <c r="FQD51" s="147"/>
      <c r="FQE51" s="175"/>
      <c r="FQF51" s="175"/>
      <c r="FQG51" s="175"/>
      <c r="FQH51" s="175"/>
      <c r="FQI51" s="175"/>
      <c r="FQJ51" s="177"/>
      <c r="FQK51" s="175"/>
      <c r="FQL51" s="146"/>
      <c r="FQM51" s="147"/>
      <c r="FQN51" s="175"/>
      <c r="FQO51" s="175"/>
      <c r="FQP51" s="175"/>
      <c r="FQQ51" s="175"/>
      <c r="FQR51" s="175"/>
      <c r="FQS51" s="177"/>
      <c r="FQT51" s="175"/>
      <c r="FQU51" s="146"/>
      <c r="FQV51" s="147"/>
      <c r="FQW51" s="175"/>
      <c r="FQX51" s="175"/>
      <c r="FQY51" s="175"/>
      <c r="FQZ51" s="175"/>
      <c r="FRA51" s="175"/>
      <c r="FRB51" s="177"/>
      <c r="FRC51" s="175"/>
      <c r="FRD51" s="146"/>
      <c r="FRE51" s="147"/>
      <c r="FRF51" s="175"/>
      <c r="FRG51" s="175"/>
      <c r="FRH51" s="175"/>
      <c r="FRI51" s="175"/>
      <c r="FRJ51" s="175"/>
      <c r="FRK51" s="177"/>
      <c r="FRL51" s="175"/>
      <c r="FRM51" s="146"/>
      <c r="FRN51" s="147"/>
      <c r="FRO51" s="175"/>
      <c r="FRP51" s="175"/>
      <c r="FRQ51" s="175"/>
      <c r="FRR51" s="175"/>
      <c r="FRS51" s="175"/>
      <c r="FRT51" s="177"/>
      <c r="FRU51" s="175"/>
      <c r="FRV51" s="146"/>
      <c r="FRW51" s="147"/>
      <c r="FRX51" s="175"/>
      <c r="FRY51" s="175"/>
      <c r="FRZ51" s="175"/>
      <c r="FSA51" s="175"/>
      <c r="FSB51" s="175"/>
      <c r="FSC51" s="177"/>
      <c r="FSD51" s="175"/>
      <c r="FSE51" s="146"/>
      <c r="FSF51" s="147"/>
      <c r="FSG51" s="175"/>
      <c r="FSH51" s="175"/>
      <c r="FSI51" s="175"/>
      <c r="FSJ51" s="175"/>
      <c r="FSK51" s="175"/>
      <c r="FSL51" s="177"/>
      <c r="FSM51" s="175"/>
      <c r="FSN51" s="146"/>
      <c r="FSO51" s="147"/>
      <c r="FSP51" s="175"/>
      <c r="FSQ51" s="175"/>
      <c r="FSR51" s="175"/>
      <c r="FSS51" s="175"/>
      <c r="FST51" s="175"/>
      <c r="FSU51" s="177"/>
      <c r="FSV51" s="175"/>
      <c r="FSW51" s="146"/>
      <c r="FSX51" s="147"/>
      <c r="FSY51" s="175"/>
      <c r="FSZ51" s="175"/>
      <c r="FTA51" s="175"/>
      <c r="FTB51" s="175"/>
      <c r="FTC51" s="175"/>
      <c r="FTD51" s="177"/>
      <c r="FTE51" s="175"/>
      <c r="FTF51" s="146"/>
      <c r="FTG51" s="147"/>
      <c r="FTH51" s="175"/>
      <c r="FTI51" s="175"/>
      <c r="FTJ51" s="175"/>
      <c r="FTK51" s="175"/>
      <c r="FTL51" s="175"/>
      <c r="FTM51" s="177"/>
      <c r="FTN51" s="175"/>
      <c r="FTO51" s="146"/>
      <c r="FTP51" s="147"/>
      <c r="FTQ51" s="175"/>
      <c r="FTR51" s="175"/>
      <c r="FTS51" s="175"/>
      <c r="FTT51" s="175"/>
      <c r="FTU51" s="175"/>
      <c r="FTV51" s="177"/>
      <c r="FTW51" s="175"/>
      <c r="FTX51" s="146"/>
      <c r="FTY51" s="147"/>
      <c r="FTZ51" s="175"/>
      <c r="FUA51" s="175"/>
      <c r="FUB51" s="175"/>
      <c r="FUC51" s="175"/>
      <c r="FUD51" s="175"/>
      <c r="FUE51" s="177"/>
      <c r="FUF51" s="175"/>
      <c r="FUG51" s="146"/>
      <c r="FUH51" s="147"/>
      <c r="FUI51" s="175"/>
      <c r="FUJ51" s="175"/>
      <c r="FUK51" s="175"/>
      <c r="FUL51" s="175"/>
      <c r="FUM51" s="175"/>
      <c r="FUN51" s="177"/>
      <c r="FUO51" s="175"/>
      <c r="FUP51" s="146"/>
      <c r="FUQ51" s="147"/>
      <c r="FUR51" s="175"/>
      <c r="FUS51" s="175"/>
      <c r="FUT51" s="175"/>
      <c r="FUU51" s="175"/>
      <c r="FUV51" s="175"/>
      <c r="FUW51" s="177"/>
      <c r="FUX51" s="175"/>
      <c r="FUY51" s="146"/>
      <c r="FUZ51" s="147"/>
      <c r="FVA51" s="175"/>
      <c r="FVB51" s="175"/>
      <c r="FVC51" s="175"/>
      <c r="FVD51" s="175"/>
      <c r="FVE51" s="175"/>
      <c r="FVF51" s="177"/>
      <c r="FVG51" s="175"/>
      <c r="FVH51" s="146"/>
      <c r="FVI51" s="147"/>
      <c r="FVJ51" s="175"/>
      <c r="FVK51" s="175"/>
      <c r="FVL51" s="175"/>
      <c r="FVM51" s="175"/>
      <c r="FVN51" s="175"/>
      <c r="FVO51" s="177"/>
      <c r="FVP51" s="175"/>
      <c r="FVQ51" s="146"/>
      <c r="FVR51" s="147"/>
      <c r="FVS51" s="175"/>
      <c r="FVT51" s="175"/>
      <c r="FVU51" s="175"/>
      <c r="FVV51" s="175"/>
      <c r="FVW51" s="175"/>
      <c r="FVX51" s="177"/>
      <c r="FVY51" s="175"/>
      <c r="FVZ51" s="146"/>
      <c r="FWA51" s="147"/>
      <c r="FWB51" s="175"/>
      <c r="FWC51" s="175"/>
      <c r="FWD51" s="175"/>
      <c r="FWE51" s="175"/>
      <c r="FWF51" s="175"/>
      <c r="FWG51" s="177"/>
      <c r="FWH51" s="175"/>
      <c r="FWI51" s="146"/>
      <c r="FWJ51" s="147"/>
      <c r="FWK51" s="175"/>
      <c r="FWL51" s="175"/>
      <c r="FWM51" s="175"/>
      <c r="FWN51" s="175"/>
      <c r="FWO51" s="175"/>
      <c r="FWP51" s="177"/>
      <c r="FWQ51" s="175"/>
      <c r="FWR51" s="146"/>
      <c r="FWS51" s="147"/>
      <c r="FWT51" s="175"/>
      <c r="FWU51" s="175"/>
      <c r="FWV51" s="175"/>
      <c r="FWW51" s="175"/>
      <c r="FWX51" s="175"/>
      <c r="FWY51" s="177"/>
      <c r="FWZ51" s="175"/>
      <c r="FXA51" s="146"/>
      <c r="FXB51" s="147"/>
      <c r="FXC51" s="175"/>
      <c r="FXD51" s="175"/>
      <c r="FXE51" s="175"/>
      <c r="FXF51" s="175"/>
      <c r="FXG51" s="175"/>
      <c r="FXH51" s="177"/>
      <c r="FXI51" s="175"/>
      <c r="FXJ51" s="146"/>
      <c r="FXK51" s="147"/>
      <c r="FXL51" s="175"/>
      <c r="FXM51" s="175"/>
      <c r="FXN51" s="175"/>
      <c r="FXO51" s="175"/>
      <c r="FXP51" s="175"/>
      <c r="FXQ51" s="177"/>
      <c r="FXR51" s="175"/>
      <c r="FXS51" s="146"/>
      <c r="FXT51" s="147"/>
      <c r="FXU51" s="175"/>
      <c r="FXV51" s="175"/>
      <c r="FXW51" s="175"/>
      <c r="FXX51" s="175"/>
      <c r="FXY51" s="175"/>
      <c r="FXZ51" s="177"/>
      <c r="FYA51" s="175"/>
      <c r="FYB51" s="146"/>
      <c r="FYC51" s="147"/>
      <c r="FYD51" s="175"/>
      <c r="FYE51" s="175"/>
      <c r="FYF51" s="175"/>
      <c r="FYG51" s="175"/>
      <c r="FYH51" s="175"/>
      <c r="FYI51" s="177"/>
      <c r="FYJ51" s="175"/>
      <c r="FYK51" s="146"/>
      <c r="FYL51" s="147"/>
      <c r="FYM51" s="175"/>
      <c r="FYN51" s="175"/>
      <c r="FYO51" s="175"/>
      <c r="FYP51" s="175"/>
      <c r="FYQ51" s="175"/>
      <c r="FYR51" s="177"/>
      <c r="FYS51" s="175"/>
      <c r="FYT51" s="146"/>
      <c r="FYU51" s="147"/>
      <c r="FYV51" s="175"/>
      <c r="FYW51" s="175"/>
      <c r="FYX51" s="175"/>
      <c r="FYY51" s="175"/>
      <c r="FYZ51" s="175"/>
      <c r="FZA51" s="177"/>
      <c r="FZB51" s="175"/>
      <c r="FZC51" s="146"/>
      <c r="FZD51" s="147"/>
      <c r="FZE51" s="175"/>
      <c r="FZF51" s="175"/>
      <c r="FZG51" s="175"/>
      <c r="FZH51" s="175"/>
      <c r="FZI51" s="175"/>
      <c r="FZJ51" s="177"/>
      <c r="FZK51" s="175"/>
      <c r="FZL51" s="146"/>
      <c r="FZM51" s="147"/>
      <c r="FZN51" s="175"/>
      <c r="FZO51" s="175"/>
      <c r="FZP51" s="175"/>
      <c r="FZQ51" s="175"/>
      <c r="FZR51" s="175"/>
      <c r="FZS51" s="177"/>
      <c r="FZT51" s="175"/>
      <c r="FZU51" s="146"/>
      <c r="FZV51" s="147"/>
      <c r="FZW51" s="175"/>
      <c r="FZX51" s="175"/>
      <c r="FZY51" s="175"/>
      <c r="FZZ51" s="175"/>
      <c r="GAA51" s="175"/>
      <c r="GAB51" s="177"/>
      <c r="GAC51" s="175"/>
      <c r="GAD51" s="146"/>
      <c r="GAE51" s="147"/>
      <c r="GAF51" s="175"/>
      <c r="GAG51" s="175"/>
      <c r="GAH51" s="175"/>
      <c r="GAI51" s="175"/>
      <c r="GAJ51" s="175"/>
      <c r="GAK51" s="177"/>
      <c r="GAL51" s="175"/>
      <c r="GAM51" s="146"/>
      <c r="GAN51" s="147"/>
      <c r="GAO51" s="175"/>
      <c r="GAP51" s="175"/>
      <c r="GAQ51" s="175"/>
      <c r="GAR51" s="175"/>
      <c r="GAS51" s="175"/>
      <c r="GAT51" s="177"/>
      <c r="GAU51" s="175"/>
      <c r="GAV51" s="146"/>
      <c r="GAW51" s="147"/>
      <c r="GAX51" s="175"/>
      <c r="GAY51" s="175"/>
      <c r="GAZ51" s="175"/>
      <c r="GBA51" s="175"/>
      <c r="GBB51" s="175"/>
      <c r="GBC51" s="177"/>
      <c r="GBD51" s="175"/>
      <c r="GBE51" s="146"/>
      <c r="GBF51" s="147"/>
      <c r="GBG51" s="175"/>
      <c r="GBH51" s="175"/>
      <c r="GBI51" s="175"/>
      <c r="GBJ51" s="175"/>
      <c r="GBK51" s="175"/>
      <c r="GBL51" s="177"/>
      <c r="GBM51" s="175"/>
      <c r="GBN51" s="146"/>
      <c r="GBO51" s="147"/>
      <c r="GBP51" s="175"/>
      <c r="GBQ51" s="175"/>
      <c r="GBR51" s="175"/>
      <c r="GBS51" s="175"/>
      <c r="GBT51" s="175"/>
      <c r="GBU51" s="177"/>
      <c r="GBV51" s="175"/>
      <c r="GBW51" s="146"/>
      <c r="GBX51" s="147"/>
      <c r="GBY51" s="175"/>
      <c r="GBZ51" s="175"/>
      <c r="GCA51" s="175"/>
      <c r="GCB51" s="175"/>
      <c r="GCC51" s="175"/>
      <c r="GCD51" s="177"/>
      <c r="GCE51" s="175"/>
      <c r="GCF51" s="146"/>
      <c r="GCG51" s="147"/>
      <c r="GCH51" s="175"/>
      <c r="GCI51" s="175"/>
      <c r="GCJ51" s="175"/>
      <c r="GCK51" s="175"/>
      <c r="GCL51" s="175"/>
      <c r="GCM51" s="177"/>
      <c r="GCN51" s="175"/>
      <c r="GCO51" s="146"/>
      <c r="GCP51" s="147"/>
      <c r="GCQ51" s="175"/>
      <c r="GCR51" s="175"/>
      <c r="GCS51" s="175"/>
      <c r="GCT51" s="175"/>
      <c r="GCU51" s="175"/>
      <c r="GCV51" s="177"/>
      <c r="GCW51" s="175"/>
      <c r="GCX51" s="146"/>
      <c r="GCY51" s="147"/>
      <c r="GCZ51" s="175"/>
      <c r="GDA51" s="175"/>
      <c r="GDB51" s="175"/>
      <c r="GDC51" s="175"/>
      <c r="GDD51" s="175"/>
      <c r="GDE51" s="177"/>
      <c r="GDF51" s="175"/>
      <c r="GDG51" s="146"/>
      <c r="GDH51" s="147"/>
      <c r="GDI51" s="175"/>
      <c r="GDJ51" s="175"/>
      <c r="GDK51" s="175"/>
      <c r="GDL51" s="175"/>
      <c r="GDM51" s="175"/>
      <c r="GDN51" s="177"/>
      <c r="GDO51" s="175"/>
      <c r="GDP51" s="146"/>
      <c r="GDQ51" s="147"/>
      <c r="GDR51" s="175"/>
      <c r="GDS51" s="175"/>
      <c r="GDT51" s="175"/>
      <c r="GDU51" s="175"/>
      <c r="GDV51" s="175"/>
      <c r="GDW51" s="177"/>
      <c r="GDX51" s="175"/>
      <c r="GDY51" s="146"/>
      <c r="GDZ51" s="147"/>
      <c r="GEA51" s="175"/>
      <c r="GEB51" s="175"/>
      <c r="GEC51" s="175"/>
      <c r="GED51" s="175"/>
      <c r="GEE51" s="175"/>
      <c r="GEF51" s="177"/>
      <c r="GEG51" s="175"/>
      <c r="GEH51" s="146"/>
      <c r="GEI51" s="147"/>
      <c r="GEJ51" s="175"/>
      <c r="GEK51" s="175"/>
      <c r="GEL51" s="175"/>
      <c r="GEM51" s="175"/>
      <c r="GEN51" s="175"/>
      <c r="GEO51" s="177"/>
      <c r="GEP51" s="175"/>
      <c r="GEQ51" s="146"/>
      <c r="GER51" s="147"/>
      <c r="GES51" s="175"/>
      <c r="GET51" s="175"/>
      <c r="GEU51" s="175"/>
      <c r="GEV51" s="175"/>
      <c r="GEW51" s="175"/>
      <c r="GEX51" s="177"/>
      <c r="GEY51" s="175"/>
      <c r="GEZ51" s="146"/>
      <c r="GFA51" s="147"/>
      <c r="GFB51" s="175"/>
      <c r="GFC51" s="175"/>
      <c r="GFD51" s="175"/>
      <c r="GFE51" s="175"/>
      <c r="GFF51" s="175"/>
      <c r="GFG51" s="177"/>
      <c r="GFH51" s="175"/>
      <c r="GFI51" s="146"/>
      <c r="GFJ51" s="147"/>
      <c r="GFK51" s="175"/>
      <c r="GFL51" s="175"/>
      <c r="GFM51" s="175"/>
      <c r="GFN51" s="175"/>
      <c r="GFO51" s="175"/>
      <c r="GFP51" s="177"/>
      <c r="GFQ51" s="175"/>
      <c r="GFR51" s="146"/>
      <c r="GFS51" s="147"/>
      <c r="GFT51" s="175"/>
      <c r="GFU51" s="175"/>
      <c r="GFV51" s="175"/>
      <c r="GFW51" s="175"/>
      <c r="GFX51" s="175"/>
      <c r="GFY51" s="177"/>
      <c r="GFZ51" s="175"/>
      <c r="GGA51" s="146"/>
      <c r="GGB51" s="147"/>
      <c r="GGC51" s="175"/>
      <c r="GGD51" s="175"/>
      <c r="GGE51" s="175"/>
      <c r="GGF51" s="175"/>
      <c r="GGG51" s="175"/>
      <c r="GGH51" s="177"/>
      <c r="GGI51" s="175"/>
      <c r="GGJ51" s="146"/>
      <c r="GGK51" s="147"/>
      <c r="GGL51" s="175"/>
      <c r="GGM51" s="175"/>
      <c r="GGN51" s="175"/>
      <c r="GGO51" s="175"/>
      <c r="GGP51" s="175"/>
      <c r="GGQ51" s="177"/>
      <c r="GGR51" s="175"/>
      <c r="GGS51" s="146"/>
      <c r="GGT51" s="147"/>
      <c r="GGU51" s="175"/>
      <c r="GGV51" s="175"/>
      <c r="GGW51" s="175"/>
      <c r="GGX51" s="175"/>
      <c r="GGY51" s="175"/>
      <c r="GGZ51" s="177"/>
      <c r="GHA51" s="175"/>
      <c r="GHB51" s="146"/>
      <c r="GHC51" s="147"/>
      <c r="GHD51" s="175"/>
      <c r="GHE51" s="175"/>
      <c r="GHF51" s="175"/>
      <c r="GHG51" s="175"/>
      <c r="GHH51" s="175"/>
      <c r="GHI51" s="177"/>
      <c r="GHJ51" s="175"/>
      <c r="GHK51" s="146"/>
      <c r="GHL51" s="147"/>
      <c r="GHM51" s="175"/>
      <c r="GHN51" s="175"/>
      <c r="GHO51" s="175"/>
      <c r="GHP51" s="175"/>
      <c r="GHQ51" s="175"/>
      <c r="GHR51" s="177"/>
      <c r="GHS51" s="175"/>
      <c r="GHT51" s="146"/>
      <c r="GHU51" s="147"/>
      <c r="GHV51" s="175"/>
      <c r="GHW51" s="175"/>
      <c r="GHX51" s="175"/>
      <c r="GHY51" s="175"/>
      <c r="GHZ51" s="175"/>
      <c r="GIA51" s="177"/>
      <c r="GIB51" s="175"/>
      <c r="GIC51" s="146"/>
      <c r="GID51" s="147"/>
      <c r="GIE51" s="175"/>
      <c r="GIF51" s="175"/>
      <c r="GIG51" s="175"/>
      <c r="GIH51" s="175"/>
      <c r="GII51" s="175"/>
      <c r="GIJ51" s="177"/>
      <c r="GIK51" s="175"/>
      <c r="GIL51" s="146"/>
      <c r="GIM51" s="147"/>
      <c r="GIN51" s="175"/>
      <c r="GIO51" s="175"/>
      <c r="GIP51" s="175"/>
      <c r="GIQ51" s="175"/>
      <c r="GIR51" s="175"/>
      <c r="GIS51" s="177"/>
      <c r="GIT51" s="175"/>
      <c r="GIU51" s="146"/>
      <c r="GIV51" s="147"/>
      <c r="GIW51" s="175"/>
      <c r="GIX51" s="175"/>
      <c r="GIY51" s="175"/>
      <c r="GIZ51" s="175"/>
      <c r="GJA51" s="175"/>
      <c r="GJB51" s="177"/>
      <c r="GJC51" s="175"/>
      <c r="GJD51" s="146"/>
      <c r="GJE51" s="147"/>
      <c r="GJF51" s="175"/>
      <c r="GJG51" s="175"/>
      <c r="GJH51" s="175"/>
      <c r="GJI51" s="175"/>
      <c r="GJJ51" s="175"/>
      <c r="GJK51" s="177"/>
      <c r="GJL51" s="175"/>
      <c r="GJM51" s="146"/>
      <c r="GJN51" s="147"/>
      <c r="GJO51" s="175"/>
      <c r="GJP51" s="175"/>
      <c r="GJQ51" s="175"/>
      <c r="GJR51" s="175"/>
      <c r="GJS51" s="175"/>
      <c r="GJT51" s="177"/>
      <c r="GJU51" s="175"/>
      <c r="GJV51" s="146"/>
      <c r="GJW51" s="147"/>
      <c r="GJX51" s="175"/>
      <c r="GJY51" s="175"/>
      <c r="GJZ51" s="175"/>
      <c r="GKA51" s="175"/>
      <c r="GKB51" s="175"/>
      <c r="GKC51" s="177"/>
      <c r="GKD51" s="175"/>
      <c r="GKE51" s="146"/>
      <c r="GKF51" s="147"/>
      <c r="GKG51" s="175"/>
      <c r="GKH51" s="175"/>
      <c r="GKI51" s="175"/>
      <c r="GKJ51" s="175"/>
      <c r="GKK51" s="175"/>
      <c r="GKL51" s="177"/>
      <c r="GKM51" s="175"/>
      <c r="GKN51" s="146"/>
      <c r="GKO51" s="147"/>
      <c r="GKP51" s="175"/>
      <c r="GKQ51" s="175"/>
      <c r="GKR51" s="175"/>
      <c r="GKS51" s="175"/>
      <c r="GKT51" s="175"/>
      <c r="GKU51" s="177"/>
      <c r="GKV51" s="175"/>
      <c r="GKW51" s="146"/>
      <c r="GKX51" s="147"/>
      <c r="GKY51" s="175"/>
      <c r="GKZ51" s="175"/>
      <c r="GLA51" s="175"/>
      <c r="GLB51" s="175"/>
      <c r="GLC51" s="175"/>
      <c r="GLD51" s="177"/>
      <c r="GLE51" s="175"/>
      <c r="GLF51" s="146"/>
      <c r="GLG51" s="147"/>
      <c r="GLH51" s="175"/>
      <c r="GLI51" s="175"/>
      <c r="GLJ51" s="175"/>
      <c r="GLK51" s="175"/>
      <c r="GLL51" s="175"/>
      <c r="GLM51" s="177"/>
      <c r="GLN51" s="175"/>
      <c r="GLO51" s="146"/>
      <c r="GLP51" s="147"/>
      <c r="GLQ51" s="175"/>
      <c r="GLR51" s="175"/>
      <c r="GLS51" s="175"/>
      <c r="GLT51" s="175"/>
      <c r="GLU51" s="175"/>
      <c r="GLV51" s="177"/>
      <c r="GLW51" s="175"/>
      <c r="GLX51" s="146"/>
      <c r="GLY51" s="147"/>
      <c r="GLZ51" s="175"/>
      <c r="GMA51" s="175"/>
      <c r="GMB51" s="175"/>
      <c r="GMC51" s="175"/>
      <c r="GMD51" s="175"/>
      <c r="GME51" s="177"/>
      <c r="GMF51" s="175"/>
      <c r="GMG51" s="146"/>
      <c r="GMH51" s="147"/>
      <c r="GMI51" s="175"/>
      <c r="GMJ51" s="175"/>
      <c r="GMK51" s="175"/>
      <c r="GML51" s="175"/>
      <c r="GMM51" s="175"/>
      <c r="GMN51" s="177"/>
      <c r="GMO51" s="175"/>
      <c r="GMP51" s="146"/>
      <c r="GMQ51" s="147"/>
      <c r="GMR51" s="175"/>
      <c r="GMS51" s="175"/>
      <c r="GMT51" s="175"/>
      <c r="GMU51" s="175"/>
      <c r="GMV51" s="175"/>
      <c r="GMW51" s="177"/>
      <c r="GMX51" s="175"/>
      <c r="GMY51" s="146"/>
      <c r="GMZ51" s="147"/>
      <c r="GNA51" s="175"/>
      <c r="GNB51" s="175"/>
      <c r="GNC51" s="175"/>
      <c r="GND51" s="175"/>
      <c r="GNE51" s="175"/>
      <c r="GNF51" s="177"/>
      <c r="GNG51" s="175"/>
      <c r="GNH51" s="146"/>
      <c r="GNI51" s="147"/>
      <c r="GNJ51" s="175"/>
      <c r="GNK51" s="175"/>
      <c r="GNL51" s="175"/>
      <c r="GNM51" s="175"/>
      <c r="GNN51" s="175"/>
      <c r="GNO51" s="177"/>
      <c r="GNP51" s="175"/>
      <c r="GNQ51" s="146"/>
      <c r="GNR51" s="147"/>
      <c r="GNS51" s="175"/>
      <c r="GNT51" s="175"/>
      <c r="GNU51" s="175"/>
      <c r="GNV51" s="175"/>
      <c r="GNW51" s="175"/>
      <c r="GNX51" s="177"/>
      <c r="GNY51" s="175"/>
      <c r="GNZ51" s="146"/>
      <c r="GOA51" s="147"/>
      <c r="GOB51" s="175"/>
      <c r="GOC51" s="175"/>
      <c r="GOD51" s="175"/>
      <c r="GOE51" s="175"/>
      <c r="GOF51" s="175"/>
      <c r="GOG51" s="177"/>
      <c r="GOH51" s="175"/>
      <c r="GOI51" s="146"/>
      <c r="GOJ51" s="147"/>
      <c r="GOK51" s="175"/>
      <c r="GOL51" s="175"/>
      <c r="GOM51" s="175"/>
      <c r="GON51" s="175"/>
      <c r="GOO51" s="175"/>
      <c r="GOP51" s="177"/>
      <c r="GOQ51" s="175"/>
      <c r="GOR51" s="146"/>
      <c r="GOS51" s="147"/>
      <c r="GOT51" s="175"/>
      <c r="GOU51" s="175"/>
      <c r="GOV51" s="175"/>
      <c r="GOW51" s="175"/>
      <c r="GOX51" s="175"/>
      <c r="GOY51" s="177"/>
      <c r="GOZ51" s="175"/>
      <c r="GPA51" s="146"/>
      <c r="GPB51" s="147"/>
      <c r="GPC51" s="175"/>
      <c r="GPD51" s="175"/>
      <c r="GPE51" s="175"/>
      <c r="GPF51" s="175"/>
      <c r="GPG51" s="175"/>
      <c r="GPH51" s="177"/>
      <c r="GPI51" s="175"/>
      <c r="GPJ51" s="146"/>
      <c r="GPK51" s="147"/>
      <c r="GPL51" s="175"/>
      <c r="GPM51" s="175"/>
      <c r="GPN51" s="175"/>
      <c r="GPO51" s="175"/>
      <c r="GPP51" s="175"/>
      <c r="GPQ51" s="177"/>
      <c r="GPR51" s="175"/>
      <c r="GPS51" s="146"/>
      <c r="GPT51" s="147"/>
      <c r="GPU51" s="175"/>
      <c r="GPV51" s="175"/>
      <c r="GPW51" s="175"/>
      <c r="GPX51" s="175"/>
      <c r="GPY51" s="175"/>
      <c r="GPZ51" s="177"/>
      <c r="GQA51" s="175"/>
      <c r="GQB51" s="146"/>
      <c r="GQC51" s="147"/>
      <c r="GQD51" s="175"/>
      <c r="GQE51" s="175"/>
      <c r="GQF51" s="175"/>
      <c r="GQG51" s="175"/>
      <c r="GQH51" s="175"/>
      <c r="GQI51" s="177"/>
      <c r="GQJ51" s="175"/>
      <c r="GQK51" s="146"/>
      <c r="GQL51" s="147"/>
      <c r="GQM51" s="175"/>
      <c r="GQN51" s="175"/>
      <c r="GQO51" s="175"/>
      <c r="GQP51" s="175"/>
      <c r="GQQ51" s="175"/>
      <c r="GQR51" s="177"/>
      <c r="GQS51" s="175"/>
      <c r="GQT51" s="146"/>
      <c r="GQU51" s="147"/>
      <c r="GQV51" s="175"/>
      <c r="GQW51" s="175"/>
      <c r="GQX51" s="175"/>
      <c r="GQY51" s="175"/>
      <c r="GQZ51" s="175"/>
      <c r="GRA51" s="177"/>
      <c r="GRB51" s="175"/>
      <c r="GRC51" s="146"/>
      <c r="GRD51" s="147"/>
      <c r="GRE51" s="175"/>
      <c r="GRF51" s="175"/>
      <c r="GRG51" s="175"/>
      <c r="GRH51" s="175"/>
      <c r="GRI51" s="175"/>
      <c r="GRJ51" s="177"/>
      <c r="GRK51" s="175"/>
      <c r="GRL51" s="146"/>
      <c r="GRM51" s="147"/>
      <c r="GRN51" s="175"/>
      <c r="GRO51" s="175"/>
      <c r="GRP51" s="175"/>
      <c r="GRQ51" s="175"/>
      <c r="GRR51" s="175"/>
      <c r="GRS51" s="177"/>
      <c r="GRT51" s="175"/>
      <c r="GRU51" s="146"/>
      <c r="GRV51" s="147"/>
      <c r="GRW51" s="175"/>
      <c r="GRX51" s="175"/>
      <c r="GRY51" s="175"/>
      <c r="GRZ51" s="175"/>
      <c r="GSA51" s="175"/>
      <c r="GSB51" s="177"/>
      <c r="GSC51" s="175"/>
      <c r="GSD51" s="146"/>
      <c r="GSE51" s="147"/>
      <c r="GSF51" s="175"/>
      <c r="GSG51" s="175"/>
      <c r="GSH51" s="175"/>
      <c r="GSI51" s="175"/>
      <c r="GSJ51" s="175"/>
      <c r="GSK51" s="177"/>
      <c r="GSL51" s="175"/>
      <c r="GSM51" s="146"/>
      <c r="GSN51" s="147"/>
      <c r="GSO51" s="175"/>
      <c r="GSP51" s="175"/>
      <c r="GSQ51" s="175"/>
      <c r="GSR51" s="175"/>
      <c r="GSS51" s="175"/>
      <c r="GST51" s="177"/>
      <c r="GSU51" s="175"/>
      <c r="GSV51" s="146"/>
      <c r="GSW51" s="147"/>
      <c r="GSX51" s="175"/>
      <c r="GSY51" s="175"/>
      <c r="GSZ51" s="175"/>
      <c r="GTA51" s="175"/>
      <c r="GTB51" s="175"/>
      <c r="GTC51" s="177"/>
      <c r="GTD51" s="175"/>
      <c r="GTE51" s="146"/>
      <c r="GTF51" s="147"/>
      <c r="GTG51" s="175"/>
      <c r="GTH51" s="175"/>
      <c r="GTI51" s="175"/>
      <c r="GTJ51" s="175"/>
      <c r="GTK51" s="175"/>
      <c r="GTL51" s="177"/>
      <c r="GTM51" s="175"/>
      <c r="GTN51" s="146"/>
      <c r="GTO51" s="147"/>
      <c r="GTP51" s="175"/>
      <c r="GTQ51" s="175"/>
      <c r="GTR51" s="175"/>
      <c r="GTS51" s="175"/>
      <c r="GTT51" s="175"/>
      <c r="GTU51" s="177"/>
      <c r="GTV51" s="175"/>
      <c r="GTW51" s="146"/>
      <c r="GTX51" s="147"/>
      <c r="GTY51" s="175"/>
      <c r="GTZ51" s="175"/>
      <c r="GUA51" s="175"/>
      <c r="GUB51" s="175"/>
      <c r="GUC51" s="175"/>
      <c r="GUD51" s="177"/>
      <c r="GUE51" s="175"/>
      <c r="GUF51" s="146"/>
      <c r="GUG51" s="147"/>
      <c r="GUH51" s="175"/>
      <c r="GUI51" s="175"/>
      <c r="GUJ51" s="175"/>
      <c r="GUK51" s="175"/>
      <c r="GUL51" s="175"/>
      <c r="GUM51" s="177"/>
      <c r="GUN51" s="175"/>
      <c r="GUO51" s="146"/>
      <c r="GUP51" s="147"/>
      <c r="GUQ51" s="175"/>
      <c r="GUR51" s="175"/>
      <c r="GUS51" s="175"/>
      <c r="GUT51" s="175"/>
      <c r="GUU51" s="175"/>
      <c r="GUV51" s="177"/>
      <c r="GUW51" s="175"/>
      <c r="GUX51" s="146"/>
      <c r="GUY51" s="147"/>
      <c r="GUZ51" s="175"/>
      <c r="GVA51" s="175"/>
      <c r="GVB51" s="175"/>
      <c r="GVC51" s="175"/>
      <c r="GVD51" s="175"/>
      <c r="GVE51" s="177"/>
      <c r="GVF51" s="175"/>
      <c r="GVG51" s="146"/>
      <c r="GVH51" s="147"/>
      <c r="GVI51" s="175"/>
      <c r="GVJ51" s="175"/>
      <c r="GVK51" s="175"/>
      <c r="GVL51" s="175"/>
      <c r="GVM51" s="175"/>
      <c r="GVN51" s="177"/>
      <c r="GVO51" s="175"/>
      <c r="GVP51" s="146"/>
      <c r="GVQ51" s="147"/>
      <c r="GVR51" s="175"/>
      <c r="GVS51" s="175"/>
      <c r="GVT51" s="175"/>
      <c r="GVU51" s="175"/>
      <c r="GVV51" s="175"/>
      <c r="GVW51" s="177"/>
      <c r="GVX51" s="175"/>
      <c r="GVY51" s="146"/>
      <c r="GVZ51" s="147"/>
      <c r="GWA51" s="175"/>
      <c r="GWB51" s="175"/>
      <c r="GWC51" s="175"/>
      <c r="GWD51" s="175"/>
      <c r="GWE51" s="175"/>
      <c r="GWF51" s="177"/>
      <c r="GWG51" s="175"/>
      <c r="GWH51" s="146"/>
      <c r="GWI51" s="147"/>
      <c r="GWJ51" s="175"/>
      <c r="GWK51" s="175"/>
      <c r="GWL51" s="175"/>
      <c r="GWM51" s="175"/>
      <c r="GWN51" s="175"/>
      <c r="GWO51" s="177"/>
      <c r="GWP51" s="175"/>
      <c r="GWQ51" s="146"/>
      <c r="GWR51" s="147"/>
      <c r="GWS51" s="175"/>
      <c r="GWT51" s="175"/>
      <c r="GWU51" s="175"/>
      <c r="GWV51" s="175"/>
      <c r="GWW51" s="175"/>
      <c r="GWX51" s="177"/>
      <c r="GWY51" s="175"/>
      <c r="GWZ51" s="146"/>
      <c r="GXA51" s="147"/>
      <c r="GXB51" s="175"/>
      <c r="GXC51" s="175"/>
      <c r="GXD51" s="175"/>
      <c r="GXE51" s="175"/>
      <c r="GXF51" s="175"/>
      <c r="GXG51" s="177"/>
      <c r="GXH51" s="175"/>
      <c r="GXI51" s="146"/>
      <c r="GXJ51" s="147"/>
      <c r="GXK51" s="175"/>
      <c r="GXL51" s="175"/>
      <c r="GXM51" s="175"/>
      <c r="GXN51" s="175"/>
      <c r="GXO51" s="175"/>
      <c r="GXP51" s="177"/>
      <c r="GXQ51" s="175"/>
      <c r="GXR51" s="146"/>
      <c r="GXS51" s="147"/>
      <c r="GXT51" s="175"/>
      <c r="GXU51" s="175"/>
      <c r="GXV51" s="175"/>
      <c r="GXW51" s="175"/>
      <c r="GXX51" s="175"/>
      <c r="GXY51" s="177"/>
      <c r="GXZ51" s="175"/>
      <c r="GYA51" s="146"/>
      <c r="GYB51" s="147"/>
      <c r="GYC51" s="175"/>
      <c r="GYD51" s="175"/>
      <c r="GYE51" s="175"/>
      <c r="GYF51" s="175"/>
      <c r="GYG51" s="175"/>
      <c r="GYH51" s="177"/>
      <c r="GYI51" s="175"/>
      <c r="GYJ51" s="146"/>
      <c r="GYK51" s="147"/>
      <c r="GYL51" s="175"/>
      <c r="GYM51" s="175"/>
      <c r="GYN51" s="175"/>
      <c r="GYO51" s="175"/>
      <c r="GYP51" s="175"/>
      <c r="GYQ51" s="177"/>
      <c r="GYR51" s="175"/>
      <c r="GYS51" s="146"/>
      <c r="GYT51" s="147"/>
      <c r="GYU51" s="175"/>
      <c r="GYV51" s="175"/>
      <c r="GYW51" s="175"/>
      <c r="GYX51" s="175"/>
      <c r="GYY51" s="175"/>
      <c r="GYZ51" s="177"/>
      <c r="GZA51" s="175"/>
      <c r="GZB51" s="146"/>
      <c r="GZC51" s="147"/>
      <c r="GZD51" s="175"/>
      <c r="GZE51" s="175"/>
      <c r="GZF51" s="175"/>
      <c r="GZG51" s="175"/>
      <c r="GZH51" s="175"/>
      <c r="GZI51" s="177"/>
      <c r="GZJ51" s="175"/>
      <c r="GZK51" s="146"/>
      <c r="GZL51" s="147"/>
      <c r="GZM51" s="175"/>
      <c r="GZN51" s="175"/>
      <c r="GZO51" s="175"/>
      <c r="GZP51" s="175"/>
      <c r="GZQ51" s="175"/>
      <c r="GZR51" s="177"/>
      <c r="GZS51" s="175"/>
      <c r="GZT51" s="146"/>
      <c r="GZU51" s="147"/>
      <c r="GZV51" s="175"/>
      <c r="GZW51" s="175"/>
      <c r="GZX51" s="175"/>
      <c r="GZY51" s="175"/>
      <c r="GZZ51" s="175"/>
      <c r="HAA51" s="177"/>
      <c r="HAB51" s="175"/>
      <c r="HAC51" s="146"/>
      <c r="HAD51" s="147"/>
      <c r="HAE51" s="175"/>
      <c r="HAF51" s="175"/>
      <c r="HAG51" s="175"/>
      <c r="HAH51" s="175"/>
      <c r="HAI51" s="175"/>
      <c r="HAJ51" s="177"/>
      <c r="HAK51" s="175"/>
      <c r="HAL51" s="146"/>
      <c r="HAM51" s="147"/>
      <c r="HAN51" s="175"/>
      <c r="HAO51" s="175"/>
      <c r="HAP51" s="175"/>
      <c r="HAQ51" s="175"/>
      <c r="HAR51" s="175"/>
      <c r="HAS51" s="177"/>
      <c r="HAT51" s="175"/>
      <c r="HAU51" s="146"/>
      <c r="HAV51" s="147"/>
      <c r="HAW51" s="175"/>
      <c r="HAX51" s="175"/>
      <c r="HAY51" s="175"/>
      <c r="HAZ51" s="175"/>
      <c r="HBA51" s="175"/>
      <c r="HBB51" s="177"/>
      <c r="HBC51" s="175"/>
      <c r="HBD51" s="146"/>
      <c r="HBE51" s="147"/>
      <c r="HBF51" s="175"/>
      <c r="HBG51" s="175"/>
      <c r="HBH51" s="175"/>
      <c r="HBI51" s="175"/>
      <c r="HBJ51" s="175"/>
      <c r="HBK51" s="177"/>
      <c r="HBL51" s="175"/>
      <c r="HBM51" s="146"/>
      <c r="HBN51" s="147"/>
      <c r="HBO51" s="175"/>
      <c r="HBP51" s="175"/>
      <c r="HBQ51" s="175"/>
      <c r="HBR51" s="175"/>
      <c r="HBS51" s="175"/>
      <c r="HBT51" s="177"/>
      <c r="HBU51" s="175"/>
      <c r="HBV51" s="146"/>
      <c r="HBW51" s="147"/>
      <c r="HBX51" s="175"/>
      <c r="HBY51" s="175"/>
      <c r="HBZ51" s="175"/>
      <c r="HCA51" s="175"/>
      <c r="HCB51" s="175"/>
      <c r="HCC51" s="177"/>
      <c r="HCD51" s="175"/>
      <c r="HCE51" s="146"/>
      <c r="HCF51" s="147"/>
      <c r="HCG51" s="175"/>
      <c r="HCH51" s="175"/>
      <c r="HCI51" s="175"/>
      <c r="HCJ51" s="175"/>
      <c r="HCK51" s="175"/>
      <c r="HCL51" s="177"/>
      <c r="HCM51" s="175"/>
      <c r="HCN51" s="146"/>
      <c r="HCO51" s="147"/>
      <c r="HCP51" s="175"/>
      <c r="HCQ51" s="175"/>
      <c r="HCR51" s="175"/>
      <c r="HCS51" s="175"/>
      <c r="HCT51" s="175"/>
      <c r="HCU51" s="177"/>
      <c r="HCV51" s="175"/>
      <c r="HCW51" s="146"/>
      <c r="HCX51" s="147"/>
      <c r="HCY51" s="175"/>
      <c r="HCZ51" s="175"/>
      <c r="HDA51" s="175"/>
      <c r="HDB51" s="175"/>
      <c r="HDC51" s="175"/>
      <c r="HDD51" s="177"/>
      <c r="HDE51" s="175"/>
      <c r="HDF51" s="146"/>
      <c r="HDG51" s="147"/>
      <c r="HDH51" s="175"/>
      <c r="HDI51" s="175"/>
      <c r="HDJ51" s="175"/>
      <c r="HDK51" s="175"/>
      <c r="HDL51" s="175"/>
      <c r="HDM51" s="177"/>
      <c r="HDN51" s="175"/>
      <c r="HDO51" s="146"/>
      <c r="HDP51" s="147"/>
      <c r="HDQ51" s="175"/>
      <c r="HDR51" s="175"/>
      <c r="HDS51" s="175"/>
      <c r="HDT51" s="175"/>
      <c r="HDU51" s="175"/>
      <c r="HDV51" s="177"/>
      <c r="HDW51" s="175"/>
      <c r="HDX51" s="146"/>
      <c r="HDY51" s="147"/>
      <c r="HDZ51" s="175"/>
      <c r="HEA51" s="175"/>
      <c r="HEB51" s="175"/>
      <c r="HEC51" s="175"/>
      <c r="HED51" s="175"/>
      <c r="HEE51" s="177"/>
      <c r="HEF51" s="175"/>
      <c r="HEG51" s="146"/>
      <c r="HEH51" s="147"/>
      <c r="HEI51" s="175"/>
      <c r="HEJ51" s="175"/>
      <c r="HEK51" s="175"/>
      <c r="HEL51" s="175"/>
      <c r="HEM51" s="175"/>
      <c r="HEN51" s="177"/>
      <c r="HEO51" s="175"/>
      <c r="HEP51" s="146"/>
      <c r="HEQ51" s="147"/>
      <c r="HER51" s="175"/>
      <c r="HES51" s="175"/>
      <c r="HET51" s="175"/>
      <c r="HEU51" s="175"/>
      <c r="HEV51" s="175"/>
      <c r="HEW51" s="177"/>
      <c r="HEX51" s="175"/>
      <c r="HEY51" s="146"/>
      <c r="HEZ51" s="147"/>
      <c r="HFA51" s="175"/>
      <c r="HFB51" s="175"/>
      <c r="HFC51" s="175"/>
      <c r="HFD51" s="175"/>
      <c r="HFE51" s="175"/>
      <c r="HFF51" s="177"/>
      <c r="HFG51" s="175"/>
      <c r="HFH51" s="146"/>
      <c r="HFI51" s="147"/>
      <c r="HFJ51" s="175"/>
      <c r="HFK51" s="175"/>
      <c r="HFL51" s="175"/>
      <c r="HFM51" s="175"/>
      <c r="HFN51" s="175"/>
      <c r="HFO51" s="177"/>
      <c r="HFP51" s="175"/>
      <c r="HFQ51" s="146"/>
      <c r="HFR51" s="147"/>
      <c r="HFS51" s="175"/>
      <c r="HFT51" s="175"/>
      <c r="HFU51" s="175"/>
      <c r="HFV51" s="175"/>
      <c r="HFW51" s="175"/>
      <c r="HFX51" s="177"/>
      <c r="HFY51" s="175"/>
      <c r="HFZ51" s="146"/>
      <c r="HGA51" s="147"/>
      <c r="HGB51" s="175"/>
      <c r="HGC51" s="175"/>
      <c r="HGD51" s="175"/>
      <c r="HGE51" s="175"/>
      <c r="HGF51" s="175"/>
      <c r="HGG51" s="177"/>
      <c r="HGH51" s="175"/>
      <c r="HGI51" s="146"/>
      <c r="HGJ51" s="147"/>
      <c r="HGK51" s="175"/>
      <c r="HGL51" s="175"/>
      <c r="HGM51" s="175"/>
      <c r="HGN51" s="175"/>
      <c r="HGO51" s="175"/>
      <c r="HGP51" s="177"/>
      <c r="HGQ51" s="175"/>
      <c r="HGR51" s="146"/>
      <c r="HGS51" s="147"/>
      <c r="HGT51" s="175"/>
      <c r="HGU51" s="175"/>
      <c r="HGV51" s="175"/>
      <c r="HGW51" s="175"/>
      <c r="HGX51" s="175"/>
      <c r="HGY51" s="177"/>
      <c r="HGZ51" s="175"/>
      <c r="HHA51" s="146"/>
      <c r="HHB51" s="147"/>
      <c r="HHC51" s="175"/>
      <c r="HHD51" s="175"/>
      <c r="HHE51" s="175"/>
      <c r="HHF51" s="175"/>
      <c r="HHG51" s="175"/>
      <c r="HHH51" s="177"/>
      <c r="HHI51" s="175"/>
      <c r="HHJ51" s="146"/>
      <c r="HHK51" s="147"/>
      <c r="HHL51" s="175"/>
      <c r="HHM51" s="175"/>
      <c r="HHN51" s="175"/>
      <c r="HHO51" s="175"/>
      <c r="HHP51" s="175"/>
      <c r="HHQ51" s="177"/>
      <c r="HHR51" s="175"/>
      <c r="HHS51" s="146"/>
      <c r="HHT51" s="147"/>
      <c r="HHU51" s="175"/>
      <c r="HHV51" s="175"/>
      <c r="HHW51" s="175"/>
      <c r="HHX51" s="175"/>
      <c r="HHY51" s="175"/>
      <c r="HHZ51" s="177"/>
      <c r="HIA51" s="175"/>
      <c r="HIB51" s="146"/>
      <c r="HIC51" s="147"/>
      <c r="HID51" s="175"/>
      <c r="HIE51" s="175"/>
      <c r="HIF51" s="175"/>
      <c r="HIG51" s="175"/>
      <c r="HIH51" s="175"/>
      <c r="HII51" s="177"/>
      <c r="HIJ51" s="175"/>
      <c r="HIK51" s="146"/>
      <c r="HIL51" s="147"/>
      <c r="HIM51" s="175"/>
      <c r="HIN51" s="175"/>
      <c r="HIO51" s="175"/>
      <c r="HIP51" s="175"/>
      <c r="HIQ51" s="175"/>
      <c r="HIR51" s="177"/>
      <c r="HIS51" s="175"/>
      <c r="HIT51" s="146"/>
      <c r="HIU51" s="147"/>
      <c r="HIV51" s="175"/>
      <c r="HIW51" s="175"/>
      <c r="HIX51" s="175"/>
      <c r="HIY51" s="175"/>
      <c r="HIZ51" s="175"/>
      <c r="HJA51" s="177"/>
      <c r="HJB51" s="175"/>
      <c r="HJC51" s="146"/>
      <c r="HJD51" s="147"/>
      <c r="HJE51" s="175"/>
      <c r="HJF51" s="175"/>
      <c r="HJG51" s="175"/>
      <c r="HJH51" s="175"/>
      <c r="HJI51" s="175"/>
      <c r="HJJ51" s="177"/>
      <c r="HJK51" s="175"/>
      <c r="HJL51" s="146"/>
      <c r="HJM51" s="147"/>
      <c r="HJN51" s="175"/>
      <c r="HJO51" s="175"/>
      <c r="HJP51" s="175"/>
      <c r="HJQ51" s="175"/>
      <c r="HJR51" s="175"/>
      <c r="HJS51" s="177"/>
      <c r="HJT51" s="175"/>
      <c r="HJU51" s="146"/>
      <c r="HJV51" s="147"/>
      <c r="HJW51" s="175"/>
      <c r="HJX51" s="175"/>
      <c r="HJY51" s="175"/>
      <c r="HJZ51" s="175"/>
      <c r="HKA51" s="175"/>
      <c r="HKB51" s="177"/>
      <c r="HKC51" s="175"/>
      <c r="HKD51" s="146"/>
      <c r="HKE51" s="147"/>
      <c r="HKF51" s="175"/>
      <c r="HKG51" s="175"/>
      <c r="HKH51" s="175"/>
      <c r="HKI51" s="175"/>
      <c r="HKJ51" s="175"/>
      <c r="HKK51" s="177"/>
      <c r="HKL51" s="175"/>
      <c r="HKM51" s="146"/>
      <c r="HKN51" s="147"/>
      <c r="HKO51" s="175"/>
      <c r="HKP51" s="175"/>
      <c r="HKQ51" s="175"/>
      <c r="HKR51" s="175"/>
      <c r="HKS51" s="175"/>
      <c r="HKT51" s="177"/>
      <c r="HKU51" s="175"/>
      <c r="HKV51" s="146"/>
      <c r="HKW51" s="147"/>
      <c r="HKX51" s="175"/>
      <c r="HKY51" s="175"/>
      <c r="HKZ51" s="175"/>
      <c r="HLA51" s="175"/>
      <c r="HLB51" s="175"/>
      <c r="HLC51" s="177"/>
      <c r="HLD51" s="175"/>
      <c r="HLE51" s="146"/>
      <c r="HLF51" s="147"/>
      <c r="HLG51" s="175"/>
      <c r="HLH51" s="175"/>
      <c r="HLI51" s="175"/>
      <c r="HLJ51" s="175"/>
      <c r="HLK51" s="175"/>
      <c r="HLL51" s="177"/>
      <c r="HLM51" s="175"/>
      <c r="HLN51" s="146"/>
      <c r="HLO51" s="147"/>
      <c r="HLP51" s="175"/>
      <c r="HLQ51" s="175"/>
      <c r="HLR51" s="175"/>
      <c r="HLS51" s="175"/>
      <c r="HLT51" s="175"/>
      <c r="HLU51" s="177"/>
      <c r="HLV51" s="175"/>
      <c r="HLW51" s="146"/>
      <c r="HLX51" s="147"/>
      <c r="HLY51" s="175"/>
      <c r="HLZ51" s="175"/>
      <c r="HMA51" s="175"/>
      <c r="HMB51" s="175"/>
      <c r="HMC51" s="175"/>
      <c r="HMD51" s="177"/>
      <c r="HME51" s="175"/>
      <c r="HMF51" s="146"/>
      <c r="HMG51" s="147"/>
      <c r="HMH51" s="175"/>
      <c r="HMI51" s="175"/>
      <c r="HMJ51" s="175"/>
      <c r="HMK51" s="175"/>
      <c r="HML51" s="175"/>
      <c r="HMM51" s="177"/>
      <c r="HMN51" s="175"/>
      <c r="HMO51" s="146"/>
      <c r="HMP51" s="147"/>
      <c r="HMQ51" s="175"/>
      <c r="HMR51" s="175"/>
      <c r="HMS51" s="175"/>
      <c r="HMT51" s="175"/>
      <c r="HMU51" s="175"/>
      <c r="HMV51" s="177"/>
      <c r="HMW51" s="175"/>
      <c r="HMX51" s="146"/>
      <c r="HMY51" s="147"/>
      <c r="HMZ51" s="175"/>
      <c r="HNA51" s="175"/>
      <c r="HNB51" s="175"/>
      <c r="HNC51" s="175"/>
      <c r="HND51" s="175"/>
      <c r="HNE51" s="177"/>
      <c r="HNF51" s="175"/>
      <c r="HNG51" s="146"/>
      <c r="HNH51" s="147"/>
      <c r="HNI51" s="175"/>
      <c r="HNJ51" s="175"/>
      <c r="HNK51" s="175"/>
      <c r="HNL51" s="175"/>
      <c r="HNM51" s="175"/>
      <c r="HNN51" s="177"/>
      <c r="HNO51" s="175"/>
      <c r="HNP51" s="146"/>
      <c r="HNQ51" s="147"/>
      <c r="HNR51" s="175"/>
      <c r="HNS51" s="175"/>
      <c r="HNT51" s="175"/>
      <c r="HNU51" s="175"/>
      <c r="HNV51" s="175"/>
      <c r="HNW51" s="177"/>
      <c r="HNX51" s="175"/>
      <c r="HNY51" s="146"/>
      <c r="HNZ51" s="147"/>
      <c r="HOA51" s="175"/>
      <c r="HOB51" s="175"/>
      <c r="HOC51" s="175"/>
      <c r="HOD51" s="175"/>
      <c r="HOE51" s="175"/>
      <c r="HOF51" s="177"/>
      <c r="HOG51" s="175"/>
      <c r="HOH51" s="146"/>
      <c r="HOI51" s="147"/>
      <c r="HOJ51" s="175"/>
      <c r="HOK51" s="175"/>
      <c r="HOL51" s="175"/>
      <c r="HOM51" s="175"/>
      <c r="HON51" s="175"/>
      <c r="HOO51" s="177"/>
      <c r="HOP51" s="175"/>
      <c r="HOQ51" s="146"/>
      <c r="HOR51" s="147"/>
      <c r="HOS51" s="175"/>
      <c r="HOT51" s="175"/>
      <c r="HOU51" s="175"/>
      <c r="HOV51" s="175"/>
      <c r="HOW51" s="175"/>
      <c r="HOX51" s="177"/>
      <c r="HOY51" s="175"/>
      <c r="HOZ51" s="146"/>
      <c r="HPA51" s="147"/>
      <c r="HPB51" s="175"/>
      <c r="HPC51" s="175"/>
      <c r="HPD51" s="175"/>
      <c r="HPE51" s="175"/>
      <c r="HPF51" s="175"/>
      <c r="HPG51" s="177"/>
      <c r="HPH51" s="175"/>
      <c r="HPI51" s="146"/>
      <c r="HPJ51" s="147"/>
      <c r="HPK51" s="175"/>
      <c r="HPL51" s="175"/>
      <c r="HPM51" s="175"/>
      <c r="HPN51" s="175"/>
      <c r="HPO51" s="175"/>
      <c r="HPP51" s="177"/>
      <c r="HPQ51" s="175"/>
      <c r="HPR51" s="146"/>
      <c r="HPS51" s="147"/>
      <c r="HPT51" s="175"/>
      <c r="HPU51" s="175"/>
      <c r="HPV51" s="175"/>
      <c r="HPW51" s="175"/>
      <c r="HPX51" s="175"/>
      <c r="HPY51" s="177"/>
      <c r="HPZ51" s="175"/>
      <c r="HQA51" s="146"/>
      <c r="HQB51" s="147"/>
      <c r="HQC51" s="175"/>
      <c r="HQD51" s="175"/>
      <c r="HQE51" s="175"/>
      <c r="HQF51" s="175"/>
      <c r="HQG51" s="175"/>
      <c r="HQH51" s="177"/>
      <c r="HQI51" s="175"/>
      <c r="HQJ51" s="146"/>
      <c r="HQK51" s="147"/>
      <c r="HQL51" s="175"/>
      <c r="HQM51" s="175"/>
      <c r="HQN51" s="175"/>
      <c r="HQO51" s="175"/>
      <c r="HQP51" s="175"/>
      <c r="HQQ51" s="177"/>
      <c r="HQR51" s="175"/>
      <c r="HQS51" s="146"/>
      <c r="HQT51" s="147"/>
      <c r="HQU51" s="175"/>
      <c r="HQV51" s="175"/>
      <c r="HQW51" s="175"/>
      <c r="HQX51" s="175"/>
      <c r="HQY51" s="175"/>
      <c r="HQZ51" s="177"/>
      <c r="HRA51" s="175"/>
      <c r="HRB51" s="146"/>
      <c r="HRC51" s="147"/>
      <c r="HRD51" s="175"/>
      <c r="HRE51" s="175"/>
      <c r="HRF51" s="175"/>
      <c r="HRG51" s="175"/>
      <c r="HRH51" s="175"/>
      <c r="HRI51" s="177"/>
      <c r="HRJ51" s="175"/>
      <c r="HRK51" s="146"/>
      <c r="HRL51" s="147"/>
      <c r="HRM51" s="175"/>
      <c r="HRN51" s="175"/>
      <c r="HRO51" s="175"/>
      <c r="HRP51" s="175"/>
      <c r="HRQ51" s="175"/>
      <c r="HRR51" s="177"/>
      <c r="HRS51" s="175"/>
      <c r="HRT51" s="146"/>
      <c r="HRU51" s="147"/>
      <c r="HRV51" s="175"/>
      <c r="HRW51" s="175"/>
      <c r="HRX51" s="175"/>
      <c r="HRY51" s="175"/>
      <c r="HRZ51" s="175"/>
      <c r="HSA51" s="177"/>
      <c r="HSB51" s="175"/>
      <c r="HSC51" s="146"/>
      <c r="HSD51" s="147"/>
      <c r="HSE51" s="175"/>
      <c r="HSF51" s="175"/>
      <c r="HSG51" s="175"/>
      <c r="HSH51" s="175"/>
      <c r="HSI51" s="175"/>
      <c r="HSJ51" s="177"/>
      <c r="HSK51" s="175"/>
      <c r="HSL51" s="146"/>
      <c r="HSM51" s="147"/>
      <c r="HSN51" s="175"/>
      <c r="HSO51" s="175"/>
      <c r="HSP51" s="175"/>
      <c r="HSQ51" s="175"/>
      <c r="HSR51" s="175"/>
      <c r="HSS51" s="177"/>
      <c r="HST51" s="175"/>
      <c r="HSU51" s="146"/>
      <c r="HSV51" s="147"/>
      <c r="HSW51" s="175"/>
      <c r="HSX51" s="175"/>
      <c r="HSY51" s="175"/>
      <c r="HSZ51" s="175"/>
      <c r="HTA51" s="175"/>
      <c r="HTB51" s="177"/>
      <c r="HTC51" s="175"/>
      <c r="HTD51" s="146"/>
      <c r="HTE51" s="147"/>
      <c r="HTF51" s="175"/>
      <c r="HTG51" s="175"/>
      <c r="HTH51" s="175"/>
      <c r="HTI51" s="175"/>
      <c r="HTJ51" s="175"/>
      <c r="HTK51" s="177"/>
      <c r="HTL51" s="175"/>
      <c r="HTM51" s="146"/>
      <c r="HTN51" s="147"/>
      <c r="HTO51" s="175"/>
      <c r="HTP51" s="175"/>
      <c r="HTQ51" s="175"/>
      <c r="HTR51" s="175"/>
      <c r="HTS51" s="175"/>
      <c r="HTT51" s="177"/>
      <c r="HTU51" s="175"/>
      <c r="HTV51" s="146"/>
      <c r="HTW51" s="147"/>
      <c r="HTX51" s="175"/>
      <c r="HTY51" s="175"/>
      <c r="HTZ51" s="175"/>
      <c r="HUA51" s="175"/>
      <c r="HUB51" s="175"/>
      <c r="HUC51" s="177"/>
      <c r="HUD51" s="175"/>
      <c r="HUE51" s="146"/>
      <c r="HUF51" s="147"/>
      <c r="HUG51" s="175"/>
      <c r="HUH51" s="175"/>
      <c r="HUI51" s="175"/>
      <c r="HUJ51" s="175"/>
      <c r="HUK51" s="175"/>
      <c r="HUL51" s="177"/>
      <c r="HUM51" s="175"/>
      <c r="HUN51" s="146"/>
      <c r="HUO51" s="147"/>
      <c r="HUP51" s="175"/>
      <c r="HUQ51" s="175"/>
      <c r="HUR51" s="175"/>
      <c r="HUS51" s="175"/>
      <c r="HUT51" s="175"/>
      <c r="HUU51" s="177"/>
      <c r="HUV51" s="175"/>
      <c r="HUW51" s="146"/>
      <c r="HUX51" s="147"/>
      <c r="HUY51" s="175"/>
      <c r="HUZ51" s="175"/>
      <c r="HVA51" s="175"/>
      <c r="HVB51" s="175"/>
      <c r="HVC51" s="175"/>
      <c r="HVD51" s="177"/>
      <c r="HVE51" s="175"/>
      <c r="HVF51" s="146"/>
      <c r="HVG51" s="147"/>
      <c r="HVH51" s="175"/>
      <c r="HVI51" s="175"/>
      <c r="HVJ51" s="175"/>
      <c r="HVK51" s="175"/>
      <c r="HVL51" s="175"/>
      <c r="HVM51" s="177"/>
      <c r="HVN51" s="175"/>
      <c r="HVO51" s="146"/>
      <c r="HVP51" s="147"/>
      <c r="HVQ51" s="175"/>
      <c r="HVR51" s="175"/>
      <c r="HVS51" s="175"/>
      <c r="HVT51" s="175"/>
      <c r="HVU51" s="175"/>
      <c r="HVV51" s="177"/>
      <c r="HVW51" s="175"/>
      <c r="HVX51" s="146"/>
      <c r="HVY51" s="147"/>
      <c r="HVZ51" s="175"/>
      <c r="HWA51" s="175"/>
      <c r="HWB51" s="175"/>
      <c r="HWC51" s="175"/>
      <c r="HWD51" s="175"/>
      <c r="HWE51" s="177"/>
      <c r="HWF51" s="175"/>
      <c r="HWG51" s="146"/>
      <c r="HWH51" s="147"/>
      <c r="HWI51" s="175"/>
      <c r="HWJ51" s="175"/>
      <c r="HWK51" s="175"/>
      <c r="HWL51" s="175"/>
      <c r="HWM51" s="175"/>
      <c r="HWN51" s="177"/>
      <c r="HWO51" s="175"/>
      <c r="HWP51" s="146"/>
      <c r="HWQ51" s="147"/>
      <c r="HWR51" s="175"/>
      <c r="HWS51" s="175"/>
      <c r="HWT51" s="175"/>
      <c r="HWU51" s="175"/>
      <c r="HWV51" s="175"/>
      <c r="HWW51" s="177"/>
      <c r="HWX51" s="175"/>
      <c r="HWY51" s="146"/>
      <c r="HWZ51" s="147"/>
      <c r="HXA51" s="175"/>
      <c r="HXB51" s="175"/>
      <c r="HXC51" s="175"/>
      <c r="HXD51" s="175"/>
      <c r="HXE51" s="175"/>
      <c r="HXF51" s="177"/>
      <c r="HXG51" s="175"/>
      <c r="HXH51" s="146"/>
      <c r="HXI51" s="147"/>
      <c r="HXJ51" s="175"/>
      <c r="HXK51" s="175"/>
      <c r="HXL51" s="175"/>
      <c r="HXM51" s="175"/>
      <c r="HXN51" s="175"/>
      <c r="HXO51" s="177"/>
      <c r="HXP51" s="175"/>
      <c r="HXQ51" s="146"/>
      <c r="HXR51" s="147"/>
      <c r="HXS51" s="175"/>
      <c r="HXT51" s="175"/>
      <c r="HXU51" s="175"/>
      <c r="HXV51" s="175"/>
      <c r="HXW51" s="175"/>
      <c r="HXX51" s="177"/>
      <c r="HXY51" s="175"/>
      <c r="HXZ51" s="146"/>
      <c r="HYA51" s="147"/>
      <c r="HYB51" s="175"/>
      <c r="HYC51" s="175"/>
      <c r="HYD51" s="175"/>
      <c r="HYE51" s="175"/>
      <c r="HYF51" s="175"/>
      <c r="HYG51" s="177"/>
      <c r="HYH51" s="175"/>
      <c r="HYI51" s="146"/>
      <c r="HYJ51" s="147"/>
      <c r="HYK51" s="175"/>
      <c r="HYL51" s="175"/>
      <c r="HYM51" s="175"/>
      <c r="HYN51" s="175"/>
      <c r="HYO51" s="175"/>
      <c r="HYP51" s="177"/>
      <c r="HYQ51" s="175"/>
      <c r="HYR51" s="146"/>
      <c r="HYS51" s="147"/>
      <c r="HYT51" s="175"/>
      <c r="HYU51" s="175"/>
      <c r="HYV51" s="175"/>
      <c r="HYW51" s="175"/>
      <c r="HYX51" s="175"/>
      <c r="HYY51" s="177"/>
      <c r="HYZ51" s="175"/>
      <c r="HZA51" s="146"/>
      <c r="HZB51" s="147"/>
      <c r="HZC51" s="175"/>
      <c r="HZD51" s="175"/>
      <c r="HZE51" s="175"/>
      <c r="HZF51" s="175"/>
      <c r="HZG51" s="175"/>
      <c r="HZH51" s="177"/>
      <c r="HZI51" s="175"/>
      <c r="HZJ51" s="146"/>
      <c r="HZK51" s="147"/>
      <c r="HZL51" s="175"/>
      <c r="HZM51" s="175"/>
      <c r="HZN51" s="175"/>
      <c r="HZO51" s="175"/>
      <c r="HZP51" s="175"/>
      <c r="HZQ51" s="177"/>
      <c r="HZR51" s="175"/>
      <c r="HZS51" s="146"/>
      <c r="HZT51" s="147"/>
      <c r="HZU51" s="175"/>
      <c r="HZV51" s="175"/>
      <c r="HZW51" s="175"/>
      <c r="HZX51" s="175"/>
      <c r="HZY51" s="175"/>
      <c r="HZZ51" s="177"/>
      <c r="IAA51" s="175"/>
      <c r="IAB51" s="146"/>
      <c r="IAC51" s="147"/>
      <c r="IAD51" s="175"/>
      <c r="IAE51" s="175"/>
      <c r="IAF51" s="175"/>
      <c r="IAG51" s="175"/>
      <c r="IAH51" s="175"/>
      <c r="IAI51" s="177"/>
      <c r="IAJ51" s="175"/>
      <c r="IAK51" s="146"/>
      <c r="IAL51" s="147"/>
      <c r="IAM51" s="175"/>
      <c r="IAN51" s="175"/>
      <c r="IAO51" s="175"/>
      <c r="IAP51" s="175"/>
      <c r="IAQ51" s="175"/>
      <c r="IAR51" s="177"/>
      <c r="IAS51" s="175"/>
      <c r="IAT51" s="146"/>
      <c r="IAU51" s="147"/>
      <c r="IAV51" s="175"/>
      <c r="IAW51" s="175"/>
      <c r="IAX51" s="175"/>
      <c r="IAY51" s="175"/>
      <c r="IAZ51" s="175"/>
      <c r="IBA51" s="177"/>
      <c r="IBB51" s="175"/>
      <c r="IBC51" s="146"/>
      <c r="IBD51" s="147"/>
      <c r="IBE51" s="175"/>
      <c r="IBF51" s="175"/>
      <c r="IBG51" s="175"/>
      <c r="IBH51" s="175"/>
      <c r="IBI51" s="175"/>
      <c r="IBJ51" s="177"/>
      <c r="IBK51" s="175"/>
      <c r="IBL51" s="146"/>
      <c r="IBM51" s="147"/>
      <c r="IBN51" s="175"/>
      <c r="IBO51" s="175"/>
      <c r="IBP51" s="175"/>
      <c r="IBQ51" s="175"/>
      <c r="IBR51" s="175"/>
      <c r="IBS51" s="177"/>
      <c r="IBT51" s="175"/>
      <c r="IBU51" s="146"/>
      <c r="IBV51" s="147"/>
      <c r="IBW51" s="175"/>
      <c r="IBX51" s="175"/>
      <c r="IBY51" s="175"/>
      <c r="IBZ51" s="175"/>
      <c r="ICA51" s="175"/>
      <c r="ICB51" s="177"/>
      <c r="ICC51" s="175"/>
      <c r="ICD51" s="146"/>
      <c r="ICE51" s="147"/>
      <c r="ICF51" s="175"/>
      <c r="ICG51" s="175"/>
      <c r="ICH51" s="175"/>
      <c r="ICI51" s="175"/>
      <c r="ICJ51" s="175"/>
      <c r="ICK51" s="177"/>
      <c r="ICL51" s="175"/>
      <c r="ICM51" s="146"/>
      <c r="ICN51" s="147"/>
      <c r="ICO51" s="175"/>
      <c r="ICP51" s="175"/>
      <c r="ICQ51" s="175"/>
      <c r="ICR51" s="175"/>
      <c r="ICS51" s="175"/>
      <c r="ICT51" s="177"/>
      <c r="ICU51" s="175"/>
      <c r="ICV51" s="146"/>
      <c r="ICW51" s="147"/>
      <c r="ICX51" s="175"/>
      <c r="ICY51" s="175"/>
      <c r="ICZ51" s="175"/>
      <c r="IDA51" s="175"/>
      <c r="IDB51" s="175"/>
      <c r="IDC51" s="177"/>
      <c r="IDD51" s="175"/>
      <c r="IDE51" s="146"/>
      <c r="IDF51" s="147"/>
      <c r="IDG51" s="175"/>
      <c r="IDH51" s="175"/>
      <c r="IDI51" s="175"/>
      <c r="IDJ51" s="175"/>
      <c r="IDK51" s="175"/>
      <c r="IDL51" s="177"/>
      <c r="IDM51" s="175"/>
      <c r="IDN51" s="146"/>
      <c r="IDO51" s="147"/>
      <c r="IDP51" s="175"/>
      <c r="IDQ51" s="175"/>
      <c r="IDR51" s="175"/>
      <c r="IDS51" s="175"/>
      <c r="IDT51" s="175"/>
      <c r="IDU51" s="177"/>
      <c r="IDV51" s="175"/>
      <c r="IDW51" s="146"/>
      <c r="IDX51" s="147"/>
      <c r="IDY51" s="175"/>
      <c r="IDZ51" s="175"/>
      <c r="IEA51" s="175"/>
      <c r="IEB51" s="175"/>
      <c r="IEC51" s="175"/>
      <c r="IED51" s="177"/>
      <c r="IEE51" s="175"/>
      <c r="IEF51" s="146"/>
      <c r="IEG51" s="147"/>
      <c r="IEH51" s="175"/>
      <c r="IEI51" s="175"/>
      <c r="IEJ51" s="175"/>
      <c r="IEK51" s="175"/>
      <c r="IEL51" s="175"/>
      <c r="IEM51" s="177"/>
      <c r="IEN51" s="175"/>
      <c r="IEO51" s="146"/>
      <c r="IEP51" s="147"/>
      <c r="IEQ51" s="175"/>
      <c r="IER51" s="175"/>
      <c r="IES51" s="175"/>
      <c r="IET51" s="175"/>
      <c r="IEU51" s="175"/>
      <c r="IEV51" s="177"/>
      <c r="IEW51" s="175"/>
      <c r="IEX51" s="146"/>
      <c r="IEY51" s="147"/>
      <c r="IEZ51" s="175"/>
      <c r="IFA51" s="175"/>
      <c r="IFB51" s="175"/>
      <c r="IFC51" s="175"/>
      <c r="IFD51" s="175"/>
      <c r="IFE51" s="177"/>
      <c r="IFF51" s="175"/>
      <c r="IFG51" s="146"/>
      <c r="IFH51" s="147"/>
      <c r="IFI51" s="175"/>
      <c r="IFJ51" s="175"/>
      <c r="IFK51" s="175"/>
      <c r="IFL51" s="175"/>
      <c r="IFM51" s="175"/>
      <c r="IFN51" s="177"/>
      <c r="IFO51" s="175"/>
      <c r="IFP51" s="146"/>
      <c r="IFQ51" s="147"/>
      <c r="IFR51" s="175"/>
      <c r="IFS51" s="175"/>
      <c r="IFT51" s="175"/>
      <c r="IFU51" s="175"/>
      <c r="IFV51" s="175"/>
      <c r="IFW51" s="177"/>
      <c r="IFX51" s="175"/>
      <c r="IFY51" s="146"/>
      <c r="IFZ51" s="147"/>
      <c r="IGA51" s="175"/>
      <c r="IGB51" s="175"/>
      <c r="IGC51" s="175"/>
      <c r="IGD51" s="175"/>
      <c r="IGE51" s="175"/>
      <c r="IGF51" s="177"/>
      <c r="IGG51" s="175"/>
      <c r="IGH51" s="146"/>
      <c r="IGI51" s="147"/>
      <c r="IGJ51" s="175"/>
      <c r="IGK51" s="175"/>
      <c r="IGL51" s="175"/>
      <c r="IGM51" s="175"/>
      <c r="IGN51" s="175"/>
      <c r="IGO51" s="177"/>
      <c r="IGP51" s="175"/>
      <c r="IGQ51" s="146"/>
      <c r="IGR51" s="147"/>
      <c r="IGS51" s="175"/>
      <c r="IGT51" s="175"/>
      <c r="IGU51" s="175"/>
      <c r="IGV51" s="175"/>
      <c r="IGW51" s="175"/>
      <c r="IGX51" s="177"/>
      <c r="IGY51" s="175"/>
      <c r="IGZ51" s="146"/>
      <c r="IHA51" s="147"/>
      <c r="IHB51" s="175"/>
      <c r="IHC51" s="175"/>
      <c r="IHD51" s="175"/>
      <c r="IHE51" s="175"/>
      <c r="IHF51" s="175"/>
      <c r="IHG51" s="177"/>
      <c r="IHH51" s="175"/>
      <c r="IHI51" s="146"/>
      <c r="IHJ51" s="147"/>
      <c r="IHK51" s="175"/>
      <c r="IHL51" s="175"/>
      <c r="IHM51" s="175"/>
      <c r="IHN51" s="175"/>
      <c r="IHO51" s="175"/>
      <c r="IHP51" s="177"/>
      <c r="IHQ51" s="175"/>
      <c r="IHR51" s="146"/>
      <c r="IHS51" s="147"/>
      <c r="IHT51" s="175"/>
      <c r="IHU51" s="175"/>
      <c r="IHV51" s="175"/>
      <c r="IHW51" s="175"/>
      <c r="IHX51" s="175"/>
      <c r="IHY51" s="177"/>
      <c r="IHZ51" s="175"/>
      <c r="IIA51" s="146"/>
      <c r="IIB51" s="147"/>
      <c r="IIC51" s="175"/>
      <c r="IID51" s="175"/>
      <c r="IIE51" s="175"/>
      <c r="IIF51" s="175"/>
      <c r="IIG51" s="175"/>
      <c r="IIH51" s="177"/>
      <c r="III51" s="175"/>
      <c r="IIJ51" s="146"/>
      <c r="IIK51" s="147"/>
      <c r="IIL51" s="175"/>
      <c r="IIM51" s="175"/>
      <c r="IIN51" s="175"/>
      <c r="IIO51" s="175"/>
      <c r="IIP51" s="175"/>
      <c r="IIQ51" s="177"/>
      <c r="IIR51" s="175"/>
      <c r="IIS51" s="146"/>
      <c r="IIT51" s="147"/>
      <c r="IIU51" s="175"/>
      <c r="IIV51" s="175"/>
      <c r="IIW51" s="175"/>
      <c r="IIX51" s="175"/>
      <c r="IIY51" s="175"/>
      <c r="IIZ51" s="177"/>
      <c r="IJA51" s="175"/>
      <c r="IJB51" s="146"/>
      <c r="IJC51" s="147"/>
      <c r="IJD51" s="175"/>
      <c r="IJE51" s="175"/>
      <c r="IJF51" s="175"/>
      <c r="IJG51" s="175"/>
      <c r="IJH51" s="175"/>
      <c r="IJI51" s="177"/>
      <c r="IJJ51" s="175"/>
      <c r="IJK51" s="146"/>
      <c r="IJL51" s="147"/>
      <c r="IJM51" s="175"/>
      <c r="IJN51" s="175"/>
      <c r="IJO51" s="175"/>
      <c r="IJP51" s="175"/>
      <c r="IJQ51" s="175"/>
      <c r="IJR51" s="177"/>
      <c r="IJS51" s="175"/>
      <c r="IJT51" s="146"/>
      <c r="IJU51" s="147"/>
      <c r="IJV51" s="175"/>
      <c r="IJW51" s="175"/>
      <c r="IJX51" s="175"/>
      <c r="IJY51" s="175"/>
      <c r="IJZ51" s="175"/>
      <c r="IKA51" s="177"/>
      <c r="IKB51" s="175"/>
      <c r="IKC51" s="146"/>
      <c r="IKD51" s="147"/>
      <c r="IKE51" s="175"/>
      <c r="IKF51" s="175"/>
      <c r="IKG51" s="175"/>
      <c r="IKH51" s="175"/>
      <c r="IKI51" s="175"/>
      <c r="IKJ51" s="177"/>
      <c r="IKK51" s="175"/>
      <c r="IKL51" s="146"/>
      <c r="IKM51" s="147"/>
      <c r="IKN51" s="175"/>
      <c r="IKO51" s="175"/>
      <c r="IKP51" s="175"/>
      <c r="IKQ51" s="175"/>
      <c r="IKR51" s="175"/>
      <c r="IKS51" s="177"/>
      <c r="IKT51" s="175"/>
      <c r="IKU51" s="146"/>
      <c r="IKV51" s="147"/>
      <c r="IKW51" s="175"/>
      <c r="IKX51" s="175"/>
      <c r="IKY51" s="175"/>
      <c r="IKZ51" s="175"/>
      <c r="ILA51" s="175"/>
      <c r="ILB51" s="177"/>
      <c r="ILC51" s="175"/>
      <c r="ILD51" s="146"/>
      <c r="ILE51" s="147"/>
      <c r="ILF51" s="175"/>
      <c r="ILG51" s="175"/>
      <c r="ILH51" s="175"/>
      <c r="ILI51" s="175"/>
      <c r="ILJ51" s="175"/>
      <c r="ILK51" s="177"/>
      <c r="ILL51" s="175"/>
      <c r="ILM51" s="146"/>
      <c r="ILN51" s="147"/>
      <c r="ILO51" s="175"/>
      <c r="ILP51" s="175"/>
      <c r="ILQ51" s="175"/>
      <c r="ILR51" s="175"/>
      <c r="ILS51" s="175"/>
      <c r="ILT51" s="177"/>
      <c r="ILU51" s="175"/>
      <c r="ILV51" s="146"/>
      <c r="ILW51" s="147"/>
      <c r="ILX51" s="175"/>
      <c r="ILY51" s="175"/>
      <c r="ILZ51" s="175"/>
      <c r="IMA51" s="175"/>
      <c r="IMB51" s="175"/>
      <c r="IMC51" s="177"/>
      <c r="IMD51" s="175"/>
      <c r="IME51" s="146"/>
      <c r="IMF51" s="147"/>
      <c r="IMG51" s="175"/>
      <c r="IMH51" s="175"/>
      <c r="IMI51" s="175"/>
      <c r="IMJ51" s="175"/>
      <c r="IMK51" s="175"/>
      <c r="IML51" s="177"/>
      <c r="IMM51" s="175"/>
      <c r="IMN51" s="146"/>
      <c r="IMO51" s="147"/>
      <c r="IMP51" s="175"/>
      <c r="IMQ51" s="175"/>
      <c r="IMR51" s="175"/>
      <c r="IMS51" s="175"/>
      <c r="IMT51" s="175"/>
      <c r="IMU51" s="177"/>
      <c r="IMV51" s="175"/>
      <c r="IMW51" s="146"/>
      <c r="IMX51" s="147"/>
      <c r="IMY51" s="175"/>
      <c r="IMZ51" s="175"/>
      <c r="INA51" s="175"/>
      <c r="INB51" s="175"/>
      <c r="INC51" s="175"/>
      <c r="IND51" s="177"/>
      <c r="INE51" s="175"/>
      <c r="INF51" s="146"/>
      <c r="ING51" s="147"/>
      <c r="INH51" s="175"/>
      <c r="INI51" s="175"/>
      <c r="INJ51" s="175"/>
      <c r="INK51" s="175"/>
      <c r="INL51" s="175"/>
      <c r="INM51" s="177"/>
      <c r="INN51" s="175"/>
      <c r="INO51" s="146"/>
      <c r="INP51" s="147"/>
      <c r="INQ51" s="175"/>
      <c r="INR51" s="175"/>
      <c r="INS51" s="175"/>
      <c r="INT51" s="175"/>
      <c r="INU51" s="175"/>
      <c r="INV51" s="177"/>
      <c r="INW51" s="175"/>
      <c r="INX51" s="146"/>
      <c r="INY51" s="147"/>
      <c r="INZ51" s="175"/>
      <c r="IOA51" s="175"/>
      <c r="IOB51" s="175"/>
      <c r="IOC51" s="175"/>
      <c r="IOD51" s="175"/>
      <c r="IOE51" s="177"/>
      <c r="IOF51" s="175"/>
      <c r="IOG51" s="146"/>
      <c r="IOH51" s="147"/>
      <c r="IOI51" s="175"/>
      <c r="IOJ51" s="175"/>
      <c r="IOK51" s="175"/>
      <c r="IOL51" s="175"/>
      <c r="IOM51" s="175"/>
      <c r="ION51" s="177"/>
      <c r="IOO51" s="175"/>
      <c r="IOP51" s="146"/>
      <c r="IOQ51" s="147"/>
      <c r="IOR51" s="175"/>
      <c r="IOS51" s="175"/>
      <c r="IOT51" s="175"/>
      <c r="IOU51" s="175"/>
      <c r="IOV51" s="175"/>
      <c r="IOW51" s="177"/>
      <c r="IOX51" s="175"/>
      <c r="IOY51" s="146"/>
      <c r="IOZ51" s="147"/>
      <c r="IPA51" s="175"/>
      <c r="IPB51" s="175"/>
      <c r="IPC51" s="175"/>
      <c r="IPD51" s="175"/>
      <c r="IPE51" s="175"/>
      <c r="IPF51" s="177"/>
      <c r="IPG51" s="175"/>
      <c r="IPH51" s="146"/>
      <c r="IPI51" s="147"/>
      <c r="IPJ51" s="175"/>
      <c r="IPK51" s="175"/>
      <c r="IPL51" s="175"/>
      <c r="IPM51" s="175"/>
      <c r="IPN51" s="175"/>
      <c r="IPO51" s="177"/>
      <c r="IPP51" s="175"/>
      <c r="IPQ51" s="146"/>
      <c r="IPR51" s="147"/>
      <c r="IPS51" s="175"/>
      <c r="IPT51" s="175"/>
      <c r="IPU51" s="175"/>
      <c r="IPV51" s="175"/>
      <c r="IPW51" s="175"/>
      <c r="IPX51" s="177"/>
      <c r="IPY51" s="175"/>
      <c r="IPZ51" s="146"/>
      <c r="IQA51" s="147"/>
      <c r="IQB51" s="175"/>
      <c r="IQC51" s="175"/>
      <c r="IQD51" s="175"/>
      <c r="IQE51" s="175"/>
      <c r="IQF51" s="175"/>
      <c r="IQG51" s="177"/>
      <c r="IQH51" s="175"/>
      <c r="IQI51" s="146"/>
      <c r="IQJ51" s="147"/>
      <c r="IQK51" s="175"/>
      <c r="IQL51" s="175"/>
      <c r="IQM51" s="175"/>
      <c r="IQN51" s="175"/>
      <c r="IQO51" s="175"/>
      <c r="IQP51" s="177"/>
      <c r="IQQ51" s="175"/>
      <c r="IQR51" s="146"/>
      <c r="IQS51" s="147"/>
      <c r="IQT51" s="175"/>
      <c r="IQU51" s="175"/>
      <c r="IQV51" s="175"/>
      <c r="IQW51" s="175"/>
      <c r="IQX51" s="175"/>
      <c r="IQY51" s="177"/>
      <c r="IQZ51" s="175"/>
      <c r="IRA51" s="146"/>
      <c r="IRB51" s="147"/>
      <c r="IRC51" s="175"/>
      <c r="IRD51" s="175"/>
      <c r="IRE51" s="175"/>
      <c r="IRF51" s="175"/>
      <c r="IRG51" s="175"/>
      <c r="IRH51" s="177"/>
      <c r="IRI51" s="175"/>
      <c r="IRJ51" s="146"/>
      <c r="IRK51" s="147"/>
      <c r="IRL51" s="175"/>
      <c r="IRM51" s="175"/>
      <c r="IRN51" s="175"/>
      <c r="IRO51" s="175"/>
      <c r="IRP51" s="175"/>
      <c r="IRQ51" s="177"/>
      <c r="IRR51" s="175"/>
      <c r="IRS51" s="146"/>
      <c r="IRT51" s="147"/>
      <c r="IRU51" s="175"/>
      <c r="IRV51" s="175"/>
      <c r="IRW51" s="175"/>
      <c r="IRX51" s="175"/>
      <c r="IRY51" s="175"/>
      <c r="IRZ51" s="177"/>
      <c r="ISA51" s="175"/>
      <c r="ISB51" s="146"/>
      <c r="ISC51" s="147"/>
      <c r="ISD51" s="175"/>
      <c r="ISE51" s="175"/>
      <c r="ISF51" s="175"/>
      <c r="ISG51" s="175"/>
      <c r="ISH51" s="175"/>
      <c r="ISI51" s="177"/>
      <c r="ISJ51" s="175"/>
      <c r="ISK51" s="146"/>
      <c r="ISL51" s="147"/>
      <c r="ISM51" s="175"/>
      <c r="ISN51" s="175"/>
      <c r="ISO51" s="175"/>
      <c r="ISP51" s="175"/>
      <c r="ISQ51" s="175"/>
      <c r="ISR51" s="177"/>
      <c r="ISS51" s="175"/>
      <c r="IST51" s="146"/>
      <c r="ISU51" s="147"/>
      <c r="ISV51" s="175"/>
      <c r="ISW51" s="175"/>
      <c r="ISX51" s="175"/>
      <c r="ISY51" s="175"/>
      <c r="ISZ51" s="175"/>
      <c r="ITA51" s="177"/>
      <c r="ITB51" s="175"/>
      <c r="ITC51" s="146"/>
      <c r="ITD51" s="147"/>
      <c r="ITE51" s="175"/>
      <c r="ITF51" s="175"/>
      <c r="ITG51" s="175"/>
      <c r="ITH51" s="175"/>
      <c r="ITI51" s="175"/>
      <c r="ITJ51" s="177"/>
      <c r="ITK51" s="175"/>
      <c r="ITL51" s="146"/>
      <c r="ITM51" s="147"/>
      <c r="ITN51" s="175"/>
      <c r="ITO51" s="175"/>
      <c r="ITP51" s="175"/>
      <c r="ITQ51" s="175"/>
      <c r="ITR51" s="175"/>
      <c r="ITS51" s="177"/>
      <c r="ITT51" s="175"/>
      <c r="ITU51" s="146"/>
      <c r="ITV51" s="147"/>
      <c r="ITW51" s="175"/>
      <c r="ITX51" s="175"/>
      <c r="ITY51" s="175"/>
      <c r="ITZ51" s="175"/>
      <c r="IUA51" s="175"/>
      <c r="IUB51" s="177"/>
      <c r="IUC51" s="175"/>
      <c r="IUD51" s="146"/>
      <c r="IUE51" s="147"/>
      <c r="IUF51" s="175"/>
      <c r="IUG51" s="175"/>
      <c r="IUH51" s="175"/>
      <c r="IUI51" s="175"/>
      <c r="IUJ51" s="175"/>
      <c r="IUK51" s="177"/>
      <c r="IUL51" s="175"/>
      <c r="IUM51" s="146"/>
      <c r="IUN51" s="147"/>
      <c r="IUO51" s="175"/>
      <c r="IUP51" s="175"/>
      <c r="IUQ51" s="175"/>
      <c r="IUR51" s="175"/>
      <c r="IUS51" s="175"/>
      <c r="IUT51" s="177"/>
      <c r="IUU51" s="175"/>
      <c r="IUV51" s="146"/>
      <c r="IUW51" s="147"/>
      <c r="IUX51" s="175"/>
      <c r="IUY51" s="175"/>
      <c r="IUZ51" s="175"/>
      <c r="IVA51" s="175"/>
      <c r="IVB51" s="175"/>
      <c r="IVC51" s="177"/>
      <c r="IVD51" s="175"/>
      <c r="IVE51" s="146"/>
      <c r="IVF51" s="147"/>
      <c r="IVG51" s="175"/>
      <c r="IVH51" s="175"/>
      <c r="IVI51" s="175"/>
      <c r="IVJ51" s="175"/>
      <c r="IVK51" s="175"/>
      <c r="IVL51" s="177"/>
      <c r="IVM51" s="175"/>
      <c r="IVN51" s="146"/>
      <c r="IVO51" s="147"/>
      <c r="IVP51" s="175"/>
      <c r="IVQ51" s="175"/>
      <c r="IVR51" s="175"/>
      <c r="IVS51" s="175"/>
      <c r="IVT51" s="175"/>
      <c r="IVU51" s="177"/>
      <c r="IVV51" s="175"/>
      <c r="IVW51" s="146"/>
      <c r="IVX51" s="147"/>
      <c r="IVY51" s="175"/>
      <c r="IVZ51" s="175"/>
      <c r="IWA51" s="175"/>
      <c r="IWB51" s="175"/>
      <c r="IWC51" s="175"/>
      <c r="IWD51" s="177"/>
      <c r="IWE51" s="175"/>
      <c r="IWF51" s="146"/>
      <c r="IWG51" s="147"/>
      <c r="IWH51" s="175"/>
      <c r="IWI51" s="175"/>
      <c r="IWJ51" s="175"/>
      <c r="IWK51" s="175"/>
      <c r="IWL51" s="175"/>
      <c r="IWM51" s="177"/>
      <c r="IWN51" s="175"/>
      <c r="IWO51" s="146"/>
      <c r="IWP51" s="147"/>
      <c r="IWQ51" s="175"/>
      <c r="IWR51" s="175"/>
      <c r="IWS51" s="175"/>
      <c r="IWT51" s="175"/>
      <c r="IWU51" s="175"/>
      <c r="IWV51" s="177"/>
      <c r="IWW51" s="175"/>
      <c r="IWX51" s="146"/>
      <c r="IWY51" s="147"/>
      <c r="IWZ51" s="175"/>
      <c r="IXA51" s="175"/>
      <c r="IXB51" s="175"/>
      <c r="IXC51" s="175"/>
      <c r="IXD51" s="175"/>
      <c r="IXE51" s="177"/>
      <c r="IXF51" s="175"/>
      <c r="IXG51" s="146"/>
      <c r="IXH51" s="147"/>
      <c r="IXI51" s="175"/>
      <c r="IXJ51" s="175"/>
      <c r="IXK51" s="175"/>
      <c r="IXL51" s="175"/>
      <c r="IXM51" s="175"/>
      <c r="IXN51" s="177"/>
      <c r="IXO51" s="175"/>
      <c r="IXP51" s="146"/>
      <c r="IXQ51" s="147"/>
      <c r="IXR51" s="175"/>
      <c r="IXS51" s="175"/>
      <c r="IXT51" s="175"/>
      <c r="IXU51" s="175"/>
      <c r="IXV51" s="175"/>
      <c r="IXW51" s="177"/>
      <c r="IXX51" s="175"/>
      <c r="IXY51" s="146"/>
      <c r="IXZ51" s="147"/>
      <c r="IYA51" s="175"/>
      <c r="IYB51" s="175"/>
      <c r="IYC51" s="175"/>
      <c r="IYD51" s="175"/>
      <c r="IYE51" s="175"/>
      <c r="IYF51" s="177"/>
      <c r="IYG51" s="175"/>
      <c r="IYH51" s="146"/>
      <c r="IYI51" s="147"/>
      <c r="IYJ51" s="175"/>
      <c r="IYK51" s="175"/>
      <c r="IYL51" s="175"/>
      <c r="IYM51" s="175"/>
      <c r="IYN51" s="175"/>
      <c r="IYO51" s="177"/>
      <c r="IYP51" s="175"/>
      <c r="IYQ51" s="146"/>
      <c r="IYR51" s="147"/>
      <c r="IYS51" s="175"/>
      <c r="IYT51" s="175"/>
      <c r="IYU51" s="175"/>
      <c r="IYV51" s="175"/>
      <c r="IYW51" s="175"/>
      <c r="IYX51" s="177"/>
      <c r="IYY51" s="175"/>
      <c r="IYZ51" s="146"/>
      <c r="IZA51" s="147"/>
      <c r="IZB51" s="175"/>
      <c r="IZC51" s="175"/>
      <c r="IZD51" s="175"/>
      <c r="IZE51" s="175"/>
      <c r="IZF51" s="175"/>
      <c r="IZG51" s="177"/>
      <c r="IZH51" s="175"/>
      <c r="IZI51" s="146"/>
      <c r="IZJ51" s="147"/>
      <c r="IZK51" s="175"/>
      <c r="IZL51" s="175"/>
      <c r="IZM51" s="175"/>
      <c r="IZN51" s="175"/>
      <c r="IZO51" s="175"/>
      <c r="IZP51" s="177"/>
      <c r="IZQ51" s="175"/>
      <c r="IZR51" s="146"/>
      <c r="IZS51" s="147"/>
      <c r="IZT51" s="175"/>
      <c r="IZU51" s="175"/>
      <c r="IZV51" s="175"/>
      <c r="IZW51" s="175"/>
      <c r="IZX51" s="175"/>
      <c r="IZY51" s="177"/>
      <c r="IZZ51" s="175"/>
      <c r="JAA51" s="146"/>
      <c r="JAB51" s="147"/>
      <c r="JAC51" s="175"/>
      <c r="JAD51" s="175"/>
      <c r="JAE51" s="175"/>
      <c r="JAF51" s="175"/>
      <c r="JAG51" s="175"/>
      <c r="JAH51" s="177"/>
      <c r="JAI51" s="175"/>
      <c r="JAJ51" s="146"/>
      <c r="JAK51" s="147"/>
      <c r="JAL51" s="175"/>
      <c r="JAM51" s="175"/>
      <c r="JAN51" s="175"/>
      <c r="JAO51" s="175"/>
      <c r="JAP51" s="175"/>
      <c r="JAQ51" s="177"/>
      <c r="JAR51" s="175"/>
      <c r="JAS51" s="146"/>
      <c r="JAT51" s="147"/>
      <c r="JAU51" s="175"/>
      <c r="JAV51" s="175"/>
      <c r="JAW51" s="175"/>
      <c r="JAX51" s="175"/>
      <c r="JAY51" s="175"/>
      <c r="JAZ51" s="177"/>
      <c r="JBA51" s="175"/>
      <c r="JBB51" s="146"/>
      <c r="JBC51" s="147"/>
      <c r="JBD51" s="175"/>
      <c r="JBE51" s="175"/>
      <c r="JBF51" s="175"/>
      <c r="JBG51" s="175"/>
      <c r="JBH51" s="175"/>
      <c r="JBI51" s="177"/>
      <c r="JBJ51" s="175"/>
      <c r="JBK51" s="146"/>
      <c r="JBL51" s="147"/>
      <c r="JBM51" s="175"/>
      <c r="JBN51" s="175"/>
      <c r="JBO51" s="175"/>
      <c r="JBP51" s="175"/>
      <c r="JBQ51" s="175"/>
      <c r="JBR51" s="177"/>
      <c r="JBS51" s="175"/>
      <c r="JBT51" s="146"/>
      <c r="JBU51" s="147"/>
      <c r="JBV51" s="175"/>
      <c r="JBW51" s="175"/>
      <c r="JBX51" s="175"/>
      <c r="JBY51" s="175"/>
      <c r="JBZ51" s="175"/>
      <c r="JCA51" s="177"/>
      <c r="JCB51" s="175"/>
      <c r="JCC51" s="146"/>
      <c r="JCD51" s="147"/>
      <c r="JCE51" s="175"/>
      <c r="JCF51" s="175"/>
      <c r="JCG51" s="175"/>
      <c r="JCH51" s="175"/>
      <c r="JCI51" s="175"/>
      <c r="JCJ51" s="177"/>
      <c r="JCK51" s="175"/>
      <c r="JCL51" s="146"/>
      <c r="JCM51" s="147"/>
      <c r="JCN51" s="175"/>
      <c r="JCO51" s="175"/>
      <c r="JCP51" s="175"/>
      <c r="JCQ51" s="175"/>
      <c r="JCR51" s="175"/>
      <c r="JCS51" s="177"/>
      <c r="JCT51" s="175"/>
      <c r="JCU51" s="146"/>
      <c r="JCV51" s="147"/>
      <c r="JCW51" s="175"/>
      <c r="JCX51" s="175"/>
      <c r="JCY51" s="175"/>
      <c r="JCZ51" s="175"/>
      <c r="JDA51" s="175"/>
      <c r="JDB51" s="177"/>
      <c r="JDC51" s="175"/>
      <c r="JDD51" s="146"/>
      <c r="JDE51" s="147"/>
      <c r="JDF51" s="175"/>
      <c r="JDG51" s="175"/>
      <c r="JDH51" s="175"/>
      <c r="JDI51" s="175"/>
      <c r="JDJ51" s="175"/>
      <c r="JDK51" s="177"/>
      <c r="JDL51" s="175"/>
      <c r="JDM51" s="146"/>
      <c r="JDN51" s="147"/>
      <c r="JDO51" s="175"/>
      <c r="JDP51" s="175"/>
      <c r="JDQ51" s="175"/>
      <c r="JDR51" s="175"/>
      <c r="JDS51" s="175"/>
      <c r="JDT51" s="177"/>
      <c r="JDU51" s="175"/>
      <c r="JDV51" s="146"/>
      <c r="JDW51" s="147"/>
      <c r="JDX51" s="175"/>
      <c r="JDY51" s="175"/>
      <c r="JDZ51" s="175"/>
      <c r="JEA51" s="175"/>
      <c r="JEB51" s="175"/>
      <c r="JEC51" s="177"/>
      <c r="JED51" s="175"/>
      <c r="JEE51" s="146"/>
      <c r="JEF51" s="147"/>
      <c r="JEG51" s="175"/>
      <c r="JEH51" s="175"/>
      <c r="JEI51" s="175"/>
      <c r="JEJ51" s="175"/>
      <c r="JEK51" s="175"/>
      <c r="JEL51" s="177"/>
      <c r="JEM51" s="175"/>
      <c r="JEN51" s="146"/>
      <c r="JEO51" s="147"/>
      <c r="JEP51" s="175"/>
      <c r="JEQ51" s="175"/>
      <c r="JER51" s="175"/>
      <c r="JES51" s="175"/>
      <c r="JET51" s="175"/>
      <c r="JEU51" s="177"/>
      <c r="JEV51" s="175"/>
      <c r="JEW51" s="146"/>
      <c r="JEX51" s="147"/>
      <c r="JEY51" s="175"/>
      <c r="JEZ51" s="175"/>
      <c r="JFA51" s="175"/>
      <c r="JFB51" s="175"/>
      <c r="JFC51" s="175"/>
      <c r="JFD51" s="177"/>
      <c r="JFE51" s="175"/>
      <c r="JFF51" s="146"/>
      <c r="JFG51" s="147"/>
      <c r="JFH51" s="175"/>
      <c r="JFI51" s="175"/>
      <c r="JFJ51" s="175"/>
      <c r="JFK51" s="175"/>
      <c r="JFL51" s="175"/>
      <c r="JFM51" s="177"/>
      <c r="JFN51" s="175"/>
      <c r="JFO51" s="146"/>
      <c r="JFP51" s="147"/>
      <c r="JFQ51" s="175"/>
      <c r="JFR51" s="175"/>
      <c r="JFS51" s="175"/>
      <c r="JFT51" s="175"/>
      <c r="JFU51" s="175"/>
      <c r="JFV51" s="177"/>
      <c r="JFW51" s="175"/>
      <c r="JFX51" s="146"/>
      <c r="JFY51" s="147"/>
      <c r="JFZ51" s="175"/>
      <c r="JGA51" s="175"/>
      <c r="JGB51" s="175"/>
      <c r="JGC51" s="175"/>
      <c r="JGD51" s="175"/>
      <c r="JGE51" s="177"/>
      <c r="JGF51" s="175"/>
      <c r="JGG51" s="146"/>
      <c r="JGH51" s="147"/>
      <c r="JGI51" s="175"/>
      <c r="JGJ51" s="175"/>
      <c r="JGK51" s="175"/>
      <c r="JGL51" s="175"/>
      <c r="JGM51" s="175"/>
      <c r="JGN51" s="177"/>
      <c r="JGO51" s="175"/>
      <c r="JGP51" s="146"/>
      <c r="JGQ51" s="147"/>
      <c r="JGR51" s="175"/>
      <c r="JGS51" s="175"/>
      <c r="JGT51" s="175"/>
      <c r="JGU51" s="175"/>
      <c r="JGV51" s="175"/>
      <c r="JGW51" s="177"/>
      <c r="JGX51" s="175"/>
      <c r="JGY51" s="146"/>
      <c r="JGZ51" s="147"/>
      <c r="JHA51" s="175"/>
      <c r="JHB51" s="175"/>
      <c r="JHC51" s="175"/>
      <c r="JHD51" s="175"/>
      <c r="JHE51" s="175"/>
      <c r="JHF51" s="177"/>
      <c r="JHG51" s="175"/>
      <c r="JHH51" s="146"/>
      <c r="JHI51" s="147"/>
      <c r="JHJ51" s="175"/>
      <c r="JHK51" s="175"/>
      <c r="JHL51" s="175"/>
      <c r="JHM51" s="175"/>
      <c r="JHN51" s="175"/>
      <c r="JHO51" s="177"/>
      <c r="JHP51" s="175"/>
      <c r="JHQ51" s="146"/>
      <c r="JHR51" s="147"/>
      <c r="JHS51" s="175"/>
      <c r="JHT51" s="175"/>
      <c r="JHU51" s="175"/>
      <c r="JHV51" s="175"/>
      <c r="JHW51" s="175"/>
      <c r="JHX51" s="177"/>
      <c r="JHY51" s="175"/>
      <c r="JHZ51" s="146"/>
      <c r="JIA51" s="147"/>
      <c r="JIB51" s="175"/>
      <c r="JIC51" s="175"/>
      <c r="JID51" s="175"/>
      <c r="JIE51" s="175"/>
      <c r="JIF51" s="175"/>
      <c r="JIG51" s="177"/>
      <c r="JIH51" s="175"/>
      <c r="JII51" s="146"/>
      <c r="JIJ51" s="147"/>
      <c r="JIK51" s="175"/>
      <c r="JIL51" s="175"/>
      <c r="JIM51" s="175"/>
      <c r="JIN51" s="175"/>
      <c r="JIO51" s="175"/>
      <c r="JIP51" s="177"/>
      <c r="JIQ51" s="175"/>
      <c r="JIR51" s="146"/>
      <c r="JIS51" s="147"/>
      <c r="JIT51" s="175"/>
      <c r="JIU51" s="175"/>
      <c r="JIV51" s="175"/>
      <c r="JIW51" s="175"/>
      <c r="JIX51" s="175"/>
      <c r="JIY51" s="177"/>
      <c r="JIZ51" s="175"/>
      <c r="JJA51" s="146"/>
      <c r="JJB51" s="147"/>
      <c r="JJC51" s="175"/>
      <c r="JJD51" s="175"/>
      <c r="JJE51" s="175"/>
      <c r="JJF51" s="175"/>
      <c r="JJG51" s="175"/>
      <c r="JJH51" s="177"/>
      <c r="JJI51" s="175"/>
      <c r="JJJ51" s="146"/>
      <c r="JJK51" s="147"/>
      <c r="JJL51" s="175"/>
      <c r="JJM51" s="175"/>
      <c r="JJN51" s="175"/>
      <c r="JJO51" s="175"/>
      <c r="JJP51" s="175"/>
      <c r="JJQ51" s="177"/>
      <c r="JJR51" s="175"/>
      <c r="JJS51" s="146"/>
      <c r="JJT51" s="147"/>
      <c r="JJU51" s="175"/>
      <c r="JJV51" s="175"/>
      <c r="JJW51" s="175"/>
      <c r="JJX51" s="175"/>
      <c r="JJY51" s="175"/>
      <c r="JJZ51" s="177"/>
      <c r="JKA51" s="175"/>
      <c r="JKB51" s="146"/>
      <c r="JKC51" s="147"/>
      <c r="JKD51" s="175"/>
      <c r="JKE51" s="175"/>
      <c r="JKF51" s="175"/>
      <c r="JKG51" s="175"/>
      <c r="JKH51" s="175"/>
      <c r="JKI51" s="177"/>
      <c r="JKJ51" s="175"/>
      <c r="JKK51" s="146"/>
      <c r="JKL51" s="147"/>
      <c r="JKM51" s="175"/>
      <c r="JKN51" s="175"/>
      <c r="JKO51" s="175"/>
      <c r="JKP51" s="175"/>
      <c r="JKQ51" s="175"/>
      <c r="JKR51" s="177"/>
      <c r="JKS51" s="175"/>
      <c r="JKT51" s="146"/>
      <c r="JKU51" s="147"/>
      <c r="JKV51" s="175"/>
      <c r="JKW51" s="175"/>
      <c r="JKX51" s="175"/>
      <c r="JKY51" s="175"/>
      <c r="JKZ51" s="175"/>
      <c r="JLA51" s="177"/>
      <c r="JLB51" s="175"/>
      <c r="JLC51" s="146"/>
      <c r="JLD51" s="147"/>
      <c r="JLE51" s="175"/>
      <c r="JLF51" s="175"/>
      <c r="JLG51" s="175"/>
      <c r="JLH51" s="175"/>
      <c r="JLI51" s="175"/>
      <c r="JLJ51" s="177"/>
      <c r="JLK51" s="175"/>
      <c r="JLL51" s="146"/>
      <c r="JLM51" s="147"/>
      <c r="JLN51" s="175"/>
      <c r="JLO51" s="175"/>
      <c r="JLP51" s="175"/>
      <c r="JLQ51" s="175"/>
      <c r="JLR51" s="175"/>
      <c r="JLS51" s="177"/>
      <c r="JLT51" s="175"/>
      <c r="JLU51" s="146"/>
      <c r="JLV51" s="147"/>
      <c r="JLW51" s="175"/>
      <c r="JLX51" s="175"/>
      <c r="JLY51" s="175"/>
      <c r="JLZ51" s="175"/>
      <c r="JMA51" s="175"/>
      <c r="JMB51" s="177"/>
      <c r="JMC51" s="175"/>
      <c r="JMD51" s="146"/>
      <c r="JME51" s="147"/>
      <c r="JMF51" s="175"/>
      <c r="JMG51" s="175"/>
      <c r="JMH51" s="175"/>
      <c r="JMI51" s="175"/>
      <c r="JMJ51" s="175"/>
      <c r="JMK51" s="177"/>
      <c r="JML51" s="175"/>
      <c r="JMM51" s="146"/>
      <c r="JMN51" s="147"/>
      <c r="JMO51" s="175"/>
      <c r="JMP51" s="175"/>
      <c r="JMQ51" s="175"/>
      <c r="JMR51" s="175"/>
      <c r="JMS51" s="175"/>
      <c r="JMT51" s="177"/>
      <c r="JMU51" s="175"/>
      <c r="JMV51" s="146"/>
      <c r="JMW51" s="147"/>
      <c r="JMX51" s="175"/>
      <c r="JMY51" s="175"/>
      <c r="JMZ51" s="175"/>
      <c r="JNA51" s="175"/>
      <c r="JNB51" s="175"/>
      <c r="JNC51" s="177"/>
      <c r="JND51" s="175"/>
      <c r="JNE51" s="146"/>
      <c r="JNF51" s="147"/>
      <c r="JNG51" s="175"/>
      <c r="JNH51" s="175"/>
      <c r="JNI51" s="175"/>
      <c r="JNJ51" s="175"/>
      <c r="JNK51" s="175"/>
      <c r="JNL51" s="177"/>
      <c r="JNM51" s="175"/>
      <c r="JNN51" s="146"/>
      <c r="JNO51" s="147"/>
      <c r="JNP51" s="175"/>
      <c r="JNQ51" s="175"/>
      <c r="JNR51" s="175"/>
      <c r="JNS51" s="175"/>
      <c r="JNT51" s="175"/>
      <c r="JNU51" s="177"/>
      <c r="JNV51" s="175"/>
      <c r="JNW51" s="146"/>
      <c r="JNX51" s="147"/>
      <c r="JNY51" s="175"/>
      <c r="JNZ51" s="175"/>
      <c r="JOA51" s="175"/>
      <c r="JOB51" s="175"/>
      <c r="JOC51" s="175"/>
      <c r="JOD51" s="177"/>
      <c r="JOE51" s="175"/>
      <c r="JOF51" s="146"/>
      <c r="JOG51" s="147"/>
      <c r="JOH51" s="175"/>
      <c r="JOI51" s="175"/>
      <c r="JOJ51" s="175"/>
      <c r="JOK51" s="175"/>
      <c r="JOL51" s="175"/>
      <c r="JOM51" s="177"/>
      <c r="JON51" s="175"/>
      <c r="JOO51" s="146"/>
      <c r="JOP51" s="147"/>
      <c r="JOQ51" s="175"/>
      <c r="JOR51" s="175"/>
      <c r="JOS51" s="175"/>
      <c r="JOT51" s="175"/>
      <c r="JOU51" s="175"/>
      <c r="JOV51" s="177"/>
      <c r="JOW51" s="175"/>
      <c r="JOX51" s="146"/>
      <c r="JOY51" s="147"/>
      <c r="JOZ51" s="175"/>
      <c r="JPA51" s="175"/>
      <c r="JPB51" s="175"/>
      <c r="JPC51" s="175"/>
      <c r="JPD51" s="175"/>
      <c r="JPE51" s="177"/>
      <c r="JPF51" s="175"/>
      <c r="JPG51" s="146"/>
      <c r="JPH51" s="147"/>
      <c r="JPI51" s="175"/>
      <c r="JPJ51" s="175"/>
      <c r="JPK51" s="175"/>
      <c r="JPL51" s="175"/>
      <c r="JPM51" s="175"/>
      <c r="JPN51" s="177"/>
      <c r="JPO51" s="175"/>
      <c r="JPP51" s="146"/>
      <c r="JPQ51" s="147"/>
      <c r="JPR51" s="175"/>
      <c r="JPS51" s="175"/>
      <c r="JPT51" s="175"/>
      <c r="JPU51" s="175"/>
      <c r="JPV51" s="175"/>
      <c r="JPW51" s="177"/>
      <c r="JPX51" s="175"/>
      <c r="JPY51" s="146"/>
      <c r="JPZ51" s="147"/>
      <c r="JQA51" s="175"/>
      <c r="JQB51" s="175"/>
      <c r="JQC51" s="175"/>
      <c r="JQD51" s="175"/>
      <c r="JQE51" s="175"/>
      <c r="JQF51" s="177"/>
      <c r="JQG51" s="175"/>
      <c r="JQH51" s="146"/>
      <c r="JQI51" s="147"/>
      <c r="JQJ51" s="175"/>
      <c r="JQK51" s="175"/>
      <c r="JQL51" s="175"/>
      <c r="JQM51" s="175"/>
      <c r="JQN51" s="175"/>
      <c r="JQO51" s="177"/>
      <c r="JQP51" s="175"/>
      <c r="JQQ51" s="146"/>
      <c r="JQR51" s="147"/>
      <c r="JQS51" s="175"/>
      <c r="JQT51" s="175"/>
      <c r="JQU51" s="175"/>
      <c r="JQV51" s="175"/>
      <c r="JQW51" s="175"/>
      <c r="JQX51" s="177"/>
      <c r="JQY51" s="175"/>
      <c r="JQZ51" s="146"/>
      <c r="JRA51" s="147"/>
      <c r="JRB51" s="175"/>
      <c r="JRC51" s="175"/>
      <c r="JRD51" s="175"/>
      <c r="JRE51" s="175"/>
      <c r="JRF51" s="175"/>
      <c r="JRG51" s="177"/>
      <c r="JRH51" s="175"/>
      <c r="JRI51" s="146"/>
      <c r="JRJ51" s="147"/>
      <c r="JRK51" s="175"/>
      <c r="JRL51" s="175"/>
      <c r="JRM51" s="175"/>
      <c r="JRN51" s="175"/>
      <c r="JRO51" s="175"/>
      <c r="JRP51" s="177"/>
      <c r="JRQ51" s="175"/>
      <c r="JRR51" s="146"/>
      <c r="JRS51" s="147"/>
      <c r="JRT51" s="175"/>
      <c r="JRU51" s="175"/>
      <c r="JRV51" s="175"/>
      <c r="JRW51" s="175"/>
      <c r="JRX51" s="175"/>
      <c r="JRY51" s="177"/>
      <c r="JRZ51" s="175"/>
      <c r="JSA51" s="146"/>
      <c r="JSB51" s="147"/>
      <c r="JSC51" s="175"/>
      <c r="JSD51" s="175"/>
      <c r="JSE51" s="175"/>
      <c r="JSF51" s="175"/>
      <c r="JSG51" s="175"/>
      <c r="JSH51" s="177"/>
      <c r="JSI51" s="175"/>
      <c r="JSJ51" s="146"/>
      <c r="JSK51" s="147"/>
      <c r="JSL51" s="175"/>
      <c r="JSM51" s="175"/>
      <c r="JSN51" s="175"/>
      <c r="JSO51" s="175"/>
      <c r="JSP51" s="175"/>
      <c r="JSQ51" s="177"/>
      <c r="JSR51" s="175"/>
      <c r="JSS51" s="146"/>
      <c r="JST51" s="147"/>
      <c r="JSU51" s="175"/>
      <c r="JSV51" s="175"/>
      <c r="JSW51" s="175"/>
      <c r="JSX51" s="175"/>
      <c r="JSY51" s="175"/>
      <c r="JSZ51" s="177"/>
      <c r="JTA51" s="175"/>
      <c r="JTB51" s="146"/>
      <c r="JTC51" s="147"/>
      <c r="JTD51" s="175"/>
      <c r="JTE51" s="175"/>
      <c r="JTF51" s="175"/>
      <c r="JTG51" s="175"/>
      <c r="JTH51" s="175"/>
      <c r="JTI51" s="177"/>
      <c r="JTJ51" s="175"/>
      <c r="JTK51" s="146"/>
      <c r="JTL51" s="147"/>
      <c r="JTM51" s="175"/>
      <c r="JTN51" s="175"/>
      <c r="JTO51" s="175"/>
      <c r="JTP51" s="175"/>
      <c r="JTQ51" s="175"/>
      <c r="JTR51" s="177"/>
      <c r="JTS51" s="175"/>
      <c r="JTT51" s="146"/>
      <c r="JTU51" s="147"/>
      <c r="JTV51" s="175"/>
      <c r="JTW51" s="175"/>
      <c r="JTX51" s="175"/>
      <c r="JTY51" s="175"/>
      <c r="JTZ51" s="175"/>
      <c r="JUA51" s="177"/>
      <c r="JUB51" s="175"/>
      <c r="JUC51" s="146"/>
      <c r="JUD51" s="147"/>
      <c r="JUE51" s="175"/>
      <c r="JUF51" s="175"/>
      <c r="JUG51" s="175"/>
      <c r="JUH51" s="175"/>
      <c r="JUI51" s="175"/>
      <c r="JUJ51" s="177"/>
      <c r="JUK51" s="175"/>
      <c r="JUL51" s="146"/>
      <c r="JUM51" s="147"/>
      <c r="JUN51" s="175"/>
      <c r="JUO51" s="175"/>
      <c r="JUP51" s="175"/>
      <c r="JUQ51" s="175"/>
      <c r="JUR51" s="175"/>
      <c r="JUS51" s="177"/>
      <c r="JUT51" s="175"/>
      <c r="JUU51" s="146"/>
      <c r="JUV51" s="147"/>
      <c r="JUW51" s="175"/>
      <c r="JUX51" s="175"/>
      <c r="JUY51" s="175"/>
      <c r="JUZ51" s="175"/>
      <c r="JVA51" s="175"/>
      <c r="JVB51" s="177"/>
      <c r="JVC51" s="175"/>
      <c r="JVD51" s="146"/>
      <c r="JVE51" s="147"/>
      <c r="JVF51" s="175"/>
      <c r="JVG51" s="175"/>
      <c r="JVH51" s="175"/>
      <c r="JVI51" s="175"/>
      <c r="JVJ51" s="175"/>
      <c r="JVK51" s="177"/>
      <c r="JVL51" s="175"/>
      <c r="JVM51" s="146"/>
      <c r="JVN51" s="147"/>
      <c r="JVO51" s="175"/>
      <c r="JVP51" s="175"/>
      <c r="JVQ51" s="175"/>
      <c r="JVR51" s="175"/>
      <c r="JVS51" s="175"/>
      <c r="JVT51" s="177"/>
      <c r="JVU51" s="175"/>
      <c r="JVV51" s="146"/>
      <c r="JVW51" s="147"/>
      <c r="JVX51" s="175"/>
      <c r="JVY51" s="175"/>
      <c r="JVZ51" s="175"/>
      <c r="JWA51" s="175"/>
      <c r="JWB51" s="175"/>
      <c r="JWC51" s="177"/>
      <c r="JWD51" s="175"/>
      <c r="JWE51" s="146"/>
      <c r="JWF51" s="147"/>
      <c r="JWG51" s="175"/>
      <c r="JWH51" s="175"/>
      <c r="JWI51" s="175"/>
      <c r="JWJ51" s="175"/>
      <c r="JWK51" s="175"/>
      <c r="JWL51" s="177"/>
      <c r="JWM51" s="175"/>
      <c r="JWN51" s="146"/>
      <c r="JWO51" s="147"/>
      <c r="JWP51" s="175"/>
      <c r="JWQ51" s="175"/>
      <c r="JWR51" s="175"/>
      <c r="JWS51" s="175"/>
      <c r="JWT51" s="175"/>
      <c r="JWU51" s="177"/>
      <c r="JWV51" s="175"/>
      <c r="JWW51" s="146"/>
      <c r="JWX51" s="147"/>
      <c r="JWY51" s="175"/>
      <c r="JWZ51" s="175"/>
      <c r="JXA51" s="175"/>
      <c r="JXB51" s="175"/>
      <c r="JXC51" s="175"/>
      <c r="JXD51" s="177"/>
      <c r="JXE51" s="175"/>
      <c r="JXF51" s="146"/>
      <c r="JXG51" s="147"/>
      <c r="JXH51" s="175"/>
      <c r="JXI51" s="175"/>
      <c r="JXJ51" s="175"/>
      <c r="JXK51" s="175"/>
      <c r="JXL51" s="175"/>
      <c r="JXM51" s="177"/>
      <c r="JXN51" s="175"/>
      <c r="JXO51" s="146"/>
      <c r="JXP51" s="147"/>
      <c r="JXQ51" s="175"/>
      <c r="JXR51" s="175"/>
      <c r="JXS51" s="175"/>
      <c r="JXT51" s="175"/>
      <c r="JXU51" s="175"/>
      <c r="JXV51" s="177"/>
      <c r="JXW51" s="175"/>
      <c r="JXX51" s="146"/>
      <c r="JXY51" s="147"/>
      <c r="JXZ51" s="175"/>
      <c r="JYA51" s="175"/>
      <c r="JYB51" s="175"/>
      <c r="JYC51" s="175"/>
      <c r="JYD51" s="175"/>
      <c r="JYE51" s="177"/>
      <c r="JYF51" s="175"/>
      <c r="JYG51" s="146"/>
      <c r="JYH51" s="147"/>
      <c r="JYI51" s="175"/>
      <c r="JYJ51" s="175"/>
      <c r="JYK51" s="175"/>
      <c r="JYL51" s="175"/>
      <c r="JYM51" s="175"/>
      <c r="JYN51" s="177"/>
      <c r="JYO51" s="175"/>
      <c r="JYP51" s="146"/>
      <c r="JYQ51" s="147"/>
      <c r="JYR51" s="175"/>
      <c r="JYS51" s="175"/>
      <c r="JYT51" s="175"/>
      <c r="JYU51" s="175"/>
      <c r="JYV51" s="175"/>
      <c r="JYW51" s="177"/>
      <c r="JYX51" s="175"/>
      <c r="JYY51" s="146"/>
      <c r="JYZ51" s="147"/>
      <c r="JZA51" s="175"/>
      <c r="JZB51" s="175"/>
      <c r="JZC51" s="175"/>
      <c r="JZD51" s="175"/>
      <c r="JZE51" s="175"/>
      <c r="JZF51" s="177"/>
      <c r="JZG51" s="175"/>
      <c r="JZH51" s="146"/>
      <c r="JZI51" s="147"/>
      <c r="JZJ51" s="175"/>
      <c r="JZK51" s="175"/>
      <c r="JZL51" s="175"/>
      <c r="JZM51" s="175"/>
      <c r="JZN51" s="175"/>
      <c r="JZO51" s="177"/>
      <c r="JZP51" s="175"/>
      <c r="JZQ51" s="146"/>
      <c r="JZR51" s="147"/>
      <c r="JZS51" s="175"/>
      <c r="JZT51" s="175"/>
      <c r="JZU51" s="175"/>
      <c r="JZV51" s="175"/>
      <c r="JZW51" s="175"/>
      <c r="JZX51" s="177"/>
      <c r="JZY51" s="175"/>
      <c r="JZZ51" s="146"/>
      <c r="KAA51" s="147"/>
      <c r="KAB51" s="175"/>
      <c r="KAC51" s="175"/>
      <c r="KAD51" s="175"/>
      <c r="KAE51" s="175"/>
      <c r="KAF51" s="175"/>
      <c r="KAG51" s="177"/>
      <c r="KAH51" s="175"/>
      <c r="KAI51" s="146"/>
      <c r="KAJ51" s="147"/>
      <c r="KAK51" s="175"/>
      <c r="KAL51" s="175"/>
      <c r="KAM51" s="175"/>
      <c r="KAN51" s="175"/>
      <c r="KAO51" s="175"/>
      <c r="KAP51" s="177"/>
      <c r="KAQ51" s="175"/>
      <c r="KAR51" s="146"/>
      <c r="KAS51" s="147"/>
      <c r="KAT51" s="175"/>
      <c r="KAU51" s="175"/>
      <c r="KAV51" s="175"/>
      <c r="KAW51" s="175"/>
      <c r="KAX51" s="175"/>
      <c r="KAY51" s="177"/>
      <c r="KAZ51" s="175"/>
      <c r="KBA51" s="146"/>
      <c r="KBB51" s="147"/>
      <c r="KBC51" s="175"/>
      <c r="KBD51" s="175"/>
      <c r="KBE51" s="175"/>
      <c r="KBF51" s="175"/>
      <c r="KBG51" s="175"/>
      <c r="KBH51" s="177"/>
      <c r="KBI51" s="175"/>
      <c r="KBJ51" s="146"/>
      <c r="KBK51" s="147"/>
      <c r="KBL51" s="175"/>
      <c r="KBM51" s="175"/>
      <c r="KBN51" s="175"/>
      <c r="KBO51" s="175"/>
      <c r="KBP51" s="175"/>
      <c r="KBQ51" s="177"/>
      <c r="KBR51" s="175"/>
      <c r="KBS51" s="146"/>
      <c r="KBT51" s="147"/>
      <c r="KBU51" s="175"/>
      <c r="KBV51" s="175"/>
      <c r="KBW51" s="175"/>
      <c r="KBX51" s="175"/>
      <c r="KBY51" s="175"/>
      <c r="KBZ51" s="177"/>
      <c r="KCA51" s="175"/>
      <c r="KCB51" s="146"/>
      <c r="KCC51" s="147"/>
      <c r="KCD51" s="175"/>
      <c r="KCE51" s="175"/>
      <c r="KCF51" s="175"/>
      <c r="KCG51" s="175"/>
      <c r="KCH51" s="175"/>
      <c r="KCI51" s="177"/>
      <c r="KCJ51" s="175"/>
      <c r="KCK51" s="146"/>
      <c r="KCL51" s="147"/>
      <c r="KCM51" s="175"/>
      <c r="KCN51" s="175"/>
      <c r="KCO51" s="175"/>
      <c r="KCP51" s="175"/>
      <c r="KCQ51" s="175"/>
      <c r="KCR51" s="177"/>
      <c r="KCS51" s="175"/>
      <c r="KCT51" s="146"/>
      <c r="KCU51" s="147"/>
      <c r="KCV51" s="175"/>
      <c r="KCW51" s="175"/>
      <c r="KCX51" s="175"/>
      <c r="KCY51" s="175"/>
      <c r="KCZ51" s="175"/>
      <c r="KDA51" s="177"/>
      <c r="KDB51" s="175"/>
      <c r="KDC51" s="146"/>
      <c r="KDD51" s="147"/>
      <c r="KDE51" s="175"/>
      <c r="KDF51" s="175"/>
      <c r="KDG51" s="175"/>
      <c r="KDH51" s="175"/>
      <c r="KDI51" s="175"/>
      <c r="KDJ51" s="177"/>
      <c r="KDK51" s="175"/>
      <c r="KDL51" s="146"/>
      <c r="KDM51" s="147"/>
      <c r="KDN51" s="175"/>
      <c r="KDO51" s="175"/>
      <c r="KDP51" s="175"/>
      <c r="KDQ51" s="175"/>
      <c r="KDR51" s="175"/>
      <c r="KDS51" s="177"/>
      <c r="KDT51" s="175"/>
      <c r="KDU51" s="146"/>
      <c r="KDV51" s="147"/>
      <c r="KDW51" s="175"/>
      <c r="KDX51" s="175"/>
      <c r="KDY51" s="175"/>
      <c r="KDZ51" s="175"/>
      <c r="KEA51" s="175"/>
      <c r="KEB51" s="177"/>
      <c r="KEC51" s="175"/>
      <c r="KED51" s="146"/>
      <c r="KEE51" s="147"/>
      <c r="KEF51" s="175"/>
      <c r="KEG51" s="175"/>
      <c r="KEH51" s="175"/>
      <c r="KEI51" s="175"/>
      <c r="KEJ51" s="175"/>
      <c r="KEK51" s="177"/>
      <c r="KEL51" s="175"/>
      <c r="KEM51" s="146"/>
      <c r="KEN51" s="147"/>
      <c r="KEO51" s="175"/>
      <c r="KEP51" s="175"/>
      <c r="KEQ51" s="175"/>
      <c r="KER51" s="175"/>
      <c r="KES51" s="175"/>
      <c r="KET51" s="177"/>
      <c r="KEU51" s="175"/>
      <c r="KEV51" s="146"/>
      <c r="KEW51" s="147"/>
      <c r="KEX51" s="175"/>
      <c r="KEY51" s="175"/>
      <c r="KEZ51" s="175"/>
      <c r="KFA51" s="175"/>
      <c r="KFB51" s="175"/>
      <c r="KFC51" s="177"/>
      <c r="KFD51" s="175"/>
      <c r="KFE51" s="146"/>
      <c r="KFF51" s="147"/>
      <c r="KFG51" s="175"/>
      <c r="KFH51" s="175"/>
      <c r="KFI51" s="175"/>
      <c r="KFJ51" s="175"/>
      <c r="KFK51" s="175"/>
      <c r="KFL51" s="177"/>
      <c r="KFM51" s="175"/>
      <c r="KFN51" s="146"/>
      <c r="KFO51" s="147"/>
      <c r="KFP51" s="175"/>
      <c r="KFQ51" s="175"/>
      <c r="KFR51" s="175"/>
      <c r="KFS51" s="175"/>
      <c r="KFT51" s="175"/>
      <c r="KFU51" s="177"/>
      <c r="KFV51" s="175"/>
      <c r="KFW51" s="146"/>
      <c r="KFX51" s="147"/>
      <c r="KFY51" s="175"/>
      <c r="KFZ51" s="175"/>
      <c r="KGA51" s="175"/>
      <c r="KGB51" s="175"/>
      <c r="KGC51" s="175"/>
      <c r="KGD51" s="177"/>
      <c r="KGE51" s="175"/>
      <c r="KGF51" s="146"/>
      <c r="KGG51" s="147"/>
      <c r="KGH51" s="175"/>
      <c r="KGI51" s="175"/>
      <c r="KGJ51" s="175"/>
      <c r="KGK51" s="175"/>
      <c r="KGL51" s="175"/>
      <c r="KGM51" s="177"/>
      <c r="KGN51" s="175"/>
      <c r="KGO51" s="146"/>
      <c r="KGP51" s="147"/>
      <c r="KGQ51" s="175"/>
      <c r="KGR51" s="175"/>
      <c r="KGS51" s="175"/>
      <c r="KGT51" s="175"/>
      <c r="KGU51" s="175"/>
      <c r="KGV51" s="177"/>
      <c r="KGW51" s="175"/>
      <c r="KGX51" s="146"/>
      <c r="KGY51" s="147"/>
      <c r="KGZ51" s="175"/>
      <c r="KHA51" s="175"/>
      <c r="KHB51" s="175"/>
      <c r="KHC51" s="175"/>
      <c r="KHD51" s="175"/>
      <c r="KHE51" s="177"/>
      <c r="KHF51" s="175"/>
      <c r="KHG51" s="146"/>
      <c r="KHH51" s="147"/>
      <c r="KHI51" s="175"/>
      <c r="KHJ51" s="175"/>
      <c r="KHK51" s="175"/>
      <c r="KHL51" s="175"/>
      <c r="KHM51" s="175"/>
      <c r="KHN51" s="177"/>
      <c r="KHO51" s="175"/>
      <c r="KHP51" s="146"/>
      <c r="KHQ51" s="147"/>
      <c r="KHR51" s="175"/>
      <c r="KHS51" s="175"/>
      <c r="KHT51" s="175"/>
      <c r="KHU51" s="175"/>
      <c r="KHV51" s="175"/>
      <c r="KHW51" s="177"/>
      <c r="KHX51" s="175"/>
      <c r="KHY51" s="146"/>
      <c r="KHZ51" s="147"/>
      <c r="KIA51" s="175"/>
      <c r="KIB51" s="175"/>
      <c r="KIC51" s="175"/>
      <c r="KID51" s="175"/>
      <c r="KIE51" s="175"/>
      <c r="KIF51" s="177"/>
      <c r="KIG51" s="175"/>
      <c r="KIH51" s="146"/>
      <c r="KII51" s="147"/>
      <c r="KIJ51" s="175"/>
      <c r="KIK51" s="175"/>
      <c r="KIL51" s="175"/>
      <c r="KIM51" s="175"/>
      <c r="KIN51" s="175"/>
      <c r="KIO51" s="177"/>
      <c r="KIP51" s="175"/>
      <c r="KIQ51" s="146"/>
      <c r="KIR51" s="147"/>
      <c r="KIS51" s="175"/>
      <c r="KIT51" s="175"/>
      <c r="KIU51" s="175"/>
      <c r="KIV51" s="175"/>
      <c r="KIW51" s="175"/>
      <c r="KIX51" s="177"/>
      <c r="KIY51" s="175"/>
      <c r="KIZ51" s="146"/>
      <c r="KJA51" s="147"/>
      <c r="KJB51" s="175"/>
      <c r="KJC51" s="175"/>
      <c r="KJD51" s="175"/>
      <c r="KJE51" s="175"/>
      <c r="KJF51" s="175"/>
      <c r="KJG51" s="177"/>
      <c r="KJH51" s="175"/>
      <c r="KJI51" s="146"/>
      <c r="KJJ51" s="147"/>
      <c r="KJK51" s="175"/>
      <c r="KJL51" s="175"/>
      <c r="KJM51" s="175"/>
      <c r="KJN51" s="175"/>
      <c r="KJO51" s="175"/>
      <c r="KJP51" s="177"/>
      <c r="KJQ51" s="175"/>
      <c r="KJR51" s="146"/>
      <c r="KJS51" s="147"/>
      <c r="KJT51" s="175"/>
      <c r="KJU51" s="175"/>
      <c r="KJV51" s="175"/>
      <c r="KJW51" s="175"/>
      <c r="KJX51" s="175"/>
      <c r="KJY51" s="177"/>
      <c r="KJZ51" s="175"/>
      <c r="KKA51" s="146"/>
      <c r="KKB51" s="147"/>
      <c r="KKC51" s="175"/>
      <c r="KKD51" s="175"/>
      <c r="KKE51" s="175"/>
      <c r="KKF51" s="175"/>
      <c r="KKG51" s="175"/>
      <c r="KKH51" s="177"/>
      <c r="KKI51" s="175"/>
      <c r="KKJ51" s="146"/>
      <c r="KKK51" s="147"/>
      <c r="KKL51" s="175"/>
      <c r="KKM51" s="175"/>
      <c r="KKN51" s="175"/>
      <c r="KKO51" s="175"/>
      <c r="KKP51" s="175"/>
      <c r="KKQ51" s="177"/>
      <c r="KKR51" s="175"/>
      <c r="KKS51" s="146"/>
      <c r="KKT51" s="147"/>
      <c r="KKU51" s="175"/>
      <c r="KKV51" s="175"/>
      <c r="KKW51" s="175"/>
      <c r="KKX51" s="175"/>
      <c r="KKY51" s="175"/>
      <c r="KKZ51" s="177"/>
      <c r="KLA51" s="175"/>
      <c r="KLB51" s="146"/>
      <c r="KLC51" s="147"/>
      <c r="KLD51" s="175"/>
      <c r="KLE51" s="175"/>
      <c r="KLF51" s="175"/>
      <c r="KLG51" s="175"/>
      <c r="KLH51" s="175"/>
      <c r="KLI51" s="177"/>
      <c r="KLJ51" s="175"/>
      <c r="KLK51" s="146"/>
      <c r="KLL51" s="147"/>
      <c r="KLM51" s="175"/>
      <c r="KLN51" s="175"/>
      <c r="KLO51" s="175"/>
      <c r="KLP51" s="175"/>
      <c r="KLQ51" s="175"/>
      <c r="KLR51" s="177"/>
      <c r="KLS51" s="175"/>
      <c r="KLT51" s="146"/>
      <c r="KLU51" s="147"/>
      <c r="KLV51" s="175"/>
      <c r="KLW51" s="175"/>
      <c r="KLX51" s="175"/>
      <c r="KLY51" s="175"/>
      <c r="KLZ51" s="175"/>
      <c r="KMA51" s="177"/>
      <c r="KMB51" s="175"/>
      <c r="KMC51" s="146"/>
      <c r="KMD51" s="147"/>
      <c r="KME51" s="175"/>
      <c r="KMF51" s="175"/>
      <c r="KMG51" s="175"/>
      <c r="KMH51" s="175"/>
      <c r="KMI51" s="175"/>
      <c r="KMJ51" s="177"/>
      <c r="KMK51" s="175"/>
      <c r="KML51" s="146"/>
      <c r="KMM51" s="147"/>
      <c r="KMN51" s="175"/>
      <c r="KMO51" s="175"/>
      <c r="KMP51" s="175"/>
      <c r="KMQ51" s="175"/>
      <c r="KMR51" s="175"/>
      <c r="KMS51" s="177"/>
      <c r="KMT51" s="175"/>
      <c r="KMU51" s="146"/>
      <c r="KMV51" s="147"/>
      <c r="KMW51" s="175"/>
      <c r="KMX51" s="175"/>
      <c r="KMY51" s="175"/>
      <c r="KMZ51" s="175"/>
      <c r="KNA51" s="175"/>
      <c r="KNB51" s="177"/>
      <c r="KNC51" s="175"/>
      <c r="KND51" s="146"/>
      <c r="KNE51" s="147"/>
      <c r="KNF51" s="175"/>
      <c r="KNG51" s="175"/>
      <c r="KNH51" s="175"/>
      <c r="KNI51" s="175"/>
      <c r="KNJ51" s="175"/>
      <c r="KNK51" s="177"/>
      <c r="KNL51" s="175"/>
      <c r="KNM51" s="146"/>
      <c r="KNN51" s="147"/>
      <c r="KNO51" s="175"/>
      <c r="KNP51" s="175"/>
      <c r="KNQ51" s="175"/>
      <c r="KNR51" s="175"/>
      <c r="KNS51" s="175"/>
      <c r="KNT51" s="177"/>
      <c r="KNU51" s="175"/>
      <c r="KNV51" s="146"/>
      <c r="KNW51" s="147"/>
      <c r="KNX51" s="175"/>
      <c r="KNY51" s="175"/>
      <c r="KNZ51" s="175"/>
      <c r="KOA51" s="175"/>
      <c r="KOB51" s="175"/>
      <c r="KOC51" s="177"/>
      <c r="KOD51" s="175"/>
      <c r="KOE51" s="146"/>
      <c r="KOF51" s="147"/>
      <c r="KOG51" s="175"/>
      <c r="KOH51" s="175"/>
      <c r="KOI51" s="175"/>
      <c r="KOJ51" s="175"/>
      <c r="KOK51" s="175"/>
      <c r="KOL51" s="177"/>
      <c r="KOM51" s="175"/>
      <c r="KON51" s="146"/>
      <c r="KOO51" s="147"/>
      <c r="KOP51" s="175"/>
      <c r="KOQ51" s="175"/>
      <c r="KOR51" s="175"/>
      <c r="KOS51" s="175"/>
      <c r="KOT51" s="175"/>
      <c r="KOU51" s="177"/>
      <c r="KOV51" s="175"/>
      <c r="KOW51" s="146"/>
      <c r="KOX51" s="147"/>
      <c r="KOY51" s="175"/>
      <c r="KOZ51" s="175"/>
      <c r="KPA51" s="175"/>
      <c r="KPB51" s="175"/>
      <c r="KPC51" s="175"/>
      <c r="KPD51" s="177"/>
      <c r="KPE51" s="175"/>
      <c r="KPF51" s="146"/>
      <c r="KPG51" s="147"/>
      <c r="KPH51" s="175"/>
      <c r="KPI51" s="175"/>
      <c r="KPJ51" s="175"/>
      <c r="KPK51" s="175"/>
      <c r="KPL51" s="175"/>
      <c r="KPM51" s="177"/>
      <c r="KPN51" s="175"/>
      <c r="KPO51" s="146"/>
      <c r="KPP51" s="147"/>
      <c r="KPQ51" s="175"/>
      <c r="KPR51" s="175"/>
      <c r="KPS51" s="175"/>
      <c r="KPT51" s="175"/>
      <c r="KPU51" s="175"/>
      <c r="KPV51" s="177"/>
      <c r="KPW51" s="175"/>
      <c r="KPX51" s="146"/>
      <c r="KPY51" s="147"/>
      <c r="KPZ51" s="175"/>
      <c r="KQA51" s="175"/>
      <c r="KQB51" s="175"/>
      <c r="KQC51" s="175"/>
      <c r="KQD51" s="175"/>
      <c r="KQE51" s="177"/>
      <c r="KQF51" s="175"/>
      <c r="KQG51" s="146"/>
      <c r="KQH51" s="147"/>
      <c r="KQI51" s="175"/>
      <c r="KQJ51" s="175"/>
      <c r="KQK51" s="175"/>
      <c r="KQL51" s="175"/>
      <c r="KQM51" s="175"/>
      <c r="KQN51" s="177"/>
      <c r="KQO51" s="175"/>
      <c r="KQP51" s="146"/>
      <c r="KQQ51" s="147"/>
      <c r="KQR51" s="175"/>
      <c r="KQS51" s="175"/>
      <c r="KQT51" s="175"/>
      <c r="KQU51" s="175"/>
      <c r="KQV51" s="175"/>
      <c r="KQW51" s="177"/>
      <c r="KQX51" s="175"/>
      <c r="KQY51" s="146"/>
      <c r="KQZ51" s="147"/>
      <c r="KRA51" s="175"/>
      <c r="KRB51" s="175"/>
      <c r="KRC51" s="175"/>
      <c r="KRD51" s="175"/>
      <c r="KRE51" s="175"/>
      <c r="KRF51" s="177"/>
      <c r="KRG51" s="175"/>
      <c r="KRH51" s="146"/>
      <c r="KRI51" s="147"/>
      <c r="KRJ51" s="175"/>
      <c r="KRK51" s="175"/>
      <c r="KRL51" s="175"/>
      <c r="KRM51" s="175"/>
      <c r="KRN51" s="175"/>
      <c r="KRO51" s="177"/>
      <c r="KRP51" s="175"/>
      <c r="KRQ51" s="146"/>
      <c r="KRR51" s="147"/>
      <c r="KRS51" s="175"/>
      <c r="KRT51" s="175"/>
      <c r="KRU51" s="175"/>
      <c r="KRV51" s="175"/>
      <c r="KRW51" s="175"/>
      <c r="KRX51" s="177"/>
      <c r="KRY51" s="175"/>
      <c r="KRZ51" s="146"/>
      <c r="KSA51" s="147"/>
      <c r="KSB51" s="175"/>
      <c r="KSC51" s="175"/>
      <c r="KSD51" s="175"/>
      <c r="KSE51" s="175"/>
      <c r="KSF51" s="175"/>
      <c r="KSG51" s="177"/>
      <c r="KSH51" s="175"/>
      <c r="KSI51" s="146"/>
      <c r="KSJ51" s="147"/>
      <c r="KSK51" s="175"/>
      <c r="KSL51" s="175"/>
      <c r="KSM51" s="175"/>
      <c r="KSN51" s="175"/>
      <c r="KSO51" s="175"/>
      <c r="KSP51" s="177"/>
      <c r="KSQ51" s="175"/>
      <c r="KSR51" s="146"/>
      <c r="KSS51" s="147"/>
      <c r="KST51" s="175"/>
      <c r="KSU51" s="175"/>
      <c r="KSV51" s="175"/>
      <c r="KSW51" s="175"/>
      <c r="KSX51" s="175"/>
      <c r="KSY51" s="177"/>
      <c r="KSZ51" s="175"/>
      <c r="KTA51" s="146"/>
      <c r="KTB51" s="147"/>
      <c r="KTC51" s="175"/>
      <c r="KTD51" s="175"/>
      <c r="KTE51" s="175"/>
      <c r="KTF51" s="175"/>
      <c r="KTG51" s="175"/>
      <c r="KTH51" s="177"/>
      <c r="KTI51" s="175"/>
      <c r="KTJ51" s="146"/>
      <c r="KTK51" s="147"/>
      <c r="KTL51" s="175"/>
      <c r="KTM51" s="175"/>
      <c r="KTN51" s="175"/>
      <c r="KTO51" s="175"/>
      <c r="KTP51" s="175"/>
      <c r="KTQ51" s="177"/>
      <c r="KTR51" s="175"/>
      <c r="KTS51" s="146"/>
      <c r="KTT51" s="147"/>
      <c r="KTU51" s="175"/>
      <c r="KTV51" s="175"/>
      <c r="KTW51" s="175"/>
      <c r="KTX51" s="175"/>
      <c r="KTY51" s="175"/>
      <c r="KTZ51" s="177"/>
      <c r="KUA51" s="175"/>
      <c r="KUB51" s="146"/>
      <c r="KUC51" s="147"/>
      <c r="KUD51" s="175"/>
      <c r="KUE51" s="175"/>
      <c r="KUF51" s="175"/>
      <c r="KUG51" s="175"/>
      <c r="KUH51" s="175"/>
      <c r="KUI51" s="177"/>
      <c r="KUJ51" s="175"/>
      <c r="KUK51" s="146"/>
      <c r="KUL51" s="147"/>
      <c r="KUM51" s="175"/>
      <c r="KUN51" s="175"/>
      <c r="KUO51" s="175"/>
      <c r="KUP51" s="175"/>
      <c r="KUQ51" s="175"/>
      <c r="KUR51" s="177"/>
      <c r="KUS51" s="175"/>
      <c r="KUT51" s="146"/>
      <c r="KUU51" s="147"/>
      <c r="KUV51" s="175"/>
      <c r="KUW51" s="175"/>
      <c r="KUX51" s="175"/>
      <c r="KUY51" s="175"/>
      <c r="KUZ51" s="175"/>
      <c r="KVA51" s="177"/>
      <c r="KVB51" s="175"/>
      <c r="KVC51" s="146"/>
      <c r="KVD51" s="147"/>
      <c r="KVE51" s="175"/>
      <c r="KVF51" s="175"/>
      <c r="KVG51" s="175"/>
      <c r="KVH51" s="175"/>
      <c r="KVI51" s="175"/>
      <c r="KVJ51" s="177"/>
      <c r="KVK51" s="175"/>
      <c r="KVL51" s="146"/>
      <c r="KVM51" s="147"/>
      <c r="KVN51" s="175"/>
      <c r="KVO51" s="175"/>
      <c r="KVP51" s="175"/>
      <c r="KVQ51" s="175"/>
      <c r="KVR51" s="175"/>
      <c r="KVS51" s="177"/>
      <c r="KVT51" s="175"/>
      <c r="KVU51" s="146"/>
      <c r="KVV51" s="147"/>
      <c r="KVW51" s="175"/>
      <c r="KVX51" s="175"/>
      <c r="KVY51" s="175"/>
      <c r="KVZ51" s="175"/>
      <c r="KWA51" s="175"/>
      <c r="KWB51" s="177"/>
      <c r="KWC51" s="175"/>
      <c r="KWD51" s="146"/>
      <c r="KWE51" s="147"/>
      <c r="KWF51" s="175"/>
      <c r="KWG51" s="175"/>
      <c r="KWH51" s="175"/>
      <c r="KWI51" s="175"/>
      <c r="KWJ51" s="175"/>
      <c r="KWK51" s="177"/>
      <c r="KWL51" s="175"/>
      <c r="KWM51" s="146"/>
      <c r="KWN51" s="147"/>
      <c r="KWO51" s="175"/>
      <c r="KWP51" s="175"/>
      <c r="KWQ51" s="175"/>
      <c r="KWR51" s="175"/>
      <c r="KWS51" s="175"/>
      <c r="KWT51" s="177"/>
      <c r="KWU51" s="175"/>
      <c r="KWV51" s="146"/>
      <c r="KWW51" s="147"/>
      <c r="KWX51" s="175"/>
      <c r="KWY51" s="175"/>
      <c r="KWZ51" s="175"/>
      <c r="KXA51" s="175"/>
      <c r="KXB51" s="175"/>
      <c r="KXC51" s="177"/>
      <c r="KXD51" s="175"/>
      <c r="KXE51" s="146"/>
      <c r="KXF51" s="147"/>
      <c r="KXG51" s="175"/>
      <c r="KXH51" s="175"/>
      <c r="KXI51" s="175"/>
      <c r="KXJ51" s="175"/>
      <c r="KXK51" s="175"/>
      <c r="KXL51" s="177"/>
      <c r="KXM51" s="175"/>
      <c r="KXN51" s="146"/>
      <c r="KXO51" s="147"/>
      <c r="KXP51" s="175"/>
      <c r="KXQ51" s="175"/>
      <c r="KXR51" s="175"/>
      <c r="KXS51" s="175"/>
      <c r="KXT51" s="175"/>
      <c r="KXU51" s="177"/>
      <c r="KXV51" s="175"/>
      <c r="KXW51" s="146"/>
      <c r="KXX51" s="147"/>
      <c r="KXY51" s="175"/>
      <c r="KXZ51" s="175"/>
      <c r="KYA51" s="175"/>
      <c r="KYB51" s="175"/>
      <c r="KYC51" s="175"/>
      <c r="KYD51" s="177"/>
      <c r="KYE51" s="175"/>
      <c r="KYF51" s="146"/>
      <c r="KYG51" s="147"/>
      <c r="KYH51" s="175"/>
      <c r="KYI51" s="175"/>
      <c r="KYJ51" s="175"/>
      <c r="KYK51" s="175"/>
      <c r="KYL51" s="175"/>
      <c r="KYM51" s="177"/>
      <c r="KYN51" s="175"/>
      <c r="KYO51" s="146"/>
      <c r="KYP51" s="147"/>
      <c r="KYQ51" s="175"/>
      <c r="KYR51" s="175"/>
      <c r="KYS51" s="175"/>
      <c r="KYT51" s="175"/>
      <c r="KYU51" s="175"/>
      <c r="KYV51" s="177"/>
      <c r="KYW51" s="175"/>
      <c r="KYX51" s="146"/>
      <c r="KYY51" s="147"/>
      <c r="KYZ51" s="175"/>
      <c r="KZA51" s="175"/>
      <c r="KZB51" s="175"/>
      <c r="KZC51" s="175"/>
      <c r="KZD51" s="175"/>
      <c r="KZE51" s="177"/>
      <c r="KZF51" s="175"/>
      <c r="KZG51" s="146"/>
      <c r="KZH51" s="147"/>
      <c r="KZI51" s="175"/>
      <c r="KZJ51" s="175"/>
      <c r="KZK51" s="175"/>
      <c r="KZL51" s="175"/>
      <c r="KZM51" s="175"/>
      <c r="KZN51" s="177"/>
      <c r="KZO51" s="175"/>
      <c r="KZP51" s="146"/>
      <c r="KZQ51" s="147"/>
      <c r="KZR51" s="175"/>
      <c r="KZS51" s="175"/>
      <c r="KZT51" s="175"/>
      <c r="KZU51" s="175"/>
      <c r="KZV51" s="175"/>
      <c r="KZW51" s="177"/>
      <c r="KZX51" s="175"/>
      <c r="KZY51" s="146"/>
      <c r="KZZ51" s="147"/>
      <c r="LAA51" s="175"/>
      <c r="LAB51" s="175"/>
      <c r="LAC51" s="175"/>
      <c r="LAD51" s="175"/>
      <c r="LAE51" s="175"/>
      <c r="LAF51" s="177"/>
      <c r="LAG51" s="175"/>
      <c r="LAH51" s="146"/>
      <c r="LAI51" s="147"/>
      <c r="LAJ51" s="175"/>
      <c r="LAK51" s="175"/>
      <c r="LAL51" s="175"/>
      <c r="LAM51" s="175"/>
      <c r="LAN51" s="175"/>
      <c r="LAO51" s="177"/>
      <c r="LAP51" s="175"/>
      <c r="LAQ51" s="146"/>
      <c r="LAR51" s="147"/>
      <c r="LAS51" s="175"/>
      <c r="LAT51" s="175"/>
      <c r="LAU51" s="175"/>
      <c r="LAV51" s="175"/>
      <c r="LAW51" s="175"/>
      <c r="LAX51" s="177"/>
      <c r="LAY51" s="175"/>
      <c r="LAZ51" s="146"/>
      <c r="LBA51" s="147"/>
      <c r="LBB51" s="175"/>
      <c r="LBC51" s="175"/>
      <c r="LBD51" s="175"/>
      <c r="LBE51" s="175"/>
      <c r="LBF51" s="175"/>
      <c r="LBG51" s="177"/>
      <c r="LBH51" s="175"/>
      <c r="LBI51" s="146"/>
      <c r="LBJ51" s="147"/>
      <c r="LBK51" s="175"/>
      <c r="LBL51" s="175"/>
      <c r="LBM51" s="175"/>
      <c r="LBN51" s="175"/>
      <c r="LBO51" s="175"/>
      <c r="LBP51" s="177"/>
      <c r="LBQ51" s="175"/>
      <c r="LBR51" s="146"/>
      <c r="LBS51" s="147"/>
      <c r="LBT51" s="175"/>
      <c r="LBU51" s="175"/>
      <c r="LBV51" s="175"/>
      <c r="LBW51" s="175"/>
      <c r="LBX51" s="175"/>
      <c r="LBY51" s="177"/>
      <c r="LBZ51" s="175"/>
      <c r="LCA51" s="146"/>
      <c r="LCB51" s="147"/>
      <c r="LCC51" s="175"/>
      <c r="LCD51" s="175"/>
      <c r="LCE51" s="175"/>
      <c r="LCF51" s="175"/>
      <c r="LCG51" s="175"/>
      <c r="LCH51" s="177"/>
      <c r="LCI51" s="175"/>
      <c r="LCJ51" s="146"/>
      <c r="LCK51" s="147"/>
      <c r="LCL51" s="175"/>
      <c r="LCM51" s="175"/>
      <c r="LCN51" s="175"/>
      <c r="LCO51" s="175"/>
      <c r="LCP51" s="175"/>
      <c r="LCQ51" s="177"/>
      <c r="LCR51" s="175"/>
      <c r="LCS51" s="146"/>
      <c r="LCT51" s="147"/>
      <c r="LCU51" s="175"/>
      <c r="LCV51" s="175"/>
      <c r="LCW51" s="175"/>
      <c r="LCX51" s="175"/>
      <c r="LCY51" s="175"/>
      <c r="LCZ51" s="177"/>
      <c r="LDA51" s="175"/>
      <c r="LDB51" s="146"/>
      <c r="LDC51" s="147"/>
      <c r="LDD51" s="175"/>
      <c r="LDE51" s="175"/>
      <c r="LDF51" s="175"/>
      <c r="LDG51" s="175"/>
      <c r="LDH51" s="175"/>
      <c r="LDI51" s="177"/>
      <c r="LDJ51" s="175"/>
      <c r="LDK51" s="146"/>
      <c r="LDL51" s="147"/>
      <c r="LDM51" s="175"/>
      <c r="LDN51" s="175"/>
      <c r="LDO51" s="175"/>
      <c r="LDP51" s="175"/>
      <c r="LDQ51" s="175"/>
      <c r="LDR51" s="177"/>
      <c r="LDS51" s="175"/>
      <c r="LDT51" s="146"/>
      <c r="LDU51" s="147"/>
      <c r="LDV51" s="175"/>
      <c r="LDW51" s="175"/>
      <c r="LDX51" s="175"/>
      <c r="LDY51" s="175"/>
      <c r="LDZ51" s="175"/>
      <c r="LEA51" s="177"/>
      <c r="LEB51" s="175"/>
      <c r="LEC51" s="146"/>
      <c r="LED51" s="147"/>
      <c r="LEE51" s="175"/>
      <c r="LEF51" s="175"/>
      <c r="LEG51" s="175"/>
      <c r="LEH51" s="175"/>
      <c r="LEI51" s="175"/>
      <c r="LEJ51" s="177"/>
      <c r="LEK51" s="175"/>
      <c r="LEL51" s="146"/>
      <c r="LEM51" s="147"/>
      <c r="LEN51" s="175"/>
      <c r="LEO51" s="175"/>
      <c r="LEP51" s="175"/>
      <c r="LEQ51" s="175"/>
      <c r="LER51" s="175"/>
      <c r="LES51" s="177"/>
      <c r="LET51" s="175"/>
      <c r="LEU51" s="146"/>
      <c r="LEV51" s="147"/>
      <c r="LEW51" s="175"/>
      <c r="LEX51" s="175"/>
      <c r="LEY51" s="175"/>
      <c r="LEZ51" s="175"/>
      <c r="LFA51" s="175"/>
      <c r="LFB51" s="177"/>
      <c r="LFC51" s="175"/>
      <c r="LFD51" s="146"/>
      <c r="LFE51" s="147"/>
      <c r="LFF51" s="175"/>
      <c r="LFG51" s="175"/>
      <c r="LFH51" s="175"/>
      <c r="LFI51" s="175"/>
      <c r="LFJ51" s="175"/>
      <c r="LFK51" s="177"/>
      <c r="LFL51" s="175"/>
      <c r="LFM51" s="146"/>
      <c r="LFN51" s="147"/>
      <c r="LFO51" s="175"/>
      <c r="LFP51" s="175"/>
      <c r="LFQ51" s="175"/>
      <c r="LFR51" s="175"/>
      <c r="LFS51" s="175"/>
      <c r="LFT51" s="177"/>
      <c r="LFU51" s="175"/>
      <c r="LFV51" s="146"/>
      <c r="LFW51" s="147"/>
      <c r="LFX51" s="175"/>
      <c r="LFY51" s="175"/>
      <c r="LFZ51" s="175"/>
      <c r="LGA51" s="175"/>
      <c r="LGB51" s="175"/>
      <c r="LGC51" s="177"/>
      <c r="LGD51" s="175"/>
      <c r="LGE51" s="146"/>
      <c r="LGF51" s="147"/>
      <c r="LGG51" s="175"/>
      <c r="LGH51" s="175"/>
      <c r="LGI51" s="175"/>
      <c r="LGJ51" s="175"/>
      <c r="LGK51" s="175"/>
      <c r="LGL51" s="177"/>
      <c r="LGM51" s="175"/>
      <c r="LGN51" s="146"/>
      <c r="LGO51" s="147"/>
      <c r="LGP51" s="175"/>
      <c r="LGQ51" s="175"/>
      <c r="LGR51" s="175"/>
      <c r="LGS51" s="175"/>
      <c r="LGT51" s="175"/>
      <c r="LGU51" s="177"/>
      <c r="LGV51" s="175"/>
      <c r="LGW51" s="146"/>
      <c r="LGX51" s="147"/>
      <c r="LGY51" s="175"/>
      <c r="LGZ51" s="175"/>
      <c r="LHA51" s="175"/>
      <c r="LHB51" s="175"/>
      <c r="LHC51" s="175"/>
      <c r="LHD51" s="177"/>
      <c r="LHE51" s="175"/>
      <c r="LHF51" s="146"/>
      <c r="LHG51" s="147"/>
      <c r="LHH51" s="175"/>
      <c r="LHI51" s="175"/>
      <c r="LHJ51" s="175"/>
      <c r="LHK51" s="175"/>
      <c r="LHL51" s="175"/>
      <c r="LHM51" s="177"/>
      <c r="LHN51" s="175"/>
      <c r="LHO51" s="146"/>
      <c r="LHP51" s="147"/>
      <c r="LHQ51" s="175"/>
      <c r="LHR51" s="175"/>
      <c r="LHS51" s="175"/>
      <c r="LHT51" s="175"/>
      <c r="LHU51" s="175"/>
      <c r="LHV51" s="177"/>
      <c r="LHW51" s="175"/>
      <c r="LHX51" s="146"/>
      <c r="LHY51" s="147"/>
      <c r="LHZ51" s="175"/>
      <c r="LIA51" s="175"/>
      <c r="LIB51" s="175"/>
      <c r="LIC51" s="175"/>
      <c r="LID51" s="175"/>
      <c r="LIE51" s="177"/>
      <c r="LIF51" s="175"/>
      <c r="LIG51" s="146"/>
      <c r="LIH51" s="147"/>
      <c r="LII51" s="175"/>
      <c r="LIJ51" s="175"/>
      <c r="LIK51" s="175"/>
      <c r="LIL51" s="175"/>
      <c r="LIM51" s="175"/>
      <c r="LIN51" s="177"/>
      <c r="LIO51" s="175"/>
      <c r="LIP51" s="146"/>
      <c r="LIQ51" s="147"/>
      <c r="LIR51" s="175"/>
      <c r="LIS51" s="175"/>
      <c r="LIT51" s="175"/>
      <c r="LIU51" s="175"/>
      <c r="LIV51" s="175"/>
      <c r="LIW51" s="177"/>
      <c r="LIX51" s="175"/>
      <c r="LIY51" s="146"/>
      <c r="LIZ51" s="147"/>
      <c r="LJA51" s="175"/>
      <c r="LJB51" s="175"/>
      <c r="LJC51" s="175"/>
      <c r="LJD51" s="175"/>
      <c r="LJE51" s="175"/>
      <c r="LJF51" s="177"/>
      <c r="LJG51" s="175"/>
      <c r="LJH51" s="146"/>
      <c r="LJI51" s="147"/>
      <c r="LJJ51" s="175"/>
      <c r="LJK51" s="175"/>
      <c r="LJL51" s="175"/>
      <c r="LJM51" s="175"/>
      <c r="LJN51" s="175"/>
      <c r="LJO51" s="177"/>
      <c r="LJP51" s="175"/>
      <c r="LJQ51" s="146"/>
      <c r="LJR51" s="147"/>
      <c r="LJS51" s="175"/>
      <c r="LJT51" s="175"/>
      <c r="LJU51" s="175"/>
      <c r="LJV51" s="175"/>
      <c r="LJW51" s="175"/>
      <c r="LJX51" s="177"/>
      <c r="LJY51" s="175"/>
      <c r="LJZ51" s="146"/>
      <c r="LKA51" s="147"/>
      <c r="LKB51" s="175"/>
      <c r="LKC51" s="175"/>
      <c r="LKD51" s="175"/>
      <c r="LKE51" s="175"/>
      <c r="LKF51" s="175"/>
      <c r="LKG51" s="177"/>
      <c r="LKH51" s="175"/>
      <c r="LKI51" s="146"/>
      <c r="LKJ51" s="147"/>
      <c r="LKK51" s="175"/>
      <c r="LKL51" s="175"/>
      <c r="LKM51" s="175"/>
      <c r="LKN51" s="175"/>
      <c r="LKO51" s="175"/>
      <c r="LKP51" s="177"/>
      <c r="LKQ51" s="175"/>
      <c r="LKR51" s="146"/>
      <c r="LKS51" s="147"/>
      <c r="LKT51" s="175"/>
      <c r="LKU51" s="175"/>
      <c r="LKV51" s="175"/>
      <c r="LKW51" s="175"/>
      <c r="LKX51" s="175"/>
      <c r="LKY51" s="177"/>
      <c r="LKZ51" s="175"/>
      <c r="LLA51" s="146"/>
      <c r="LLB51" s="147"/>
      <c r="LLC51" s="175"/>
      <c r="LLD51" s="175"/>
      <c r="LLE51" s="175"/>
      <c r="LLF51" s="175"/>
      <c r="LLG51" s="175"/>
      <c r="LLH51" s="177"/>
      <c r="LLI51" s="175"/>
      <c r="LLJ51" s="146"/>
      <c r="LLK51" s="147"/>
      <c r="LLL51" s="175"/>
      <c r="LLM51" s="175"/>
      <c r="LLN51" s="175"/>
      <c r="LLO51" s="175"/>
      <c r="LLP51" s="175"/>
      <c r="LLQ51" s="177"/>
      <c r="LLR51" s="175"/>
      <c r="LLS51" s="146"/>
      <c r="LLT51" s="147"/>
      <c r="LLU51" s="175"/>
      <c r="LLV51" s="175"/>
      <c r="LLW51" s="175"/>
      <c r="LLX51" s="175"/>
      <c r="LLY51" s="175"/>
      <c r="LLZ51" s="177"/>
      <c r="LMA51" s="175"/>
      <c r="LMB51" s="146"/>
      <c r="LMC51" s="147"/>
      <c r="LMD51" s="175"/>
      <c r="LME51" s="175"/>
      <c r="LMF51" s="175"/>
      <c r="LMG51" s="175"/>
      <c r="LMH51" s="175"/>
      <c r="LMI51" s="177"/>
      <c r="LMJ51" s="175"/>
      <c r="LMK51" s="146"/>
      <c r="LML51" s="147"/>
      <c r="LMM51" s="175"/>
      <c r="LMN51" s="175"/>
      <c r="LMO51" s="175"/>
      <c r="LMP51" s="175"/>
      <c r="LMQ51" s="175"/>
      <c r="LMR51" s="177"/>
      <c r="LMS51" s="175"/>
      <c r="LMT51" s="146"/>
      <c r="LMU51" s="147"/>
      <c r="LMV51" s="175"/>
      <c r="LMW51" s="175"/>
      <c r="LMX51" s="175"/>
      <c r="LMY51" s="175"/>
      <c r="LMZ51" s="175"/>
      <c r="LNA51" s="177"/>
      <c r="LNB51" s="175"/>
      <c r="LNC51" s="146"/>
      <c r="LND51" s="147"/>
      <c r="LNE51" s="175"/>
      <c r="LNF51" s="175"/>
      <c r="LNG51" s="175"/>
      <c r="LNH51" s="175"/>
      <c r="LNI51" s="175"/>
      <c r="LNJ51" s="177"/>
      <c r="LNK51" s="175"/>
      <c r="LNL51" s="146"/>
      <c r="LNM51" s="147"/>
      <c r="LNN51" s="175"/>
      <c r="LNO51" s="175"/>
      <c r="LNP51" s="175"/>
      <c r="LNQ51" s="175"/>
      <c r="LNR51" s="175"/>
      <c r="LNS51" s="177"/>
      <c r="LNT51" s="175"/>
      <c r="LNU51" s="146"/>
      <c r="LNV51" s="147"/>
      <c r="LNW51" s="175"/>
      <c r="LNX51" s="175"/>
      <c r="LNY51" s="175"/>
      <c r="LNZ51" s="175"/>
      <c r="LOA51" s="175"/>
      <c r="LOB51" s="177"/>
      <c r="LOC51" s="175"/>
      <c r="LOD51" s="146"/>
      <c r="LOE51" s="147"/>
      <c r="LOF51" s="175"/>
      <c r="LOG51" s="175"/>
      <c r="LOH51" s="175"/>
      <c r="LOI51" s="175"/>
      <c r="LOJ51" s="175"/>
      <c r="LOK51" s="177"/>
      <c r="LOL51" s="175"/>
      <c r="LOM51" s="146"/>
      <c r="LON51" s="147"/>
      <c r="LOO51" s="175"/>
      <c r="LOP51" s="175"/>
      <c r="LOQ51" s="175"/>
      <c r="LOR51" s="175"/>
      <c r="LOS51" s="175"/>
      <c r="LOT51" s="177"/>
      <c r="LOU51" s="175"/>
      <c r="LOV51" s="146"/>
      <c r="LOW51" s="147"/>
      <c r="LOX51" s="175"/>
      <c r="LOY51" s="175"/>
      <c r="LOZ51" s="175"/>
      <c r="LPA51" s="175"/>
      <c r="LPB51" s="175"/>
      <c r="LPC51" s="177"/>
      <c r="LPD51" s="175"/>
      <c r="LPE51" s="146"/>
      <c r="LPF51" s="147"/>
      <c r="LPG51" s="175"/>
      <c r="LPH51" s="175"/>
      <c r="LPI51" s="175"/>
      <c r="LPJ51" s="175"/>
      <c r="LPK51" s="175"/>
      <c r="LPL51" s="177"/>
      <c r="LPM51" s="175"/>
      <c r="LPN51" s="146"/>
      <c r="LPO51" s="147"/>
      <c r="LPP51" s="175"/>
      <c r="LPQ51" s="175"/>
      <c r="LPR51" s="175"/>
      <c r="LPS51" s="175"/>
      <c r="LPT51" s="175"/>
      <c r="LPU51" s="177"/>
      <c r="LPV51" s="175"/>
      <c r="LPW51" s="146"/>
      <c r="LPX51" s="147"/>
      <c r="LPY51" s="175"/>
      <c r="LPZ51" s="175"/>
      <c r="LQA51" s="175"/>
      <c r="LQB51" s="175"/>
      <c r="LQC51" s="175"/>
      <c r="LQD51" s="177"/>
      <c r="LQE51" s="175"/>
      <c r="LQF51" s="146"/>
      <c r="LQG51" s="147"/>
      <c r="LQH51" s="175"/>
      <c r="LQI51" s="175"/>
      <c r="LQJ51" s="175"/>
      <c r="LQK51" s="175"/>
      <c r="LQL51" s="175"/>
      <c r="LQM51" s="177"/>
      <c r="LQN51" s="175"/>
      <c r="LQO51" s="146"/>
      <c r="LQP51" s="147"/>
      <c r="LQQ51" s="175"/>
      <c r="LQR51" s="175"/>
      <c r="LQS51" s="175"/>
      <c r="LQT51" s="175"/>
      <c r="LQU51" s="175"/>
      <c r="LQV51" s="177"/>
      <c r="LQW51" s="175"/>
      <c r="LQX51" s="146"/>
      <c r="LQY51" s="147"/>
      <c r="LQZ51" s="175"/>
      <c r="LRA51" s="175"/>
      <c r="LRB51" s="175"/>
      <c r="LRC51" s="175"/>
      <c r="LRD51" s="175"/>
      <c r="LRE51" s="177"/>
      <c r="LRF51" s="175"/>
      <c r="LRG51" s="146"/>
      <c r="LRH51" s="147"/>
      <c r="LRI51" s="175"/>
      <c r="LRJ51" s="175"/>
      <c r="LRK51" s="175"/>
      <c r="LRL51" s="175"/>
      <c r="LRM51" s="175"/>
      <c r="LRN51" s="177"/>
      <c r="LRO51" s="175"/>
      <c r="LRP51" s="146"/>
      <c r="LRQ51" s="147"/>
      <c r="LRR51" s="175"/>
      <c r="LRS51" s="175"/>
      <c r="LRT51" s="175"/>
      <c r="LRU51" s="175"/>
      <c r="LRV51" s="175"/>
      <c r="LRW51" s="177"/>
      <c r="LRX51" s="175"/>
      <c r="LRY51" s="146"/>
      <c r="LRZ51" s="147"/>
      <c r="LSA51" s="175"/>
      <c r="LSB51" s="175"/>
      <c r="LSC51" s="175"/>
      <c r="LSD51" s="175"/>
      <c r="LSE51" s="175"/>
      <c r="LSF51" s="177"/>
      <c r="LSG51" s="175"/>
      <c r="LSH51" s="146"/>
      <c r="LSI51" s="147"/>
      <c r="LSJ51" s="175"/>
      <c r="LSK51" s="175"/>
      <c r="LSL51" s="175"/>
      <c r="LSM51" s="175"/>
      <c r="LSN51" s="175"/>
      <c r="LSO51" s="177"/>
      <c r="LSP51" s="175"/>
      <c r="LSQ51" s="146"/>
      <c r="LSR51" s="147"/>
      <c r="LSS51" s="175"/>
      <c r="LST51" s="175"/>
      <c r="LSU51" s="175"/>
      <c r="LSV51" s="175"/>
      <c r="LSW51" s="175"/>
      <c r="LSX51" s="177"/>
      <c r="LSY51" s="175"/>
      <c r="LSZ51" s="146"/>
      <c r="LTA51" s="147"/>
      <c r="LTB51" s="175"/>
      <c r="LTC51" s="175"/>
      <c r="LTD51" s="175"/>
      <c r="LTE51" s="175"/>
      <c r="LTF51" s="175"/>
      <c r="LTG51" s="177"/>
      <c r="LTH51" s="175"/>
      <c r="LTI51" s="146"/>
      <c r="LTJ51" s="147"/>
      <c r="LTK51" s="175"/>
      <c r="LTL51" s="175"/>
      <c r="LTM51" s="175"/>
      <c r="LTN51" s="175"/>
      <c r="LTO51" s="175"/>
      <c r="LTP51" s="177"/>
      <c r="LTQ51" s="175"/>
      <c r="LTR51" s="146"/>
      <c r="LTS51" s="147"/>
      <c r="LTT51" s="175"/>
      <c r="LTU51" s="175"/>
      <c r="LTV51" s="175"/>
      <c r="LTW51" s="175"/>
      <c r="LTX51" s="175"/>
      <c r="LTY51" s="177"/>
      <c r="LTZ51" s="175"/>
      <c r="LUA51" s="146"/>
      <c r="LUB51" s="147"/>
      <c r="LUC51" s="175"/>
      <c r="LUD51" s="175"/>
      <c r="LUE51" s="175"/>
      <c r="LUF51" s="175"/>
      <c r="LUG51" s="175"/>
      <c r="LUH51" s="177"/>
      <c r="LUI51" s="175"/>
      <c r="LUJ51" s="146"/>
      <c r="LUK51" s="147"/>
      <c r="LUL51" s="175"/>
      <c r="LUM51" s="175"/>
      <c r="LUN51" s="175"/>
      <c r="LUO51" s="175"/>
      <c r="LUP51" s="175"/>
      <c r="LUQ51" s="177"/>
      <c r="LUR51" s="175"/>
      <c r="LUS51" s="146"/>
      <c r="LUT51" s="147"/>
      <c r="LUU51" s="175"/>
      <c r="LUV51" s="175"/>
      <c r="LUW51" s="175"/>
      <c r="LUX51" s="175"/>
      <c r="LUY51" s="175"/>
      <c r="LUZ51" s="177"/>
      <c r="LVA51" s="175"/>
      <c r="LVB51" s="146"/>
      <c r="LVC51" s="147"/>
      <c r="LVD51" s="175"/>
      <c r="LVE51" s="175"/>
      <c r="LVF51" s="175"/>
      <c r="LVG51" s="175"/>
      <c r="LVH51" s="175"/>
      <c r="LVI51" s="177"/>
      <c r="LVJ51" s="175"/>
      <c r="LVK51" s="146"/>
      <c r="LVL51" s="147"/>
      <c r="LVM51" s="175"/>
      <c r="LVN51" s="175"/>
      <c r="LVO51" s="175"/>
      <c r="LVP51" s="175"/>
      <c r="LVQ51" s="175"/>
      <c r="LVR51" s="177"/>
      <c r="LVS51" s="175"/>
      <c r="LVT51" s="146"/>
      <c r="LVU51" s="147"/>
      <c r="LVV51" s="175"/>
      <c r="LVW51" s="175"/>
      <c r="LVX51" s="175"/>
      <c r="LVY51" s="175"/>
      <c r="LVZ51" s="175"/>
      <c r="LWA51" s="177"/>
      <c r="LWB51" s="175"/>
      <c r="LWC51" s="146"/>
      <c r="LWD51" s="147"/>
      <c r="LWE51" s="175"/>
      <c r="LWF51" s="175"/>
      <c r="LWG51" s="175"/>
      <c r="LWH51" s="175"/>
      <c r="LWI51" s="175"/>
      <c r="LWJ51" s="177"/>
      <c r="LWK51" s="175"/>
      <c r="LWL51" s="146"/>
      <c r="LWM51" s="147"/>
      <c r="LWN51" s="175"/>
      <c r="LWO51" s="175"/>
      <c r="LWP51" s="175"/>
      <c r="LWQ51" s="175"/>
      <c r="LWR51" s="175"/>
      <c r="LWS51" s="177"/>
      <c r="LWT51" s="175"/>
      <c r="LWU51" s="146"/>
      <c r="LWV51" s="147"/>
      <c r="LWW51" s="175"/>
      <c r="LWX51" s="175"/>
      <c r="LWY51" s="175"/>
      <c r="LWZ51" s="175"/>
      <c r="LXA51" s="175"/>
      <c r="LXB51" s="177"/>
      <c r="LXC51" s="175"/>
      <c r="LXD51" s="146"/>
      <c r="LXE51" s="147"/>
      <c r="LXF51" s="175"/>
      <c r="LXG51" s="175"/>
      <c r="LXH51" s="175"/>
      <c r="LXI51" s="175"/>
      <c r="LXJ51" s="175"/>
      <c r="LXK51" s="177"/>
      <c r="LXL51" s="175"/>
      <c r="LXM51" s="146"/>
      <c r="LXN51" s="147"/>
      <c r="LXO51" s="175"/>
      <c r="LXP51" s="175"/>
      <c r="LXQ51" s="175"/>
      <c r="LXR51" s="175"/>
      <c r="LXS51" s="175"/>
      <c r="LXT51" s="177"/>
      <c r="LXU51" s="175"/>
      <c r="LXV51" s="146"/>
      <c r="LXW51" s="147"/>
      <c r="LXX51" s="175"/>
      <c r="LXY51" s="175"/>
      <c r="LXZ51" s="175"/>
      <c r="LYA51" s="175"/>
      <c r="LYB51" s="175"/>
      <c r="LYC51" s="177"/>
      <c r="LYD51" s="175"/>
      <c r="LYE51" s="146"/>
      <c r="LYF51" s="147"/>
      <c r="LYG51" s="175"/>
      <c r="LYH51" s="175"/>
      <c r="LYI51" s="175"/>
      <c r="LYJ51" s="175"/>
      <c r="LYK51" s="175"/>
      <c r="LYL51" s="177"/>
      <c r="LYM51" s="175"/>
      <c r="LYN51" s="146"/>
      <c r="LYO51" s="147"/>
      <c r="LYP51" s="175"/>
      <c r="LYQ51" s="175"/>
      <c r="LYR51" s="175"/>
      <c r="LYS51" s="175"/>
      <c r="LYT51" s="175"/>
      <c r="LYU51" s="177"/>
      <c r="LYV51" s="175"/>
      <c r="LYW51" s="146"/>
      <c r="LYX51" s="147"/>
      <c r="LYY51" s="175"/>
      <c r="LYZ51" s="175"/>
      <c r="LZA51" s="175"/>
      <c r="LZB51" s="175"/>
      <c r="LZC51" s="175"/>
      <c r="LZD51" s="177"/>
      <c r="LZE51" s="175"/>
      <c r="LZF51" s="146"/>
      <c r="LZG51" s="147"/>
      <c r="LZH51" s="175"/>
      <c r="LZI51" s="175"/>
      <c r="LZJ51" s="175"/>
      <c r="LZK51" s="175"/>
      <c r="LZL51" s="175"/>
      <c r="LZM51" s="177"/>
      <c r="LZN51" s="175"/>
      <c r="LZO51" s="146"/>
      <c r="LZP51" s="147"/>
      <c r="LZQ51" s="175"/>
      <c r="LZR51" s="175"/>
      <c r="LZS51" s="175"/>
      <c r="LZT51" s="175"/>
      <c r="LZU51" s="175"/>
      <c r="LZV51" s="177"/>
      <c r="LZW51" s="175"/>
      <c r="LZX51" s="146"/>
      <c r="LZY51" s="147"/>
      <c r="LZZ51" s="175"/>
      <c r="MAA51" s="175"/>
      <c r="MAB51" s="175"/>
      <c r="MAC51" s="175"/>
      <c r="MAD51" s="175"/>
      <c r="MAE51" s="177"/>
      <c r="MAF51" s="175"/>
      <c r="MAG51" s="146"/>
      <c r="MAH51" s="147"/>
      <c r="MAI51" s="175"/>
      <c r="MAJ51" s="175"/>
      <c r="MAK51" s="175"/>
      <c r="MAL51" s="175"/>
      <c r="MAM51" s="175"/>
      <c r="MAN51" s="177"/>
      <c r="MAO51" s="175"/>
      <c r="MAP51" s="146"/>
      <c r="MAQ51" s="147"/>
      <c r="MAR51" s="175"/>
      <c r="MAS51" s="175"/>
      <c r="MAT51" s="175"/>
      <c r="MAU51" s="175"/>
      <c r="MAV51" s="175"/>
      <c r="MAW51" s="177"/>
      <c r="MAX51" s="175"/>
      <c r="MAY51" s="146"/>
      <c r="MAZ51" s="147"/>
      <c r="MBA51" s="175"/>
      <c r="MBB51" s="175"/>
      <c r="MBC51" s="175"/>
      <c r="MBD51" s="175"/>
      <c r="MBE51" s="175"/>
      <c r="MBF51" s="177"/>
      <c r="MBG51" s="175"/>
      <c r="MBH51" s="146"/>
      <c r="MBI51" s="147"/>
      <c r="MBJ51" s="175"/>
      <c r="MBK51" s="175"/>
      <c r="MBL51" s="175"/>
      <c r="MBM51" s="175"/>
      <c r="MBN51" s="175"/>
      <c r="MBO51" s="177"/>
      <c r="MBP51" s="175"/>
      <c r="MBQ51" s="146"/>
      <c r="MBR51" s="147"/>
      <c r="MBS51" s="175"/>
      <c r="MBT51" s="175"/>
      <c r="MBU51" s="175"/>
      <c r="MBV51" s="175"/>
      <c r="MBW51" s="175"/>
      <c r="MBX51" s="177"/>
      <c r="MBY51" s="175"/>
      <c r="MBZ51" s="146"/>
      <c r="MCA51" s="147"/>
      <c r="MCB51" s="175"/>
      <c r="MCC51" s="175"/>
      <c r="MCD51" s="175"/>
      <c r="MCE51" s="175"/>
      <c r="MCF51" s="175"/>
      <c r="MCG51" s="177"/>
      <c r="MCH51" s="175"/>
      <c r="MCI51" s="146"/>
      <c r="MCJ51" s="147"/>
      <c r="MCK51" s="175"/>
      <c r="MCL51" s="175"/>
      <c r="MCM51" s="175"/>
      <c r="MCN51" s="175"/>
      <c r="MCO51" s="175"/>
      <c r="MCP51" s="177"/>
      <c r="MCQ51" s="175"/>
      <c r="MCR51" s="146"/>
      <c r="MCS51" s="147"/>
      <c r="MCT51" s="175"/>
      <c r="MCU51" s="175"/>
      <c r="MCV51" s="175"/>
      <c r="MCW51" s="175"/>
      <c r="MCX51" s="175"/>
      <c r="MCY51" s="177"/>
      <c r="MCZ51" s="175"/>
      <c r="MDA51" s="146"/>
      <c r="MDB51" s="147"/>
      <c r="MDC51" s="175"/>
      <c r="MDD51" s="175"/>
      <c r="MDE51" s="175"/>
      <c r="MDF51" s="175"/>
      <c r="MDG51" s="175"/>
      <c r="MDH51" s="177"/>
      <c r="MDI51" s="175"/>
      <c r="MDJ51" s="146"/>
      <c r="MDK51" s="147"/>
      <c r="MDL51" s="175"/>
      <c r="MDM51" s="175"/>
      <c r="MDN51" s="175"/>
      <c r="MDO51" s="175"/>
      <c r="MDP51" s="175"/>
      <c r="MDQ51" s="177"/>
      <c r="MDR51" s="175"/>
      <c r="MDS51" s="146"/>
      <c r="MDT51" s="147"/>
      <c r="MDU51" s="175"/>
      <c r="MDV51" s="175"/>
      <c r="MDW51" s="175"/>
      <c r="MDX51" s="175"/>
      <c r="MDY51" s="175"/>
      <c r="MDZ51" s="177"/>
      <c r="MEA51" s="175"/>
      <c r="MEB51" s="146"/>
      <c r="MEC51" s="147"/>
      <c r="MED51" s="175"/>
      <c r="MEE51" s="175"/>
      <c r="MEF51" s="175"/>
      <c r="MEG51" s="175"/>
      <c r="MEH51" s="175"/>
      <c r="MEI51" s="177"/>
      <c r="MEJ51" s="175"/>
      <c r="MEK51" s="146"/>
      <c r="MEL51" s="147"/>
      <c r="MEM51" s="175"/>
      <c r="MEN51" s="175"/>
      <c r="MEO51" s="175"/>
      <c r="MEP51" s="175"/>
      <c r="MEQ51" s="175"/>
      <c r="MER51" s="177"/>
      <c r="MES51" s="175"/>
      <c r="MET51" s="146"/>
      <c r="MEU51" s="147"/>
      <c r="MEV51" s="175"/>
      <c r="MEW51" s="175"/>
      <c r="MEX51" s="175"/>
      <c r="MEY51" s="175"/>
      <c r="MEZ51" s="175"/>
      <c r="MFA51" s="177"/>
      <c r="MFB51" s="175"/>
      <c r="MFC51" s="146"/>
      <c r="MFD51" s="147"/>
      <c r="MFE51" s="175"/>
      <c r="MFF51" s="175"/>
      <c r="MFG51" s="175"/>
      <c r="MFH51" s="175"/>
      <c r="MFI51" s="175"/>
      <c r="MFJ51" s="177"/>
      <c r="MFK51" s="175"/>
      <c r="MFL51" s="146"/>
      <c r="MFM51" s="147"/>
      <c r="MFN51" s="175"/>
      <c r="MFO51" s="175"/>
      <c r="MFP51" s="175"/>
      <c r="MFQ51" s="175"/>
      <c r="MFR51" s="175"/>
      <c r="MFS51" s="177"/>
      <c r="MFT51" s="175"/>
      <c r="MFU51" s="146"/>
      <c r="MFV51" s="147"/>
      <c r="MFW51" s="175"/>
      <c r="MFX51" s="175"/>
      <c r="MFY51" s="175"/>
      <c r="MFZ51" s="175"/>
      <c r="MGA51" s="175"/>
      <c r="MGB51" s="177"/>
      <c r="MGC51" s="175"/>
      <c r="MGD51" s="146"/>
      <c r="MGE51" s="147"/>
      <c r="MGF51" s="175"/>
      <c r="MGG51" s="175"/>
      <c r="MGH51" s="175"/>
      <c r="MGI51" s="175"/>
      <c r="MGJ51" s="175"/>
      <c r="MGK51" s="177"/>
      <c r="MGL51" s="175"/>
      <c r="MGM51" s="146"/>
      <c r="MGN51" s="147"/>
      <c r="MGO51" s="175"/>
      <c r="MGP51" s="175"/>
      <c r="MGQ51" s="175"/>
      <c r="MGR51" s="175"/>
      <c r="MGS51" s="175"/>
      <c r="MGT51" s="177"/>
      <c r="MGU51" s="175"/>
      <c r="MGV51" s="146"/>
      <c r="MGW51" s="147"/>
      <c r="MGX51" s="175"/>
      <c r="MGY51" s="175"/>
      <c r="MGZ51" s="175"/>
      <c r="MHA51" s="175"/>
      <c r="MHB51" s="175"/>
      <c r="MHC51" s="177"/>
      <c r="MHD51" s="175"/>
      <c r="MHE51" s="146"/>
      <c r="MHF51" s="147"/>
      <c r="MHG51" s="175"/>
      <c r="MHH51" s="175"/>
      <c r="MHI51" s="175"/>
      <c r="MHJ51" s="175"/>
      <c r="MHK51" s="175"/>
      <c r="MHL51" s="177"/>
      <c r="MHM51" s="175"/>
      <c r="MHN51" s="146"/>
      <c r="MHO51" s="147"/>
      <c r="MHP51" s="175"/>
      <c r="MHQ51" s="175"/>
      <c r="MHR51" s="175"/>
      <c r="MHS51" s="175"/>
      <c r="MHT51" s="175"/>
      <c r="MHU51" s="177"/>
      <c r="MHV51" s="175"/>
      <c r="MHW51" s="146"/>
      <c r="MHX51" s="147"/>
      <c r="MHY51" s="175"/>
      <c r="MHZ51" s="175"/>
      <c r="MIA51" s="175"/>
      <c r="MIB51" s="175"/>
      <c r="MIC51" s="175"/>
      <c r="MID51" s="177"/>
      <c r="MIE51" s="175"/>
      <c r="MIF51" s="146"/>
      <c r="MIG51" s="147"/>
      <c r="MIH51" s="175"/>
      <c r="MII51" s="175"/>
      <c r="MIJ51" s="175"/>
      <c r="MIK51" s="175"/>
      <c r="MIL51" s="175"/>
      <c r="MIM51" s="177"/>
      <c r="MIN51" s="175"/>
      <c r="MIO51" s="146"/>
      <c r="MIP51" s="147"/>
      <c r="MIQ51" s="175"/>
      <c r="MIR51" s="175"/>
      <c r="MIS51" s="175"/>
      <c r="MIT51" s="175"/>
      <c r="MIU51" s="175"/>
      <c r="MIV51" s="177"/>
      <c r="MIW51" s="175"/>
      <c r="MIX51" s="146"/>
      <c r="MIY51" s="147"/>
      <c r="MIZ51" s="175"/>
      <c r="MJA51" s="175"/>
      <c r="MJB51" s="175"/>
      <c r="MJC51" s="175"/>
      <c r="MJD51" s="175"/>
      <c r="MJE51" s="177"/>
      <c r="MJF51" s="175"/>
      <c r="MJG51" s="146"/>
      <c r="MJH51" s="147"/>
      <c r="MJI51" s="175"/>
      <c r="MJJ51" s="175"/>
      <c r="MJK51" s="175"/>
      <c r="MJL51" s="175"/>
      <c r="MJM51" s="175"/>
      <c r="MJN51" s="177"/>
      <c r="MJO51" s="175"/>
      <c r="MJP51" s="146"/>
      <c r="MJQ51" s="147"/>
      <c r="MJR51" s="175"/>
      <c r="MJS51" s="175"/>
      <c r="MJT51" s="175"/>
      <c r="MJU51" s="175"/>
      <c r="MJV51" s="175"/>
      <c r="MJW51" s="177"/>
      <c r="MJX51" s="175"/>
      <c r="MJY51" s="146"/>
      <c r="MJZ51" s="147"/>
      <c r="MKA51" s="175"/>
      <c r="MKB51" s="175"/>
      <c r="MKC51" s="175"/>
      <c r="MKD51" s="175"/>
      <c r="MKE51" s="175"/>
      <c r="MKF51" s="177"/>
      <c r="MKG51" s="175"/>
      <c r="MKH51" s="146"/>
      <c r="MKI51" s="147"/>
      <c r="MKJ51" s="175"/>
      <c r="MKK51" s="175"/>
      <c r="MKL51" s="175"/>
      <c r="MKM51" s="175"/>
      <c r="MKN51" s="175"/>
      <c r="MKO51" s="177"/>
      <c r="MKP51" s="175"/>
      <c r="MKQ51" s="146"/>
      <c r="MKR51" s="147"/>
      <c r="MKS51" s="175"/>
      <c r="MKT51" s="175"/>
      <c r="MKU51" s="175"/>
      <c r="MKV51" s="175"/>
      <c r="MKW51" s="175"/>
      <c r="MKX51" s="177"/>
      <c r="MKY51" s="175"/>
      <c r="MKZ51" s="146"/>
      <c r="MLA51" s="147"/>
      <c r="MLB51" s="175"/>
      <c r="MLC51" s="175"/>
      <c r="MLD51" s="175"/>
      <c r="MLE51" s="175"/>
      <c r="MLF51" s="175"/>
      <c r="MLG51" s="177"/>
      <c r="MLH51" s="175"/>
      <c r="MLI51" s="146"/>
      <c r="MLJ51" s="147"/>
      <c r="MLK51" s="175"/>
      <c r="MLL51" s="175"/>
      <c r="MLM51" s="175"/>
      <c r="MLN51" s="175"/>
      <c r="MLO51" s="175"/>
      <c r="MLP51" s="177"/>
      <c r="MLQ51" s="175"/>
      <c r="MLR51" s="146"/>
      <c r="MLS51" s="147"/>
      <c r="MLT51" s="175"/>
      <c r="MLU51" s="175"/>
      <c r="MLV51" s="175"/>
      <c r="MLW51" s="175"/>
      <c r="MLX51" s="175"/>
      <c r="MLY51" s="177"/>
      <c r="MLZ51" s="175"/>
      <c r="MMA51" s="146"/>
      <c r="MMB51" s="147"/>
      <c r="MMC51" s="175"/>
      <c r="MMD51" s="175"/>
      <c r="MME51" s="175"/>
      <c r="MMF51" s="175"/>
      <c r="MMG51" s="175"/>
      <c r="MMH51" s="177"/>
      <c r="MMI51" s="175"/>
      <c r="MMJ51" s="146"/>
      <c r="MMK51" s="147"/>
      <c r="MML51" s="175"/>
      <c r="MMM51" s="175"/>
      <c r="MMN51" s="175"/>
      <c r="MMO51" s="175"/>
      <c r="MMP51" s="175"/>
      <c r="MMQ51" s="177"/>
      <c r="MMR51" s="175"/>
      <c r="MMS51" s="146"/>
      <c r="MMT51" s="147"/>
      <c r="MMU51" s="175"/>
      <c r="MMV51" s="175"/>
      <c r="MMW51" s="175"/>
      <c r="MMX51" s="175"/>
      <c r="MMY51" s="175"/>
      <c r="MMZ51" s="177"/>
      <c r="MNA51" s="175"/>
      <c r="MNB51" s="146"/>
      <c r="MNC51" s="147"/>
      <c r="MND51" s="175"/>
      <c r="MNE51" s="175"/>
      <c r="MNF51" s="175"/>
      <c r="MNG51" s="175"/>
      <c r="MNH51" s="175"/>
      <c r="MNI51" s="177"/>
      <c r="MNJ51" s="175"/>
      <c r="MNK51" s="146"/>
      <c r="MNL51" s="147"/>
      <c r="MNM51" s="175"/>
      <c r="MNN51" s="175"/>
      <c r="MNO51" s="175"/>
      <c r="MNP51" s="175"/>
      <c r="MNQ51" s="175"/>
      <c r="MNR51" s="177"/>
      <c r="MNS51" s="175"/>
      <c r="MNT51" s="146"/>
      <c r="MNU51" s="147"/>
      <c r="MNV51" s="175"/>
      <c r="MNW51" s="175"/>
      <c r="MNX51" s="175"/>
      <c r="MNY51" s="175"/>
      <c r="MNZ51" s="175"/>
      <c r="MOA51" s="177"/>
      <c r="MOB51" s="175"/>
      <c r="MOC51" s="146"/>
      <c r="MOD51" s="147"/>
      <c r="MOE51" s="175"/>
      <c r="MOF51" s="175"/>
      <c r="MOG51" s="175"/>
      <c r="MOH51" s="175"/>
      <c r="MOI51" s="175"/>
      <c r="MOJ51" s="177"/>
      <c r="MOK51" s="175"/>
      <c r="MOL51" s="146"/>
      <c r="MOM51" s="147"/>
      <c r="MON51" s="175"/>
      <c r="MOO51" s="175"/>
      <c r="MOP51" s="175"/>
      <c r="MOQ51" s="175"/>
      <c r="MOR51" s="175"/>
      <c r="MOS51" s="177"/>
      <c r="MOT51" s="175"/>
      <c r="MOU51" s="146"/>
      <c r="MOV51" s="147"/>
      <c r="MOW51" s="175"/>
      <c r="MOX51" s="175"/>
      <c r="MOY51" s="175"/>
      <c r="MOZ51" s="175"/>
      <c r="MPA51" s="175"/>
      <c r="MPB51" s="177"/>
      <c r="MPC51" s="175"/>
      <c r="MPD51" s="146"/>
      <c r="MPE51" s="147"/>
      <c r="MPF51" s="175"/>
      <c r="MPG51" s="175"/>
      <c r="MPH51" s="175"/>
      <c r="MPI51" s="175"/>
      <c r="MPJ51" s="175"/>
      <c r="MPK51" s="177"/>
      <c r="MPL51" s="175"/>
      <c r="MPM51" s="146"/>
      <c r="MPN51" s="147"/>
      <c r="MPO51" s="175"/>
      <c r="MPP51" s="175"/>
      <c r="MPQ51" s="175"/>
      <c r="MPR51" s="175"/>
      <c r="MPS51" s="175"/>
      <c r="MPT51" s="177"/>
      <c r="MPU51" s="175"/>
      <c r="MPV51" s="146"/>
      <c r="MPW51" s="147"/>
      <c r="MPX51" s="175"/>
      <c r="MPY51" s="175"/>
      <c r="MPZ51" s="175"/>
      <c r="MQA51" s="175"/>
      <c r="MQB51" s="175"/>
      <c r="MQC51" s="177"/>
      <c r="MQD51" s="175"/>
      <c r="MQE51" s="146"/>
      <c r="MQF51" s="147"/>
      <c r="MQG51" s="175"/>
      <c r="MQH51" s="175"/>
      <c r="MQI51" s="175"/>
      <c r="MQJ51" s="175"/>
      <c r="MQK51" s="175"/>
      <c r="MQL51" s="177"/>
      <c r="MQM51" s="175"/>
      <c r="MQN51" s="146"/>
      <c r="MQO51" s="147"/>
      <c r="MQP51" s="175"/>
      <c r="MQQ51" s="175"/>
      <c r="MQR51" s="175"/>
      <c r="MQS51" s="175"/>
      <c r="MQT51" s="175"/>
      <c r="MQU51" s="177"/>
      <c r="MQV51" s="175"/>
      <c r="MQW51" s="146"/>
      <c r="MQX51" s="147"/>
      <c r="MQY51" s="175"/>
      <c r="MQZ51" s="175"/>
      <c r="MRA51" s="175"/>
      <c r="MRB51" s="175"/>
      <c r="MRC51" s="175"/>
      <c r="MRD51" s="177"/>
      <c r="MRE51" s="175"/>
      <c r="MRF51" s="146"/>
      <c r="MRG51" s="147"/>
      <c r="MRH51" s="175"/>
      <c r="MRI51" s="175"/>
      <c r="MRJ51" s="175"/>
      <c r="MRK51" s="175"/>
      <c r="MRL51" s="175"/>
      <c r="MRM51" s="177"/>
      <c r="MRN51" s="175"/>
      <c r="MRO51" s="146"/>
      <c r="MRP51" s="147"/>
      <c r="MRQ51" s="175"/>
      <c r="MRR51" s="175"/>
      <c r="MRS51" s="175"/>
      <c r="MRT51" s="175"/>
      <c r="MRU51" s="175"/>
      <c r="MRV51" s="177"/>
      <c r="MRW51" s="175"/>
      <c r="MRX51" s="146"/>
      <c r="MRY51" s="147"/>
      <c r="MRZ51" s="175"/>
      <c r="MSA51" s="175"/>
      <c r="MSB51" s="175"/>
      <c r="MSC51" s="175"/>
      <c r="MSD51" s="175"/>
      <c r="MSE51" s="177"/>
      <c r="MSF51" s="175"/>
      <c r="MSG51" s="146"/>
      <c r="MSH51" s="147"/>
      <c r="MSI51" s="175"/>
      <c r="MSJ51" s="175"/>
      <c r="MSK51" s="175"/>
      <c r="MSL51" s="175"/>
      <c r="MSM51" s="175"/>
      <c r="MSN51" s="177"/>
      <c r="MSO51" s="175"/>
      <c r="MSP51" s="146"/>
      <c r="MSQ51" s="147"/>
      <c r="MSR51" s="175"/>
      <c r="MSS51" s="175"/>
      <c r="MST51" s="175"/>
      <c r="MSU51" s="175"/>
      <c r="MSV51" s="175"/>
      <c r="MSW51" s="177"/>
      <c r="MSX51" s="175"/>
      <c r="MSY51" s="146"/>
      <c r="MSZ51" s="147"/>
      <c r="MTA51" s="175"/>
      <c r="MTB51" s="175"/>
      <c r="MTC51" s="175"/>
      <c r="MTD51" s="175"/>
      <c r="MTE51" s="175"/>
      <c r="MTF51" s="177"/>
      <c r="MTG51" s="175"/>
      <c r="MTH51" s="146"/>
      <c r="MTI51" s="147"/>
      <c r="MTJ51" s="175"/>
      <c r="MTK51" s="175"/>
      <c r="MTL51" s="175"/>
      <c r="MTM51" s="175"/>
      <c r="MTN51" s="175"/>
      <c r="MTO51" s="177"/>
      <c r="MTP51" s="175"/>
      <c r="MTQ51" s="146"/>
      <c r="MTR51" s="147"/>
      <c r="MTS51" s="175"/>
      <c r="MTT51" s="175"/>
      <c r="MTU51" s="175"/>
      <c r="MTV51" s="175"/>
      <c r="MTW51" s="175"/>
      <c r="MTX51" s="177"/>
      <c r="MTY51" s="175"/>
      <c r="MTZ51" s="146"/>
      <c r="MUA51" s="147"/>
      <c r="MUB51" s="175"/>
      <c r="MUC51" s="175"/>
      <c r="MUD51" s="175"/>
      <c r="MUE51" s="175"/>
      <c r="MUF51" s="175"/>
      <c r="MUG51" s="177"/>
      <c r="MUH51" s="175"/>
      <c r="MUI51" s="146"/>
      <c r="MUJ51" s="147"/>
      <c r="MUK51" s="175"/>
      <c r="MUL51" s="175"/>
      <c r="MUM51" s="175"/>
      <c r="MUN51" s="175"/>
      <c r="MUO51" s="175"/>
      <c r="MUP51" s="177"/>
      <c r="MUQ51" s="175"/>
      <c r="MUR51" s="146"/>
      <c r="MUS51" s="147"/>
      <c r="MUT51" s="175"/>
      <c r="MUU51" s="175"/>
      <c r="MUV51" s="175"/>
      <c r="MUW51" s="175"/>
      <c r="MUX51" s="175"/>
      <c r="MUY51" s="177"/>
      <c r="MUZ51" s="175"/>
      <c r="MVA51" s="146"/>
      <c r="MVB51" s="147"/>
      <c r="MVC51" s="175"/>
      <c r="MVD51" s="175"/>
      <c r="MVE51" s="175"/>
      <c r="MVF51" s="175"/>
      <c r="MVG51" s="175"/>
      <c r="MVH51" s="177"/>
      <c r="MVI51" s="175"/>
      <c r="MVJ51" s="146"/>
      <c r="MVK51" s="147"/>
      <c r="MVL51" s="175"/>
      <c r="MVM51" s="175"/>
      <c r="MVN51" s="175"/>
      <c r="MVO51" s="175"/>
      <c r="MVP51" s="175"/>
      <c r="MVQ51" s="177"/>
      <c r="MVR51" s="175"/>
      <c r="MVS51" s="146"/>
      <c r="MVT51" s="147"/>
      <c r="MVU51" s="175"/>
      <c r="MVV51" s="175"/>
      <c r="MVW51" s="175"/>
      <c r="MVX51" s="175"/>
      <c r="MVY51" s="175"/>
      <c r="MVZ51" s="177"/>
      <c r="MWA51" s="175"/>
      <c r="MWB51" s="146"/>
      <c r="MWC51" s="147"/>
      <c r="MWD51" s="175"/>
      <c r="MWE51" s="175"/>
      <c r="MWF51" s="175"/>
      <c r="MWG51" s="175"/>
      <c r="MWH51" s="175"/>
      <c r="MWI51" s="177"/>
      <c r="MWJ51" s="175"/>
      <c r="MWK51" s="146"/>
      <c r="MWL51" s="147"/>
      <c r="MWM51" s="175"/>
      <c r="MWN51" s="175"/>
      <c r="MWO51" s="175"/>
      <c r="MWP51" s="175"/>
      <c r="MWQ51" s="175"/>
      <c r="MWR51" s="177"/>
      <c r="MWS51" s="175"/>
      <c r="MWT51" s="146"/>
      <c r="MWU51" s="147"/>
      <c r="MWV51" s="175"/>
      <c r="MWW51" s="175"/>
      <c r="MWX51" s="175"/>
      <c r="MWY51" s="175"/>
      <c r="MWZ51" s="175"/>
      <c r="MXA51" s="177"/>
      <c r="MXB51" s="175"/>
      <c r="MXC51" s="146"/>
      <c r="MXD51" s="147"/>
      <c r="MXE51" s="175"/>
      <c r="MXF51" s="175"/>
      <c r="MXG51" s="175"/>
      <c r="MXH51" s="175"/>
      <c r="MXI51" s="175"/>
      <c r="MXJ51" s="177"/>
      <c r="MXK51" s="175"/>
      <c r="MXL51" s="146"/>
      <c r="MXM51" s="147"/>
      <c r="MXN51" s="175"/>
      <c r="MXO51" s="175"/>
      <c r="MXP51" s="175"/>
      <c r="MXQ51" s="175"/>
      <c r="MXR51" s="175"/>
      <c r="MXS51" s="177"/>
      <c r="MXT51" s="175"/>
      <c r="MXU51" s="146"/>
      <c r="MXV51" s="147"/>
      <c r="MXW51" s="175"/>
      <c r="MXX51" s="175"/>
      <c r="MXY51" s="175"/>
      <c r="MXZ51" s="175"/>
      <c r="MYA51" s="175"/>
      <c r="MYB51" s="177"/>
      <c r="MYC51" s="175"/>
      <c r="MYD51" s="146"/>
      <c r="MYE51" s="147"/>
      <c r="MYF51" s="175"/>
      <c r="MYG51" s="175"/>
      <c r="MYH51" s="175"/>
      <c r="MYI51" s="175"/>
      <c r="MYJ51" s="175"/>
      <c r="MYK51" s="177"/>
      <c r="MYL51" s="175"/>
      <c r="MYM51" s="146"/>
      <c r="MYN51" s="147"/>
      <c r="MYO51" s="175"/>
      <c r="MYP51" s="175"/>
      <c r="MYQ51" s="175"/>
      <c r="MYR51" s="175"/>
      <c r="MYS51" s="175"/>
      <c r="MYT51" s="177"/>
      <c r="MYU51" s="175"/>
      <c r="MYV51" s="146"/>
      <c r="MYW51" s="147"/>
      <c r="MYX51" s="175"/>
      <c r="MYY51" s="175"/>
      <c r="MYZ51" s="175"/>
      <c r="MZA51" s="175"/>
      <c r="MZB51" s="175"/>
      <c r="MZC51" s="177"/>
      <c r="MZD51" s="175"/>
      <c r="MZE51" s="146"/>
      <c r="MZF51" s="147"/>
      <c r="MZG51" s="175"/>
      <c r="MZH51" s="175"/>
      <c r="MZI51" s="175"/>
      <c r="MZJ51" s="175"/>
      <c r="MZK51" s="175"/>
      <c r="MZL51" s="177"/>
      <c r="MZM51" s="175"/>
      <c r="MZN51" s="146"/>
      <c r="MZO51" s="147"/>
      <c r="MZP51" s="175"/>
      <c r="MZQ51" s="175"/>
      <c r="MZR51" s="175"/>
      <c r="MZS51" s="175"/>
      <c r="MZT51" s="175"/>
      <c r="MZU51" s="177"/>
      <c r="MZV51" s="175"/>
      <c r="MZW51" s="146"/>
      <c r="MZX51" s="147"/>
      <c r="MZY51" s="175"/>
      <c r="MZZ51" s="175"/>
      <c r="NAA51" s="175"/>
      <c r="NAB51" s="175"/>
      <c r="NAC51" s="175"/>
      <c r="NAD51" s="177"/>
      <c r="NAE51" s="175"/>
      <c r="NAF51" s="146"/>
      <c r="NAG51" s="147"/>
      <c r="NAH51" s="175"/>
      <c r="NAI51" s="175"/>
      <c r="NAJ51" s="175"/>
      <c r="NAK51" s="175"/>
      <c r="NAL51" s="175"/>
      <c r="NAM51" s="177"/>
      <c r="NAN51" s="175"/>
      <c r="NAO51" s="146"/>
      <c r="NAP51" s="147"/>
      <c r="NAQ51" s="175"/>
      <c r="NAR51" s="175"/>
      <c r="NAS51" s="175"/>
      <c r="NAT51" s="175"/>
      <c r="NAU51" s="175"/>
      <c r="NAV51" s="177"/>
      <c r="NAW51" s="175"/>
      <c r="NAX51" s="146"/>
      <c r="NAY51" s="147"/>
      <c r="NAZ51" s="175"/>
      <c r="NBA51" s="175"/>
      <c r="NBB51" s="175"/>
      <c r="NBC51" s="175"/>
      <c r="NBD51" s="175"/>
      <c r="NBE51" s="177"/>
      <c r="NBF51" s="175"/>
      <c r="NBG51" s="146"/>
      <c r="NBH51" s="147"/>
      <c r="NBI51" s="175"/>
      <c r="NBJ51" s="175"/>
      <c r="NBK51" s="175"/>
      <c r="NBL51" s="175"/>
      <c r="NBM51" s="175"/>
      <c r="NBN51" s="177"/>
      <c r="NBO51" s="175"/>
      <c r="NBP51" s="146"/>
      <c r="NBQ51" s="147"/>
      <c r="NBR51" s="175"/>
      <c r="NBS51" s="175"/>
      <c r="NBT51" s="175"/>
      <c r="NBU51" s="175"/>
      <c r="NBV51" s="175"/>
      <c r="NBW51" s="177"/>
      <c r="NBX51" s="175"/>
      <c r="NBY51" s="146"/>
      <c r="NBZ51" s="147"/>
      <c r="NCA51" s="175"/>
      <c r="NCB51" s="175"/>
      <c r="NCC51" s="175"/>
      <c r="NCD51" s="175"/>
      <c r="NCE51" s="175"/>
      <c r="NCF51" s="177"/>
      <c r="NCG51" s="175"/>
      <c r="NCH51" s="146"/>
      <c r="NCI51" s="147"/>
      <c r="NCJ51" s="175"/>
      <c r="NCK51" s="175"/>
      <c r="NCL51" s="175"/>
      <c r="NCM51" s="175"/>
      <c r="NCN51" s="175"/>
      <c r="NCO51" s="177"/>
      <c r="NCP51" s="175"/>
      <c r="NCQ51" s="146"/>
      <c r="NCR51" s="147"/>
      <c r="NCS51" s="175"/>
      <c r="NCT51" s="175"/>
      <c r="NCU51" s="175"/>
      <c r="NCV51" s="175"/>
      <c r="NCW51" s="175"/>
      <c r="NCX51" s="177"/>
      <c r="NCY51" s="175"/>
      <c r="NCZ51" s="146"/>
      <c r="NDA51" s="147"/>
      <c r="NDB51" s="175"/>
      <c r="NDC51" s="175"/>
      <c r="NDD51" s="175"/>
      <c r="NDE51" s="175"/>
      <c r="NDF51" s="175"/>
      <c r="NDG51" s="177"/>
      <c r="NDH51" s="175"/>
      <c r="NDI51" s="146"/>
      <c r="NDJ51" s="147"/>
      <c r="NDK51" s="175"/>
      <c r="NDL51" s="175"/>
      <c r="NDM51" s="175"/>
      <c r="NDN51" s="175"/>
      <c r="NDO51" s="175"/>
      <c r="NDP51" s="177"/>
      <c r="NDQ51" s="175"/>
      <c r="NDR51" s="146"/>
      <c r="NDS51" s="147"/>
      <c r="NDT51" s="175"/>
      <c r="NDU51" s="175"/>
      <c r="NDV51" s="175"/>
      <c r="NDW51" s="175"/>
      <c r="NDX51" s="175"/>
      <c r="NDY51" s="177"/>
      <c r="NDZ51" s="175"/>
      <c r="NEA51" s="146"/>
      <c r="NEB51" s="147"/>
      <c r="NEC51" s="175"/>
      <c r="NED51" s="175"/>
      <c r="NEE51" s="175"/>
      <c r="NEF51" s="175"/>
      <c r="NEG51" s="175"/>
      <c r="NEH51" s="177"/>
      <c r="NEI51" s="175"/>
      <c r="NEJ51" s="146"/>
      <c r="NEK51" s="147"/>
      <c r="NEL51" s="175"/>
      <c r="NEM51" s="175"/>
      <c r="NEN51" s="175"/>
      <c r="NEO51" s="175"/>
      <c r="NEP51" s="175"/>
      <c r="NEQ51" s="177"/>
      <c r="NER51" s="175"/>
      <c r="NES51" s="146"/>
      <c r="NET51" s="147"/>
      <c r="NEU51" s="175"/>
      <c r="NEV51" s="175"/>
      <c r="NEW51" s="175"/>
      <c r="NEX51" s="175"/>
      <c r="NEY51" s="175"/>
      <c r="NEZ51" s="177"/>
      <c r="NFA51" s="175"/>
      <c r="NFB51" s="146"/>
      <c r="NFC51" s="147"/>
      <c r="NFD51" s="175"/>
      <c r="NFE51" s="175"/>
      <c r="NFF51" s="175"/>
      <c r="NFG51" s="175"/>
      <c r="NFH51" s="175"/>
      <c r="NFI51" s="177"/>
      <c r="NFJ51" s="175"/>
      <c r="NFK51" s="146"/>
      <c r="NFL51" s="147"/>
      <c r="NFM51" s="175"/>
      <c r="NFN51" s="175"/>
      <c r="NFO51" s="175"/>
      <c r="NFP51" s="175"/>
      <c r="NFQ51" s="175"/>
      <c r="NFR51" s="177"/>
      <c r="NFS51" s="175"/>
      <c r="NFT51" s="146"/>
      <c r="NFU51" s="147"/>
      <c r="NFV51" s="175"/>
      <c r="NFW51" s="175"/>
      <c r="NFX51" s="175"/>
      <c r="NFY51" s="175"/>
      <c r="NFZ51" s="175"/>
      <c r="NGA51" s="177"/>
      <c r="NGB51" s="175"/>
      <c r="NGC51" s="146"/>
      <c r="NGD51" s="147"/>
      <c r="NGE51" s="175"/>
      <c r="NGF51" s="175"/>
      <c r="NGG51" s="175"/>
      <c r="NGH51" s="175"/>
      <c r="NGI51" s="175"/>
      <c r="NGJ51" s="177"/>
      <c r="NGK51" s="175"/>
      <c r="NGL51" s="146"/>
      <c r="NGM51" s="147"/>
      <c r="NGN51" s="175"/>
      <c r="NGO51" s="175"/>
      <c r="NGP51" s="175"/>
      <c r="NGQ51" s="175"/>
      <c r="NGR51" s="175"/>
      <c r="NGS51" s="177"/>
      <c r="NGT51" s="175"/>
      <c r="NGU51" s="146"/>
      <c r="NGV51" s="147"/>
      <c r="NGW51" s="175"/>
      <c r="NGX51" s="175"/>
      <c r="NGY51" s="175"/>
      <c r="NGZ51" s="175"/>
      <c r="NHA51" s="175"/>
      <c r="NHB51" s="177"/>
      <c r="NHC51" s="175"/>
      <c r="NHD51" s="146"/>
      <c r="NHE51" s="147"/>
      <c r="NHF51" s="175"/>
      <c r="NHG51" s="175"/>
      <c r="NHH51" s="175"/>
      <c r="NHI51" s="175"/>
      <c r="NHJ51" s="175"/>
      <c r="NHK51" s="177"/>
      <c r="NHL51" s="175"/>
      <c r="NHM51" s="146"/>
      <c r="NHN51" s="147"/>
      <c r="NHO51" s="175"/>
      <c r="NHP51" s="175"/>
      <c r="NHQ51" s="175"/>
      <c r="NHR51" s="175"/>
      <c r="NHS51" s="175"/>
      <c r="NHT51" s="177"/>
      <c r="NHU51" s="175"/>
      <c r="NHV51" s="146"/>
      <c r="NHW51" s="147"/>
      <c r="NHX51" s="175"/>
      <c r="NHY51" s="175"/>
      <c r="NHZ51" s="175"/>
      <c r="NIA51" s="175"/>
      <c r="NIB51" s="175"/>
      <c r="NIC51" s="177"/>
      <c r="NID51" s="175"/>
      <c r="NIE51" s="146"/>
      <c r="NIF51" s="147"/>
      <c r="NIG51" s="175"/>
      <c r="NIH51" s="175"/>
      <c r="NII51" s="175"/>
      <c r="NIJ51" s="175"/>
      <c r="NIK51" s="175"/>
      <c r="NIL51" s="177"/>
      <c r="NIM51" s="175"/>
      <c r="NIN51" s="146"/>
      <c r="NIO51" s="147"/>
      <c r="NIP51" s="175"/>
      <c r="NIQ51" s="175"/>
      <c r="NIR51" s="175"/>
      <c r="NIS51" s="175"/>
      <c r="NIT51" s="175"/>
      <c r="NIU51" s="177"/>
      <c r="NIV51" s="175"/>
      <c r="NIW51" s="146"/>
      <c r="NIX51" s="147"/>
      <c r="NIY51" s="175"/>
      <c r="NIZ51" s="175"/>
      <c r="NJA51" s="175"/>
      <c r="NJB51" s="175"/>
      <c r="NJC51" s="175"/>
      <c r="NJD51" s="177"/>
      <c r="NJE51" s="175"/>
      <c r="NJF51" s="146"/>
      <c r="NJG51" s="147"/>
      <c r="NJH51" s="175"/>
      <c r="NJI51" s="175"/>
      <c r="NJJ51" s="175"/>
      <c r="NJK51" s="175"/>
      <c r="NJL51" s="175"/>
      <c r="NJM51" s="177"/>
      <c r="NJN51" s="175"/>
      <c r="NJO51" s="146"/>
      <c r="NJP51" s="147"/>
      <c r="NJQ51" s="175"/>
      <c r="NJR51" s="175"/>
      <c r="NJS51" s="175"/>
      <c r="NJT51" s="175"/>
      <c r="NJU51" s="175"/>
      <c r="NJV51" s="177"/>
      <c r="NJW51" s="175"/>
      <c r="NJX51" s="146"/>
      <c r="NJY51" s="147"/>
      <c r="NJZ51" s="175"/>
      <c r="NKA51" s="175"/>
      <c r="NKB51" s="175"/>
      <c r="NKC51" s="175"/>
      <c r="NKD51" s="175"/>
      <c r="NKE51" s="177"/>
      <c r="NKF51" s="175"/>
      <c r="NKG51" s="146"/>
      <c r="NKH51" s="147"/>
      <c r="NKI51" s="175"/>
      <c r="NKJ51" s="175"/>
      <c r="NKK51" s="175"/>
      <c r="NKL51" s="175"/>
      <c r="NKM51" s="175"/>
      <c r="NKN51" s="177"/>
      <c r="NKO51" s="175"/>
      <c r="NKP51" s="146"/>
      <c r="NKQ51" s="147"/>
      <c r="NKR51" s="175"/>
      <c r="NKS51" s="175"/>
      <c r="NKT51" s="175"/>
      <c r="NKU51" s="175"/>
      <c r="NKV51" s="175"/>
      <c r="NKW51" s="177"/>
      <c r="NKX51" s="175"/>
      <c r="NKY51" s="146"/>
      <c r="NKZ51" s="147"/>
      <c r="NLA51" s="175"/>
      <c r="NLB51" s="175"/>
      <c r="NLC51" s="175"/>
      <c r="NLD51" s="175"/>
      <c r="NLE51" s="175"/>
      <c r="NLF51" s="177"/>
      <c r="NLG51" s="175"/>
      <c r="NLH51" s="146"/>
      <c r="NLI51" s="147"/>
      <c r="NLJ51" s="175"/>
      <c r="NLK51" s="175"/>
      <c r="NLL51" s="175"/>
      <c r="NLM51" s="175"/>
      <c r="NLN51" s="175"/>
      <c r="NLO51" s="177"/>
      <c r="NLP51" s="175"/>
      <c r="NLQ51" s="146"/>
      <c r="NLR51" s="147"/>
      <c r="NLS51" s="175"/>
      <c r="NLT51" s="175"/>
      <c r="NLU51" s="175"/>
      <c r="NLV51" s="175"/>
      <c r="NLW51" s="175"/>
      <c r="NLX51" s="177"/>
      <c r="NLY51" s="175"/>
      <c r="NLZ51" s="146"/>
      <c r="NMA51" s="147"/>
      <c r="NMB51" s="175"/>
      <c r="NMC51" s="175"/>
      <c r="NMD51" s="175"/>
      <c r="NME51" s="175"/>
      <c r="NMF51" s="175"/>
      <c r="NMG51" s="177"/>
      <c r="NMH51" s="175"/>
      <c r="NMI51" s="146"/>
      <c r="NMJ51" s="147"/>
      <c r="NMK51" s="175"/>
      <c r="NML51" s="175"/>
      <c r="NMM51" s="175"/>
      <c r="NMN51" s="175"/>
      <c r="NMO51" s="175"/>
      <c r="NMP51" s="177"/>
      <c r="NMQ51" s="175"/>
      <c r="NMR51" s="146"/>
      <c r="NMS51" s="147"/>
      <c r="NMT51" s="175"/>
      <c r="NMU51" s="175"/>
      <c r="NMV51" s="175"/>
      <c r="NMW51" s="175"/>
      <c r="NMX51" s="175"/>
      <c r="NMY51" s="177"/>
      <c r="NMZ51" s="175"/>
      <c r="NNA51" s="146"/>
      <c r="NNB51" s="147"/>
      <c r="NNC51" s="175"/>
      <c r="NND51" s="175"/>
      <c r="NNE51" s="175"/>
      <c r="NNF51" s="175"/>
      <c r="NNG51" s="175"/>
      <c r="NNH51" s="177"/>
      <c r="NNI51" s="175"/>
      <c r="NNJ51" s="146"/>
      <c r="NNK51" s="147"/>
      <c r="NNL51" s="175"/>
      <c r="NNM51" s="175"/>
      <c r="NNN51" s="175"/>
      <c r="NNO51" s="175"/>
      <c r="NNP51" s="175"/>
      <c r="NNQ51" s="177"/>
      <c r="NNR51" s="175"/>
      <c r="NNS51" s="146"/>
      <c r="NNT51" s="147"/>
      <c r="NNU51" s="175"/>
      <c r="NNV51" s="175"/>
      <c r="NNW51" s="175"/>
      <c r="NNX51" s="175"/>
      <c r="NNY51" s="175"/>
      <c r="NNZ51" s="177"/>
      <c r="NOA51" s="175"/>
      <c r="NOB51" s="146"/>
      <c r="NOC51" s="147"/>
      <c r="NOD51" s="175"/>
      <c r="NOE51" s="175"/>
      <c r="NOF51" s="175"/>
      <c r="NOG51" s="175"/>
      <c r="NOH51" s="175"/>
      <c r="NOI51" s="177"/>
      <c r="NOJ51" s="175"/>
      <c r="NOK51" s="146"/>
      <c r="NOL51" s="147"/>
      <c r="NOM51" s="175"/>
      <c r="NON51" s="175"/>
      <c r="NOO51" s="175"/>
      <c r="NOP51" s="175"/>
      <c r="NOQ51" s="175"/>
      <c r="NOR51" s="177"/>
      <c r="NOS51" s="175"/>
      <c r="NOT51" s="146"/>
      <c r="NOU51" s="147"/>
      <c r="NOV51" s="175"/>
      <c r="NOW51" s="175"/>
      <c r="NOX51" s="175"/>
      <c r="NOY51" s="175"/>
      <c r="NOZ51" s="175"/>
      <c r="NPA51" s="177"/>
      <c r="NPB51" s="175"/>
      <c r="NPC51" s="146"/>
      <c r="NPD51" s="147"/>
      <c r="NPE51" s="175"/>
      <c r="NPF51" s="175"/>
      <c r="NPG51" s="175"/>
      <c r="NPH51" s="175"/>
      <c r="NPI51" s="175"/>
      <c r="NPJ51" s="177"/>
      <c r="NPK51" s="175"/>
      <c r="NPL51" s="146"/>
      <c r="NPM51" s="147"/>
      <c r="NPN51" s="175"/>
      <c r="NPO51" s="175"/>
      <c r="NPP51" s="175"/>
      <c r="NPQ51" s="175"/>
      <c r="NPR51" s="175"/>
      <c r="NPS51" s="177"/>
      <c r="NPT51" s="175"/>
      <c r="NPU51" s="146"/>
      <c r="NPV51" s="147"/>
      <c r="NPW51" s="175"/>
      <c r="NPX51" s="175"/>
      <c r="NPY51" s="175"/>
      <c r="NPZ51" s="175"/>
      <c r="NQA51" s="175"/>
      <c r="NQB51" s="177"/>
      <c r="NQC51" s="175"/>
      <c r="NQD51" s="146"/>
      <c r="NQE51" s="147"/>
      <c r="NQF51" s="175"/>
      <c r="NQG51" s="175"/>
      <c r="NQH51" s="175"/>
      <c r="NQI51" s="175"/>
      <c r="NQJ51" s="175"/>
      <c r="NQK51" s="177"/>
      <c r="NQL51" s="175"/>
      <c r="NQM51" s="146"/>
      <c r="NQN51" s="147"/>
      <c r="NQO51" s="175"/>
      <c r="NQP51" s="175"/>
      <c r="NQQ51" s="175"/>
      <c r="NQR51" s="175"/>
      <c r="NQS51" s="175"/>
      <c r="NQT51" s="177"/>
      <c r="NQU51" s="175"/>
      <c r="NQV51" s="146"/>
      <c r="NQW51" s="147"/>
      <c r="NQX51" s="175"/>
      <c r="NQY51" s="175"/>
      <c r="NQZ51" s="175"/>
      <c r="NRA51" s="175"/>
      <c r="NRB51" s="175"/>
      <c r="NRC51" s="177"/>
      <c r="NRD51" s="175"/>
      <c r="NRE51" s="146"/>
      <c r="NRF51" s="147"/>
      <c r="NRG51" s="175"/>
      <c r="NRH51" s="175"/>
      <c r="NRI51" s="175"/>
      <c r="NRJ51" s="175"/>
      <c r="NRK51" s="175"/>
      <c r="NRL51" s="177"/>
      <c r="NRM51" s="175"/>
      <c r="NRN51" s="146"/>
      <c r="NRO51" s="147"/>
      <c r="NRP51" s="175"/>
      <c r="NRQ51" s="175"/>
      <c r="NRR51" s="175"/>
      <c r="NRS51" s="175"/>
      <c r="NRT51" s="175"/>
      <c r="NRU51" s="177"/>
      <c r="NRV51" s="175"/>
      <c r="NRW51" s="146"/>
      <c r="NRX51" s="147"/>
      <c r="NRY51" s="175"/>
      <c r="NRZ51" s="175"/>
      <c r="NSA51" s="175"/>
      <c r="NSB51" s="175"/>
      <c r="NSC51" s="175"/>
      <c r="NSD51" s="177"/>
      <c r="NSE51" s="175"/>
      <c r="NSF51" s="146"/>
      <c r="NSG51" s="147"/>
      <c r="NSH51" s="175"/>
      <c r="NSI51" s="175"/>
      <c r="NSJ51" s="175"/>
      <c r="NSK51" s="175"/>
      <c r="NSL51" s="175"/>
      <c r="NSM51" s="177"/>
      <c r="NSN51" s="175"/>
      <c r="NSO51" s="146"/>
      <c r="NSP51" s="147"/>
      <c r="NSQ51" s="175"/>
      <c r="NSR51" s="175"/>
      <c r="NSS51" s="175"/>
      <c r="NST51" s="175"/>
      <c r="NSU51" s="175"/>
      <c r="NSV51" s="177"/>
      <c r="NSW51" s="175"/>
      <c r="NSX51" s="146"/>
      <c r="NSY51" s="147"/>
      <c r="NSZ51" s="175"/>
      <c r="NTA51" s="175"/>
      <c r="NTB51" s="175"/>
      <c r="NTC51" s="175"/>
      <c r="NTD51" s="175"/>
      <c r="NTE51" s="177"/>
      <c r="NTF51" s="175"/>
      <c r="NTG51" s="146"/>
      <c r="NTH51" s="147"/>
      <c r="NTI51" s="175"/>
      <c r="NTJ51" s="175"/>
      <c r="NTK51" s="175"/>
      <c r="NTL51" s="175"/>
      <c r="NTM51" s="175"/>
      <c r="NTN51" s="177"/>
      <c r="NTO51" s="175"/>
      <c r="NTP51" s="146"/>
      <c r="NTQ51" s="147"/>
      <c r="NTR51" s="175"/>
      <c r="NTS51" s="175"/>
      <c r="NTT51" s="175"/>
      <c r="NTU51" s="175"/>
      <c r="NTV51" s="175"/>
      <c r="NTW51" s="177"/>
      <c r="NTX51" s="175"/>
      <c r="NTY51" s="146"/>
      <c r="NTZ51" s="147"/>
      <c r="NUA51" s="175"/>
      <c r="NUB51" s="175"/>
      <c r="NUC51" s="175"/>
      <c r="NUD51" s="175"/>
      <c r="NUE51" s="175"/>
      <c r="NUF51" s="177"/>
      <c r="NUG51" s="175"/>
      <c r="NUH51" s="146"/>
      <c r="NUI51" s="147"/>
      <c r="NUJ51" s="175"/>
      <c r="NUK51" s="175"/>
      <c r="NUL51" s="175"/>
      <c r="NUM51" s="175"/>
      <c r="NUN51" s="175"/>
      <c r="NUO51" s="177"/>
      <c r="NUP51" s="175"/>
      <c r="NUQ51" s="146"/>
      <c r="NUR51" s="147"/>
      <c r="NUS51" s="175"/>
      <c r="NUT51" s="175"/>
      <c r="NUU51" s="175"/>
      <c r="NUV51" s="175"/>
      <c r="NUW51" s="175"/>
      <c r="NUX51" s="177"/>
      <c r="NUY51" s="175"/>
      <c r="NUZ51" s="146"/>
      <c r="NVA51" s="147"/>
      <c r="NVB51" s="175"/>
      <c r="NVC51" s="175"/>
      <c r="NVD51" s="175"/>
      <c r="NVE51" s="175"/>
      <c r="NVF51" s="175"/>
      <c r="NVG51" s="177"/>
      <c r="NVH51" s="175"/>
      <c r="NVI51" s="146"/>
      <c r="NVJ51" s="147"/>
      <c r="NVK51" s="175"/>
      <c r="NVL51" s="175"/>
      <c r="NVM51" s="175"/>
      <c r="NVN51" s="175"/>
      <c r="NVO51" s="175"/>
      <c r="NVP51" s="177"/>
      <c r="NVQ51" s="175"/>
      <c r="NVR51" s="146"/>
      <c r="NVS51" s="147"/>
      <c r="NVT51" s="175"/>
      <c r="NVU51" s="175"/>
      <c r="NVV51" s="175"/>
      <c r="NVW51" s="175"/>
      <c r="NVX51" s="175"/>
      <c r="NVY51" s="177"/>
      <c r="NVZ51" s="175"/>
      <c r="NWA51" s="146"/>
      <c r="NWB51" s="147"/>
      <c r="NWC51" s="175"/>
      <c r="NWD51" s="175"/>
      <c r="NWE51" s="175"/>
      <c r="NWF51" s="175"/>
      <c r="NWG51" s="175"/>
      <c r="NWH51" s="177"/>
      <c r="NWI51" s="175"/>
      <c r="NWJ51" s="146"/>
      <c r="NWK51" s="147"/>
      <c r="NWL51" s="175"/>
      <c r="NWM51" s="175"/>
      <c r="NWN51" s="175"/>
      <c r="NWO51" s="175"/>
      <c r="NWP51" s="175"/>
      <c r="NWQ51" s="177"/>
      <c r="NWR51" s="175"/>
      <c r="NWS51" s="146"/>
      <c r="NWT51" s="147"/>
      <c r="NWU51" s="175"/>
      <c r="NWV51" s="175"/>
      <c r="NWW51" s="175"/>
      <c r="NWX51" s="175"/>
      <c r="NWY51" s="175"/>
      <c r="NWZ51" s="177"/>
      <c r="NXA51" s="175"/>
      <c r="NXB51" s="146"/>
      <c r="NXC51" s="147"/>
      <c r="NXD51" s="175"/>
      <c r="NXE51" s="175"/>
      <c r="NXF51" s="175"/>
      <c r="NXG51" s="175"/>
      <c r="NXH51" s="175"/>
      <c r="NXI51" s="177"/>
      <c r="NXJ51" s="175"/>
      <c r="NXK51" s="146"/>
      <c r="NXL51" s="147"/>
      <c r="NXM51" s="175"/>
      <c r="NXN51" s="175"/>
      <c r="NXO51" s="175"/>
      <c r="NXP51" s="175"/>
      <c r="NXQ51" s="175"/>
      <c r="NXR51" s="177"/>
      <c r="NXS51" s="175"/>
      <c r="NXT51" s="146"/>
      <c r="NXU51" s="147"/>
      <c r="NXV51" s="175"/>
      <c r="NXW51" s="175"/>
      <c r="NXX51" s="175"/>
      <c r="NXY51" s="175"/>
      <c r="NXZ51" s="175"/>
      <c r="NYA51" s="177"/>
      <c r="NYB51" s="175"/>
      <c r="NYC51" s="146"/>
      <c r="NYD51" s="147"/>
      <c r="NYE51" s="175"/>
      <c r="NYF51" s="175"/>
      <c r="NYG51" s="175"/>
      <c r="NYH51" s="175"/>
      <c r="NYI51" s="175"/>
      <c r="NYJ51" s="177"/>
      <c r="NYK51" s="175"/>
      <c r="NYL51" s="146"/>
      <c r="NYM51" s="147"/>
      <c r="NYN51" s="175"/>
      <c r="NYO51" s="175"/>
      <c r="NYP51" s="175"/>
      <c r="NYQ51" s="175"/>
      <c r="NYR51" s="175"/>
      <c r="NYS51" s="177"/>
      <c r="NYT51" s="175"/>
      <c r="NYU51" s="146"/>
      <c r="NYV51" s="147"/>
      <c r="NYW51" s="175"/>
      <c r="NYX51" s="175"/>
      <c r="NYY51" s="175"/>
      <c r="NYZ51" s="175"/>
      <c r="NZA51" s="175"/>
      <c r="NZB51" s="177"/>
      <c r="NZC51" s="175"/>
      <c r="NZD51" s="146"/>
      <c r="NZE51" s="147"/>
      <c r="NZF51" s="175"/>
      <c r="NZG51" s="175"/>
      <c r="NZH51" s="175"/>
      <c r="NZI51" s="175"/>
      <c r="NZJ51" s="175"/>
      <c r="NZK51" s="177"/>
      <c r="NZL51" s="175"/>
      <c r="NZM51" s="146"/>
      <c r="NZN51" s="147"/>
      <c r="NZO51" s="175"/>
      <c r="NZP51" s="175"/>
      <c r="NZQ51" s="175"/>
      <c r="NZR51" s="175"/>
      <c r="NZS51" s="175"/>
      <c r="NZT51" s="177"/>
      <c r="NZU51" s="175"/>
      <c r="NZV51" s="146"/>
      <c r="NZW51" s="147"/>
      <c r="NZX51" s="175"/>
      <c r="NZY51" s="175"/>
      <c r="NZZ51" s="175"/>
      <c r="OAA51" s="175"/>
      <c r="OAB51" s="175"/>
      <c r="OAC51" s="177"/>
      <c r="OAD51" s="175"/>
      <c r="OAE51" s="146"/>
      <c r="OAF51" s="147"/>
      <c r="OAG51" s="175"/>
      <c r="OAH51" s="175"/>
      <c r="OAI51" s="175"/>
      <c r="OAJ51" s="175"/>
      <c r="OAK51" s="175"/>
      <c r="OAL51" s="177"/>
      <c r="OAM51" s="175"/>
      <c r="OAN51" s="146"/>
      <c r="OAO51" s="147"/>
      <c r="OAP51" s="175"/>
      <c r="OAQ51" s="175"/>
      <c r="OAR51" s="175"/>
      <c r="OAS51" s="175"/>
      <c r="OAT51" s="175"/>
      <c r="OAU51" s="177"/>
      <c r="OAV51" s="175"/>
      <c r="OAW51" s="146"/>
      <c r="OAX51" s="147"/>
      <c r="OAY51" s="175"/>
      <c r="OAZ51" s="175"/>
      <c r="OBA51" s="175"/>
      <c r="OBB51" s="175"/>
      <c r="OBC51" s="175"/>
      <c r="OBD51" s="177"/>
      <c r="OBE51" s="175"/>
      <c r="OBF51" s="146"/>
      <c r="OBG51" s="147"/>
      <c r="OBH51" s="175"/>
      <c r="OBI51" s="175"/>
      <c r="OBJ51" s="175"/>
      <c r="OBK51" s="175"/>
      <c r="OBL51" s="175"/>
      <c r="OBM51" s="177"/>
      <c r="OBN51" s="175"/>
      <c r="OBO51" s="146"/>
      <c r="OBP51" s="147"/>
      <c r="OBQ51" s="175"/>
      <c r="OBR51" s="175"/>
      <c r="OBS51" s="175"/>
      <c r="OBT51" s="175"/>
      <c r="OBU51" s="175"/>
      <c r="OBV51" s="177"/>
      <c r="OBW51" s="175"/>
      <c r="OBX51" s="146"/>
      <c r="OBY51" s="147"/>
      <c r="OBZ51" s="175"/>
      <c r="OCA51" s="175"/>
      <c r="OCB51" s="175"/>
      <c r="OCC51" s="175"/>
      <c r="OCD51" s="175"/>
      <c r="OCE51" s="177"/>
      <c r="OCF51" s="175"/>
      <c r="OCG51" s="146"/>
      <c r="OCH51" s="147"/>
      <c r="OCI51" s="175"/>
      <c r="OCJ51" s="175"/>
      <c r="OCK51" s="175"/>
      <c r="OCL51" s="175"/>
      <c r="OCM51" s="175"/>
      <c r="OCN51" s="177"/>
      <c r="OCO51" s="175"/>
      <c r="OCP51" s="146"/>
      <c r="OCQ51" s="147"/>
      <c r="OCR51" s="175"/>
      <c r="OCS51" s="175"/>
      <c r="OCT51" s="175"/>
      <c r="OCU51" s="175"/>
      <c r="OCV51" s="175"/>
      <c r="OCW51" s="177"/>
      <c r="OCX51" s="175"/>
      <c r="OCY51" s="146"/>
      <c r="OCZ51" s="147"/>
      <c r="ODA51" s="175"/>
      <c r="ODB51" s="175"/>
      <c r="ODC51" s="175"/>
      <c r="ODD51" s="175"/>
      <c r="ODE51" s="175"/>
      <c r="ODF51" s="177"/>
      <c r="ODG51" s="175"/>
      <c r="ODH51" s="146"/>
      <c r="ODI51" s="147"/>
      <c r="ODJ51" s="175"/>
      <c r="ODK51" s="175"/>
      <c r="ODL51" s="175"/>
      <c r="ODM51" s="175"/>
      <c r="ODN51" s="175"/>
      <c r="ODO51" s="177"/>
      <c r="ODP51" s="175"/>
      <c r="ODQ51" s="146"/>
      <c r="ODR51" s="147"/>
      <c r="ODS51" s="175"/>
      <c r="ODT51" s="175"/>
      <c r="ODU51" s="175"/>
      <c r="ODV51" s="175"/>
      <c r="ODW51" s="175"/>
      <c r="ODX51" s="177"/>
      <c r="ODY51" s="175"/>
      <c r="ODZ51" s="146"/>
      <c r="OEA51" s="147"/>
      <c r="OEB51" s="175"/>
      <c r="OEC51" s="175"/>
      <c r="OED51" s="175"/>
      <c r="OEE51" s="175"/>
      <c r="OEF51" s="175"/>
      <c r="OEG51" s="177"/>
      <c r="OEH51" s="175"/>
      <c r="OEI51" s="146"/>
      <c r="OEJ51" s="147"/>
      <c r="OEK51" s="175"/>
      <c r="OEL51" s="175"/>
      <c r="OEM51" s="175"/>
      <c r="OEN51" s="175"/>
      <c r="OEO51" s="175"/>
      <c r="OEP51" s="177"/>
      <c r="OEQ51" s="175"/>
      <c r="OER51" s="146"/>
      <c r="OES51" s="147"/>
      <c r="OET51" s="175"/>
      <c r="OEU51" s="175"/>
      <c r="OEV51" s="175"/>
      <c r="OEW51" s="175"/>
      <c r="OEX51" s="175"/>
      <c r="OEY51" s="177"/>
      <c r="OEZ51" s="175"/>
      <c r="OFA51" s="146"/>
      <c r="OFB51" s="147"/>
      <c r="OFC51" s="175"/>
      <c r="OFD51" s="175"/>
      <c r="OFE51" s="175"/>
      <c r="OFF51" s="175"/>
      <c r="OFG51" s="175"/>
      <c r="OFH51" s="177"/>
      <c r="OFI51" s="175"/>
      <c r="OFJ51" s="146"/>
      <c r="OFK51" s="147"/>
      <c r="OFL51" s="175"/>
      <c r="OFM51" s="175"/>
      <c r="OFN51" s="175"/>
      <c r="OFO51" s="175"/>
      <c r="OFP51" s="175"/>
      <c r="OFQ51" s="177"/>
      <c r="OFR51" s="175"/>
      <c r="OFS51" s="146"/>
      <c r="OFT51" s="147"/>
      <c r="OFU51" s="175"/>
      <c r="OFV51" s="175"/>
      <c r="OFW51" s="175"/>
      <c r="OFX51" s="175"/>
      <c r="OFY51" s="175"/>
      <c r="OFZ51" s="177"/>
      <c r="OGA51" s="175"/>
      <c r="OGB51" s="146"/>
      <c r="OGC51" s="147"/>
      <c r="OGD51" s="175"/>
      <c r="OGE51" s="175"/>
      <c r="OGF51" s="175"/>
      <c r="OGG51" s="175"/>
      <c r="OGH51" s="175"/>
      <c r="OGI51" s="177"/>
      <c r="OGJ51" s="175"/>
      <c r="OGK51" s="146"/>
      <c r="OGL51" s="147"/>
      <c r="OGM51" s="175"/>
      <c r="OGN51" s="175"/>
      <c r="OGO51" s="175"/>
      <c r="OGP51" s="175"/>
      <c r="OGQ51" s="175"/>
      <c r="OGR51" s="177"/>
      <c r="OGS51" s="175"/>
      <c r="OGT51" s="146"/>
      <c r="OGU51" s="147"/>
      <c r="OGV51" s="175"/>
      <c r="OGW51" s="175"/>
      <c r="OGX51" s="175"/>
      <c r="OGY51" s="175"/>
      <c r="OGZ51" s="175"/>
      <c r="OHA51" s="177"/>
      <c r="OHB51" s="175"/>
      <c r="OHC51" s="146"/>
      <c r="OHD51" s="147"/>
      <c r="OHE51" s="175"/>
      <c r="OHF51" s="175"/>
      <c r="OHG51" s="175"/>
      <c r="OHH51" s="175"/>
      <c r="OHI51" s="175"/>
      <c r="OHJ51" s="177"/>
      <c r="OHK51" s="175"/>
      <c r="OHL51" s="146"/>
      <c r="OHM51" s="147"/>
      <c r="OHN51" s="175"/>
      <c r="OHO51" s="175"/>
      <c r="OHP51" s="175"/>
      <c r="OHQ51" s="175"/>
      <c r="OHR51" s="175"/>
      <c r="OHS51" s="177"/>
      <c r="OHT51" s="175"/>
      <c r="OHU51" s="146"/>
      <c r="OHV51" s="147"/>
      <c r="OHW51" s="175"/>
      <c r="OHX51" s="175"/>
      <c r="OHY51" s="175"/>
      <c r="OHZ51" s="175"/>
      <c r="OIA51" s="175"/>
      <c r="OIB51" s="177"/>
      <c r="OIC51" s="175"/>
      <c r="OID51" s="146"/>
      <c r="OIE51" s="147"/>
      <c r="OIF51" s="175"/>
      <c r="OIG51" s="175"/>
      <c r="OIH51" s="175"/>
      <c r="OII51" s="175"/>
      <c r="OIJ51" s="175"/>
      <c r="OIK51" s="177"/>
      <c r="OIL51" s="175"/>
      <c r="OIM51" s="146"/>
      <c r="OIN51" s="147"/>
      <c r="OIO51" s="175"/>
      <c r="OIP51" s="175"/>
      <c r="OIQ51" s="175"/>
      <c r="OIR51" s="175"/>
      <c r="OIS51" s="175"/>
      <c r="OIT51" s="177"/>
      <c r="OIU51" s="175"/>
      <c r="OIV51" s="146"/>
      <c r="OIW51" s="147"/>
      <c r="OIX51" s="175"/>
      <c r="OIY51" s="175"/>
      <c r="OIZ51" s="175"/>
      <c r="OJA51" s="175"/>
      <c r="OJB51" s="175"/>
      <c r="OJC51" s="177"/>
      <c r="OJD51" s="175"/>
      <c r="OJE51" s="146"/>
      <c r="OJF51" s="147"/>
      <c r="OJG51" s="175"/>
      <c r="OJH51" s="175"/>
      <c r="OJI51" s="175"/>
      <c r="OJJ51" s="175"/>
      <c r="OJK51" s="175"/>
      <c r="OJL51" s="177"/>
      <c r="OJM51" s="175"/>
      <c r="OJN51" s="146"/>
      <c r="OJO51" s="147"/>
      <c r="OJP51" s="175"/>
      <c r="OJQ51" s="175"/>
      <c r="OJR51" s="175"/>
      <c r="OJS51" s="175"/>
      <c r="OJT51" s="175"/>
      <c r="OJU51" s="177"/>
      <c r="OJV51" s="175"/>
      <c r="OJW51" s="146"/>
      <c r="OJX51" s="147"/>
      <c r="OJY51" s="175"/>
      <c r="OJZ51" s="175"/>
      <c r="OKA51" s="175"/>
      <c r="OKB51" s="175"/>
      <c r="OKC51" s="175"/>
      <c r="OKD51" s="177"/>
      <c r="OKE51" s="175"/>
      <c r="OKF51" s="146"/>
      <c r="OKG51" s="147"/>
      <c r="OKH51" s="175"/>
      <c r="OKI51" s="175"/>
      <c r="OKJ51" s="175"/>
      <c r="OKK51" s="175"/>
      <c r="OKL51" s="175"/>
      <c r="OKM51" s="177"/>
      <c r="OKN51" s="175"/>
      <c r="OKO51" s="146"/>
      <c r="OKP51" s="147"/>
      <c r="OKQ51" s="175"/>
      <c r="OKR51" s="175"/>
      <c r="OKS51" s="175"/>
      <c r="OKT51" s="175"/>
      <c r="OKU51" s="175"/>
      <c r="OKV51" s="177"/>
      <c r="OKW51" s="175"/>
      <c r="OKX51" s="146"/>
      <c r="OKY51" s="147"/>
      <c r="OKZ51" s="175"/>
      <c r="OLA51" s="175"/>
      <c r="OLB51" s="175"/>
      <c r="OLC51" s="175"/>
      <c r="OLD51" s="175"/>
      <c r="OLE51" s="177"/>
      <c r="OLF51" s="175"/>
      <c r="OLG51" s="146"/>
      <c r="OLH51" s="147"/>
      <c r="OLI51" s="175"/>
      <c r="OLJ51" s="175"/>
      <c r="OLK51" s="175"/>
      <c r="OLL51" s="175"/>
      <c r="OLM51" s="175"/>
      <c r="OLN51" s="177"/>
      <c r="OLO51" s="175"/>
      <c r="OLP51" s="146"/>
      <c r="OLQ51" s="147"/>
      <c r="OLR51" s="175"/>
      <c r="OLS51" s="175"/>
      <c r="OLT51" s="175"/>
      <c r="OLU51" s="175"/>
      <c r="OLV51" s="175"/>
      <c r="OLW51" s="177"/>
      <c r="OLX51" s="175"/>
      <c r="OLY51" s="146"/>
      <c r="OLZ51" s="147"/>
      <c r="OMA51" s="175"/>
      <c r="OMB51" s="175"/>
      <c r="OMC51" s="175"/>
      <c r="OMD51" s="175"/>
      <c r="OME51" s="175"/>
      <c r="OMF51" s="177"/>
      <c r="OMG51" s="175"/>
      <c r="OMH51" s="146"/>
      <c r="OMI51" s="147"/>
      <c r="OMJ51" s="175"/>
      <c r="OMK51" s="175"/>
      <c r="OML51" s="175"/>
      <c r="OMM51" s="175"/>
      <c r="OMN51" s="175"/>
      <c r="OMO51" s="177"/>
      <c r="OMP51" s="175"/>
      <c r="OMQ51" s="146"/>
      <c r="OMR51" s="147"/>
      <c r="OMS51" s="175"/>
      <c r="OMT51" s="175"/>
      <c r="OMU51" s="175"/>
      <c r="OMV51" s="175"/>
      <c r="OMW51" s="175"/>
      <c r="OMX51" s="177"/>
      <c r="OMY51" s="175"/>
      <c r="OMZ51" s="146"/>
      <c r="ONA51" s="147"/>
      <c r="ONB51" s="175"/>
      <c r="ONC51" s="175"/>
      <c r="OND51" s="175"/>
      <c r="ONE51" s="175"/>
      <c r="ONF51" s="175"/>
      <c r="ONG51" s="177"/>
      <c r="ONH51" s="175"/>
      <c r="ONI51" s="146"/>
      <c r="ONJ51" s="147"/>
      <c r="ONK51" s="175"/>
      <c r="ONL51" s="175"/>
      <c r="ONM51" s="175"/>
      <c r="ONN51" s="175"/>
      <c r="ONO51" s="175"/>
      <c r="ONP51" s="177"/>
      <c r="ONQ51" s="175"/>
      <c r="ONR51" s="146"/>
      <c r="ONS51" s="147"/>
      <c r="ONT51" s="175"/>
      <c r="ONU51" s="175"/>
      <c r="ONV51" s="175"/>
      <c r="ONW51" s="175"/>
      <c r="ONX51" s="175"/>
      <c r="ONY51" s="177"/>
      <c r="ONZ51" s="175"/>
      <c r="OOA51" s="146"/>
      <c r="OOB51" s="147"/>
      <c r="OOC51" s="175"/>
      <c r="OOD51" s="175"/>
      <c r="OOE51" s="175"/>
      <c r="OOF51" s="175"/>
      <c r="OOG51" s="175"/>
      <c r="OOH51" s="177"/>
      <c r="OOI51" s="175"/>
      <c r="OOJ51" s="146"/>
      <c r="OOK51" s="147"/>
      <c r="OOL51" s="175"/>
      <c r="OOM51" s="175"/>
      <c r="OON51" s="175"/>
      <c r="OOO51" s="175"/>
      <c r="OOP51" s="175"/>
      <c r="OOQ51" s="177"/>
      <c r="OOR51" s="175"/>
      <c r="OOS51" s="146"/>
      <c r="OOT51" s="147"/>
      <c r="OOU51" s="175"/>
      <c r="OOV51" s="175"/>
      <c r="OOW51" s="175"/>
      <c r="OOX51" s="175"/>
      <c r="OOY51" s="175"/>
      <c r="OOZ51" s="177"/>
      <c r="OPA51" s="175"/>
      <c r="OPB51" s="146"/>
      <c r="OPC51" s="147"/>
      <c r="OPD51" s="175"/>
      <c r="OPE51" s="175"/>
      <c r="OPF51" s="175"/>
      <c r="OPG51" s="175"/>
      <c r="OPH51" s="175"/>
      <c r="OPI51" s="177"/>
      <c r="OPJ51" s="175"/>
      <c r="OPK51" s="146"/>
      <c r="OPL51" s="147"/>
      <c r="OPM51" s="175"/>
      <c r="OPN51" s="175"/>
      <c r="OPO51" s="175"/>
      <c r="OPP51" s="175"/>
      <c r="OPQ51" s="175"/>
      <c r="OPR51" s="177"/>
      <c r="OPS51" s="175"/>
      <c r="OPT51" s="146"/>
      <c r="OPU51" s="147"/>
      <c r="OPV51" s="175"/>
      <c r="OPW51" s="175"/>
      <c r="OPX51" s="175"/>
      <c r="OPY51" s="175"/>
      <c r="OPZ51" s="175"/>
      <c r="OQA51" s="177"/>
      <c r="OQB51" s="175"/>
      <c r="OQC51" s="146"/>
      <c r="OQD51" s="147"/>
      <c r="OQE51" s="175"/>
      <c r="OQF51" s="175"/>
      <c r="OQG51" s="175"/>
      <c r="OQH51" s="175"/>
      <c r="OQI51" s="175"/>
      <c r="OQJ51" s="177"/>
      <c r="OQK51" s="175"/>
      <c r="OQL51" s="146"/>
      <c r="OQM51" s="147"/>
      <c r="OQN51" s="175"/>
      <c r="OQO51" s="175"/>
      <c r="OQP51" s="175"/>
      <c r="OQQ51" s="175"/>
      <c r="OQR51" s="175"/>
      <c r="OQS51" s="177"/>
      <c r="OQT51" s="175"/>
      <c r="OQU51" s="146"/>
      <c r="OQV51" s="147"/>
      <c r="OQW51" s="175"/>
      <c r="OQX51" s="175"/>
      <c r="OQY51" s="175"/>
      <c r="OQZ51" s="175"/>
      <c r="ORA51" s="175"/>
      <c r="ORB51" s="177"/>
      <c r="ORC51" s="175"/>
      <c r="ORD51" s="146"/>
      <c r="ORE51" s="147"/>
      <c r="ORF51" s="175"/>
      <c r="ORG51" s="175"/>
      <c r="ORH51" s="175"/>
      <c r="ORI51" s="175"/>
      <c r="ORJ51" s="175"/>
      <c r="ORK51" s="177"/>
      <c r="ORL51" s="175"/>
      <c r="ORM51" s="146"/>
      <c r="ORN51" s="147"/>
      <c r="ORO51" s="175"/>
      <c r="ORP51" s="175"/>
      <c r="ORQ51" s="175"/>
      <c r="ORR51" s="175"/>
      <c r="ORS51" s="175"/>
      <c r="ORT51" s="177"/>
      <c r="ORU51" s="175"/>
      <c r="ORV51" s="146"/>
      <c r="ORW51" s="147"/>
      <c r="ORX51" s="175"/>
      <c r="ORY51" s="175"/>
      <c r="ORZ51" s="175"/>
      <c r="OSA51" s="175"/>
      <c r="OSB51" s="175"/>
      <c r="OSC51" s="177"/>
      <c r="OSD51" s="175"/>
      <c r="OSE51" s="146"/>
      <c r="OSF51" s="147"/>
      <c r="OSG51" s="175"/>
      <c r="OSH51" s="175"/>
      <c r="OSI51" s="175"/>
      <c r="OSJ51" s="175"/>
      <c r="OSK51" s="175"/>
      <c r="OSL51" s="177"/>
      <c r="OSM51" s="175"/>
      <c r="OSN51" s="146"/>
      <c r="OSO51" s="147"/>
      <c r="OSP51" s="175"/>
      <c r="OSQ51" s="175"/>
      <c r="OSR51" s="175"/>
      <c r="OSS51" s="175"/>
      <c r="OST51" s="175"/>
      <c r="OSU51" s="177"/>
      <c r="OSV51" s="175"/>
      <c r="OSW51" s="146"/>
      <c r="OSX51" s="147"/>
      <c r="OSY51" s="175"/>
      <c r="OSZ51" s="175"/>
      <c r="OTA51" s="175"/>
      <c r="OTB51" s="175"/>
      <c r="OTC51" s="175"/>
      <c r="OTD51" s="177"/>
      <c r="OTE51" s="175"/>
      <c r="OTF51" s="146"/>
      <c r="OTG51" s="147"/>
      <c r="OTH51" s="175"/>
      <c r="OTI51" s="175"/>
      <c r="OTJ51" s="175"/>
      <c r="OTK51" s="175"/>
      <c r="OTL51" s="175"/>
      <c r="OTM51" s="177"/>
      <c r="OTN51" s="175"/>
      <c r="OTO51" s="146"/>
      <c r="OTP51" s="147"/>
      <c r="OTQ51" s="175"/>
      <c r="OTR51" s="175"/>
      <c r="OTS51" s="175"/>
      <c r="OTT51" s="175"/>
      <c r="OTU51" s="175"/>
      <c r="OTV51" s="177"/>
      <c r="OTW51" s="175"/>
      <c r="OTX51" s="146"/>
      <c r="OTY51" s="147"/>
      <c r="OTZ51" s="175"/>
      <c r="OUA51" s="175"/>
      <c r="OUB51" s="175"/>
      <c r="OUC51" s="175"/>
      <c r="OUD51" s="175"/>
      <c r="OUE51" s="177"/>
      <c r="OUF51" s="175"/>
      <c r="OUG51" s="146"/>
      <c r="OUH51" s="147"/>
      <c r="OUI51" s="175"/>
      <c r="OUJ51" s="175"/>
      <c r="OUK51" s="175"/>
      <c r="OUL51" s="175"/>
      <c r="OUM51" s="175"/>
      <c r="OUN51" s="177"/>
      <c r="OUO51" s="175"/>
      <c r="OUP51" s="146"/>
      <c r="OUQ51" s="147"/>
      <c r="OUR51" s="175"/>
      <c r="OUS51" s="175"/>
      <c r="OUT51" s="175"/>
      <c r="OUU51" s="175"/>
      <c r="OUV51" s="175"/>
      <c r="OUW51" s="177"/>
      <c r="OUX51" s="175"/>
      <c r="OUY51" s="146"/>
      <c r="OUZ51" s="147"/>
      <c r="OVA51" s="175"/>
      <c r="OVB51" s="175"/>
      <c r="OVC51" s="175"/>
      <c r="OVD51" s="175"/>
      <c r="OVE51" s="175"/>
      <c r="OVF51" s="177"/>
      <c r="OVG51" s="175"/>
      <c r="OVH51" s="146"/>
      <c r="OVI51" s="147"/>
      <c r="OVJ51" s="175"/>
      <c r="OVK51" s="175"/>
      <c r="OVL51" s="175"/>
      <c r="OVM51" s="175"/>
      <c r="OVN51" s="175"/>
      <c r="OVO51" s="177"/>
      <c r="OVP51" s="175"/>
      <c r="OVQ51" s="146"/>
      <c r="OVR51" s="147"/>
      <c r="OVS51" s="175"/>
      <c r="OVT51" s="175"/>
      <c r="OVU51" s="175"/>
      <c r="OVV51" s="175"/>
      <c r="OVW51" s="175"/>
      <c r="OVX51" s="177"/>
      <c r="OVY51" s="175"/>
      <c r="OVZ51" s="146"/>
      <c r="OWA51" s="147"/>
      <c r="OWB51" s="175"/>
      <c r="OWC51" s="175"/>
      <c r="OWD51" s="175"/>
      <c r="OWE51" s="175"/>
      <c r="OWF51" s="175"/>
      <c r="OWG51" s="177"/>
      <c r="OWH51" s="175"/>
      <c r="OWI51" s="146"/>
      <c r="OWJ51" s="147"/>
      <c r="OWK51" s="175"/>
      <c r="OWL51" s="175"/>
      <c r="OWM51" s="175"/>
      <c r="OWN51" s="175"/>
      <c r="OWO51" s="175"/>
      <c r="OWP51" s="177"/>
      <c r="OWQ51" s="175"/>
      <c r="OWR51" s="146"/>
      <c r="OWS51" s="147"/>
      <c r="OWT51" s="175"/>
      <c r="OWU51" s="175"/>
      <c r="OWV51" s="175"/>
      <c r="OWW51" s="175"/>
      <c r="OWX51" s="175"/>
      <c r="OWY51" s="177"/>
      <c r="OWZ51" s="175"/>
      <c r="OXA51" s="146"/>
      <c r="OXB51" s="147"/>
      <c r="OXC51" s="175"/>
      <c r="OXD51" s="175"/>
      <c r="OXE51" s="175"/>
      <c r="OXF51" s="175"/>
      <c r="OXG51" s="175"/>
      <c r="OXH51" s="177"/>
      <c r="OXI51" s="175"/>
      <c r="OXJ51" s="146"/>
      <c r="OXK51" s="147"/>
      <c r="OXL51" s="175"/>
      <c r="OXM51" s="175"/>
      <c r="OXN51" s="175"/>
      <c r="OXO51" s="175"/>
      <c r="OXP51" s="175"/>
      <c r="OXQ51" s="177"/>
      <c r="OXR51" s="175"/>
      <c r="OXS51" s="146"/>
      <c r="OXT51" s="147"/>
      <c r="OXU51" s="175"/>
      <c r="OXV51" s="175"/>
      <c r="OXW51" s="175"/>
      <c r="OXX51" s="175"/>
      <c r="OXY51" s="175"/>
      <c r="OXZ51" s="177"/>
      <c r="OYA51" s="175"/>
      <c r="OYB51" s="146"/>
      <c r="OYC51" s="147"/>
      <c r="OYD51" s="175"/>
      <c r="OYE51" s="175"/>
      <c r="OYF51" s="175"/>
      <c r="OYG51" s="175"/>
      <c r="OYH51" s="175"/>
      <c r="OYI51" s="177"/>
      <c r="OYJ51" s="175"/>
      <c r="OYK51" s="146"/>
      <c r="OYL51" s="147"/>
      <c r="OYM51" s="175"/>
      <c r="OYN51" s="175"/>
      <c r="OYO51" s="175"/>
      <c r="OYP51" s="175"/>
      <c r="OYQ51" s="175"/>
      <c r="OYR51" s="177"/>
      <c r="OYS51" s="175"/>
      <c r="OYT51" s="146"/>
      <c r="OYU51" s="147"/>
      <c r="OYV51" s="175"/>
      <c r="OYW51" s="175"/>
      <c r="OYX51" s="175"/>
      <c r="OYY51" s="175"/>
      <c r="OYZ51" s="175"/>
      <c r="OZA51" s="177"/>
      <c r="OZB51" s="175"/>
      <c r="OZC51" s="146"/>
      <c r="OZD51" s="147"/>
      <c r="OZE51" s="175"/>
      <c r="OZF51" s="175"/>
      <c r="OZG51" s="175"/>
      <c r="OZH51" s="175"/>
      <c r="OZI51" s="175"/>
      <c r="OZJ51" s="177"/>
      <c r="OZK51" s="175"/>
      <c r="OZL51" s="146"/>
      <c r="OZM51" s="147"/>
      <c r="OZN51" s="175"/>
      <c r="OZO51" s="175"/>
      <c r="OZP51" s="175"/>
      <c r="OZQ51" s="175"/>
      <c r="OZR51" s="175"/>
      <c r="OZS51" s="177"/>
      <c r="OZT51" s="175"/>
      <c r="OZU51" s="146"/>
      <c r="OZV51" s="147"/>
      <c r="OZW51" s="175"/>
      <c r="OZX51" s="175"/>
      <c r="OZY51" s="175"/>
      <c r="OZZ51" s="175"/>
      <c r="PAA51" s="175"/>
      <c r="PAB51" s="177"/>
      <c r="PAC51" s="175"/>
      <c r="PAD51" s="146"/>
      <c r="PAE51" s="147"/>
      <c r="PAF51" s="175"/>
      <c r="PAG51" s="175"/>
      <c r="PAH51" s="175"/>
      <c r="PAI51" s="175"/>
      <c r="PAJ51" s="175"/>
      <c r="PAK51" s="177"/>
      <c r="PAL51" s="175"/>
      <c r="PAM51" s="146"/>
      <c r="PAN51" s="147"/>
      <c r="PAO51" s="175"/>
      <c r="PAP51" s="175"/>
      <c r="PAQ51" s="175"/>
      <c r="PAR51" s="175"/>
      <c r="PAS51" s="175"/>
      <c r="PAT51" s="177"/>
      <c r="PAU51" s="175"/>
      <c r="PAV51" s="146"/>
      <c r="PAW51" s="147"/>
      <c r="PAX51" s="175"/>
      <c r="PAY51" s="175"/>
      <c r="PAZ51" s="175"/>
      <c r="PBA51" s="175"/>
      <c r="PBB51" s="175"/>
      <c r="PBC51" s="177"/>
      <c r="PBD51" s="175"/>
      <c r="PBE51" s="146"/>
      <c r="PBF51" s="147"/>
      <c r="PBG51" s="175"/>
      <c r="PBH51" s="175"/>
      <c r="PBI51" s="175"/>
      <c r="PBJ51" s="175"/>
      <c r="PBK51" s="175"/>
      <c r="PBL51" s="177"/>
      <c r="PBM51" s="175"/>
      <c r="PBN51" s="146"/>
      <c r="PBO51" s="147"/>
      <c r="PBP51" s="175"/>
      <c r="PBQ51" s="175"/>
      <c r="PBR51" s="175"/>
      <c r="PBS51" s="175"/>
      <c r="PBT51" s="175"/>
      <c r="PBU51" s="177"/>
      <c r="PBV51" s="175"/>
      <c r="PBW51" s="146"/>
      <c r="PBX51" s="147"/>
      <c r="PBY51" s="175"/>
      <c r="PBZ51" s="175"/>
      <c r="PCA51" s="175"/>
      <c r="PCB51" s="175"/>
      <c r="PCC51" s="175"/>
      <c r="PCD51" s="177"/>
      <c r="PCE51" s="175"/>
      <c r="PCF51" s="146"/>
      <c r="PCG51" s="147"/>
      <c r="PCH51" s="175"/>
      <c r="PCI51" s="175"/>
      <c r="PCJ51" s="175"/>
      <c r="PCK51" s="175"/>
      <c r="PCL51" s="175"/>
      <c r="PCM51" s="177"/>
      <c r="PCN51" s="175"/>
      <c r="PCO51" s="146"/>
      <c r="PCP51" s="147"/>
      <c r="PCQ51" s="175"/>
      <c r="PCR51" s="175"/>
      <c r="PCS51" s="175"/>
      <c r="PCT51" s="175"/>
      <c r="PCU51" s="175"/>
      <c r="PCV51" s="177"/>
      <c r="PCW51" s="175"/>
      <c r="PCX51" s="146"/>
      <c r="PCY51" s="147"/>
      <c r="PCZ51" s="175"/>
      <c r="PDA51" s="175"/>
      <c r="PDB51" s="175"/>
      <c r="PDC51" s="175"/>
      <c r="PDD51" s="175"/>
      <c r="PDE51" s="177"/>
      <c r="PDF51" s="175"/>
      <c r="PDG51" s="146"/>
      <c r="PDH51" s="147"/>
      <c r="PDI51" s="175"/>
      <c r="PDJ51" s="175"/>
      <c r="PDK51" s="175"/>
      <c r="PDL51" s="175"/>
      <c r="PDM51" s="175"/>
      <c r="PDN51" s="177"/>
      <c r="PDO51" s="175"/>
      <c r="PDP51" s="146"/>
      <c r="PDQ51" s="147"/>
      <c r="PDR51" s="175"/>
      <c r="PDS51" s="175"/>
      <c r="PDT51" s="175"/>
      <c r="PDU51" s="175"/>
      <c r="PDV51" s="175"/>
      <c r="PDW51" s="177"/>
      <c r="PDX51" s="175"/>
      <c r="PDY51" s="146"/>
      <c r="PDZ51" s="147"/>
      <c r="PEA51" s="175"/>
      <c r="PEB51" s="175"/>
      <c r="PEC51" s="175"/>
      <c r="PED51" s="175"/>
      <c r="PEE51" s="175"/>
      <c r="PEF51" s="177"/>
      <c r="PEG51" s="175"/>
      <c r="PEH51" s="146"/>
      <c r="PEI51" s="147"/>
      <c r="PEJ51" s="175"/>
      <c r="PEK51" s="175"/>
      <c r="PEL51" s="175"/>
      <c r="PEM51" s="175"/>
      <c r="PEN51" s="175"/>
      <c r="PEO51" s="177"/>
      <c r="PEP51" s="175"/>
      <c r="PEQ51" s="146"/>
      <c r="PER51" s="147"/>
      <c r="PES51" s="175"/>
      <c r="PET51" s="175"/>
      <c r="PEU51" s="175"/>
      <c r="PEV51" s="175"/>
      <c r="PEW51" s="175"/>
      <c r="PEX51" s="177"/>
      <c r="PEY51" s="175"/>
      <c r="PEZ51" s="146"/>
      <c r="PFA51" s="147"/>
      <c r="PFB51" s="175"/>
      <c r="PFC51" s="175"/>
      <c r="PFD51" s="175"/>
      <c r="PFE51" s="175"/>
      <c r="PFF51" s="175"/>
      <c r="PFG51" s="177"/>
      <c r="PFH51" s="175"/>
      <c r="PFI51" s="146"/>
      <c r="PFJ51" s="147"/>
      <c r="PFK51" s="175"/>
      <c r="PFL51" s="175"/>
      <c r="PFM51" s="175"/>
      <c r="PFN51" s="175"/>
      <c r="PFO51" s="175"/>
      <c r="PFP51" s="177"/>
      <c r="PFQ51" s="175"/>
      <c r="PFR51" s="146"/>
      <c r="PFS51" s="147"/>
      <c r="PFT51" s="175"/>
      <c r="PFU51" s="175"/>
      <c r="PFV51" s="175"/>
      <c r="PFW51" s="175"/>
      <c r="PFX51" s="175"/>
      <c r="PFY51" s="177"/>
      <c r="PFZ51" s="175"/>
      <c r="PGA51" s="146"/>
      <c r="PGB51" s="147"/>
      <c r="PGC51" s="175"/>
      <c r="PGD51" s="175"/>
      <c r="PGE51" s="175"/>
      <c r="PGF51" s="175"/>
      <c r="PGG51" s="175"/>
      <c r="PGH51" s="177"/>
      <c r="PGI51" s="175"/>
      <c r="PGJ51" s="146"/>
      <c r="PGK51" s="147"/>
      <c r="PGL51" s="175"/>
      <c r="PGM51" s="175"/>
      <c r="PGN51" s="175"/>
      <c r="PGO51" s="175"/>
      <c r="PGP51" s="175"/>
      <c r="PGQ51" s="177"/>
      <c r="PGR51" s="175"/>
      <c r="PGS51" s="146"/>
      <c r="PGT51" s="147"/>
      <c r="PGU51" s="175"/>
      <c r="PGV51" s="175"/>
      <c r="PGW51" s="175"/>
      <c r="PGX51" s="175"/>
      <c r="PGY51" s="175"/>
      <c r="PGZ51" s="177"/>
      <c r="PHA51" s="175"/>
      <c r="PHB51" s="146"/>
      <c r="PHC51" s="147"/>
      <c r="PHD51" s="175"/>
      <c r="PHE51" s="175"/>
      <c r="PHF51" s="175"/>
      <c r="PHG51" s="175"/>
      <c r="PHH51" s="175"/>
      <c r="PHI51" s="177"/>
      <c r="PHJ51" s="175"/>
      <c r="PHK51" s="146"/>
      <c r="PHL51" s="147"/>
      <c r="PHM51" s="175"/>
      <c r="PHN51" s="175"/>
      <c r="PHO51" s="175"/>
      <c r="PHP51" s="175"/>
      <c r="PHQ51" s="175"/>
      <c r="PHR51" s="177"/>
      <c r="PHS51" s="175"/>
      <c r="PHT51" s="146"/>
      <c r="PHU51" s="147"/>
      <c r="PHV51" s="175"/>
      <c r="PHW51" s="175"/>
      <c r="PHX51" s="175"/>
      <c r="PHY51" s="175"/>
      <c r="PHZ51" s="175"/>
      <c r="PIA51" s="177"/>
      <c r="PIB51" s="175"/>
      <c r="PIC51" s="146"/>
      <c r="PID51" s="147"/>
      <c r="PIE51" s="175"/>
      <c r="PIF51" s="175"/>
      <c r="PIG51" s="175"/>
      <c r="PIH51" s="175"/>
      <c r="PII51" s="175"/>
      <c r="PIJ51" s="177"/>
      <c r="PIK51" s="175"/>
      <c r="PIL51" s="146"/>
      <c r="PIM51" s="147"/>
      <c r="PIN51" s="175"/>
      <c r="PIO51" s="175"/>
      <c r="PIP51" s="175"/>
      <c r="PIQ51" s="175"/>
      <c r="PIR51" s="175"/>
      <c r="PIS51" s="177"/>
      <c r="PIT51" s="175"/>
      <c r="PIU51" s="146"/>
      <c r="PIV51" s="147"/>
      <c r="PIW51" s="175"/>
      <c r="PIX51" s="175"/>
      <c r="PIY51" s="175"/>
      <c r="PIZ51" s="175"/>
      <c r="PJA51" s="175"/>
      <c r="PJB51" s="177"/>
      <c r="PJC51" s="175"/>
      <c r="PJD51" s="146"/>
      <c r="PJE51" s="147"/>
      <c r="PJF51" s="175"/>
      <c r="PJG51" s="175"/>
      <c r="PJH51" s="175"/>
      <c r="PJI51" s="175"/>
      <c r="PJJ51" s="175"/>
      <c r="PJK51" s="177"/>
      <c r="PJL51" s="175"/>
      <c r="PJM51" s="146"/>
      <c r="PJN51" s="147"/>
      <c r="PJO51" s="175"/>
      <c r="PJP51" s="175"/>
      <c r="PJQ51" s="175"/>
      <c r="PJR51" s="175"/>
      <c r="PJS51" s="175"/>
      <c r="PJT51" s="177"/>
      <c r="PJU51" s="175"/>
      <c r="PJV51" s="146"/>
      <c r="PJW51" s="147"/>
      <c r="PJX51" s="175"/>
      <c r="PJY51" s="175"/>
      <c r="PJZ51" s="175"/>
      <c r="PKA51" s="175"/>
      <c r="PKB51" s="175"/>
      <c r="PKC51" s="177"/>
      <c r="PKD51" s="175"/>
      <c r="PKE51" s="146"/>
      <c r="PKF51" s="147"/>
      <c r="PKG51" s="175"/>
      <c r="PKH51" s="175"/>
      <c r="PKI51" s="175"/>
      <c r="PKJ51" s="175"/>
      <c r="PKK51" s="175"/>
      <c r="PKL51" s="177"/>
      <c r="PKM51" s="175"/>
      <c r="PKN51" s="146"/>
      <c r="PKO51" s="147"/>
      <c r="PKP51" s="175"/>
      <c r="PKQ51" s="175"/>
      <c r="PKR51" s="175"/>
      <c r="PKS51" s="175"/>
      <c r="PKT51" s="175"/>
      <c r="PKU51" s="177"/>
      <c r="PKV51" s="175"/>
      <c r="PKW51" s="146"/>
      <c r="PKX51" s="147"/>
      <c r="PKY51" s="175"/>
      <c r="PKZ51" s="175"/>
      <c r="PLA51" s="175"/>
      <c r="PLB51" s="175"/>
      <c r="PLC51" s="175"/>
      <c r="PLD51" s="177"/>
      <c r="PLE51" s="175"/>
      <c r="PLF51" s="146"/>
      <c r="PLG51" s="147"/>
      <c r="PLH51" s="175"/>
      <c r="PLI51" s="175"/>
      <c r="PLJ51" s="175"/>
      <c r="PLK51" s="175"/>
      <c r="PLL51" s="175"/>
      <c r="PLM51" s="177"/>
      <c r="PLN51" s="175"/>
      <c r="PLO51" s="146"/>
      <c r="PLP51" s="147"/>
      <c r="PLQ51" s="175"/>
      <c r="PLR51" s="175"/>
      <c r="PLS51" s="175"/>
      <c r="PLT51" s="175"/>
      <c r="PLU51" s="175"/>
      <c r="PLV51" s="177"/>
      <c r="PLW51" s="175"/>
      <c r="PLX51" s="146"/>
      <c r="PLY51" s="147"/>
      <c r="PLZ51" s="175"/>
      <c r="PMA51" s="175"/>
      <c r="PMB51" s="175"/>
      <c r="PMC51" s="175"/>
      <c r="PMD51" s="175"/>
      <c r="PME51" s="177"/>
      <c r="PMF51" s="175"/>
      <c r="PMG51" s="146"/>
      <c r="PMH51" s="147"/>
      <c r="PMI51" s="175"/>
      <c r="PMJ51" s="175"/>
      <c r="PMK51" s="175"/>
      <c r="PML51" s="175"/>
      <c r="PMM51" s="175"/>
      <c r="PMN51" s="177"/>
      <c r="PMO51" s="175"/>
      <c r="PMP51" s="146"/>
      <c r="PMQ51" s="147"/>
      <c r="PMR51" s="175"/>
      <c r="PMS51" s="175"/>
      <c r="PMT51" s="175"/>
      <c r="PMU51" s="175"/>
      <c r="PMV51" s="175"/>
      <c r="PMW51" s="177"/>
      <c r="PMX51" s="175"/>
      <c r="PMY51" s="146"/>
      <c r="PMZ51" s="147"/>
      <c r="PNA51" s="175"/>
      <c r="PNB51" s="175"/>
      <c r="PNC51" s="175"/>
      <c r="PND51" s="175"/>
      <c r="PNE51" s="175"/>
      <c r="PNF51" s="177"/>
      <c r="PNG51" s="175"/>
      <c r="PNH51" s="146"/>
      <c r="PNI51" s="147"/>
      <c r="PNJ51" s="175"/>
      <c r="PNK51" s="175"/>
      <c r="PNL51" s="175"/>
      <c r="PNM51" s="175"/>
      <c r="PNN51" s="175"/>
      <c r="PNO51" s="177"/>
      <c r="PNP51" s="175"/>
      <c r="PNQ51" s="146"/>
      <c r="PNR51" s="147"/>
      <c r="PNS51" s="175"/>
      <c r="PNT51" s="175"/>
      <c r="PNU51" s="175"/>
      <c r="PNV51" s="175"/>
      <c r="PNW51" s="175"/>
      <c r="PNX51" s="177"/>
      <c r="PNY51" s="175"/>
      <c r="PNZ51" s="146"/>
      <c r="POA51" s="147"/>
      <c r="POB51" s="175"/>
      <c r="POC51" s="175"/>
      <c r="POD51" s="175"/>
      <c r="POE51" s="175"/>
      <c r="POF51" s="175"/>
      <c r="POG51" s="177"/>
      <c r="POH51" s="175"/>
      <c r="POI51" s="146"/>
      <c r="POJ51" s="147"/>
      <c r="POK51" s="175"/>
      <c r="POL51" s="175"/>
      <c r="POM51" s="175"/>
      <c r="PON51" s="175"/>
      <c r="POO51" s="175"/>
      <c r="POP51" s="177"/>
      <c r="POQ51" s="175"/>
      <c r="POR51" s="146"/>
      <c r="POS51" s="147"/>
      <c r="POT51" s="175"/>
      <c r="POU51" s="175"/>
      <c r="POV51" s="175"/>
      <c r="POW51" s="175"/>
      <c r="POX51" s="175"/>
      <c r="POY51" s="177"/>
      <c r="POZ51" s="175"/>
      <c r="PPA51" s="146"/>
      <c r="PPB51" s="147"/>
      <c r="PPC51" s="175"/>
      <c r="PPD51" s="175"/>
      <c r="PPE51" s="175"/>
      <c r="PPF51" s="175"/>
      <c r="PPG51" s="175"/>
      <c r="PPH51" s="177"/>
      <c r="PPI51" s="175"/>
      <c r="PPJ51" s="146"/>
      <c r="PPK51" s="147"/>
      <c r="PPL51" s="175"/>
      <c r="PPM51" s="175"/>
      <c r="PPN51" s="175"/>
      <c r="PPO51" s="175"/>
      <c r="PPP51" s="175"/>
      <c r="PPQ51" s="177"/>
      <c r="PPR51" s="175"/>
      <c r="PPS51" s="146"/>
      <c r="PPT51" s="147"/>
      <c r="PPU51" s="175"/>
      <c r="PPV51" s="175"/>
      <c r="PPW51" s="175"/>
      <c r="PPX51" s="175"/>
      <c r="PPY51" s="175"/>
      <c r="PPZ51" s="177"/>
      <c r="PQA51" s="175"/>
      <c r="PQB51" s="146"/>
      <c r="PQC51" s="147"/>
      <c r="PQD51" s="175"/>
      <c r="PQE51" s="175"/>
      <c r="PQF51" s="175"/>
      <c r="PQG51" s="175"/>
      <c r="PQH51" s="175"/>
      <c r="PQI51" s="177"/>
      <c r="PQJ51" s="175"/>
      <c r="PQK51" s="146"/>
      <c r="PQL51" s="147"/>
      <c r="PQM51" s="175"/>
      <c r="PQN51" s="175"/>
      <c r="PQO51" s="175"/>
      <c r="PQP51" s="175"/>
      <c r="PQQ51" s="175"/>
      <c r="PQR51" s="177"/>
      <c r="PQS51" s="175"/>
      <c r="PQT51" s="146"/>
      <c r="PQU51" s="147"/>
      <c r="PQV51" s="175"/>
      <c r="PQW51" s="175"/>
      <c r="PQX51" s="175"/>
      <c r="PQY51" s="175"/>
      <c r="PQZ51" s="175"/>
      <c r="PRA51" s="177"/>
      <c r="PRB51" s="175"/>
      <c r="PRC51" s="146"/>
      <c r="PRD51" s="147"/>
      <c r="PRE51" s="175"/>
      <c r="PRF51" s="175"/>
      <c r="PRG51" s="175"/>
      <c r="PRH51" s="175"/>
      <c r="PRI51" s="175"/>
      <c r="PRJ51" s="177"/>
      <c r="PRK51" s="175"/>
      <c r="PRL51" s="146"/>
      <c r="PRM51" s="147"/>
      <c r="PRN51" s="175"/>
      <c r="PRO51" s="175"/>
      <c r="PRP51" s="175"/>
      <c r="PRQ51" s="175"/>
      <c r="PRR51" s="175"/>
      <c r="PRS51" s="177"/>
      <c r="PRT51" s="175"/>
      <c r="PRU51" s="146"/>
      <c r="PRV51" s="147"/>
      <c r="PRW51" s="175"/>
      <c r="PRX51" s="175"/>
      <c r="PRY51" s="175"/>
      <c r="PRZ51" s="175"/>
      <c r="PSA51" s="175"/>
      <c r="PSB51" s="177"/>
      <c r="PSC51" s="175"/>
      <c r="PSD51" s="146"/>
      <c r="PSE51" s="147"/>
      <c r="PSF51" s="175"/>
      <c r="PSG51" s="175"/>
      <c r="PSH51" s="175"/>
      <c r="PSI51" s="175"/>
      <c r="PSJ51" s="175"/>
      <c r="PSK51" s="177"/>
      <c r="PSL51" s="175"/>
      <c r="PSM51" s="146"/>
      <c r="PSN51" s="147"/>
      <c r="PSO51" s="175"/>
      <c r="PSP51" s="175"/>
      <c r="PSQ51" s="175"/>
      <c r="PSR51" s="175"/>
      <c r="PSS51" s="175"/>
      <c r="PST51" s="177"/>
      <c r="PSU51" s="175"/>
      <c r="PSV51" s="146"/>
      <c r="PSW51" s="147"/>
      <c r="PSX51" s="175"/>
      <c r="PSY51" s="175"/>
      <c r="PSZ51" s="175"/>
      <c r="PTA51" s="175"/>
      <c r="PTB51" s="175"/>
      <c r="PTC51" s="177"/>
      <c r="PTD51" s="175"/>
      <c r="PTE51" s="146"/>
      <c r="PTF51" s="147"/>
      <c r="PTG51" s="175"/>
      <c r="PTH51" s="175"/>
      <c r="PTI51" s="175"/>
      <c r="PTJ51" s="175"/>
      <c r="PTK51" s="175"/>
      <c r="PTL51" s="177"/>
      <c r="PTM51" s="175"/>
      <c r="PTN51" s="146"/>
      <c r="PTO51" s="147"/>
      <c r="PTP51" s="175"/>
      <c r="PTQ51" s="175"/>
      <c r="PTR51" s="175"/>
      <c r="PTS51" s="175"/>
      <c r="PTT51" s="175"/>
      <c r="PTU51" s="177"/>
      <c r="PTV51" s="175"/>
      <c r="PTW51" s="146"/>
      <c r="PTX51" s="147"/>
      <c r="PTY51" s="175"/>
      <c r="PTZ51" s="175"/>
      <c r="PUA51" s="175"/>
      <c r="PUB51" s="175"/>
      <c r="PUC51" s="175"/>
      <c r="PUD51" s="177"/>
      <c r="PUE51" s="175"/>
      <c r="PUF51" s="146"/>
      <c r="PUG51" s="147"/>
      <c r="PUH51" s="175"/>
      <c r="PUI51" s="175"/>
      <c r="PUJ51" s="175"/>
      <c r="PUK51" s="175"/>
      <c r="PUL51" s="175"/>
      <c r="PUM51" s="177"/>
      <c r="PUN51" s="175"/>
      <c r="PUO51" s="146"/>
      <c r="PUP51" s="147"/>
      <c r="PUQ51" s="175"/>
      <c r="PUR51" s="175"/>
      <c r="PUS51" s="175"/>
      <c r="PUT51" s="175"/>
      <c r="PUU51" s="175"/>
      <c r="PUV51" s="177"/>
      <c r="PUW51" s="175"/>
      <c r="PUX51" s="146"/>
      <c r="PUY51" s="147"/>
      <c r="PUZ51" s="175"/>
      <c r="PVA51" s="175"/>
      <c r="PVB51" s="175"/>
      <c r="PVC51" s="175"/>
      <c r="PVD51" s="175"/>
      <c r="PVE51" s="177"/>
      <c r="PVF51" s="175"/>
      <c r="PVG51" s="146"/>
      <c r="PVH51" s="147"/>
      <c r="PVI51" s="175"/>
      <c r="PVJ51" s="175"/>
      <c r="PVK51" s="175"/>
      <c r="PVL51" s="175"/>
      <c r="PVM51" s="175"/>
      <c r="PVN51" s="177"/>
      <c r="PVO51" s="175"/>
      <c r="PVP51" s="146"/>
      <c r="PVQ51" s="147"/>
      <c r="PVR51" s="175"/>
      <c r="PVS51" s="175"/>
      <c r="PVT51" s="175"/>
      <c r="PVU51" s="175"/>
      <c r="PVV51" s="175"/>
      <c r="PVW51" s="177"/>
      <c r="PVX51" s="175"/>
      <c r="PVY51" s="146"/>
      <c r="PVZ51" s="147"/>
      <c r="PWA51" s="175"/>
      <c r="PWB51" s="175"/>
      <c r="PWC51" s="175"/>
      <c r="PWD51" s="175"/>
      <c r="PWE51" s="175"/>
      <c r="PWF51" s="177"/>
      <c r="PWG51" s="175"/>
      <c r="PWH51" s="146"/>
      <c r="PWI51" s="147"/>
      <c r="PWJ51" s="175"/>
      <c r="PWK51" s="175"/>
      <c r="PWL51" s="175"/>
      <c r="PWM51" s="175"/>
      <c r="PWN51" s="175"/>
      <c r="PWO51" s="177"/>
      <c r="PWP51" s="175"/>
      <c r="PWQ51" s="146"/>
      <c r="PWR51" s="147"/>
      <c r="PWS51" s="175"/>
      <c r="PWT51" s="175"/>
      <c r="PWU51" s="175"/>
      <c r="PWV51" s="175"/>
      <c r="PWW51" s="175"/>
      <c r="PWX51" s="177"/>
      <c r="PWY51" s="175"/>
      <c r="PWZ51" s="146"/>
      <c r="PXA51" s="147"/>
      <c r="PXB51" s="175"/>
      <c r="PXC51" s="175"/>
      <c r="PXD51" s="175"/>
      <c r="PXE51" s="175"/>
      <c r="PXF51" s="175"/>
      <c r="PXG51" s="177"/>
      <c r="PXH51" s="175"/>
      <c r="PXI51" s="146"/>
      <c r="PXJ51" s="147"/>
      <c r="PXK51" s="175"/>
      <c r="PXL51" s="175"/>
      <c r="PXM51" s="175"/>
      <c r="PXN51" s="175"/>
      <c r="PXO51" s="175"/>
      <c r="PXP51" s="177"/>
      <c r="PXQ51" s="175"/>
      <c r="PXR51" s="146"/>
      <c r="PXS51" s="147"/>
      <c r="PXT51" s="175"/>
      <c r="PXU51" s="175"/>
      <c r="PXV51" s="175"/>
      <c r="PXW51" s="175"/>
      <c r="PXX51" s="175"/>
      <c r="PXY51" s="177"/>
      <c r="PXZ51" s="175"/>
      <c r="PYA51" s="146"/>
      <c r="PYB51" s="147"/>
      <c r="PYC51" s="175"/>
      <c r="PYD51" s="175"/>
      <c r="PYE51" s="175"/>
      <c r="PYF51" s="175"/>
      <c r="PYG51" s="175"/>
      <c r="PYH51" s="177"/>
      <c r="PYI51" s="175"/>
      <c r="PYJ51" s="146"/>
      <c r="PYK51" s="147"/>
      <c r="PYL51" s="175"/>
      <c r="PYM51" s="175"/>
      <c r="PYN51" s="175"/>
      <c r="PYO51" s="175"/>
      <c r="PYP51" s="175"/>
      <c r="PYQ51" s="177"/>
      <c r="PYR51" s="175"/>
      <c r="PYS51" s="146"/>
      <c r="PYT51" s="147"/>
      <c r="PYU51" s="175"/>
      <c r="PYV51" s="175"/>
      <c r="PYW51" s="175"/>
      <c r="PYX51" s="175"/>
      <c r="PYY51" s="175"/>
      <c r="PYZ51" s="177"/>
      <c r="PZA51" s="175"/>
      <c r="PZB51" s="146"/>
      <c r="PZC51" s="147"/>
      <c r="PZD51" s="175"/>
      <c r="PZE51" s="175"/>
      <c r="PZF51" s="175"/>
      <c r="PZG51" s="175"/>
      <c r="PZH51" s="175"/>
      <c r="PZI51" s="177"/>
      <c r="PZJ51" s="175"/>
      <c r="PZK51" s="146"/>
      <c r="PZL51" s="147"/>
      <c r="PZM51" s="175"/>
      <c r="PZN51" s="175"/>
      <c r="PZO51" s="175"/>
      <c r="PZP51" s="175"/>
      <c r="PZQ51" s="175"/>
      <c r="PZR51" s="177"/>
      <c r="PZS51" s="175"/>
      <c r="PZT51" s="146"/>
      <c r="PZU51" s="147"/>
      <c r="PZV51" s="175"/>
      <c r="PZW51" s="175"/>
      <c r="PZX51" s="175"/>
      <c r="PZY51" s="175"/>
      <c r="PZZ51" s="175"/>
      <c r="QAA51" s="177"/>
      <c r="QAB51" s="175"/>
      <c r="QAC51" s="146"/>
      <c r="QAD51" s="147"/>
      <c r="QAE51" s="175"/>
      <c r="QAF51" s="175"/>
      <c r="QAG51" s="175"/>
      <c r="QAH51" s="175"/>
      <c r="QAI51" s="175"/>
      <c r="QAJ51" s="177"/>
      <c r="QAK51" s="175"/>
      <c r="QAL51" s="146"/>
      <c r="QAM51" s="147"/>
      <c r="QAN51" s="175"/>
      <c r="QAO51" s="175"/>
      <c r="QAP51" s="175"/>
      <c r="QAQ51" s="175"/>
      <c r="QAR51" s="175"/>
      <c r="QAS51" s="177"/>
      <c r="QAT51" s="175"/>
      <c r="QAU51" s="146"/>
      <c r="QAV51" s="147"/>
      <c r="QAW51" s="175"/>
      <c r="QAX51" s="175"/>
      <c r="QAY51" s="175"/>
      <c r="QAZ51" s="175"/>
      <c r="QBA51" s="175"/>
      <c r="QBB51" s="177"/>
      <c r="QBC51" s="175"/>
      <c r="QBD51" s="146"/>
      <c r="QBE51" s="147"/>
      <c r="QBF51" s="175"/>
      <c r="QBG51" s="175"/>
      <c r="QBH51" s="175"/>
      <c r="QBI51" s="175"/>
      <c r="QBJ51" s="175"/>
      <c r="QBK51" s="177"/>
      <c r="QBL51" s="175"/>
      <c r="QBM51" s="146"/>
      <c r="QBN51" s="147"/>
      <c r="QBO51" s="175"/>
      <c r="QBP51" s="175"/>
      <c r="QBQ51" s="175"/>
      <c r="QBR51" s="175"/>
      <c r="QBS51" s="175"/>
      <c r="QBT51" s="177"/>
      <c r="QBU51" s="175"/>
      <c r="QBV51" s="146"/>
      <c r="QBW51" s="147"/>
      <c r="QBX51" s="175"/>
      <c r="QBY51" s="175"/>
      <c r="QBZ51" s="175"/>
      <c r="QCA51" s="175"/>
      <c r="QCB51" s="175"/>
      <c r="QCC51" s="177"/>
      <c r="QCD51" s="175"/>
      <c r="QCE51" s="146"/>
      <c r="QCF51" s="147"/>
      <c r="QCG51" s="175"/>
      <c r="QCH51" s="175"/>
      <c r="QCI51" s="175"/>
      <c r="QCJ51" s="175"/>
      <c r="QCK51" s="175"/>
      <c r="QCL51" s="177"/>
      <c r="QCM51" s="175"/>
      <c r="QCN51" s="146"/>
      <c r="QCO51" s="147"/>
      <c r="QCP51" s="175"/>
      <c r="QCQ51" s="175"/>
      <c r="QCR51" s="175"/>
      <c r="QCS51" s="175"/>
      <c r="QCT51" s="175"/>
      <c r="QCU51" s="177"/>
      <c r="QCV51" s="175"/>
      <c r="QCW51" s="146"/>
      <c r="QCX51" s="147"/>
      <c r="QCY51" s="175"/>
      <c r="QCZ51" s="175"/>
      <c r="QDA51" s="175"/>
      <c r="QDB51" s="175"/>
      <c r="QDC51" s="175"/>
      <c r="QDD51" s="177"/>
      <c r="QDE51" s="175"/>
      <c r="QDF51" s="146"/>
      <c r="QDG51" s="147"/>
      <c r="QDH51" s="175"/>
      <c r="QDI51" s="175"/>
      <c r="QDJ51" s="175"/>
      <c r="QDK51" s="175"/>
      <c r="QDL51" s="175"/>
      <c r="QDM51" s="177"/>
      <c r="QDN51" s="175"/>
      <c r="QDO51" s="146"/>
      <c r="QDP51" s="147"/>
      <c r="QDQ51" s="175"/>
      <c r="QDR51" s="175"/>
      <c r="QDS51" s="175"/>
      <c r="QDT51" s="175"/>
      <c r="QDU51" s="175"/>
      <c r="QDV51" s="177"/>
      <c r="QDW51" s="175"/>
      <c r="QDX51" s="146"/>
      <c r="QDY51" s="147"/>
      <c r="QDZ51" s="175"/>
      <c r="QEA51" s="175"/>
      <c r="QEB51" s="175"/>
      <c r="QEC51" s="175"/>
      <c r="QED51" s="175"/>
      <c r="QEE51" s="177"/>
      <c r="QEF51" s="175"/>
      <c r="QEG51" s="146"/>
      <c r="QEH51" s="147"/>
      <c r="QEI51" s="175"/>
      <c r="QEJ51" s="175"/>
      <c r="QEK51" s="175"/>
      <c r="QEL51" s="175"/>
      <c r="QEM51" s="175"/>
      <c r="QEN51" s="177"/>
      <c r="QEO51" s="175"/>
      <c r="QEP51" s="146"/>
      <c r="QEQ51" s="147"/>
      <c r="QER51" s="175"/>
      <c r="QES51" s="175"/>
      <c r="QET51" s="175"/>
      <c r="QEU51" s="175"/>
      <c r="QEV51" s="175"/>
      <c r="QEW51" s="177"/>
      <c r="QEX51" s="175"/>
      <c r="QEY51" s="146"/>
      <c r="QEZ51" s="147"/>
      <c r="QFA51" s="175"/>
      <c r="QFB51" s="175"/>
      <c r="QFC51" s="175"/>
      <c r="QFD51" s="175"/>
      <c r="QFE51" s="175"/>
      <c r="QFF51" s="177"/>
      <c r="QFG51" s="175"/>
      <c r="QFH51" s="146"/>
      <c r="QFI51" s="147"/>
      <c r="QFJ51" s="175"/>
      <c r="QFK51" s="175"/>
      <c r="QFL51" s="175"/>
      <c r="QFM51" s="175"/>
      <c r="QFN51" s="175"/>
      <c r="QFO51" s="177"/>
      <c r="QFP51" s="175"/>
      <c r="QFQ51" s="146"/>
      <c r="QFR51" s="147"/>
      <c r="QFS51" s="175"/>
      <c r="QFT51" s="175"/>
      <c r="QFU51" s="175"/>
      <c r="QFV51" s="175"/>
      <c r="QFW51" s="175"/>
      <c r="QFX51" s="177"/>
      <c r="QFY51" s="175"/>
      <c r="QFZ51" s="146"/>
      <c r="QGA51" s="147"/>
      <c r="QGB51" s="175"/>
      <c r="QGC51" s="175"/>
      <c r="QGD51" s="175"/>
      <c r="QGE51" s="175"/>
      <c r="QGF51" s="175"/>
      <c r="QGG51" s="177"/>
      <c r="QGH51" s="175"/>
      <c r="QGI51" s="146"/>
      <c r="QGJ51" s="147"/>
      <c r="QGK51" s="175"/>
      <c r="QGL51" s="175"/>
      <c r="QGM51" s="175"/>
      <c r="QGN51" s="175"/>
      <c r="QGO51" s="175"/>
      <c r="QGP51" s="177"/>
      <c r="QGQ51" s="175"/>
      <c r="QGR51" s="146"/>
      <c r="QGS51" s="147"/>
      <c r="QGT51" s="175"/>
      <c r="QGU51" s="175"/>
      <c r="QGV51" s="175"/>
      <c r="QGW51" s="175"/>
      <c r="QGX51" s="175"/>
      <c r="QGY51" s="177"/>
      <c r="QGZ51" s="175"/>
      <c r="QHA51" s="146"/>
      <c r="QHB51" s="147"/>
      <c r="QHC51" s="175"/>
      <c r="QHD51" s="175"/>
      <c r="QHE51" s="175"/>
      <c r="QHF51" s="175"/>
      <c r="QHG51" s="175"/>
      <c r="QHH51" s="177"/>
      <c r="QHI51" s="175"/>
      <c r="QHJ51" s="146"/>
      <c r="QHK51" s="147"/>
      <c r="QHL51" s="175"/>
      <c r="QHM51" s="175"/>
      <c r="QHN51" s="175"/>
      <c r="QHO51" s="175"/>
      <c r="QHP51" s="175"/>
      <c r="QHQ51" s="177"/>
      <c r="QHR51" s="175"/>
      <c r="QHS51" s="146"/>
      <c r="QHT51" s="147"/>
      <c r="QHU51" s="175"/>
      <c r="QHV51" s="175"/>
      <c r="QHW51" s="175"/>
      <c r="QHX51" s="175"/>
      <c r="QHY51" s="175"/>
      <c r="QHZ51" s="177"/>
      <c r="QIA51" s="175"/>
      <c r="QIB51" s="146"/>
      <c r="QIC51" s="147"/>
      <c r="QID51" s="175"/>
      <c r="QIE51" s="175"/>
      <c r="QIF51" s="175"/>
      <c r="QIG51" s="175"/>
      <c r="QIH51" s="175"/>
      <c r="QII51" s="177"/>
      <c r="QIJ51" s="175"/>
      <c r="QIK51" s="146"/>
      <c r="QIL51" s="147"/>
      <c r="QIM51" s="175"/>
      <c r="QIN51" s="175"/>
      <c r="QIO51" s="175"/>
      <c r="QIP51" s="175"/>
      <c r="QIQ51" s="175"/>
      <c r="QIR51" s="177"/>
      <c r="QIS51" s="175"/>
      <c r="QIT51" s="146"/>
      <c r="QIU51" s="147"/>
      <c r="QIV51" s="175"/>
      <c r="QIW51" s="175"/>
      <c r="QIX51" s="175"/>
      <c r="QIY51" s="175"/>
      <c r="QIZ51" s="175"/>
      <c r="QJA51" s="177"/>
      <c r="QJB51" s="175"/>
      <c r="QJC51" s="146"/>
      <c r="QJD51" s="147"/>
      <c r="QJE51" s="175"/>
      <c r="QJF51" s="175"/>
      <c r="QJG51" s="175"/>
      <c r="QJH51" s="175"/>
      <c r="QJI51" s="175"/>
      <c r="QJJ51" s="177"/>
      <c r="QJK51" s="175"/>
      <c r="QJL51" s="146"/>
      <c r="QJM51" s="147"/>
      <c r="QJN51" s="175"/>
      <c r="QJO51" s="175"/>
      <c r="QJP51" s="175"/>
      <c r="QJQ51" s="175"/>
      <c r="QJR51" s="175"/>
      <c r="QJS51" s="177"/>
      <c r="QJT51" s="175"/>
      <c r="QJU51" s="146"/>
      <c r="QJV51" s="147"/>
      <c r="QJW51" s="175"/>
      <c r="QJX51" s="175"/>
      <c r="QJY51" s="175"/>
      <c r="QJZ51" s="175"/>
      <c r="QKA51" s="175"/>
      <c r="QKB51" s="177"/>
      <c r="QKC51" s="175"/>
      <c r="QKD51" s="146"/>
      <c r="QKE51" s="147"/>
      <c r="QKF51" s="175"/>
      <c r="QKG51" s="175"/>
      <c r="QKH51" s="175"/>
      <c r="QKI51" s="175"/>
      <c r="QKJ51" s="175"/>
      <c r="QKK51" s="177"/>
      <c r="QKL51" s="175"/>
      <c r="QKM51" s="146"/>
      <c r="QKN51" s="147"/>
      <c r="QKO51" s="175"/>
      <c r="QKP51" s="175"/>
      <c r="QKQ51" s="175"/>
      <c r="QKR51" s="175"/>
      <c r="QKS51" s="175"/>
      <c r="QKT51" s="177"/>
      <c r="QKU51" s="175"/>
      <c r="QKV51" s="146"/>
      <c r="QKW51" s="147"/>
      <c r="QKX51" s="175"/>
      <c r="QKY51" s="175"/>
      <c r="QKZ51" s="175"/>
      <c r="QLA51" s="175"/>
      <c r="QLB51" s="175"/>
      <c r="QLC51" s="177"/>
      <c r="QLD51" s="175"/>
      <c r="QLE51" s="146"/>
      <c r="QLF51" s="147"/>
      <c r="QLG51" s="175"/>
      <c r="QLH51" s="175"/>
      <c r="QLI51" s="175"/>
      <c r="QLJ51" s="175"/>
      <c r="QLK51" s="175"/>
      <c r="QLL51" s="177"/>
      <c r="QLM51" s="175"/>
      <c r="QLN51" s="146"/>
      <c r="QLO51" s="147"/>
      <c r="QLP51" s="175"/>
      <c r="QLQ51" s="175"/>
      <c r="QLR51" s="175"/>
      <c r="QLS51" s="175"/>
      <c r="QLT51" s="175"/>
      <c r="QLU51" s="177"/>
      <c r="QLV51" s="175"/>
      <c r="QLW51" s="146"/>
      <c r="QLX51" s="147"/>
      <c r="QLY51" s="175"/>
      <c r="QLZ51" s="175"/>
      <c r="QMA51" s="175"/>
      <c r="QMB51" s="175"/>
      <c r="QMC51" s="175"/>
      <c r="QMD51" s="177"/>
      <c r="QME51" s="175"/>
      <c r="QMF51" s="146"/>
      <c r="QMG51" s="147"/>
      <c r="QMH51" s="175"/>
      <c r="QMI51" s="175"/>
      <c r="QMJ51" s="175"/>
      <c r="QMK51" s="175"/>
      <c r="QML51" s="175"/>
      <c r="QMM51" s="177"/>
      <c r="QMN51" s="175"/>
      <c r="QMO51" s="146"/>
      <c r="QMP51" s="147"/>
      <c r="QMQ51" s="175"/>
      <c r="QMR51" s="175"/>
      <c r="QMS51" s="175"/>
      <c r="QMT51" s="175"/>
      <c r="QMU51" s="175"/>
      <c r="QMV51" s="177"/>
      <c r="QMW51" s="175"/>
      <c r="QMX51" s="146"/>
      <c r="QMY51" s="147"/>
      <c r="QMZ51" s="175"/>
      <c r="QNA51" s="175"/>
      <c r="QNB51" s="175"/>
      <c r="QNC51" s="175"/>
      <c r="QND51" s="175"/>
      <c r="QNE51" s="177"/>
      <c r="QNF51" s="175"/>
      <c r="QNG51" s="146"/>
      <c r="QNH51" s="147"/>
      <c r="QNI51" s="175"/>
      <c r="QNJ51" s="175"/>
      <c r="QNK51" s="175"/>
      <c r="QNL51" s="175"/>
      <c r="QNM51" s="175"/>
      <c r="QNN51" s="177"/>
      <c r="QNO51" s="175"/>
      <c r="QNP51" s="146"/>
      <c r="QNQ51" s="147"/>
      <c r="QNR51" s="175"/>
      <c r="QNS51" s="175"/>
      <c r="QNT51" s="175"/>
      <c r="QNU51" s="175"/>
      <c r="QNV51" s="175"/>
      <c r="QNW51" s="177"/>
      <c r="QNX51" s="175"/>
      <c r="QNY51" s="146"/>
      <c r="QNZ51" s="147"/>
      <c r="QOA51" s="175"/>
      <c r="QOB51" s="175"/>
      <c r="QOC51" s="175"/>
      <c r="QOD51" s="175"/>
      <c r="QOE51" s="175"/>
      <c r="QOF51" s="177"/>
      <c r="QOG51" s="175"/>
      <c r="QOH51" s="146"/>
      <c r="QOI51" s="147"/>
      <c r="QOJ51" s="175"/>
      <c r="QOK51" s="175"/>
      <c r="QOL51" s="175"/>
      <c r="QOM51" s="175"/>
      <c r="QON51" s="175"/>
      <c r="QOO51" s="177"/>
      <c r="QOP51" s="175"/>
      <c r="QOQ51" s="146"/>
      <c r="QOR51" s="147"/>
      <c r="QOS51" s="175"/>
      <c r="QOT51" s="175"/>
      <c r="QOU51" s="175"/>
      <c r="QOV51" s="175"/>
      <c r="QOW51" s="175"/>
      <c r="QOX51" s="177"/>
      <c r="QOY51" s="175"/>
      <c r="QOZ51" s="146"/>
      <c r="QPA51" s="147"/>
      <c r="QPB51" s="175"/>
      <c r="QPC51" s="175"/>
      <c r="QPD51" s="175"/>
      <c r="QPE51" s="175"/>
      <c r="QPF51" s="175"/>
      <c r="QPG51" s="177"/>
      <c r="QPH51" s="175"/>
      <c r="QPI51" s="146"/>
      <c r="QPJ51" s="147"/>
      <c r="QPK51" s="175"/>
      <c r="QPL51" s="175"/>
      <c r="QPM51" s="175"/>
      <c r="QPN51" s="175"/>
      <c r="QPO51" s="175"/>
      <c r="QPP51" s="177"/>
      <c r="QPQ51" s="175"/>
      <c r="QPR51" s="146"/>
      <c r="QPS51" s="147"/>
      <c r="QPT51" s="175"/>
      <c r="QPU51" s="175"/>
      <c r="QPV51" s="175"/>
      <c r="QPW51" s="175"/>
      <c r="QPX51" s="175"/>
      <c r="QPY51" s="177"/>
      <c r="QPZ51" s="175"/>
      <c r="QQA51" s="146"/>
      <c r="QQB51" s="147"/>
      <c r="QQC51" s="175"/>
      <c r="QQD51" s="175"/>
      <c r="QQE51" s="175"/>
      <c r="QQF51" s="175"/>
      <c r="QQG51" s="175"/>
      <c r="QQH51" s="177"/>
      <c r="QQI51" s="175"/>
      <c r="QQJ51" s="146"/>
      <c r="QQK51" s="147"/>
      <c r="QQL51" s="175"/>
      <c r="QQM51" s="175"/>
      <c r="QQN51" s="175"/>
      <c r="QQO51" s="175"/>
      <c r="QQP51" s="175"/>
      <c r="QQQ51" s="177"/>
      <c r="QQR51" s="175"/>
      <c r="QQS51" s="146"/>
      <c r="QQT51" s="147"/>
      <c r="QQU51" s="175"/>
      <c r="QQV51" s="175"/>
      <c r="QQW51" s="175"/>
      <c r="QQX51" s="175"/>
      <c r="QQY51" s="175"/>
      <c r="QQZ51" s="177"/>
      <c r="QRA51" s="175"/>
      <c r="QRB51" s="146"/>
      <c r="QRC51" s="147"/>
      <c r="QRD51" s="175"/>
      <c r="QRE51" s="175"/>
      <c r="QRF51" s="175"/>
      <c r="QRG51" s="175"/>
      <c r="QRH51" s="175"/>
      <c r="QRI51" s="177"/>
      <c r="QRJ51" s="175"/>
      <c r="QRK51" s="146"/>
      <c r="QRL51" s="147"/>
      <c r="QRM51" s="175"/>
      <c r="QRN51" s="175"/>
      <c r="QRO51" s="175"/>
      <c r="QRP51" s="175"/>
      <c r="QRQ51" s="175"/>
      <c r="QRR51" s="177"/>
      <c r="QRS51" s="175"/>
      <c r="QRT51" s="146"/>
      <c r="QRU51" s="147"/>
      <c r="QRV51" s="175"/>
      <c r="QRW51" s="175"/>
      <c r="QRX51" s="175"/>
      <c r="QRY51" s="175"/>
      <c r="QRZ51" s="175"/>
      <c r="QSA51" s="177"/>
      <c r="QSB51" s="175"/>
      <c r="QSC51" s="146"/>
      <c r="QSD51" s="147"/>
      <c r="QSE51" s="175"/>
      <c r="QSF51" s="175"/>
      <c r="QSG51" s="175"/>
      <c r="QSH51" s="175"/>
      <c r="QSI51" s="175"/>
      <c r="QSJ51" s="177"/>
      <c r="QSK51" s="175"/>
      <c r="QSL51" s="146"/>
      <c r="QSM51" s="147"/>
      <c r="QSN51" s="175"/>
      <c r="QSO51" s="175"/>
      <c r="QSP51" s="175"/>
      <c r="QSQ51" s="175"/>
      <c r="QSR51" s="175"/>
      <c r="QSS51" s="177"/>
      <c r="QST51" s="175"/>
      <c r="QSU51" s="146"/>
      <c r="QSV51" s="147"/>
      <c r="QSW51" s="175"/>
      <c r="QSX51" s="175"/>
      <c r="QSY51" s="175"/>
      <c r="QSZ51" s="175"/>
      <c r="QTA51" s="175"/>
      <c r="QTB51" s="177"/>
      <c r="QTC51" s="175"/>
      <c r="QTD51" s="146"/>
      <c r="QTE51" s="147"/>
      <c r="QTF51" s="175"/>
      <c r="QTG51" s="175"/>
      <c r="QTH51" s="175"/>
      <c r="QTI51" s="175"/>
      <c r="QTJ51" s="175"/>
      <c r="QTK51" s="177"/>
      <c r="QTL51" s="175"/>
      <c r="QTM51" s="146"/>
      <c r="QTN51" s="147"/>
      <c r="QTO51" s="175"/>
      <c r="QTP51" s="175"/>
      <c r="QTQ51" s="175"/>
      <c r="QTR51" s="175"/>
      <c r="QTS51" s="175"/>
      <c r="QTT51" s="177"/>
      <c r="QTU51" s="175"/>
      <c r="QTV51" s="146"/>
      <c r="QTW51" s="147"/>
      <c r="QTX51" s="175"/>
      <c r="QTY51" s="175"/>
      <c r="QTZ51" s="175"/>
      <c r="QUA51" s="175"/>
      <c r="QUB51" s="175"/>
      <c r="QUC51" s="177"/>
      <c r="QUD51" s="175"/>
      <c r="QUE51" s="146"/>
      <c r="QUF51" s="147"/>
      <c r="QUG51" s="175"/>
      <c r="QUH51" s="175"/>
      <c r="QUI51" s="175"/>
      <c r="QUJ51" s="175"/>
      <c r="QUK51" s="175"/>
      <c r="QUL51" s="177"/>
      <c r="QUM51" s="175"/>
      <c r="QUN51" s="146"/>
      <c r="QUO51" s="147"/>
      <c r="QUP51" s="175"/>
      <c r="QUQ51" s="175"/>
      <c r="QUR51" s="175"/>
      <c r="QUS51" s="175"/>
      <c r="QUT51" s="175"/>
      <c r="QUU51" s="177"/>
      <c r="QUV51" s="175"/>
      <c r="QUW51" s="146"/>
      <c r="QUX51" s="147"/>
      <c r="QUY51" s="175"/>
      <c r="QUZ51" s="175"/>
      <c r="QVA51" s="175"/>
      <c r="QVB51" s="175"/>
      <c r="QVC51" s="175"/>
      <c r="QVD51" s="177"/>
      <c r="QVE51" s="175"/>
      <c r="QVF51" s="146"/>
      <c r="QVG51" s="147"/>
      <c r="QVH51" s="175"/>
      <c r="QVI51" s="175"/>
      <c r="QVJ51" s="175"/>
      <c r="QVK51" s="175"/>
      <c r="QVL51" s="175"/>
      <c r="QVM51" s="177"/>
      <c r="QVN51" s="175"/>
      <c r="QVO51" s="146"/>
      <c r="QVP51" s="147"/>
      <c r="QVQ51" s="175"/>
      <c r="QVR51" s="175"/>
      <c r="QVS51" s="175"/>
      <c r="QVT51" s="175"/>
      <c r="QVU51" s="175"/>
      <c r="QVV51" s="177"/>
      <c r="QVW51" s="175"/>
      <c r="QVX51" s="146"/>
      <c r="QVY51" s="147"/>
      <c r="QVZ51" s="175"/>
      <c r="QWA51" s="175"/>
      <c r="QWB51" s="175"/>
      <c r="QWC51" s="175"/>
      <c r="QWD51" s="175"/>
      <c r="QWE51" s="177"/>
      <c r="QWF51" s="175"/>
      <c r="QWG51" s="146"/>
      <c r="QWH51" s="147"/>
      <c r="QWI51" s="175"/>
      <c r="QWJ51" s="175"/>
      <c r="QWK51" s="175"/>
      <c r="QWL51" s="175"/>
      <c r="QWM51" s="175"/>
      <c r="QWN51" s="177"/>
      <c r="QWO51" s="175"/>
      <c r="QWP51" s="146"/>
      <c r="QWQ51" s="147"/>
      <c r="QWR51" s="175"/>
      <c r="QWS51" s="175"/>
      <c r="QWT51" s="175"/>
      <c r="QWU51" s="175"/>
      <c r="QWV51" s="175"/>
      <c r="QWW51" s="177"/>
      <c r="QWX51" s="175"/>
      <c r="QWY51" s="146"/>
      <c r="QWZ51" s="147"/>
      <c r="QXA51" s="175"/>
      <c r="QXB51" s="175"/>
      <c r="QXC51" s="175"/>
      <c r="QXD51" s="175"/>
      <c r="QXE51" s="175"/>
      <c r="QXF51" s="177"/>
      <c r="QXG51" s="175"/>
      <c r="QXH51" s="146"/>
      <c r="QXI51" s="147"/>
      <c r="QXJ51" s="175"/>
      <c r="QXK51" s="175"/>
      <c r="QXL51" s="175"/>
      <c r="QXM51" s="175"/>
      <c r="QXN51" s="175"/>
      <c r="QXO51" s="177"/>
      <c r="QXP51" s="175"/>
      <c r="QXQ51" s="146"/>
      <c r="QXR51" s="147"/>
      <c r="QXS51" s="175"/>
      <c r="QXT51" s="175"/>
      <c r="QXU51" s="175"/>
      <c r="QXV51" s="175"/>
      <c r="QXW51" s="175"/>
      <c r="QXX51" s="177"/>
      <c r="QXY51" s="175"/>
      <c r="QXZ51" s="146"/>
      <c r="QYA51" s="147"/>
      <c r="QYB51" s="175"/>
      <c r="QYC51" s="175"/>
      <c r="QYD51" s="175"/>
      <c r="QYE51" s="175"/>
      <c r="QYF51" s="175"/>
      <c r="QYG51" s="177"/>
      <c r="QYH51" s="175"/>
      <c r="QYI51" s="146"/>
      <c r="QYJ51" s="147"/>
      <c r="QYK51" s="175"/>
      <c r="QYL51" s="175"/>
      <c r="QYM51" s="175"/>
      <c r="QYN51" s="175"/>
      <c r="QYO51" s="175"/>
      <c r="QYP51" s="177"/>
      <c r="QYQ51" s="175"/>
      <c r="QYR51" s="146"/>
      <c r="QYS51" s="147"/>
      <c r="QYT51" s="175"/>
      <c r="QYU51" s="175"/>
      <c r="QYV51" s="175"/>
      <c r="QYW51" s="175"/>
      <c r="QYX51" s="175"/>
      <c r="QYY51" s="177"/>
      <c r="QYZ51" s="175"/>
      <c r="QZA51" s="146"/>
      <c r="QZB51" s="147"/>
      <c r="QZC51" s="175"/>
      <c r="QZD51" s="175"/>
      <c r="QZE51" s="175"/>
      <c r="QZF51" s="175"/>
      <c r="QZG51" s="175"/>
      <c r="QZH51" s="177"/>
      <c r="QZI51" s="175"/>
      <c r="QZJ51" s="146"/>
      <c r="QZK51" s="147"/>
      <c r="QZL51" s="175"/>
      <c r="QZM51" s="175"/>
      <c r="QZN51" s="175"/>
      <c r="QZO51" s="175"/>
      <c r="QZP51" s="175"/>
      <c r="QZQ51" s="177"/>
      <c r="QZR51" s="175"/>
      <c r="QZS51" s="146"/>
      <c r="QZT51" s="147"/>
      <c r="QZU51" s="175"/>
      <c r="QZV51" s="175"/>
      <c r="QZW51" s="175"/>
      <c r="QZX51" s="175"/>
      <c r="QZY51" s="175"/>
      <c r="QZZ51" s="177"/>
      <c r="RAA51" s="175"/>
      <c r="RAB51" s="146"/>
      <c r="RAC51" s="147"/>
      <c r="RAD51" s="175"/>
      <c r="RAE51" s="175"/>
      <c r="RAF51" s="175"/>
      <c r="RAG51" s="175"/>
      <c r="RAH51" s="175"/>
      <c r="RAI51" s="177"/>
      <c r="RAJ51" s="175"/>
      <c r="RAK51" s="146"/>
      <c r="RAL51" s="147"/>
      <c r="RAM51" s="175"/>
      <c r="RAN51" s="175"/>
      <c r="RAO51" s="175"/>
      <c r="RAP51" s="175"/>
      <c r="RAQ51" s="175"/>
      <c r="RAR51" s="177"/>
      <c r="RAS51" s="175"/>
      <c r="RAT51" s="146"/>
      <c r="RAU51" s="147"/>
      <c r="RAV51" s="175"/>
      <c r="RAW51" s="175"/>
      <c r="RAX51" s="175"/>
      <c r="RAY51" s="175"/>
      <c r="RAZ51" s="175"/>
      <c r="RBA51" s="177"/>
      <c r="RBB51" s="175"/>
      <c r="RBC51" s="146"/>
      <c r="RBD51" s="147"/>
      <c r="RBE51" s="175"/>
      <c r="RBF51" s="175"/>
      <c r="RBG51" s="175"/>
      <c r="RBH51" s="175"/>
      <c r="RBI51" s="175"/>
      <c r="RBJ51" s="177"/>
      <c r="RBK51" s="175"/>
      <c r="RBL51" s="146"/>
      <c r="RBM51" s="147"/>
      <c r="RBN51" s="175"/>
      <c r="RBO51" s="175"/>
      <c r="RBP51" s="175"/>
      <c r="RBQ51" s="175"/>
      <c r="RBR51" s="175"/>
      <c r="RBS51" s="177"/>
      <c r="RBT51" s="175"/>
      <c r="RBU51" s="146"/>
      <c r="RBV51" s="147"/>
      <c r="RBW51" s="175"/>
      <c r="RBX51" s="175"/>
      <c r="RBY51" s="175"/>
      <c r="RBZ51" s="175"/>
      <c r="RCA51" s="175"/>
      <c r="RCB51" s="177"/>
      <c r="RCC51" s="175"/>
      <c r="RCD51" s="146"/>
      <c r="RCE51" s="147"/>
      <c r="RCF51" s="175"/>
      <c r="RCG51" s="175"/>
      <c r="RCH51" s="175"/>
      <c r="RCI51" s="175"/>
      <c r="RCJ51" s="175"/>
      <c r="RCK51" s="177"/>
      <c r="RCL51" s="175"/>
      <c r="RCM51" s="146"/>
      <c r="RCN51" s="147"/>
      <c r="RCO51" s="175"/>
      <c r="RCP51" s="175"/>
      <c r="RCQ51" s="175"/>
      <c r="RCR51" s="175"/>
      <c r="RCS51" s="175"/>
      <c r="RCT51" s="177"/>
      <c r="RCU51" s="175"/>
      <c r="RCV51" s="146"/>
      <c r="RCW51" s="147"/>
      <c r="RCX51" s="175"/>
      <c r="RCY51" s="175"/>
      <c r="RCZ51" s="175"/>
      <c r="RDA51" s="175"/>
      <c r="RDB51" s="175"/>
      <c r="RDC51" s="177"/>
      <c r="RDD51" s="175"/>
      <c r="RDE51" s="146"/>
      <c r="RDF51" s="147"/>
      <c r="RDG51" s="175"/>
      <c r="RDH51" s="175"/>
      <c r="RDI51" s="175"/>
      <c r="RDJ51" s="175"/>
      <c r="RDK51" s="175"/>
      <c r="RDL51" s="177"/>
      <c r="RDM51" s="175"/>
      <c r="RDN51" s="146"/>
      <c r="RDO51" s="147"/>
      <c r="RDP51" s="175"/>
      <c r="RDQ51" s="175"/>
      <c r="RDR51" s="175"/>
      <c r="RDS51" s="175"/>
      <c r="RDT51" s="175"/>
      <c r="RDU51" s="177"/>
      <c r="RDV51" s="175"/>
      <c r="RDW51" s="146"/>
      <c r="RDX51" s="147"/>
      <c r="RDY51" s="175"/>
      <c r="RDZ51" s="175"/>
      <c r="REA51" s="175"/>
      <c r="REB51" s="175"/>
      <c r="REC51" s="175"/>
      <c r="RED51" s="177"/>
      <c r="REE51" s="175"/>
      <c r="REF51" s="146"/>
      <c r="REG51" s="147"/>
      <c r="REH51" s="175"/>
      <c r="REI51" s="175"/>
      <c r="REJ51" s="175"/>
      <c r="REK51" s="175"/>
      <c r="REL51" s="175"/>
      <c r="REM51" s="177"/>
      <c r="REN51" s="175"/>
      <c r="REO51" s="146"/>
      <c r="REP51" s="147"/>
      <c r="REQ51" s="175"/>
      <c r="RER51" s="175"/>
      <c r="RES51" s="175"/>
      <c r="RET51" s="175"/>
      <c r="REU51" s="175"/>
      <c r="REV51" s="177"/>
      <c r="REW51" s="175"/>
      <c r="REX51" s="146"/>
      <c r="REY51" s="147"/>
      <c r="REZ51" s="175"/>
      <c r="RFA51" s="175"/>
      <c r="RFB51" s="175"/>
      <c r="RFC51" s="175"/>
      <c r="RFD51" s="175"/>
      <c r="RFE51" s="177"/>
      <c r="RFF51" s="175"/>
      <c r="RFG51" s="146"/>
      <c r="RFH51" s="147"/>
      <c r="RFI51" s="175"/>
      <c r="RFJ51" s="175"/>
      <c r="RFK51" s="175"/>
      <c r="RFL51" s="175"/>
      <c r="RFM51" s="175"/>
      <c r="RFN51" s="177"/>
      <c r="RFO51" s="175"/>
      <c r="RFP51" s="146"/>
      <c r="RFQ51" s="147"/>
      <c r="RFR51" s="175"/>
      <c r="RFS51" s="175"/>
      <c r="RFT51" s="175"/>
      <c r="RFU51" s="175"/>
      <c r="RFV51" s="175"/>
      <c r="RFW51" s="177"/>
      <c r="RFX51" s="175"/>
      <c r="RFY51" s="146"/>
      <c r="RFZ51" s="147"/>
      <c r="RGA51" s="175"/>
      <c r="RGB51" s="175"/>
      <c r="RGC51" s="175"/>
      <c r="RGD51" s="175"/>
      <c r="RGE51" s="175"/>
      <c r="RGF51" s="177"/>
      <c r="RGG51" s="175"/>
      <c r="RGH51" s="146"/>
      <c r="RGI51" s="147"/>
      <c r="RGJ51" s="175"/>
      <c r="RGK51" s="175"/>
      <c r="RGL51" s="175"/>
      <c r="RGM51" s="175"/>
      <c r="RGN51" s="175"/>
      <c r="RGO51" s="177"/>
      <c r="RGP51" s="175"/>
      <c r="RGQ51" s="146"/>
      <c r="RGR51" s="147"/>
      <c r="RGS51" s="175"/>
      <c r="RGT51" s="175"/>
      <c r="RGU51" s="175"/>
      <c r="RGV51" s="175"/>
      <c r="RGW51" s="175"/>
      <c r="RGX51" s="177"/>
      <c r="RGY51" s="175"/>
      <c r="RGZ51" s="146"/>
      <c r="RHA51" s="147"/>
      <c r="RHB51" s="175"/>
      <c r="RHC51" s="175"/>
      <c r="RHD51" s="175"/>
      <c r="RHE51" s="175"/>
      <c r="RHF51" s="175"/>
      <c r="RHG51" s="177"/>
      <c r="RHH51" s="175"/>
      <c r="RHI51" s="146"/>
      <c r="RHJ51" s="147"/>
      <c r="RHK51" s="175"/>
      <c r="RHL51" s="175"/>
      <c r="RHM51" s="175"/>
      <c r="RHN51" s="175"/>
      <c r="RHO51" s="175"/>
      <c r="RHP51" s="177"/>
      <c r="RHQ51" s="175"/>
      <c r="RHR51" s="146"/>
      <c r="RHS51" s="147"/>
      <c r="RHT51" s="175"/>
      <c r="RHU51" s="175"/>
      <c r="RHV51" s="175"/>
      <c r="RHW51" s="175"/>
      <c r="RHX51" s="175"/>
      <c r="RHY51" s="177"/>
      <c r="RHZ51" s="175"/>
      <c r="RIA51" s="146"/>
      <c r="RIB51" s="147"/>
      <c r="RIC51" s="175"/>
      <c r="RID51" s="175"/>
      <c r="RIE51" s="175"/>
      <c r="RIF51" s="175"/>
      <c r="RIG51" s="175"/>
      <c r="RIH51" s="177"/>
      <c r="RII51" s="175"/>
      <c r="RIJ51" s="146"/>
      <c r="RIK51" s="147"/>
      <c r="RIL51" s="175"/>
      <c r="RIM51" s="175"/>
      <c r="RIN51" s="175"/>
      <c r="RIO51" s="175"/>
      <c r="RIP51" s="175"/>
      <c r="RIQ51" s="177"/>
      <c r="RIR51" s="175"/>
      <c r="RIS51" s="146"/>
      <c r="RIT51" s="147"/>
      <c r="RIU51" s="175"/>
      <c r="RIV51" s="175"/>
      <c r="RIW51" s="175"/>
      <c r="RIX51" s="175"/>
      <c r="RIY51" s="175"/>
      <c r="RIZ51" s="177"/>
      <c r="RJA51" s="175"/>
      <c r="RJB51" s="146"/>
      <c r="RJC51" s="147"/>
      <c r="RJD51" s="175"/>
      <c r="RJE51" s="175"/>
      <c r="RJF51" s="175"/>
      <c r="RJG51" s="175"/>
      <c r="RJH51" s="175"/>
      <c r="RJI51" s="177"/>
      <c r="RJJ51" s="175"/>
      <c r="RJK51" s="146"/>
      <c r="RJL51" s="147"/>
      <c r="RJM51" s="175"/>
      <c r="RJN51" s="175"/>
      <c r="RJO51" s="175"/>
      <c r="RJP51" s="175"/>
      <c r="RJQ51" s="175"/>
      <c r="RJR51" s="177"/>
      <c r="RJS51" s="175"/>
      <c r="RJT51" s="146"/>
      <c r="RJU51" s="147"/>
      <c r="RJV51" s="175"/>
      <c r="RJW51" s="175"/>
      <c r="RJX51" s="175"/>
      <c r="RJY51" s="175"/>
      <c r="RJZ51" s="175"/>
      <c r="RKA51" s="177"/>
      <c r="RKB51" s="175"/>
      <c r="RKC51" s="146"/>
      <c r="RKD51" s="147"/>
      <c r="RKE51" s="175"/>
      <c r="RKF51" s="175"/>
      <c r="RKG51" s="175"/>
      <c r="RKH51" s="175"/>
      <c r="RKI51" s="175"/>
      <c r="RKJ51" s="177"/>
      <c r="RKK51" s="175"/>
      <c r="RKL51" s="146"/>
      <c r="RKM51" s="147"/>
      <c r="RKN51" s="175"/>
      <c r="RKO51" s="175"/>
      <c r="RKP51" s="175"/>
      <c r="RKQ51" s="175"/>
      <c r="RKR51" s="175"/>
      <c r="RKS51" s="177"/>
      <c r="RKT51" s="175"/>
      <c r="RKU51" s="146"/>
      <c r="RKV51" s="147"/>
      <c r="RKW51" s="175"/>
      <c r="RKX51" s="175"/>
      <c r="RKY51" s="175"/>
      <c r="RKZ51" s="175"/>
      <c r="RLA51" s="175"/>
      <c r="RLB51" s="177"/>
      <c r="RLC51" s="175"/>
      <c r="RLD51" s="146"/>
      <c r="RLE51" s="147"/>
      <c r="RLF51" s="175"/>
      <c r="RLG51" s="175"/>
      <c r="RLH51" s="175"/>
      <c r="RLI51" s="175"/>
      <c r="RLJ51" s="175"/>
      <c r="RLK51" s="177"/>
      <c r="RLL51" s="175"/>
      <c r="RLM51" s="146"/>
      <c r="RLN51" s="147"/>
      <c r="RLO51" s="175"/>
      <c r="RLP51" s="175"/>
      <c r="RLQ51" s="175"/>
      <c r="RLR51" s="175"/>
      <c r="RLS51" s="175"/>
      <c r="RLT51" s="177"/>
      <c r="RLU51" s="175"/>
      <c r="RLV51" s="146"/>
      <c r="RLW51" s="147"/>
      <c r="RLX51" s="175"/>
      <c r="RLY51" s="175"/>
      <c r="RLZ51" s="175"/>
      <c r="RMA51" s="175"/>
      <c r="RMB51" s="175"/>
      <c r="RMC51" s="177"/>
      <c r="RMD51" s="175"/>
      <c r="RME51" s="146"/>
      <c r="RMF51" s="147"/>
      <c r="RMG51" s="175"/>
      <c r="RMH51" s="175"/>
      <c r="RMI51" s="175"/>
      <c r="RMJ51" s="175"/>
      <c r="RMK51" s="175"/>
      <c r="RML51" s="177"/>
      <c r="RMM51" s="175"/>
      <c r="RMN51" s="146"/>
      <c r="RMO51" s="147"/>
      <c r="RMP51" s="175"/>
      <c r="RMQ51" s="175"/>
      <c r="RMR51" s="175"/>
      <c r="RMS51" s="175"/>
      <c r="RMT51" s="175"/>
      <c r="RMU51" s="177"/>
      <c r="RMV51" s="175"/>
      <c r="RMW51" s="146"/>
      <c r="RMX51" s="147"/>
      <c r="RMY51" s="175"/>
      <c r="RMZ51" s="175"/>
      <c r="RNA51" s="175"/>
      <c r="RNB51" s="175"/>
      <c r="RNC51" s="175"/>
      <c r="RND51" s="177"/>
      <c r="RNE51" s="175"/>
      <c r="RNF51" s="146"/>
      <c r="RNG51" s="147"/>
      <c r="RNH51" s="175"/>
      <c r="RNI51" s="175"/>
      <c r="RNJ51" s="175"/>
      <c r="RNK51" s="175"/>
      <c r="RNL51" s="175"/>
      <c r="RNM51" s="177"/>
      <c r="RNN51" s="175"/>
      <c r="RNO51" s="146"/>
      <c r="RNP51" s="147"/>
      <c r="RNQ51" s="175"/>
      <c r="RNR51" s="175"/>
      <c r="RNS51" s="175"/>
      <c r="RNT51" s="175"/>
      <c r="RNU51" s="175"/>
      <c r="RNV51" s="177"/>
      <c r="RNW51" s="175"/>
      <c r="RNX51" s="146"/>
      <c r="RNY51" s="147"/>
      <c r="RNZ51" s="175"/>
      <c r="ROA51" s="175"/>
      <c r="ROB51" s="175"/>
      <c r="ROC51" s="175"/>
      <c r="ROD51" s="175"/>
      <c r="ROE51" s="177"/>
      <c r="ROF51" s="175"/>
      <c r="ROG51" s="146"/>
      <c r="ROH51" s="147"/>
      <c r="ROI51" s="175"/>
      <c r="ROJ51" s="175"/>
      <c r="ROK51" s="175"/>
      <c r="ROL51" s="175"/>
      <c r="ROM51" s="175"/>
      <c r="RON51" s="177"/>
      <c r="ROO51" s="175"/>
      <c r="ROP51" s="146"/>
      <c r="ROQ51" s="147"/>
      <c r="ROR51" s="175"/>
      <c r="ROS51" s="175"/>
      <c r="ROT51" s="175"/>
      <c r="ROU51" s="175"/>
      <c r="ROV51" s="175"/>
      <c r="ROW51" s="177"/>
      <c r="ROX51" s="175"/>
      <c r="ROY51" s="146"/>
      <c r="ROZ51" s="147"/>
      <c r="RPA51" s="175"/>
      <c r="RPB51" s="175"/>
      <c r="RPC51" s="175"/>
      <c r="RPD51" s="175"/>
      <c r="RPE51" s="175"/>
      <c r="RPF51" s="177"/>
      <c r="RPG51" s="175"/>
      <c r="RPH51" s="146"/>
      <c r="RPI51" s="147"/>
      <c r="RPJ51" s="175"/>
      <c r="RPK51" s="175"/>
      <c r="RPL51" s="175"/>
      <c r="RPM51" s="175"/>
      <c r="RPN51" s="175"/>
      <c r="RPO51" s="177"/>
      <c r="RPP51" s="175"/>
      <c r="RPQ51" s="146"/>
      <c r="RPR51" s="147"/>
      <c r="RPS51" s="175"/>
      <c r="RPT51" s="175"/>
      <c r="RPU51" s="175"/>
      <c r="RPV51" s="175"/>
      <c r="RPW51" s="175"/>
      <c r="RPX51" s="177"/>
      <c r="RPY51" s="175"/>
      <c r="RPZ51" s="146"/>
      <c r="RQA51" s="147"/>
      <c r="RQB51" s="175"/>
      <c r="RQC51" s="175"/>
      <c r="RQD51" s="175"/>
      <c r="RQE51" s="175"/>
      <c r="RQF51" s="175"/>
      <c r="RQG51" s="177"/>
      <c r="RQH51" s="175"/>
      <c r="RQI51" s="146"/>
      <c r="RQJ51" s="147"/>
      <c r="RQK51" s="175"/>
      <c r="RQL51" s="175"/>
      <c r="RQM51" s="175"/>
      <c r="RQN51" s="175"/>
      <c r="RQO51" s="175"/>
      <c r="RQP51" s="177"/>
      <c r="RQQ51" s="175"/>
      <c r="RQR51" s="146"/>
      <c r="RQS51" s="147"/>
      <c r="RQT51" s="175"/>
      <c r="RQU51" s="175"/>
      <c r="RQV51" s="175"/>
      <c r="RQW51" s="175"/>
      <c r="RQX51" s="175"/>
      <c r="RQY51" s="177"/>
      <c r="RQZ51" s="175"/>
      <c r="RRA51" s="146"/>
      <c r="RRB51" s="147"/>
      <c r="RRC51" s="175"/>
      <c r="RRD51" s="175"/>
      <c r="RRE51" s="175"/>
      <c r="RRF51" s="175"/>
      <c r="RRG51" s="175"/>
      <c r="RRH51" s="177"/>
      <c r="RRI51" s="175"/>
      <c r="RRJ51" s="146"/>
      <c r="RRK51" s="147"/>
      <c r="RRL51" s="175"/>
      <c r="RRM51" s="175"/>
      <c r="RRN51" s="175"/>
      <c r="RRO51" s="175"/>
      <c r="RRP51" s="175"/>
      <c r="RRQ51" s="177"/>
      <c r="RRR51" s="175"/>
      <c r="RRS51" s="146"/>
      <c r="RRT51" s="147"/>
      <c r="RRU51" s="175"/>
      <c r="RRV51" s="175"/>
      <c r="RRW51" s="175"/>
      <c r="RRX51" s="175"/>
      <c r="RRY51" s="175"/>
      <c r="RRZ51" s="177"/>
      <c r="RSA51" s="175"/>
      <c r="RSB51" s="146"/>
      <c r="RSC51" s="147"/>
      <c r="RSD51" s="175"/>
      <c r="RSE51" s="175"/>
      <c r="RSF51" s="175"/>
      <c r="RSG51" s="175"/>
      <c r="RSH51" s="175"/>
      <c r="RSI51" s="177"/>
      <c r="RSJ51" s="175"/>
      <c r="RSK51" s="146"/>
      <c r="RSL51" s="147"/>
      <c r="RSM51" s="175"/>
      <c r="RSN51" s="175"/>
      <c r="RSO51" s="175"/>
      <c r="RSP51" s="175"/>
      <c r="RSQ51" s="175"/>
      <c r="RSR51" s="177"/>
      <c r="RSS51" s="175"/>
      <c r="RST51" s="146"/>
      <c r="RSU51" s="147"/>
      <c r="RSV51" s="175"/>
      <c r="RSW51" s="175"/>
      <c r="RSX51" s="175"/>
      <c r="RSY51" s="175"/>
      <c r="RSZ51" s="175"/>
      <c r="RTA51" s="177"/>
      <c r="RTB51" s="175"/>
      <c r="RTC51" s="146"/>
      <c r="RTD51" s="147"/>
      <c r="RTE51" s="175"/>
      <c r="RTF51" s="175"/>
      <c r="RTG51" s="175"/>
      <c r="RTH51" s="175"/>
      <c r="RTI51" s="175"/>
      <c r="RTJ51" s="177"/>
      <c r="RTK51" s="175"/>
      <c r="RTL51" s="146"/>
      <c r="RTM51" s="147"/>
      <c r="RTN51" s="175"/>
      <c r="RTO51" s="175"/>
      <c r="RTP51" s="175"/>
      <c r="RTQ51" s="175"/>
      <c r="RTR51" s="175"/>
      <c r="RTS51" s="177"/>
      <c r="RTT51" s="175"/>
      <c r="RTU51" s="146"/>
      <c r="RTV51" s="147"/>
      <c r="RTW51" s="175"/>
      <c r="RTX51" s="175"/>
      <c r="RTY51" s="175"/>
      <c r="RTZ51" s="175"/>
      <c r="RUA51" s="175"/>
      <c r="RUB51" s="177"/>
      <c r="RUC51" s="175"/>
      <c r="RUD51" s="146"/>
      <c r="RUE51" s="147"/>
      <c r="RUF51" s="175"/>
      <c r="RUG51" s="175"/>
      <c r="RUH51" s="175"/>
      <c r="RUI51" s="175"/>
      <c r="RUJ51" s="175"/>
      <c r="RUK51" s="177"/>
      <c r="RUL51" s="175"/>
      <c r="RUM51" s="146"/>
      <c r="RUN51" s="147"/>
      <c r="RUO51" s="175"/>
      <c r="RUP51" s="175"/>
      <c r="RUQ51" s="175"/>
      <c r="RUR51" s="175"/>
      <c r="RUS51" s="175"/>
      <c r="RUT51" s="177"/>
      <c r="RUU51" s="175"/>
      <c r="RUV51" s="146"/>
      <c r="RUW51" s="147"/>
      <c r="RUX51" s="175"/>
      <c r="RUY51" s="175"/>
      <c r="RUZ51" s="175"/>
      <c r="RVA51" s="175"/>
      <c r="RVB51" s="175"/>
      <c r="RVC51" s="177"/>
      <c r="RVD51" s="175"/>
      <c r="RVE51" s="146"/>
      <c r="RVF51" s="147"/>
      <c r="RVG51" s="175"/>
      <c r="RVH51" s="175"/>
      <c r="RVI51" s="175"/>
      <c r="RVJ51" s="175"/>
      <c r="RVK51" s="175"/>
      <c r="RVL51" s="177"/>
      <c r="RVM51" s="175"/>
      <c r="RVN51" s="146"/>
      <c r="RVO51" s="147"/>
      <c r="RVP51" s="175"/>
      <c r="RVQ51" s="175"/>
      <c r="RVR51" s="175"/>
      <c r="RVS51" s="175"/>
      <c r="RVT51" s="175"/>
      <c r="RVU51" s="177"/>
      <c r="RVV51" s="175"/>
      <c r="RVW51" s="146"/>
      <c r="RVX51" s="147"/>
      <c r="RVY51" s="175"/>
      <c r="RVZ51" s="175"/>
      <c r="RWA51" s="175"/>
      <c r="RWB51" s="175"/>
      <c r="RWC51" s="175"/>
      <c r="RWD51" s="177"/>
      <c r="RWE51" s="175"/>
      <c r="RWF51" s="146"/>
      <c r="RWG51" s="147"/>
      <c r="RWH51" s="175"/>
      <c r="RWI51" s="175"/>
      <c r="RWJ51" s="175"/>
      <c r="RWK51" s="175"/>
      <c r="RWL51" s="175"/>
      <c r="RWM51" s="177"/>
      <c r="RWN51" s="175"/>
      <c r="RWO51" s="146"/>
      <c r="RWP51" s="147"/>
      <c r="RWQ51" s="175"/>
      <c r="RWR51" s="175"/>
      <c r="RWS51" s="175"/>
      <c r="RWT51" s="175"/>
      <c r="RWU51" s="175"/>
      <c r="RWV51" s="177"/>
      <c r="RWW51" s="175"/>
      <c r="RWX51" s="146"/>
      <c r="RWY51" s="147"/>
      <c r="RWZ51" s="175"/>
      <c r="RXA51" s="175"/>
      <c r="RXB51" s="175"/>
      <c r="RXC51" s="175"/>
      <c r="RXD51" s="175"/>
      <c r="RXE51" s="177"/>
      <c r="RXF51" s="175"/>
      <c r="RXG51" s="146"/>
      <c r="RXH51" s="147"/>
      <c r="RXI51" s="175"/>
      <c r="RXJ51" s="175"/>
      <c r="RXK51" s="175"/>
      <c r="RXL51" s="175"/>
      <c r="RXM51" s="175"/>
      <c r="RXN51" s="177"/>
      <c r="RXO51" s="175"/>
      <c r="RXP51" s="146"/>
      <c r="RXQ51" s="147"/>
      <c r="RXR51" s="175"/>
      <c r="RXS51" s="175"/>
      <c r="RXT51" s="175"/>
      <c r="RXU51" s="175"/>
      <c r="RXV51" s="175"/>
      <c r="RXW51" s="177"/>
      <c r="RXX51" s="175"/>
      <c r="RXY51" s="146"/>
      <c r="RXZ51" s="147"/>
      <c r="RYA51" s="175"/>
      <c r="RYB51" s="175"/>
      <c r="RYC51" s="175"/>
      <c r="RYD51" s="175"/>
      <c r="RYE51" s="175"/>
      <c r="RYF51" s="177"/>
      <c r="RYG51" s="175"/>
      <c r="RYH51" s="146"/>
      <c r="RYI51" s="147"/>
      <c r="RYJ51" s="175"/>
      <c r="RYK51" s="175"/>
      <c r="RYL51" s="175"/>
      <c r="RYM51" s="175"/>
      <c r="RYN51" s="175"/>
      <c r="RYO51" s="177"/>
      <c r="RYP51" s="175"/>
      <c r="RYQ51" s="146"/>
      <c r="RYR51" s="147"/>
      <c r="RYS51" s="175"/>
      <c r="RYT51" s="175"/>
      <c r="RYU51" s="175"/>
      <c r="RYV51" s="175"/>
      <c r="RYW51" s="175"/>
      <c r="RYX51" s="177"/>
      <c r="RYY51" s="175"/>
      <c r="RYZ51" s="146"/>
      <c r="RZA51" s="147"/>
      <c r="RZB51" s="175"/>
      <c r="RZC51" s="175"/>
      <c r="RZD51" s="175"/>
      <c r="RZE51" s="175"/>
      <c r="RZF51" s="175"/>
      <c r="RZG51" s="177"/>
      <c r="RZH51" s="175"/>
      <c r="RZI51" s="146"/>
      <c r="RZJ51" s="147"/>
      <c r="RZK51" s="175"/>
      <c r="RZL51" s="175"/>
      <c r="RZM51" s="175"/>
      <c r="RZN51" s="175"/>
      <c r="RZO51" s="175"/>
      <c r="RZP51" s="177"/>
      <c r="RZQ51" s="175"/>
      <c r="RZR51" s="146"/>
      <c r="RZS51" s="147"/>
      <c r="RZT51" s="175"/>
      <c r="RZU51" s="175"/>
      <c r="RZV51" s="175"/>
      <c r="RZW51" s="175"/>
      <c r="RZX51" s="175"/>
      <c r="RZY51" s="177"/>
      <c r="RZZ51" s="175"/>
      <c r="SAA51" s="146"/>
      <c r="SAB51" s="147"/>
      <c r="SAC51" s="175"/>
      <c r="SAD51" s="175"/>
      <c r="SAE51" s="175"/>
      <c r="SAF51" s="175"/>
      <c r="SAG51" s="175"/>
      <c r="SAH51" s="177"/>
      <c r="SAI51" s="175"/>
      <c r="SAJ51" s="146"/>
      <c r="SAK51" s="147"/>
      <c r="SAL51" s="175"/>
      <c r="SAM51" s="175"/>
      <c r="SAN51" s="175"/>
      <c r="SAO51" s="175"/>
      <c r="SAP51" s="175"/>
      <c r="SAQ51" s="177"/>
      <c r="SAR51" s="175"/>
      <c r="SAS51" s="146"/>
      <c r="SAT51" s="147"/>
      <c r="SAU51" s="175"/>
      <c r="SAV51" s="175"/>
      <c r="SAW51" s="175"/>
      <c r="SAX51" s="175"/>
      <c r="SAY51" s="175"/>
      <c r="SAZ51" s="177"/>
      <c r="SBA51" s="175"/>
      <c r="SBB51" s="146"/>
      <c r="SBC51" s="147"/>
      <c r="SBD51" s="175"/>
      <c r="SBE51" s="175"/>
      <c r="SBF51" s="175"/>
      <c r="SBG51" s="175"/>
      <c r="SBH51" s="175"/>
      <c r="SBI51" s="177"/>
      <c r="SBJ51" s="175"/>
      <c r="SBK51" s="146"/>
      <c r="SBL51" s="147"/>
      <c r="SBM51" s="175"/>
      <c r="SBN51" s="175"/>
      <c r="SBO51" s="175"/>
      <c r="SBP51" s="175"/>
      <c r="SBQ51" s="175"/>
      <c r="SBR51" s="177"/>
      <c r="SBS51" s="175"/>
      <c r="SBT51" s="146"/>
      <c r="SBU51" s="147"/>
      <c r="SBV51" s="175"/>
      <c r="SBW51" s="175"/>
      <c r="SBX51" s="175"/>
      <c r="SBY51" s="175"/>
      <c r="SBZ51" s="175"/>
      <c r="SCA51" s="177"/>
      <c r="SCB51" s="175"/>
      <c r="SCC51" s="146"/>
      <c r="SCD51" s="147"/>
      <c r="SCE51" s="175"/>
      <c r="SCF51" s="175"/>
      <c r="SCG51" s="175"/>
      <c r="SCH51" s="175"/>
      <c r="SCI51" s="175"/>
      <c r="SCJ51" s="177"/>
      <c r="SCK51" s="175"/>
      <c r="SCL51" s="146"/>
      <c r="SCM51" s="147"/>
      <c r="SCN51" s="175"/>
      <c r="SCO51" s="175"/>
      <c r="SCP51" s="175"/>
      <c r="SCQ51" s="175"/>
      <c r="SCR51" s="175"/>
      <c r="SCS51" s="177"/>
      <c r="SCT51" s="175"/>
      <c r="SCU51" s="146"/>
      <c r="SCV51" s="147"/>
      <c r="SCW51" s="175"/>
      <c r="SCX51" s="175"/>
      <c r="SCY51" s="175"/>
      <c r="SCZ51" s="175"/>
      <c r="SDA51" s="175"/>
      <c r="SDB51" s="177"/>
      <c r="SDC51" s="175"/>
      <c r="SDD51" s="146"/>
      <c r="SDE51" s="147"/>
      <c r="SDF51" s="175"/>
      <c r="SDG51" s="175"/>
      <c r="SDH51" s="175"/>
      <c r="SDI51" s="175"/>
      <c r="SDJ51" s="175"/>
      <c r="SDK51" s="177"/>
      <c r="SDL51" s="175"/>
      <c r="SDM51" s="146"/>
      <c r="SDN51" s="147"/>
      <c r="SDO51" s="175"/>
      <c r="SDP51" s="175"/>
      <c r="SDQ51" s="175"/>
      <c r="SDR51" s="175"/>
      <c r="SDS51" s="175"/>
      <c r="SDT51" s="177"/>
      <c r="SDU51" s="175"/>
      <c r="SDV51" s="146"/>
      <c r="SDW51" s="147"/>
      <c r="SDX51" s="175"/>
      <c r="SDY51" s="175"/>
      <c r="SDZ51" s="175"/>
      <c r="SEA51" s="175"/>
      <c r="SEB51" s="175"/>
      <c r="SEC51" s="177"/>
      <c r="SED51" s="175"/>
      <c r="SEE51" s="146"/>
      <c r="SEF51" s="147"/>
      <c r="SEG51" s="175"/>
      <c r="SEH51" s="175"/>
      <c r="SEI51" s="175"/>
      <c r="SEJ51" s="175"/>
      <c r="SEK51" s="175"/>
      <c r="SEL51" s="177"/>
      <c r="SEM51" s="175"/>
      <c r="SEN51" s="146"/>
      <c r="SEO51" s="147"/>
      <c r="SEP51" s="175"/>
      <c r="SEQ51" s="175"/>
      <c r="SER51" s="175"/>
      <c r="SES51" s="175"/>
      <c r="SET51" s="175"/>
      <c r="SEU51" s="177"/>
      <c r="SEV51" s="175"/>
      <c r="SEW51" s="146"/>
      <c r="SEX51" s="147"/>
      <c r="SEY51" s="175"/>
      <c r="SEZ51" s="175"/>
      <c r="SFA51" s="175"/>
      <c r="SFB51" s="175"/>
      <c r="SFC51" s="175"/>
      <c r="SFD51" s="177"/>
      <c r="SFE51" s="175"/>
      <c r="SFF51" s="146"/>
      <c r="SFG51" s="147"/>
      <c r="SFH51" s="175"/>
      <c r="SFI51" s="175"/>
      <c r="SFJ51" s="175"/>
      <c r="SFK51" s="175"/>
      <c r="SFL51" s="175"/>
      <c r="SFM51" s="177"/>
      <c r="SFN51" s="175"/>
      <c r="SFO51" s="146"/>
      <c r="SFP51" s="147"/>
      <c r="SFQ51" s="175"/>
      <c r="SFR51" s="175"/>
      <c r="SFS51" s="175"/>
      <c r="SFT51" s="175"/>
      <c r="SFU51" s="175"/>
      <c r="SFV51" s="177"/>
      <c r="SFW51" s="175"/>
      <c r="SFX51" s="146"/>
      <c r="SFY51" s="147"/>
      <c r="SFZ51" s="175"/>
      <c r="SGA51" s="175"/>
      <c r="SGB51" s="175"/>
      <c r="SGC51" s="175"/>
      <c r="SGD51" s="175"/>
      <c r="SGE51" s="177"/>
      <c r="SGF51" s="175"/>
      <c r="SGG51" s="146"/>
      <c r="SGH51" s="147"/>
      <c r="SGI51" s="175"/>
      <c r="SGJ51" s="175"/>
      <c r="SGK51" s="175"/>
      <c r="SGL51" s="175"/>
      <c r="SGM51" s="175"/>
      <c r="SGN51" s="177"/>
      <c r="SGO51" s="175"/>
      <c r="SGP51" s="146"/>
      <c r="SGQ51" s="147"/>
      <c r="SGR51" s="175"/>
      <c r="SGS51" s="175"/>
      <c r="SGT51" s="175"/>
      <c r="SGU51" s="175"/>
      <c r="SGV51" s="175"/>
      <c r="SGW51" s="177"/>
      <c r="SGX51" s="175"/>
      <c r="SGY51" s="146"/>
      <c r="SGZ51" s="147"/>
      <c r="SHA51" s="175"/>
      <c r="SHB51" s="175"/>
      <c r="SHC51" s="175"/>
      <c r="SHD51" s="175"/>
      <c r="SHE51" s="175"/>
      <c r="SHF51" s="177"/>
      <c r="SHG51" s="175"/>
      <c r="SHH51" s="146"/>
      <c r="SHI51" s="147"/>
      <c r="SHJ51" s="175"/>
      <c r="SHK51" s="175"/>
      <c r="SHL51" s="175"/>
      <c r="SHM51" s="175"/>
      <c r="SHN51" s="175"/>
      <c r="SHO51" s="177"/>
      <c r="SHP51" s="175"/>
      <c r="SHQ51" s="146"/>
      <c r="SHR51" s="147"/>
      <c r="SHS51" s="175"/>
      <c r="SHT51" s="175"/>
      <c r="SHU51" s="175"/>
      <c r="SHV51" s="175"/>
      <c r="SHW51" s="175"/>
      <c r="SHX51" s="177"/>
      <c r="SHY51" s="175"/>
      <c r="SHZ51" s="146"/>
      <c r="SIA51" s="147"/>
      <c r="SIB51" s="175"/>
      <c r="SIC51" s="175"/>
      <c r="SID51" s="175"/>
      <c r="SIE51" s="175"/>
      <c r="SIF51" s="175"/>
      <c r="SIG51" s="177"/>
      <c r="SIH51" s="175"/>
      <c r="SII51" s="146"/>
      <c r="SIJ51" s="147"/>
      <c r="SIK51" s="175"/>
      <c r="SIL51" s="175"/>
      <c r="SIM51" s="175"/>
      <c r="SIN51" s="175"/>
      <c r="SIO51" s="175"/>
      <c r="SIP51" s="177"/>
      <c r="SIQ51" s="175"/>
      <c r="SIR51" s="146"/>
      <c r="SIS51" s="147"/>
      <c r="SIT51" s="175"/>
      <c r="SIU51" s="175"/>
      <c r="SIV51" s="175"/>
      <c r="SIW51" s="175"/>
      <c r="SIX51" s="175"/>
      <c r="SIY51" s="177"/>
      <c r="SIZ51" s="175"/>
      <c r="SJA51" s="146"/>
      <c r="SJB51" s="147"/>
      <c r="SJC51" s="175"/>
      <c r="SJD51" s="175"/>
      <c r="SJE51" s="175"/>
      <c r="SJF51" s="175"/>
      <c r="SJG51" s="175"/>
      <c r="SJH51" s="177"/>
      <c r="SJI51" s="175"/>
      <c r="SJJ51" s="146"/>
      <c r="SJK51" s="147"/>
      <c r="SJL51" s="175"/>
      <c r="SJM51" s="175"/>
      <c r="SJN51" s="175"/>
      <c r="SJO51" s="175"/>
      <c r="SJP51" s="175"/>
      <c r="SJQ51" s="177"/>
      <c r="SJR51" s="175"/>
      <c r="SJS51" s="146"/>
      <c r="SJT51" s="147"/>
      <c r="SJU51" s="175"/>
      <c r="SJV51" s="175"/>
      <c r="SJW51" s="175"/>
      <c r="SJX51" s="175"/>
      <c r="SJY51" s="175"/>
      <c r="SJZ51" s="177"/>
      <c r="SKA51" s="175"/>
      <c r="SKB51" s="146"/>
      <c r="SKC51" s="147"/>
      <c r="SKD51" s="175"/>
      <c r="SKE51" s="175"/>
      <c r="SKF51" s="175"/>
      <c r="SKG51" s="175"/>
      <c r="SKH51" s="175"/>
      <c r="SKI51" s="177"/>
      <c r="SKJ51" s="175"/>
      <c r="SKK51" s="146"/>
      <c r="SKL51" s="147"/>
      <c r="SKM51" s="175"/>
      <c r="SKN51" s="175"/>
      <c r="SKO51" s="175"/>
      <c r="SKP51" s="175"/>
      <c r="SKQ51" s="175"/>
      <c r="SKR51" s="177"/>
      <c r="SKS51" s="175"/>
      <c r="SKT51" s="146"/>
      <c r="SKU51" s="147"/>
      <c r="SKV51" s="175"/>
      <c r="SKW51" s="175"/>
      <c r="SKX51" s="175"/>
      <c r="SKY51" s="175"/>
      <c r="SKZ51" s="175"/>
      <c r="SLA51" s="177"/>
      <c r="SLB51" s="175"/>
      <c r="SLC51" s="146"/>
      <c r="SLD51" s="147"/>
      <c r="SLE51" s="175"/>
      <c r="SLF51" s="175"/>
      <c r="SLG51" s="175"/>
      <c r="SLH51" s="175"/>
      <c r="SLI51" s="175"/>
      <c r="SLJ51" s="177"/>
      <c r="SLK51" s="175"/>
      <c r="SLL51" s="146"/>
      <c r="SLM51" s="147"/>
      <c r="SLN51" s="175"/>
      <c r="SLO51" s="175"/>
      <c r="SLP51" s="175"/>
      <c r="SLQ51" s="175"/>
      <c r="SLR51" s="175"/>
      <c r="SLS51" s="177"/>
      <c r="SLT51" s="175"/>
      <c r="SLU51" s="146"/>
      <c r="SLV51" s="147"/>
      <c r="SLW51" s="175"/>
      <c r="SLX51" s="175"/>
      <c r="SLY51" s="175"/>
      <c r="SLZ51" s="175"/>
      <c r="SMA51" s="175"/>
      <c r="SMB51" s="177"/>
      <c r="SMC51" s="175"/>
      <c r="SMD51" s="146"/>
      <c r="SME51" s="147"/>
      <c r="SMF51" s="175"/>
      <c r="SMG51" s="175"/>
      <c r="SMH51" s="175"/>
      <c r="SMI51" s="175"/>
      <c r="SMJ51" s="175"/>
      <c r="SMK51" s="177"/>
      <c r="SML51" s="175"/>
      <c r="SMM51" s="146"/>
      <c r="SMN51" s="147"/>
      <c r="SMO51" s="175"/>
      <c r="SMP51" s="175"/>
      <c r="SMQ51" s="175"/>
      <c r="SMR51" s="175"/>
      <c r="SMS51" s="175"/>
      <c r="SMT51" s="177"/>
      <c r="SMU51" s="175"/>
      <c r="SMV51" s="146"/>
      <c r="SMW51" s="147"/>
      <c r="SMX51" s="175"/>
      <c r="SMY51" s="175"/>
      <c r="SMZ51" s="175"/>
      <c r="SNA51" s="175"/>
      <c r="SNB51" s="175"/>
      <c r="SNC51" s="177"/>
      <c r="SND51" s="175"/>
      <c r="SNE51" s="146"/>
      <c r="SNF51" s="147"/>
      <c r="SNG51" s="175"/>
      <c r="SNH51" s="175"/>
      <c r="SNI51" s="175"/>
      <c r="SNJ51" s="175"/>
      <c r="SNK51" s="175"/>
      <c r="SNL51" s="177"/>
      <c r="SNM51" s="175"/>
      <c r="SNN51" s="146"/>
      <c r="SNO51" s="147"/>
      <c r="SNP51" s="175"/>
      <c r="SNQ51" s="175"/>
      <c r="SNR51" s="175"/>
      <c r="SNS51" s="175"/>
      <c r="SNT51" s="175"/>
      <c r="SNU51" s="177"/>
      <c r="SNV51" s="175"/>
      <c r="SNW51" s="146"/>
      <c r="SNX51" s="147"/>
      <c r="SNY51" s="175"/>
      <c r="SNZ51" s="175"/>
      <c r="SOA51" s="175"/>
      <c r="SOB51" s="175"/>
      <c r="SOC51" s="175"/>
      <c r="SOD51" s="177"/>
      <c r="SOE51" s="175"/>
      <c r="SOF51" s="146"/>
      <c r="SOG51" s="147"/>
      <c r="SOH51" s="175"/>
      <c r="SOI51" s="175"/>
      <c r="SOJ51" s="175"/>
      <c r="SOK51" s="175"/>
      <c r="SOL51" s="175"/>
      <c r="SOM51" s="177"/>
      <c r="SON51" s="175"/>
      <c r="SOO51" s="146"/>
      <c r="SOP51" s="147"/>
      <c r="SOQ51" s="175"/>
      <c r="SOR51" s="175"/>
      <c r="SOS51" s="175"/>
      <c r="SOT51" s="175"/>
      <c r="SOU51" s="175"/>
      <c r="SOV51" s="177"/>
      <c r="SOW51" s="175"/>
      <c r="SOX51" s="146"/>
      <c r="SOY51" s="147"/>
      <c r="SOZ51" s="175"/>
      <c r="SPA51" s="175"/>
      <c r="SPB51" s="175"/>
      <c r="SPC51" s="175"/>
      <c r="SPD51" s="175"/>
      <c r="SPE51" s="177"/>
      <c r="SPF51" s="175"/>
      <c r="SPG51" s="146"/>
      <c r="SPH51" s="147"/>
      <c r="SPI51" s="175"/>
      <c r="SPJ51" s="175"/>
      <c r="SPK51" s="175"/>
      <c r="SPL51" s="175"/>
      <c r="SPM51" s="175"/>
      <c r="SPN51" s="177"/>
      <c r="SPO51" s="175"/>
      <c r="SPP51" s="146"/>
      <c r="SPQ51" s="147"/>
      <c r="SPR51" s="175"/>
      <c r="SPS51" s="175"/>
      <c r="SPT51" s="175"/>
      <c r="SPU51" s="175"/>
      <c r="SPV51" s="175"/>
      <c r="SPW51" s="177"/>
      <c r="SPX51" s="175"/>
      <c r="SPY51" s="146"/>
      <c r="SPZ51" s="147"/>
      <c r="SQA51" s="175"/>
      <c r="SQB51" s="175"/>
      <c r="SQC51" s="175"/>
      <c r="SQD51" s="175"/>
      <c r="SQE51" s="175"/>
      <c r="SQF51" s="177"/>
      <c r="SQG51" s="175"/>
      <c r="SQH51" s="146"/>
      <c r="SQI51" s="147"/>
      <c r="SQJ51" s="175"/>
      <c r="SQK51" s="175"/>
      <c r="SQL51" s="175"/>
      <c r="SQM51" s="175"/>
      <c r="SQN51" s="175"/>
      <c r="SQO51" s="177"/>
      <c r="SQP51" s="175"/>
      <c r="SQQ51" s="146"/>
      <c r="SQR51" s="147"/>
      <c r="SQS51" s="175"/>
      <c r="SQT51" s="175"/>
      <c r="SQU51" s="175"/>
      <c r="SQV51" s="175"/>
      <c r="SQW51" s="175"/>
      <c r="SQX51" s="177"/>
      <c r="SQY51" s="175"/>
      <c r="SQZ51" s="146"/>
      <c r="SRA51" s="147"/>
      <c r="SRB51" s="175"/>
      <c r="SRC51" s="175"/>
      <c r="SRD51" s="175"/>
      <c r="SRE51" s="175"/>
      <c r="SRF51" s="175"/>
      <c r="SRG51" s="177"/>
      <c r="SRH51" s="175"/>
      <c r="SRI51" s="146"/>
      <c r="SRJ51" s="147"/>
      <c r="SRK51" s="175"/>
      <c r="SRL51" s="175"/>
      <c r="SRM51" s="175"/>
      <c r="SRN51" s="175"/>
      <c r="SRO51" s="175"/>
      <c r="SRP51" s="177"/>
      <c r="SRQ51" s="175"/>
      <c r="SRR51" s="146"/>
      <c r="SRS51" s="147"/>
      <c r="SRT51" s="175"/>
      <c r="SRU51" s="175"/>
      <c r="SRV51" s="175"/>
      <c r="SRW51" s="175"/>
      <c r="SRX51" s="175"/>
      <c r="SRY51" s="177"/>
      <c r="SRZ51" s="175"/>
      <c r="SSA51" s="146"/>
      <c r="SSB51" s="147"/>
      <c r="SSC51" s="175"/>
      <c r="SSD51" s="175"/>
      <c r="SSE51" s="175"/>
      <c r="SSF51" s="175"/>
      <c r="SSG51" s="175"/>
      <c r="SSH51" s="177"/>
      <c r="SSI51" s="175"/>
      <c r="SSJ51" s="146"/>
      <c r="SSK51" s="147"/>
      <c r="SSL51" s="175"/>
      <c r="SSM51" s="175"/>
      <c r="SSN51" s="175"/>
      <c r="SSO51" s="175"/>
      <c r="SSP51" s="175"/>
      <c r="SSQ51" s="177"/>
      <c r="SSR51" s="175"/>
      <c r="SSS51" s="146"/>
      <c r="SST51" s="147"/>
      <c r="SSU51" s="175"/>
      <c r="SSV51" s="175"/>
      <c r="SSW51" s="175"/>
      <c r="SSX51" s="175"/>
      <c r="SSY51" s="175"/>
      <c r="SSZ51" s="177"/>
      <c r="STA51" s="175"/>
      <c r="STB51" s="146"/>
      <c r="STC51" s="147"/>
      <c r="STD51" s="175"/>
      <c r="STE51" s="175"/>
      <c r="STF51" s="175"/>
      <c r="STG51" s="175"/>
      <c r="STH51" s="175"/>
      <c r="STI51" s="177"/>
      <c r="STJ51" s="175"/>
      <c r="STK51" s="146"/>
      <c r="STL51" s="147"/>
      <c r="STM51" s="175"/>
      <c r="STN51" s="175"/>
      <c r="STO51" s="175"/>
      <c r="STP51" s="175"/>
      <c r="STQ51" s="175"/>
      <c r="STR51" s="177"/>
      <c r="STS51" s="175"/>
      <c r="STT51" s="146"/>
      <c r="STU51" s="147"/>
      <c r="STV51" s="175"/>
      <c r="STW51" s="175"/>
      <c r="STX51" s="175"/>
      <c r="STY51" s="175"/>
      <c r="STZ51" s="175"/>
      <c r="SUA51" s="177"/>
      <c r="SUB51" s="175"/>
      <c r="SUC51" s="146"/>
      <c r="SUD51" s="147"/>
      <c r="SUE51" s="175"/>
      <c r="SUF51" s="175"/>
      <c r="SUG51" s="175"/>
      <c r="SUH51" s="175"/>
      <c r="SUI51" s="175"/>
      <c r="SUJ51" s="177"/>
      <c r="SUK51" s="175"/>
      <c r="SUL51" s="146"/>
      <c r="SUM51" s="147"/>
      <c r="SUN51" s="175"/>
      <c r="SUO51" s="175"/>
      <c r="SUP51" s="175"/>
      <c r="SUQ51" s="175"/>
      <c r="SUR51" s="175"/>
      <c r="SUS51" s="177"/>
      <c r="SUT51" s="175"/>
      <c r="SUU51" s="146"/>
      <c r="SUV51" s="147"/>
      <c r="SUW51" s="175"/>
      <c r="SUX51" s="175"/>
      <c r="SUY51" s="175"/>
      <c r="SUZ51" s="175"/>
      <c r="SVA51" s="175"/>
      <c r="SVB51" s="177"/>
      <c r="SVC51" s="175"/>
      <c r="SVD51" s="146"/>
      <c r="SVE51" s="147"/>
      <c r="SVF51" s="175"/>
      <c r="SVG51" s="175"/>
      <c r="SVH51" s="175"/>
      <c r="SVI51" s="175"/>
      <c r="SVJ51" s="175"/>
      <c r="SVK51" s="177"/>
      <c r="SVL51" s="175"/>
      <c r="SVM51" s="146"/>
      <c r="SVN51" s="147"/>
      <c r="SVO51" s="175"/>
      <c r="SVP51" s="175"/>
      <c r="SVQ51" s="175"/>
      <c r="SVR51" s="175"/>
      <c r="SVS51" s="175"/>
      <c r="SVT51" s="177"/>
      <c r="SVU51" s="175"/>
      <c r="SVV51" s="146"/>
      <c r="SVW51" s="147"/>
      <c r="SVX51" s="175"/>
      <c r="SVY51" s="175"/>
      <c r="SVZ51" s="175"/>
      <c r="SWA51" s="175"/>
      <c r="SWB51" s="175"/>
      <c r="SWC51" s="177"/>
      <c r="SWD51" s="175"/>
      <c r="SWE51" s="146"/>
      <c r="SWF51" s="147"/>
      <c r="SWG51" s="175"/>
      <c r="SWH51" s="175"/>
      <c r="SWI51" s="175"/>
      <c r="SWJ51" s="175"/>
      <c r="SWK51" s="175"/>
      <c r="SWL51" s="177"/>
      <c r="SWM51" s="175"/>
      <c r="SWN51" s="146"/>
      <c r="SWO51" s="147"/>
      <c r="SWP51" s="175"/>
      <c r="SWQ51" s="175"/>
      <c r="SWR51" s="175"/>
      <c r="SWS51" s="175"/>
      <c r="SWT51" s="175"/>
      <c r="SWU51" s="177"/>
      <c r="SWV51" s="175"/>
      <c r="SWW51" s="146"/>
      <c r="SWX51" s="147"/>
      <c r="SWY51" s="175"/>
      <c r="SWZ51" s="175"/>
      <c r="SXA51" s="175"/>
      <c r="SXB51" s="175"/>
      <c r="SXC51" s="175"/>
      <c r="SXD51" s="177"/>
      <c r="SXE51" s="175"/>
      <c r="SXF51" s="146"/>
      <c r="SXG51" s="147"/>
      <c r="SXH51" s="175"/>
      <c r="SXI51" s="175"/>
      <c r="SXJ51" s="175"/>
      <c r="SXK51" s="175"/>
      <c r="SXL51" s="175"/>
      <c r="SXM51" s="177"/>
      <c r="SXN51" s="175"/>
      <c r="SXO51" s="146"/>
      <c r="SXP51" s="147"/>
      <c r="SXQ51" s="175"/>
      <c r="SXR51" s="175"/>
      <c r="SXS51" s="175"/>
      <c r="SXT51" s="175"/>
      <c r="SXU51" s="175"/>
      <c r="SXV51" s="177"/>
      <c r="SXW51" s="175"/>
      <c r="SXX51" s="146"/>
      <c r="SXY51" s="147"/>
      <c r="SXZ51" s="175"/>
      <c r="SYA51" s="175"/>
      <c r="SYB51" s="175"/>
      <c r="SYC51" s="175"/>
      <c r="SYD51" s="175"/>
      <c r="SYE51" s="177"/>
      <c r="SYF51" s="175"/>
      <c r="SYG51" s="146"/>
      <c r="SYH51" s="147"/>
      <c r="SYI51" s="175"/>
      <c r="SYJ51" s="175"/>
      <c r="SYK51" s="175"/>
      <c r="SYL51" s="175"/>
      <c r="SYM51" s="175"/>
      <c r="SYN51" s="177"/>
      <c r="SYO51" s="175"/>
      <c r="SYP51" s="146"/>
      <c r="SYQ51" s="147"/>
      <c r="SYR51" s="175"/>
      <c r="SYS51" s="175"/>
      <c r="SYT51" s="175"/>
      <c r="SYU51" s="175"/>
      <c r="SYV51" s="175"/>
      <c r="SYW51" s="177"/>
      <c r="SYX51" s="175"/>
      <c r="SYY51" s="146"/>
      <c r="SYZ51" s="147"/>
      <c r="SZA51" s="175"/>
      <c r="SZB51" s="175"/>
      <c r="SZC51" s="175"/>
      <c r="SZD51" s="175"/>
      <c r="SZE51" s="175"/>
      <c r="SZF51" s="177"/>
      <c r="SZG51" s="175"/>
      <c r="SZH51" s="146"/>
      <c r="SZI51" s="147"/>
      <c r="SZJ51" s="175"/>
      <c r="SZK51" s="175"/>
      <c r="SZL51" s="175"/>
      <c r="SZM51" s="175"/>
      <c r="SZN51" s="175"/>
      <c r="SZO51" s="177"/>
      <c r="SZP51" s="175"/>
      <c r="SZQ51" s="146"/>
      <c r="SZR51" s="147"/>
      <c r="SZS51" s="175"/>
      <c r="SZT51" s="175"/>
      <c r="SZU51" s="175"/>
      <c r="SZV51" s="175"/>
      <c r="SZW51" s="175"/>
      <c r="SZX51" s="177"/>
      <c r="SZY51" s="175"/>
      <c r="SZZ51" s="146"/>
      <c r="TAA51" s="147"/>
      <c r="TAB51" s="175"/>
      <c r="TAC51" s="175"/>
      <c r="TAD51" s="175"/>
      <c r="TAE51" s="175"/>
      <c r="TAF51" s="175"/>
      <c r="TAG51" s="177"/>
      <c r="TAH51" s="175"/>
      <c r="TAI51" s="146"/>
      <c r="TAJ51" s="147"/>
      <c r="TAK51" s="175"/>
      <c r="TAL51" s="175"/>
      <c r="TAM51" s="175"/>
      <c r="TAN51" s="175"/>
      <c r="TAO51" s="175"/>
      <c r="TAP51" s="177"/>
      <c r="TAQ51" s="175"/>
      <c r="TAR51" s="146"/>
      <c r="TAS51" s="147"/>
      <c r="TAT51" s="175"/>
      <c r="TAU51" s="175"/>
      <c r="TAV51" s="175"/>
      <c r="TAW51" s="175"/>
      <c r="TAX51" s="175"/>
      <c r="TAY51" s="177"/>
      <c r="TAZ51" s="175"/>
      <c r="TBA51" s="146"/>
      <c r="TBB51" s="147"/>
      <c r="TBC51" s="175"/>
      <c r="TBD51" s="175"/>
      <c r="TBE51" s="175"/>
      <c r="TBF51" s="175"/>
      <c r="TBG51" s="175"/>
      <c r="TBH51" s="177"/>
      <c r="TBI51" s="175"/>
      <c r="TBJ51" s="146"/>
      <c r="TBK51" s="147"/>
      <c r="TBL51" s="175"/>
      <c r="TBM51" s="175"/>
      <c r="TBN51" s="175"/>
      <c r="TBO51" s="175"/>
      <c r="TBP51" s="175"/>
      <c r="TBQ51" s="177"/>
      <c r="TBR51" s="175"/>
      <c r="TBS51" s="146"/>
      <c r="TBT51" s="147"/>
      <c r="TBU51" s="175"/>
      <c r="TBV51" s="175"/>
      <c r="TBW51" s="175"/>
      <c r="TBX51" s="175"/>
      <c r="TBY51" s="175"/>
      <c r="TBZ51" s="177"/>
      <c r="TCA51" s="175"/>
      <c r="TCB51" s="146"/>
      <c r="TCC51" s="147"/>
      <c r="TCD51" s="175"/>
      <c r="TCE51" s="175"/>
      <c r="TCF51" s="175"/>
      <c r="TCG51" s="175"/>
      <c r="TCH51" s="175"/>
      <c r="TCI51" s="177"/>
      <c r="TCJ51" s="175"/>
      <c r="TCK51" s="146"/>
      <c r="TCL51" s="147"/>
      <c r="TCM51" s="175"/>
      <c r="TCN51" s="175"/>
      <c r="TCO51" s="175"/>
      <c r="TCP51" s="175"/>
      <c r="TCQ51" s="175"/>
      <c r="TCR51" s="177"/>
      <c r="TCS51" s="175"/>
      <c r="TCT51" s="146"/>
      <c r="TCU51" s="147"/>
      <c r="TCV51" s="175"/>
      <c r="TCW51" s="175"/>
      <c r="TCX51" s="175"/>
      <c r="TCY51" s="175"/>
      <c r="TCZ51" s="175"/>
      <c r="TDA51" s="177"/>
      <c r="TDB51" s="175"/>
      <c r="TDC51" s="146"/>
      <c r="TDD51" s="147"/>
      <c r="TDE51" s="175"/>
      <c r="TDF51" s="175"/>
      <c r="TDG51" s="175"/>
      <c r="TDH51" s="175"/>
      <c r="TDI51" s="175"/>
      <c r="TDJ51" s="177"/>
      <c r="TDK51" s="175"/>
      <c r="TDL51" s="146"/>
      <c r="TDM51" s="147"/>
      <c r="TDN51" s="175"/>
      <c r="TDO51" s="175"/>
      <c r="TDP51" s="175"/>
      <c r="TDQ51" s="175"/>
      <c r="TDR51" s="175"/>
      <c r="TDS51" s="177"/>
      <c r="TDT51" s="175"/>
      <c r="TDU51" s="146"/>
      <c r="TDV51" s="147"/>
      <c r="TDW51" s="175"/>
      <c r="TDX51" s="175"/>
      <c r="TDY51" s="175"/>
      <c r="TDZ51" s="175"/>
      <c r="TEA51" s="175"/>
      <c r="TEB51" s="177"/>
      <c r="TEC51" s="175"/>
      <c r="TED51" s="146"/>
      <c r="TEE51" s="147"/>
      <c r="TEF51" s="175"/>
      <c r="TEG51" s="175"/>
      <c r="TEH51" s="175"/>
      <c r="TEI51" s="175"/>
      <c r="TEJ51" s="175"/>
      <c r="TEK51" s="177"/>
      <c r="TEL51" s="175"/>
      <c r="TEM51" s="146"/>
      <c r="TEN51" s="147"/>
      <c r="TEO51" s="175"/>
      <c r="TEP51" s="175"/>
      <c r="TEQ51" s="175"/>
      <c r="TER51" s="175"/>
      <c r="TES51" s="175"/>
      <c r="TET51" s="177"/>
      <c r="TEU51" s="175"/>
      <c r="TEV51" s="146"/>
      <c r="TEW51" s="147"/>
      <c r="TEX51" s="175"/>
      <c r="TEY51" s="175"/>
      <c r="TEZ51" s="175"/>
      <c r="TFA51" s="175"/>
      <c r="TFB51" s="175"/>
      <c r="TFC51" s="177"/>
      <c r="TFD51" s="175"/>
      <c r="TFE51" s="146"/>
      <c r="TFF51" s="147"/>
      <c r="TFG51" s="175"/>
      <c r="TFH51" s="175"/>
      <c r="TFI51" s="175"/>
      <c r="TFJ51" s="175"/>
      <c r="TFK51" s="175"/>
      <c r="TFL51" s="177"/>
      <c r="TFM51" s="175"/>
      <c r="TFN51" s="146"/>
      <c r="TFO51" s="147"/>
      <c r="TFP51" s="175"/>
      <c r="TFQ51" s="175"/>
      <c r="TFR51" s="175"/>
      <c r="TFS51" s="175"/>
      <c r="TFT51" s="175"/>
      <c r="TFU51" s="177"/>
      <c r="TFV51" s="175"/>
      <c r="TFW51" s="146"/>
      <c r="TFX51" s="147"/>
      <c r="TFY51" s="175"/>
      <c r="TFZ51" s="175"/>
      <c r="TGA51" s="175"/>
      <c r="TGB51" s="175"/>
      <c r="TGC51" s="175"/>
      <c r="TGD51" s="177"/>
      <c r="TGE51" s="175"/>
      <c r="TGF51" s="146"/>
      <c r="TGG51" s="147"/>
      <c r="TGH51" s="175"/>
      <c r="TGI51" s="175"/>
      <c r="TGJ51" s="175"/>
      <c r="TGK51" s="175"/>
      <c r="TGL51" s="175"/>
      <c r="TGM51" s="177"/>
      <c r="TGN51" s="175"/>
      <c r="TGO51" s="146"/>
      <c r="TGP51" s="147"/>
      <c r="TGQ51" s="175"/>
      <c r="TGR51" s="175"/>
      <c r="TGS51" s="175"/>
      <c r="TGT51" s="175"/>
      <c r="TGU51" s="175"/>
      <c r="TGV51" s="177"/>
      <c r="TGW51" s="175"/>
      <c r="TGX51" s="146"/>
      <c r="TGY51" s="147"/>
      <c r="TGZ51" s="175"/>
      <c r="THA51" s="175"/>
      <c r="THB51" s="175"/>
      <c r="THC51" s="175"/>
      <c r="THD51" s="175"/>
      <c r="THE51" s="177"/>
      <c r="THF51" s="175"/>
      <c r="THG51" s="146"/>
      <c r="THH51" s="147"/>
      <c r="THI51" s="175"/>
      <c r="THJ51" s="175"/>
      <c r="THK51" s="175"/>
      <c r="THL51" s="175"/>
      <c r="THM51" s="175"/>
      <c r="THN51" s="177"/>
      <c r="THO51" s="175"/>
      <c r="THP51" s="146"/>
      <c r="THQ51" s="147"/>
      <c r="THR51" s="175"/>
      <c r="THS51" s="175"/>
      <c r="THT51" s="175"/>
      <c r="THU51" s="175"/>
      <c r="THV51" s="175"/>
      <c r="THW51" s="177"/>
      <c r="THX51" s="175"/>
      <c r="THY51" s="146"/>
      <c r="THZ51" s="147"/>
      <c r="TIA51" s="175"/>
      <c r="TIB51" s="175"/>
      <c r="TIC51" s="175"/>
      <c r="TID51" s="175"/>
      <c r="TIE51" s="175"/>
      <c r="TIF51" s="177"/>
      <c r="TIG51" s="175"/>
      <c r="TIH51" s="146"/>
      <c r="TII51" s="147"/>
      <c r="TIJ51" s="175"/>
      <c r="TIK51" s="175"/>
      <c r="TIL51" s="175"/>
      <c r="TIM51" s="175"/>
      <c r="TIN51" s="175"/>
      <c r="TIO51" s="177"/>
      <c r="TIP51" s="175"/>
      <c r="TIQ51" s="146"/>
      <c r="TIR51" s="147"/>
      <c r="TIS51" s="175"/>
      <c r="TIT51" s="175"/>
      <c r="TIU51" s="175"/>
      <c r="TIV51" s="175"/>
      <c r="TIW51" s="175"/>
      <c r="TIX51" s="177"/>
      <c r="TIY51" s="175"/>
      <c r="TIZ51" s="146"/>
      <c r="TJA51" s="147"/>
      <c r="TJB51" s="175"/>
      <c r="TJC51" s="175"/>
      <c r="TJD51" s="175"/>
      <c r="TJE51" s="175"/>
      <c r="TJF51" s="175"/>
      <c r="TJG51" s="177"/>
      <c r="TJH51" s="175"/>
      <c r="TJI51" s="146"/>
      <c r="TJJ51" s="147"/>
      <c r="TJK51" s="175"/>
      <c r="TJL51" s="175"/>
      <c r="TJM51" s="175"/>
      <c r="TJN51" s="175"/>
      <c r="TJO51" s="175"/>
      <c r="TJP51" s="177"/>
      <c r="TJQ51" s="175"/>
      <c r="TJR51" s="146"/>
      <c r="TJS51" s="147"/>
      <c r="TJT51" s="175"/>
      <c r="TJU51" s="175"/>
      <c r="TJV51" s="175"/>
      <c r="TJW51" s="175"/>
      <c r="TJX51" s="175"/>
      <c r="TJY51" s="177"/>
      <c r="TJZ51" s="175"/>
      <c r="TKA51" s="146"/>
      <c r="TKB51" s="147"/>
      <c r="TKC51" s="175"/>
      <c r="TKD51" s="175"/>
      <c r="TKE51" s="175"/>
      <c r="TKF51" s="175"/>
      <c r="TKG51" s="175"/>
      <c r="TKH51" s="177"/>
      <c r="TKI51" s="175"/>
      <c r="TKJ51" s="146"/>
      <c r="TKK51" s="147"/>
      <c r="TKL51" s="175"/>
      <c r="TKM51" s="175"/>
      <c r="TKN51" s="175"/>
      <c r="TKO51" s="175"/>
      <c r="TKP51" s="175"/>
      <c r="TKQ51" s="177"/>
      <c r="TKR51" s="175"/>
      <c r="TKS51" s="146"/>
      <c r="TKT51" s="147"/>
      <c r="TKU51" s="175"/>
      <c r="TKV51" s="175"/>
      <c r="TKW51" s="175"/>
      <c r="TKX51" s="175"/>
      <c r="TKY51" s="175"/>
      <c r="TKZ51" s="177"/>
      <c r="TLA51" s="175"/>
      <c r="TLB51" s="146"/>
      <c r="TLC51" s="147"/>
      <c r="TLD51" s="175"/>
      <c r="TLE51" s="175"/>
      <c r="TLF51" s="175"/>
      <c r="TLG51" s="175"/>
      <c r="TLH51" s="175"/>
      <c r="TLI51" s="177"/>
      <c r="TLJ51" s="175"/>
      <c r="TLK51" s="146"/>
      <c r="TLL51" s="147"/>
      <c r="TLM51" s="175"/>
      <c r="TLN51" s="175"/>
      <c r="TLO51" s="175"/>
      <c r="TLP51" s="175"/>
      <c r="TLQ51" s="175"/>
      <c r="TLR51" s="177"/>
      <c r="TLS51" s="175"/>
      <c r="TLT51" s="146"/>
      <c r="TLU51" s="147"/>
      <c r="TLV51" s="175"/>
      <c r="TLW51" s="175"/>
      <c r="TLX51" s="175"/>
      <c r="TLY51" s="175"/>
      <c r="TLZ51" s="175"/>
      <c r="TMA51" s="177"/>
      <c r="TMB51" s="175"/>
      <c r="TMC51" s="146"/>
      <c r="TMD51" s="147"/>
      <c r="TME51" s="175"/>
      <c r="TMF51" s="175"/>
      <c r="TMG51" s="175"/>
      <c r="TMH51" s="175"/>
      <c r="TMI51" s="175"/>
      <c r="TMJ51" s="177"/>
      <c r="TMK51" s="175"/>
      <c r="TML51" s="146"/>
      <c r="TMM51" s="147"/>
      <c r="TMN51" s="175"/>
      <c r="TMO51" s="175"/>
      <c r="TMP51" s="175"/>
      <c r="TMQ51" s="175"/>
      <c r="TMR51" s="175"/>
      <c r="TMS51" s="177"/>
      <c r="TMT51" s="175"/>
      <c r="TMU51" s="146"/>
      <c r="TMV51" s="147"/>
      <c r="TMW51" s="175"/>
      <c r="TMX51" s="175"/>
      <c r="TMY51" s="175"/>
      <c r="TMZ51" s="175"/>
      <c r="TNA51" s="175"/>
      <c r="TNB51" s="177"/>
      <c r="TNC51" s="175"/>
      <c r="TND51" s="146"/>
      <c r="TNE51" s="147"/>
      <c r="TNF51" s="175"/>
      <c r="TNG51" s="175"/>
      <c r="TNH51" s="175"/>
      <c r="TNI51" s="175"/>
      <c r="TNJ51" s="175"/>
      <c r="TNK51" s="177"/>
      <c r="TNL51" s="175"/>
      <c r="TNM51" s="146"/>
      <c r="TNN51" s="147"/>
      <c r="TNO51" s="175"/>
      <c r="TNP51" s="175"/>
      <c r="TNQ51" s="175"/>
      <c r="TNR51" s="175"/>
      <c r="TNS51" s="175"/>
      <c r="TNT51" s="177"/>
      <c r="TNU51" s="175"/>
      <c r="TNV51" s="146"/>
      <c r="TNW51" s="147"/>
      <c r="TNX51" s="175"/>
      <c r="TNY51" s="175"/>
      <c r="TNZ51" s="175"/>
      <c r="TOA51" s="175"/>
      <c r="TOB51" s="175"/>
      <c r="TOC51" s="177"/>
      <c r="TOD51" s="175"/>
      <c r="TOE51" s="146"/>
      <c r="TOF51" s="147"/>
      <c r="TOG51" s="175"/>
      <c r="TOH51" s="175"/>
      <c r="TOI51" s="175"/>
      <c r="TOJ51" s="175"/>
      <c r="TOK51" s="175"/>
      <c r="TOL51" s="177"/>
      <c r="TOM51" s="175"/>
      <c r="TON51" s="146"/>
      <c r="TOO51" s="147"/>
      <c r="TOP51" s="175"/>
      <c r="TOQ51" s="175"/>
      <c r="TOR51" s="175"/>
      <c r="TOS51" s="175"/>
      <c r="TOT51" s="175"/>
      <c r="TOU51" s="177"/>
      <c r="TOV51" s="175"/>
      <c r="TOW51" s="146"/>
      <c r="TOX51" s="147"/>
      <c r="TOY51" s="175"/>
      <c r="TOZ51" s="175"/>
      <c r="TPA51" s="175"/>
      <c r="TPB51" s="175"/>
      <c r="TPC51" s="175"/>
      <c r="TPD51" s="177"/>
      <c r="TPE51" s="175"/>
      <c r="TPF51" s="146"/>
      <c r="TPG51" s="147"/>
      <c r="TPH51" s="175"/>
      <c r="TPI51" s="175"/>
      <c r="TPJ51" s="175"/>
      <c r="TPK51" s="175"/>
      <c r="TPL51" s="175"/>
      <c r="TPM51" s="177"/>
      <c r="TPN51" s="175"/>
      <c r="TPO51" s="146"/>
      <c r="TPP51" s="147"/>
      <c r="TPQ51" s="175"/>
      <c r="TPR51" s="175"/>
      <c r="TPS51" s="175"/>
      <c r="TPT51" s="175"/>
      <c r="TPU51" s="175"/>
      <c r="TPV51" s="177"/>
      <c r="TPW51" s="175"/>
      <c r="TPX51" s="146"/>
      <c r="TPY51" s="147"/>
      <c r="TPZ51" s="175"/>
      <c r="TQA51" s="175"/>
      <c r="TQB51" s="175"/>
      <c r="TQC51" s="175"/>
      <c r="TQD51" s="175"/>
      <c r="TQE51" s="177"/>
      <c r="TQF51" s="175"/>
      <c r="TQG51" s="146"/>
      <c r="TQH51" s="147"/>
      <c r="TQI51" s="175"/>
      <c r="TQJ51" s="175"/>
      <c r="TQK51" s="175"/>
      <c r="TQL51" s="175"/>
      <c r="TQM51" s="175"/>
      <c r="TQN51" s="177"/>
      <c r="TQO51" s="175"/>
      <c r="TQP51" s="146"/>
      <c r="TQQ51" s="147"/>
      <c r="TQR51" s="175"/>
      <c r="TQS51" s="175"/>
      <c r="TQT51" s="175"/>
      <c r="TQU51" s="175"/>
      <c r="TQV51" s="175"/>
      <c r="TQW51" s="177"/>
      <c r="TQX51" s="175"/>
      <c r="TQY51" s="146"/>
      <c r="TQZ51" s="147"/>
      <c r="TRA51" s="175"/>
      <c r="TRB51" s="175"/>
      <c r="TRC51" s="175"/>
      <c r="TRD51" s="175"/>
      <c r="TRE51" s="175"/>
      <c r="TRF51" s="177"/>
      <c r="TRG51" s="175"/>
      <c r="TRH51" s="146"/>
      <c r="TRI51" s="147"/>
      <c r="TRJ51" s="175"/>
      <c r="TRK51" s="175"/>
      <c r="TRL51" s="175"/>
      <c r="TRM51" s="175"/>
      <c r="TRN51" s="175"/>
      <c r="TRO51" s="177"/>
      <c r="TRP51" s="175"/>
      <c r="TRQ51" s="146"/>
      <c r="TRR51" s="147"/>
      <c r="TRS51" s="175"/>
      <c r="TRT51" s="175"/>
      <c r="TRU51" s="175"/>
      <c r="TRV51" s="175"/>
      <c r="TRW51" s="175"/>
      <c r="TRX51" s="177"/>
      <c r="TRY51" s="175"/>
      <c r="TRZ51" s="146"/>
      <c r="TSA51" s="147"/>
      <c r="TSB51" s="175"/>
      <c r="TSC51" s="175"/>
      <c r="TSD51" s="175"/>
      <c r="TSE51" s="175"/>
      <c r="TSF51" s="175"/>
      <c r="TSG51" s="177"/>
      <c r="TSH51" s="175"/>
      <c r="TSI51" s="146"/>
      <c r="TSJ51" s="147"/>
      <c r="TSK51" s="175"/>
      <c r="TSL51" s="175"/>
      <c r="TSM51" s="175"/>
      <c r="TSN51" s="175"/>
      <c r="TSO51" s="175"/>
      <c r="TSP51" s="177"/>
      <c r="TSQ51" s="175"/>
      <c r="TSR51" s="146"/>
      <c r="TSS51" s="147"/>
      <c r="TST51" s="175"/>
      <c r="TSU51" s="175"/>
      <c r="TSV51" s="175"/>
      <c r="TSW51" s="175"/>
      <c r="TSX51" s="175"/>
      <c r="TSY51" s="177"/>
      <c r="TSZ51" s="175"/>
      <c r="TTA51" s="146"/>
      <c r="TTB51" s="147"/>
      <c r="TTC51" s="175"/>
      <c r="TTD51" s="175"/>
      <c r="TTE51" s="175"/>
      <c r="TTF51" s="175"/>
      <c r="TTG51" s="175"/>
      <c r="TTH51" s="177"/>
      <c r="TTI51" s="175"/>
      <c r="TTJ51" s="146"/>
      <c r="TTK51" s="147"/>
      <c r="TTL51" s="175"/>
      <c r="TTM51" s="175"/>
      <c r="TTN51" s="175"/>
      <c r="TTO51" s="175"/>
      <c r="TTP51" s="175"/>
      <c r="TTQ51" s="177"/>
      <c r="TTR51" s="175"/>
      <c r="TTS51" s="146"/>
      <c r="TTT51" s="147"/>
      <c r="TTU51" s="175"/>
      <c r="TTV51" s="175"/>
      <c r="TTW51" s="175"/>
      <c r="TTX51" s="175"/>
      <c r="TTY51" s="175"/>
      <c r="TTZ51" s="177"/>
      <c r="TUA51" s="175"/>
      <c r="TUB51" s="146"/>
      <c r="TUC51" s="147"/>
      <c r="TUD51" s="175"/>
      <c r="TUE51" s="175"/>
      <c r="TUF51" s="175"/>
      <c r="TUG51" s="175"/>
      <c r="TUH51" s="175"/>
      <c r="TUI51" s="177"/>
      <c r="TUJ51" s="175"/>
      <c r="TUK51" s="146"/>
      <c r="TUL51" s="147"/>
      <c r="TUM51" s="175"/>
      <c r="TUN51" s="175"/>
      <c r="TUO51" s="175"/>
      <c r="TUP51" s="175"/>
      <c r="TUQ51" s="175"/>
      <c r="TUR51" s="177"/>
      <c r="TUS51" s="175"/>
      <c r="TUT51" s="146"/>
      <c r="TUU51" s="147"/>
      <c r="TUV51" s="175"/>
      <c r="TUW51" s="175"/>
      <c r="TUX51" s="175"/>
      <c r="TUY51" s="175"/>
      <c r="TUZ51" s="175"/>
      <c r="TVA51" s="177"/>
      <c r="TVB51" s="175"/>
      <c r="TVC51" s="146"/>
      <c r="TVD51" s="147"/>
      <c r="TVE51" s="175"/>
      <c r="TVF51" s="175"/>
      <c r="TVG51" s="175"/>
      <c r="TVH51" s="175"/>
      <c r="TVI51" s="175"/>
      <c r="TVJ51" s="177"/>
      <c r="TVK51" s="175"/>
      <c r="TVL51" s="146"/>
      <c r="TVM51" s="147"/>
      <c r="TVN51" s="175"/>
      <c r="TVO51" s="175"/>
      <c r="TVP51" s="175"/>
      <c r="TVQ51" s="175"/>
      <c r="TVR51" s="175"/>
      <c r="TVS51" s="177"/>
      <c r="TVT51" s="175"/>
      <c r="TVU51" s="146"/>
      <c r="TVV51" s="147"/>
      <c r="TVW51" s="175"/>
      <c r="TVX51" s="175"/>
      <c r="TVY51" s="175"/>
      <c r="TVZ51" s="175"/>
      <c r="TWA51" s="175"/>
      <c r="TWB51" s="177"/>
      <c r="TWC51" s="175"/>
      <c r="TWD51" s="146"/>
      <c r="TWE51" s="147"/>
      <c r="TWF51" s="175"/>
      <c r="TWG51" s="175"/>
      <c r="TWH51" s="175"/>
      <c r="TWI51" s="175"/>
      <c r="TWJ51" s="175"/>
      <c r="TWK51" s="177"/>
      <c r="TWL51" s="175"/>
      <c r="TWM51" s="146"/>
      <c r="TWN51" s="147"/>
      <c r="TWO51" s="175"/>
      <c r="TWP51" s="175"/>
      <c r="TWQ51" s="175"/>
      <c r="TWR51" s="175"/>
      <c r="TWS51" s="175"/>
      <c r="TWT51" s="177"/>
      <c r="TWU51" s="175"/>
      <c r="TWV51" s="146"/>
      <c r="TWW51" s="147"/>
      <c r="TWX51" s="175"/>
      <c r="TWY51" s="175"/>
      <c r="TWZ51" s="175"/>
      <c r="TXA51" s="175"/>
      <c r="TXB51" s="175"/>
      <c r="TXC51" s="177"/>
      <c r="TXD51" s="175"/>
      <c r="TXE51" s="146"/>
      <c r="TXF51" s="147"/>
      <c r="TXG51" s="175"/>
      <c r="TXH51" s="175"/>
      <c r="TXI51" s="175"/>
      <c r="TXJ51" s="175"/>
      <c r="TXK51" s="175"/>
      <c r="TXL51" s="177"/>
      <c r="TXM51" s="175"/>
      <c r="TXN51" s="146"/>
      <c r="TXO51" s="147"/>
      <c r="TXP51" s="175"/>
      <c r="TXQ51" s="175"/>
      <c r="TXR51" s="175"/>
      <c r="TXS51" s="175"/>
      <c r="TXT51" s="175"/>
      <c r="TXU51" s="177"/>
      <c r="TXV51" s="175"/>
      <c r="TXW51" s="146"/>
      <c r="TXX51" s="147"/>
      <c r="TXY51" s="175"/>
      <c r="TXZ51" s="175"/>
      <c r="TYA51" s="175"/>
      <c r="TYB51" s="175"/>
      <c r="TYC51" s="175"/>
      <c r="TYD51" s="177"/>
      <c r="TYE51" s="175"/>
      <c r="TYF51" s="146"/>
      <c r="TYG51" s="147"/>
      <c r="TYH51" s="175"/>
      <c r="TYI51" s="175"/>
      <c r="TYJ51" s="175"/>
      <c r="TYK51" s="175"/>
      <c r="TYL51" s="175"/>
      <c r="TYM51" s="177"/>
      <c r="TYN51" s="175"/>
      <c r="TYO51" s="146"/>
      <c r="TYP51" s="147"/>
      <c r="TYQ51" s="175"/>
      <c r="TYR51" s="175"/>
      <c r="TYS51" s="175"/>
      <c r="TYT51" s="175"/>
      <c r="TYU51" s="175"/>
      <c r="TYV51" s="177"/>
      <c r="TYW51" s="175"/>
      <c r="TYX51" s="146"/>
      <c r="TYY51" s="147"/>
      <c r="TYZ51" s="175"/>
      <c r="TZA51" s="175"/>
      <c r="TZB51" s="175"/>
      <c r="TZC51" s="175"/>
      <c r="TZD51" s="175"/>
      <c r="TZE51" s="177"/>
      <c r="TZF51" s="175"/>
      <c r="TZG51" s="146"/>
      <c r="TZH51" s="147"/>
      <c r="TZI51" s="175"/>
      <c r="TZJ51" s="175"/>
      <c r="TZK51" s="175"/>
      <c r="TZL51" s="175"/>
      <c r="TZM51" s="175"/>
      <c r="TZN51" s="177"/>
      <c r="TZO51" s="175"/>
      <c r="TZP51" s="146"/>
      <c r="TZQ51" s="147"/>
      <c r="TZR51" s="175"/>
      <c r="TZS51" s="175"/>
      <c r="TZT51" s="175"/>
      <c r="TZU51" s="175"/>
      <c r="TZV51" s="175"/>
      <c r="TZW51" s="177"/>
      <c r="TZX51" s="175"/>
      <c r="TZY51" s="146"/>
      <c r="TZZ51" s="147"/>
      <c r="UAA51" s="175"/>
      <c r="UAB51" s="175"/>
      <c r="UAC51" s="175"/>
      <c r="UAD51" s="175"/>
      <c r="UAE51" s="175"/>
      <c r="UAF51" s="177"/>
      <c r="UAG51" s="175"/>
      <c r="UAH51" s="146"/>
      <c r="UAI51" s="147"/>
      <c r="UAJ51" s="175"/>
      <c r="UAK51" s="175"/>
      <c r="UAL51" s="175"/>
      <c r="UAM51" s="175"/>
      <c r="UAN51" s="175"/>
      <c r="UAO51" s="177"/>
      <c r="UAP51" s="175"/>
      <c r="UAQ51" s="146"/>
      <c r="UAR51" s="147"/>
      <c r="UAS51" s="175"/>
      <c r="UAT51" s="175"/>
      <c r="UAU51" s="175"/>
      <c r="UAV51" s="175"/>
      <c r="UAW51" s="175"/>
      <c r="UAX51" s="177"/>
      <c r="UAY51" s="175"/>
      <c r="UAZ51" s="146"/>
      <c r="UBA51" s="147"/>
      <c r="UBB51" s="175"/>
      <c r="UBC51" s="175"/>
      <c r="UBD51" s="175"/>
      <c r="UBE51" s="175"/>
      <c r="UBF51" s="175"/>
      <c r="UBG51" s="177"/>
      <c r="UBH51" s="175"/>
      <c r="UBI51" s="146"/>
      <c r="UBJ51" s="147"/>
      <c r="UBK51" s="175"/>
      <c r="UBL51" s="175"/>
      <c r="UBM51" s="175"/>
      <c r="UBN51" s="175"/>
      <c r="UBO51" s="175"/>
      <c r="UBP51" s="177"/>
      <c r="UBQ51" s="175"/>
      <c r="UBR51" s="146"/>
      <c r="UBS51" s="147"/>
      <c r="UBT51" s="175"/>
      <c r="UBU51" s="175"/>
      <c r="UBV51" s="175"/>
      <c r="UBW51" s="175"/>
      <c r="UBX51" s="175"/>
      <c r="UBY51" s="177"/>
      <c r="UBZ51" s="175"/>
      <c r="UCA51" s="146"/>
      <c r="UCB51" s="147"/>
      <c r="UCC51" s="175"/>
      <c r="UCD51" s="175"/>
      <c r="UCE51" s="175"/>
      <c r="UCF51" s="175"/>
      <c r="UCG51" s="175"/>
      <c r="UCH51" s="177"/>
      <c r="UCI51" s="175"/>
      <c r="UCJ51" s="146"/>
      <c r="UCK51" s="147"/>
      <c r="UCL51" s="175"/>
      <c r="UCM51" s="175"/>
      <c r="UCN51" s="175"/>
      <c r="UCO51" s="175"/>
      <c r="UCP51" s="175"/>
      <c r="UCQ51" s="177"/>
      <c r="UCR51" s="175"/>
      <c r="UCS51" s="146"/>
      <c r="UCT51" s="147"/>
      <c r="UCU51" s="175"/>
      <c r="UCV51" s="175"/>
      <c r="UCW51" s="175"/>
      <c r="UCX51" s="175"/>
      <c r="UCY51" s="175"/>
      <c r="UCZ51" s="177"/>
      <c r="UDA51" s="175"/>
      <c r="UDB51" s="146"/>
      <c r="UDC51" s="147"/>
      <c r="UDD51" s="175"/>
      <c r="UDE51" s="175"/>
      <c r="UDF51" s="175"/>
      <c r="UDG51" s="175"/>
      <c r="UDH51" s="175"/>
      <c r="UDI51" s="177"/>
      <c r="UDJ51" s="175"/>
      <c r="UDK51" s="146"/>
      <c r="UDL51" s="147"/>
      <c r="UDM51" s="175"/>
      <c r="UDN51" s="175"/>
      <c r="UDO51" s="175"/>
      <c r="UDP51" s="175"/>
      <c r="UDQ51" s="175"/>
      <c r="UDR51" s="177"/>
      <c r="UDS51" s="175"/>
      <c r="UDT51" s="146"/>
      <c r="UDU51" s="147"/>
      <c r="UDV51" s="175"/>
      <c r="UDW51" s="175"/>
      <c r="UDX51" s="175"/>
      <c r="UDY51" s="175"/>
      <c r="UDZ51" s="175"/>
      <c r="UEA51" s="177"/>
      <c r="UEB51" s="175"/>
      <c r="UEC51" s="146"/>
      <c r="UED51" s="147"/>
      <c r="UEE51" s="175"/>
      <c r="UEF51" s="175"/>
      <c r="UEG51" s="175"/>
      <c r="UEH51" s="175"/>
      <c r="UEI51" s="175"/>
      <c r="UEJ51" s="177"/>
      <c r="UEK51" s="175"/>
      <c r="UEL51" s="146"/>
      <c r="UEM51" s="147"/>
      <c r="UEN51" s="175"/>
      <c r="UEO51" s="175"/>
      <c r="UEP51" s="175"/>
      <c r="UEQ51" s="175"/>
      <c r="UER51" s="175"/>
      <c r="UES51" s="177"/>
      <c r="UET51" s="175"/>
      <c r="UEU51" s="146"/>
      <c r="UEV51" s="147"/>
      <c r="UEW51" s="175"/>
      <c r="UEX51" s="175"/>
      <c r="UEY51" s="175"/>
      <c r="UEZ51" s="175"/>
      <c r="UFA51" s="175"/>
      <c r="UFB51" s="177"/>
      <c r="UFC51" s="175"/>
      <c r="UFD51" s="146"/>
      <c r="UFE51" s="147"/>
      <c r="UFF51" s="175"/>
      <c r="UFG51" s="175"/>
      <c r="UFH51" s="175"/>
      <c r="UFI51" s="175"/>
      <c r="UFJ51" s="175"/>
      <c r="UFK51" s="177"/>
      <c r="UFL51" s="175"/>
      <c r="UFM51" s="146"/>
      <c r="UFN51" s="147"/>
      <c r="UFO51" s="175"/>
      <c r="UFP51" s="175"/>
      <c r="UFQ51" s="175"/>
      <c r="UFR51" s="175"/>
      <c r="UFS51" s="175"/>
      <c r="UFT51" s="177"/>
      <c r="UFU51" s="175"/>
      <c r="UFV51" s="146"/>
      <c r="UFW51" s="147"/>
      <c r="UFX51" s="175"/>
      <c r="UFY51" s="175"/>
      <c r="UFZ51" s="175"/>
      <c r="UGA51" s="175"/>
      <c r="UGB51" s="175"/>
      <c r="UGC51" s="177"/>
      <c r="UGD51" s="175"/>
      <c r="UGE51" s="146"/>
      <c r="UGF51" s="147"/>
      <c r="UGG51" s="175"/>
      <c r="UGH51" s="175"/>
      <c r="UGI51" s="175"/>
      <c r="UGJ51" s="175"/>
      <c r="UGK51" s="175"/>
      <c r="UGL51" s="177"/>
      <c r="UGM51" s="175"/>
      <c r="UGN51" s="146"/>
      <c r="UGO51" s="147"/>
      <c r="UGP51" s="175"/>
      <c r="UGQ51" s="175"/>
      <c r="UGR51" s="175"/>
      <c r="UGS51" s="175"/>
      <c r="UGT51" s="175"/>
      <c r="UGU51" s="177"/>
      <c r="UGV51" s="175"/>
      <c r="UGW51" s="146"/>
      <c r="UGX51" s="147"/>
      <c r="UGY51" s="175"/>
      <c r="UGZ51" s="175"/>
      <c r="UHA51" s="175"/>
      <c r="UHB51" s="175"/>
      <c r="UHC51" s="175"/>
      <c r="UHD51" s="177"/>
      <c r="UHE51" s="175"/>
      <c r="UHF51" s="146"/>
      <c r="UHG51" s="147"/>
      <c r="UHH51" s="175"/>
      <c r="UHI51" s="175"/>
      <c r="UHJ51" s="175"/>
      <c r="UHK51" s="175"/>
      <c r="UHL51" s="175"/>
      <c r="UHM51" s="177"/>
      <c r="UHN51" s="175"/>
      <c r="UHO51" s="146"/>
      <c r="UHP51" s="147"/>
      <c r="UHQ51" s="175"/>
      <c r="UHR51" s="175"/>
      <c r="UHS51" s="175"/>
      <c r="UHT51" s="175"/>
      <c r="UHU51" s="175"/>
      <c r="UHV51" s="177"/>
      <c r="UHW51" s="175"/>
      <c r="UHX51" s="146"/>
      <c r="UHY51" s="147"/>
      <c r="UHZ51" s="175"/>
      <c r="UIA51" s="175"/>
      <c r="UIB51" s="175"/>
      <c r="UIC51" s="175"/>
      <c r="UID51" s="175"/>
      <c r="UIE51" s="177"/>
      <c r="UIF51" s="175"/>
      <c r="UIG51" s="146"/>
      <c r="UIH51" s="147"/>
      <c r="UII51" s="175"/>
      <c r="UIJ51" s="175"/>
      <c r="UIK51" s="175"/>
      <c r="UIL51" s="175"/>
      <c r="UIM51" s="175"/>
      <c r="UIN51" s="177"/>
      <c r="UIO51" s="175"/>
      <c r="UIP51" s="146"/>
      <c r="UIQ51" s="147"/>
      <c r="UIR51" s="175"/>
      <c r="UIS51" s="175"/>
      <c r="UIT51" s="175"/>
      <c r="UIU51" s="175"/>
      <c r="UIV51" s="175"/>
      <c r="UIW51" s="177"/>
      <c r="UIX51" s="175"/>
      <c r="UIY51" s="146"/>
      <c r="UIZ51" s="147"/>
      <c r="UJA51" s="175"/>
      <c r="UJB51" s="175"/>
      <c r="UJC51" s="175"/>
      <c r="UJD51" s="175"/>
      <c r="UJE51" s="175"/>
      <c r="UJF51" s="177"/>
      <c r="UJG51" s="175"/>
      <c r="UJH51" s="146"/>
      <c r="UJI51" s="147"/>
      <c r="UJJ51" s="175"/>
      <c r="UJK51" s="175"/>
      <c r="UJL51" s="175"/>
      <c r="UJM51" s="175"/>
      <c r="UJN51" s="175"/>
      <c r="UJO51" s="177"/>
      <c r="UJP51" s="175"/>
      <c r="UJQ51" s="146"/>
      <c r="UJR51" s="147"/>
      <c r="UJS51" s="175"/>
      <c r="UJT51" s="175"/>
      <c r="UJU51" s="175"/>
      <c r="UJV51" s="175"/>
      <c r="UJW51" s="175"/>
      <c r="UJX51" s="177"/>
      <c r="UJY51" s="175"/>
      <c r="UJZ51" s="146"/>
      <c r="UKA51" s="147"/>
      <c r="UKB51" s="175"/>
      <c r="UKC51" s="175"/>
      <c r="UKD51" s="175"/>
      <c r="UKE51" s="175"/>
      <c r="UKF51" s="175"/>
      <c r="UKG51" s="177"/>
      <c r="UKH51" s="175"/>
      <c r="UKI51" s="146"/>
      <c r="UKJ51" s="147"/>
      <c r="UKK51" s="175"/>
      <c r="UKL51" s="175"/>
      <c r="UKM51" s="175"/>
      <c r="UKN51" s="175"/>
      <c r="UKO51" s="175"/>
      <c r="UKP51" s="177"/>
      <c r="UKQ51" s="175"/>
      <c r="UKR51" s="146"/>
      <c r="UKS51" s="147"/>
      <c r="UKT51" s="175"/>
      <c r="UKU51" s="175"/>
      <c r="UKV51" s="175"/>
      <c r="UKW51" s="175"/>
      <c r="UKX51" s="175"/>
      <c r="UKY51" s="177"/>
      <c r="UKZ51" s="175"/>
      <c r="ULA51" s="146"/>
      <c r="ULB51" s="147"/>
      <c r="ULC51" s="175"/>
      <c r="ULD51" s="175"/>
      <c r="ULE51" s="175"/>
      <c r="ULF51" s="175"/>
      <c r="ULG51" s="175"/>
      <c r="ULH51" s="177"/>
      <c r="ULI51" s="175"/>
      <c r="ULJ51" s="146"/>
      <c r="ULK51" s="147"/>
      <c r="ULL51" s="175"/>
      <c r="ULM51" s="175"/>
      <c r="ULN51" s="175"/>
      <c r="ULO51" s="175"/>
      <c r="ULP51" s="175"/>
      <c r="ULQ51" s="177"/>
      <c r="ULR51" s="175"/>
      <c r="ULS51" s="146"/>
      <c r="ULT51" s="147"/>
      <c r="ULU51" s="175"/>
      <c r="ULV51" s="175"/>
      <c r="ULW51" s="175"/>
      <c r="ULX51" s="175"/>
      <c r="ULY51" s="175"/>
      <c r="ULZ51" s="177"/>
      <c r="UMA51" s="175"/>
      <c r="UMB51" s="146"/>
      <c r="UMC51" s="147"/>
      <c r="UMD51" s="175"/>
      <c r="UME51" s="175"/>
      <c r="UMF51" s="175"/>
      <c r="UMG51" s="175"/>
      <c r="UMH51" s="175"/>
      <c r="UMI51" s="177"/>
      <c r="UMJ51" s="175"/>
      <c r="UMK51" s="146"/>
      <c r="UML51" s="147"/>
      <c r="UMM51" s="175"/>
      <c r="UMN51" s="175"/>
      <c r="UMO51" s="175"/>
      <c r="UMP51" s="175"/>
      <c r="UMQ51" s="175"/>
      <c r="UMR51" s="177"/>
      <c r="UMS51" s="175"/>
      <c r="UMT51" s="146"/>
      <c r="UMU51" s="147"/>
      <c r="UMV51" s="175"/>
      <c r="UMW51" s="175"/>
      <c r="UMX51" s="175"/>
      <c r="UMY51" s="175"/>
      <c r="UMZ51" s="175"/>
      <c r="UNA51" s="177"/>
      <c r="UNB51" s="175"/>
      <c r="UNC51" s="146"/>
      <c r="UND51" s="147"/>
      <c r="UNE51" s="175"/>
      <c r="UNF51" s="175"/>
      <c r="UNG51" s="175"/>
      <c r="UNH51" s="175"/>
      <c r="UNI51" s="175"/>
      <c r="UNJ51" s="177"/>
      <c r="UNK51" s="175"/>
      <c r="UNL51" s="146"/>
      <c r="UNM51" s="147"/>
      <c r="UNN51" s="175"/>
      <c r="UNO51" s="175"/>
      <c r="UNP51" s="175"/>
      <c r="UNQ51" s="175"/>
      <c r="UNR51" s="175"/>
      <c r="UNS51" s="177"/>
      <c r="UNT51" s="175"/>
      <c r="UNU51" s="146"/>
      <c r="UNV51" s="147"/>
      <c r="UNW51" s="175"/>
      <c r="UNX51" s="175"/>
      <c r="UNY51" s="175"/>
      <c r="UNZ51" s="175"/>
      <c r="UOA51" s="175"/>
      <c r="UOB51" s="177"/>
      <c r="UOC51" s="175"/>
      <c r="UOD51" s="146"/>
      <c r="UOE51" s="147"/>
      <c r="UOF51" s="175"/>
      <c r="UOG51" s="175"/>
      <c r="UOH51" s="175"/>
      <c r="UOI51" s="175"/>
      <c r="UOJ51" s="175"/>
      <c r="UOK51" s="177"/>
      <c r="UOL51" s="175"/>
      <c r="UOM51" s="146"/>
      <c r="UON51" s="147"/>
      <c r="UOO51" s="175"/>
      <c r="UOP51" s="175"/>
      <c r="UOQ51" s="175"/>
      <c r="UOR51" s="175"/>
      <c r="UOS51" s="175"/>
      <c r="UOT51" s="177"/>
      <c r="UOU51" s="175"/>
      <c r="UOV51" s="146"/>
      <c r="UOW51" s="147"/>
      <c r="UOX51" s="175"/>
      <c r="UOY51" s="175"/>
      <c r="UOZ51" s="175"/>
      <c r="UPA51" s="175"/>
      <c r="UPB51" s="175"/>
      <c r="UPC51" s="177"/>
      <c r="UPD51" s="175"/>
      <c r="UPE51" s="146"/>
      <c r="UPF51" s="147"/>
      <c r="UPG51" s="175"/>
      <c r="UPH51" s="175"/>
      <c r="UPI51" s="175"/>
      <c r="UPJ51" s="175"/>
      <c r="UPK51" s="175"/>
      <c r="UPL51" s="177"/>
      <c r="UPM51" s="175"/>
      <c r="UPN51" s="146"/>
      <c r="UPO51" s="147"/>
      <c r="UPP51" s="175"/>
      <c r="UPQ51" s="175"/>
      <c r="UPR51" s="175"/>
      <c r="UPS51" s="175"/>
      <c r="UPT51" s="175"/>
      <c r="UPU51" s="177"/>
      <c r="UPV51" s="175"/>
      <c r="UPW51" s="146"/>
      <c r="UPX51" s="147"/>
      <c r="UPY51" s="175"/>
      <c r="UPZ51" s="175"/>
      <c r="UQA51" s="175"/>
      <c r="UQB51" s="175"/>
      <c r="UQC51" s="175"/>
      <c r="UQD51" s="177"/>
      <c r="UQE51" s="175"/>
      <c r="UQF51" s="146"/>
      <c r="UQG51" s="147"/>
      <c r="UQH51" s="175"/>
      <c r="UQI51" s="175"/>
      <c r="UQJ51" s="175"/>
      <c r="UQK51" s="175"/>
      <c r="UQL51" s="175"/>
      <c r="UQM51" s="177"/>
      <c r="UQN51" s="175"/>
      <c r="UQO51" s="146"/>
      <c r="UQP51" s="147"/>
      <c r="UQQ51" s="175"/>
      <c r="UQR51" s="175"/>
      <c r="UQS51" s="175"/>
      <c r="UQT51" s="175"/>
      <c r="UQU51" s="175"/>
      <c r="UQV51" s="177"/>
      <c r="UQW51" s="175"/>
      <c r="UQX51" s="146"/>
      <c r="UQY51" s="147"/>
      <c r="UQZ51" s="175"/>
      <c r="URA51" s="175"/>
      <c r="URB51" s="175"/>
      <c r="URC51" s="175"/>
      <c r="URD51" s="175"/>
      <c r="URE51" s="177"/>
      <c r="URF51" s="175"/>
      <c r="URG51" s="146"/>
      <c r="URH51" s="147"/>
      <c r="URI51" s="175"/>
      <c r="URJ51" s="175"/>
      <c r="URK51" s="175"/>
      <c r="URL51" s="175"/>
      <c r="URM51" s="175"/>
      <c r="URN51" s="177"/>
      <c r="URO51" s="175"/>
      <c r="URP51" s="146"/>
      <c r="URQ51" s="147"/>
      <c r="URR51" s="175"/>
      <c r="URS51" s="175"/>
      <c r="URT51" s="175"/>
      <c r="URU51" s="175"/>
      <c r="URV51" s="175"/>
      <c r="URW51" s="177"/>
      <c r="URX51" s="175"/>
      <c r="URY51" s="146"/>
      <c r="URZ51" s="147"/>
      <c r="USA51" s="175"/>
      <c r="USB51" s="175"/>
      <c r="USC51" s="175"/>
      <c r="USD51" s="175"/>
      <c r="USE51" s="175"/>
      <c r="USF51" s="177"/>
      <c r="USG51" s="175"/>
      <c r="USH51" s="146"/>
      <c r="USI51" s="147"/>
      <c r="USJ51" s="175"/>
      <c r="USK51" s="175"/>
      <c r="USL51" s="175"/>
      <c r="USM51" s="175"/>
      <c r="USN51" s="175"/>
      <c r="USO51" s="177"/>
      <c r="USP51" s="175"/>
      <c r="USQ51" s="146"/>
      <c r="USR51" s="147"/>
      <c r="USS51" s="175"/>
      <c r="UST51" s="175"/>
      <c r="USU51" s="175"/>
      <c r="USV51" s="175"/>
      <c r="USW51" s="175"/>
      <c r="USX51" s="177"/>
      <c r="USY51" s="175"/>
      <c r="USZ51" s="146"/>
      <c r="UTA51" s="147"/>
      <c r="UTB51" s="175"/>
      <c r="UTC51" s="175"/>
      <c r="UTD51" s="175"/>
      <c r="UTE51" s="175"/>
      <c r="UTF51" s="175"/>
      <c r="UTG51" s="177"/>
      <c r="UTH51" s="175"/>
      <c r="UTI51" s="146"/>
      <c r="UTJ51" s="147"/>
      <c r="UTK51" s="175"/>
      <c r="UTL51" s="175"/>
      <c r="UTM51" s="175"/>
      <c r="UTN51" s="175"/>
      <c r="UTO51" s="175"/>
      <c r="UTP51" s="177"/>
      <c r="UTQ51" s="175"/>
      <c r="UTR51" s="146"/>
      <c r="UTS51" s="147"/>
      <c r="UTT51" s="175"/>
      <c r="UTU51" s="175"/>
      <c r="UTV51" s="175"/>
      <c r="UTW51" s="175"/>
      <c r="UTX51" s="175"/>
      <c r="UTY51" s="177"/>
      <c r="UTZ51" s="175"/>
      <c r="UUA51" s="146"/>
      <c r="UUB51" s="147"/>
      <c r="UUC51" s="175"/>
      <c r="UUD51" s="175"/>
      <c r="UUE51" s="175"/>
      <c r="UUF51" s="175"/>
      <c r="UUG51" s="175"/>
      <c r="UUH51" s="177"/>
      <c r="UUI51" s="175"/>
      <c r="UUJ51" s="146"/>
      <c r="UUK51" s="147"/>
      <c r="UUL51" s="175"/>
      <c r="UUM51" s="175"/>
      <c r="UUN51" s="175"/>
      <c r="UUO51" s="175"/>
      <c r="UUP51" s="175"/>
      <c r="UUQ51" s="177"/>
      <c r="UUR51" s="175"/>
      <c r="UUS51" s="146"/>
      <c r="UUT51" s="147"/>
      <c r="UUU51" s="175"/>
      <c r="UUV51" s="175"/>
      <c r="UUW51" s="175"/>
      <c r="UUX51" s="175"/>
      <c r="UUY51" s="175"/>
      <c r="UUZ51" s="177"/>
      <c r="UVA51" s="175"/>
      <c r="UVB51" s="146"/>
      <c r="UVC51" s="147"/>
      <c r="UVD51" s="175"/>
      <c r="UVE51" s="175"/>
      <c r="UVF51" s="175"/>
      <c r="UVG51" s="175"/>
      <c r="UVH51" s="175"/>
      <c r="UVI51" s="177"/>
      <c r="UVJ51" s="175"/>
      <c r="UVK51" s="146"/>
      <c r="UVL51" s="147"/>
      <c r="UVM51" s="175"/>
      <c r="UVN51" s="175"/>
      <c r="UVO51" s="175"/>
      <c r="UVP51" s="175"/>
      <c r="UVQ51" s="175"/>
      <c r="UVR51" s="177"/>
      <c r="UVS51" s="175"/>
      <c r="UVT51" s="146"/>
      <c r="UVU51" s="147"/>
      <c r="UVV51" s="175"/>
      <c r="UVW51" s="175"/>
      <c r="UVX51" s="175"/>
      <c r="UVY51" s="175"/>
      <c r="UVZ51" s="175"/>
      <c r="UWA51" s="177"/>
      <c r="UWB51" s="175"/>
      <c r="UWC51" s="146"/>
      <c r="UWD51" s="147"/>
      <c r="UWE51" s="175"/>
      <c r="UWF51" s="175"/>
      <c r="UWG51" s="175"/>
      <c r="UWH51" s="175"/>
      <c r="UWI51" s="175"/>
      <c r="UWJ51" s="177"/>
      <c r="UWK51" s="175"/>
      <c r="UWL51" s="146"/>
      <c r="UWM51" s="147"/>
      <c r="UWN51" s="175"/>
      <c r="UWO51" s="175"/>
      <c r="UWP51" s="175"/>
      <c r="UWQ51" s="175"/>
      <c r="UWR51" s="175"/>
      <c r="UWS51" s="177"/>
      <c r="UWT51" s="175"/>
      <c r="UWU51" s="146"/>
      <c r="UWV51" s="147"/>
      <c r="UWW51" s="175"/>
      <c r="UWX51" s="175"/>
      <c r="UWY51" s="175"/>
      <c r="UWZ51" s="175"/>
      <c r="UXA51" s="175"/>
      <c r="UXB51" s="177"/>
      <c r="UXC51" s="175"/>
      <c r="UXD51" s="146"/>
      <c r="UXE51" s="147"/>
      <c r="UXF51" s="175"/>
      <c r="UXG51" s="175"/>
      <c r="UXH51" s="175"/>
      <c r="UXI51" s="175"/>
      <c r="UXJ51" s="175"/>
      <c r="UXK51" s="177"/>
      <c r="UXL51" s="175"/>
      <c r="UXM51" s="146"/>
      <c r="UXN51" s="147"/>
      <c r="UXO51" s="175"/>
      <c r="UXP51" s="175"/>
      <c r="UXQ51" s="175"/>
      <c r="UXR51" s="175"/>
      <c r="UXS51" s="175"/>
      <c r="UXT51" s="177"/>
      <c r="UXU51" s="175"/>
      <c r="UXV51" s="146"/>
      <c r="UXW51" s="147"/>
      <c r="UXX51" s="175"/>
      <c r="UXY51" s="175"/>
      <c r="UXZ51" s="175"/>
      <c r="UYA51" s="175"/>
      <c r="UYB51" s="175"/>
      <c r="UYC51" s="177"/>
      <c r="UYD51" s="175"/>
      <c r="UYE51" s="146"/>
      <c r="UYF51" s="147"/>
      <c r="UYG51" s="175"/>
      <c r="UYH51" s="175"/>
      <c r="UYI51" s="175"/>
      <c r="UYJ51" s="175"/>
      <c r="UYK51" s="175"/>
      <c r="UYL51" s="177"/>
      <c r="UYM51" s="175"/>
      <c r="UYN51" s="146"/>
      <c r="UYO51" s="147"/>
      <c r="UYP51" s="175"/>
      <c r="UYQ51" s="175"/>
      <c r="UYR51" s="175"/>
      <c r="UYS51" s="175"/>
      <c r="UYT51" s="175"/>
      <c r="UYU51" s="177"/>
      <c r="UYV51" s="175"/>
      <c r="UYW51" s="146"/>
      <c r="UYX51" s="147"/>
      <c r="UYY51" s="175"/>
      <c r="UYZ51" s="175"/>
      <c r="UZA51" s="175"/>
      <c r="UZB51" s="175"/>
      <c r="UZC51" s="175"/>
      <c r="UZD51" s="177"/>
      <c r="UZE51" s="175"/>
      <c r="UZF51" s="146"/>
      <c r="UZG51" s="147"/>
      <c r="UZH51" s="175"/>
      <c r="UZI51" s="175"/>
      <c r="UZJ51" s="175"/>
      <c r="UZK51" s="175"/>
      <c r="UZL51" s="175"/>
      <c r="UZM51" s="177"/>
      <c r="UZN51" s="175"/>
      <c r="UZO51" s="146"/>
      <c r="UZP51" s="147"/>
      <c r="UZQ51" s="175"/>
      <c r="UZR51" s="175"/>
      <c r="UZS51" s="175"/>
      <c r="UZT51" s="175"/>
      <c r="UZU51" s="175"/>
      <c r="UZV51" s="177"/>
      <c r="UZW51" s="175"/>
      <c r="UZX51" s="146"/>
      <c r="UZY51" s="147"/>
      <c r="UZZ51" s="175"/>
      <c r="VAA51" s="175"/>
      <c r="VAB51" s="175"/>
      <c r="VAC51" s="175"/>
      <c r="VAD51" s="175"/>
      <c r="VAE51" s="177"/>
      <c r="VAF51" s="175"/>
      <c r="VAG51" s="146"/>
      <c r="VAH51" s="147"/>
      <c r="VAI51" s="175"/>
      <c r="VAJ51" s="175"/>
      <c r="VAK51" s="175"/>
      <c r="VAL51" s="175"/>
      <c r="VAM51" s="175"/>
      <c r="VAN51" s="177"/>
      <c r="VAO51" s="175"/>
      <c r="VAP51" s="146"/>
      <c r="VAQ51" s="147"/>
      <c r="VAR51" s="175"/>
      <c r="VAS51" s="175"/>
      <c r="VAT51" s="175"/>
      <c r="VAU51" s="175"/>
      <c r="VAV51" s="175"/>
      <c r="VAW51" s="177"/>
      <c r="VAX51" s="175"/>
      <c r="VAY51" s="146"/>
      <c r="VAZ51" s="147"/>
      <c r="VBA51" s="175"/>
      <c r="VBB51" s="175"/>
      <c r="VBC51" s="175"/>
      <c r="VBD51" s="175"/>
      <c r="VBE51" s="175"/>
      <c r="VBF51" s="177"/>
      <c r="VBG51" s="175"/>
      <c r="VBH51" s="146"/>
      <c r="VBI51" s="147"/>
      <c r="VBJ51" s="175"/>
      <c r="VBK51" s="175"/>
      <c r="VBL51" s="175"/>
      <c r="VBM51" s="175"/>
      <c r="VBN51" s="175"/>
      <c r="VBO51" s="177"/>
      <c r="VBP51" s="175"/>
      <c r="VBQ51" s="146"/>
      <c r="VBR51" s="147"/>
      <c r="VBS51" s="175"/>
      <c r="VBT51" s="175"/>
      <c r="VBU51" s="175"/>
      <c r="VBV51" s="175"/>
      <c r="VBW51" s="175"/>
      <c r="VBX51" s="177"/>
      <c r="VBY51" s="175"/>
      <c r="VBZ51" s="146"/>
      <c r="VCA51" s="147"/>
      <c r="VCB51" s="175"/>
      <c r="VCC51" s="175"/>
      <c r="VCD51" s="175"/>
      <c r="VCE51" s="175"/>
      <c r="VCF51" s="175"/>
      <c r="VCG51" s="177"/>
      <c r="VCH51" s="175"/>
      <c r="VCI51" s="146"/>
      <c r="VCJ51" s="147"/>
      <c r="VCK51" s="175"/>
      <c r="VCL51" s="175"/>
      <c r="VCM51" s="175"/>
      <c r="VCN51" s="175"/>
      <c r="VCO51" s="175"/>
      <c r="VCP51" s="177"/>
      <c r="VCQ51" s="175"/>
      <c r="VCR51" s="146"/>
      <c r="VCS51" s="147"/>
      <c r="VCT51" s="175"/>
      <c r="VCU51" s="175"/>
      <c r="VCV51" s="175"/>
      <c r="VCW51" s="175"/>
      <c r="VCX51" s="175"/>
      <c r="VCY51" s="177"/>
      <c r="VCZ51" s="175"/>
      <c r="VDA51" s="146"/>
      <c r="VDB51" s="147"/>
      <c r="VDC51" s="175"/>
      <c r="VDD51" s="175"/>
      <c r="VDE51" s="175"/>
      <c r="VDF51" s="175"/>
      <c r="VDG51" s="175"/>
      <c r="VDH51" s="177"/>
      <c r="VDI51" s="175"/>
      <c r="VDJ51" s="146"/>
      <c r="VDK51" s="147"/>
      <c r="VDL51" s="175"/>
      <c r="VDM51" s="175"/>
      <c r="VDN51" s="175"/>
      <c r="VDO51" s="175"/>
      <c r="VDP51" s="175"/>
      <c r="VDQ51" s="177"/>
      <c r="VDR51" s="175"/>
      <c r="VDS51" s="146"/>
      <c r="VDT51" s="147"/>
      <c r="VDU51" s="175"/>
      <c r="VDV51" s="175"/>
      <c r="VDW51" s="175"/>
      <c r="VDX51" s="175"/>
      <c r="VDY51" s="175"/>
      <c r="VDZ51" s="177"/>
      <c r="VEA51" s="175"/>
      <c r="VEB51" s="146"/>
      <c r="VEC51" s="147"/>
      <c r="VED51" s="175"/>
      <c r="VEE51" s="175"/>
      <c r="VEF51" s="175"/>
      <c r="VEG51" s="175"/>
      <c r="VEH51" s="175"/>
      <c r="VEI51" s="177"/>
      <c r="VEJ51" s="175"/>
      <c r="VEK51" s="146"/>
      <c r="VEL51" s="147"/>
      <c r="VEM51" s="175"/>
      <c r="VEN51" s="175"/>
      <c r="VEO51" s="175"/>
      <c r="VEP51" s="175"/>
      <c r="VEQ51" s="175"/>
      <c r="VER51" s="177"/>
      <c r="VES51" s="175"/>
      <c r="VET51" s="146"/>
      <c r="VEU51" s="147"/>
      <c r="VEV51" s="175"/>
      <c r="VEW51" s="175"/>
      <c r="VEX51" s="175"/>
      <c r="VEY51" s="175"/>
      <c r="VEZ51" s="175"/>
      <c r="VFA51" s="177"/>
      <c r="VFB51" s="175"/>
      <c r="VFC51" s="146"/>
      <c r="VFD51" s="147"/>
      <c r="VFE51" s="175"/>
      <c r="VFF51" s="175"/>
      <c r="VFG51" s="175"/>
      <c r="VFH51" s="175"/>
      <c r="VFI51" s="175"/>
      <c r="VFJ51" s="177"/>
      <c r="VFK51" s="175"/>
      <c r="VFL51" s="146"/>
      <c r="VFM51" s="147"/>
      <c r="VFN51" s="175"/>
      <c r="VFO51" s="175"/>
      <c r="VFP51" s="175"/>
      <c r="VFQ51" s="175"/>
      <c r="VFR51" s="175"/>
      <c r="VFS51" s="177"/>
      <c r="VFT51" s="175"/>
      <c r="VFU51" s="146"/>
      <c r="VFV51" s="147"/>
      <c r="VFW51" s="175"/>
      <c r="VFX51" s="175"/>
      <c r="VFY51" s="175"/>
      <c r="VFZ51" s="175"/>
      <c r="VGA51" s="175"/>
      <c r="VGB51" s="177"/>
      <c r="VGC51" s="175"/>
      <c r="VGD51" s="146"/>
      <c r="VGE51" s="147"/>
      <c r="VGF51" s="175"/>
      <c r="VGG51" s="175"/>
      <c r="VGH51" s="175"/>
      <c r="VGI51" s="175"/>
      <c r="VGJ51" s="175"/>
      <c r="VGK51" s="177"/>
      <c r="VGL51" s="175"/>
      <c r="VGM51" s="146"/>
      <c r="VGN51" s="147"/>
      <c r="VGO51" s="175"/>
      <c r="VGP51" s="175"/>
      <c r="VGQ51" s="175"/>
      <c r="VGR51" s="175"/>
      <c r="VGS51" s="175"/>
      <c r="VGT51" s="177"/>
      <c r="VGU51" s="175"/>
      <c r="VGV51" s="146"/>
      <c r="VGW51" s="147"/>
      <c r="VGX51" s="175"/>
      <c r="VGY51" s="175"/>
      <c r="VGZ51" s="175"/>
      <c r="VHA51" s="175"/>
      <c r="VHB51" s="175"/>
      <c r="VHC51" s="177"/>
      <c r="VHD51" s="175"/>
      <c r="VHE51" s="146"/>
      <c r="VHF51" s="147"/>
      <c r="VHG51" s="175"/>
      <c r="VHH51" s="175"/>
      <c r="VHI51" s="175"/>
      <c r="VHJ51" s="175"/>
      <c r="VHK51" s="175"/>
      <c r="VHL51" s="177"/>
      <c r="VHM51" s="175"/>
      <c r="VHN51" s="146"/>
      <c r="VHO51" s="147"/>
      <c r="VHP51" s="175"/>
      <c r="VHQ51" s="175"/>
      <c r="VHR51" s="175"/>
      <c r="VHS51" s="175"/>
      <c r="VHT51" s="175"/>
      <c r="VHU51" s="177"/>
      <c r="VHV51" s="175"/>
      <c r="VHW51" s="146"/>
      <c r="VHX51" s="147"/>
      <c r="VHY51" s="175"/>
      <c r="VHZ51" s="175"/>
      <c r="VIA51" s="175"/>
      <c r="VIB51" s="175"/>
      <c r="VIC51" s="175"/>
      <c r="VID51" s="177"/>
      <c r="VIE51" s="175"/>
      <c r="VIF51" s="146"/>
      <c r="VIG51" s="147"/>
      <c r="VIH51" s="175"/>
      <c r="VII51" s="175"/>
      <c r="VIJ51" s="175"/>
      <c r="VIK51" s="175"/>
      <c r="VIL51" s="175"/>
      <c r="VIM51" s="177"/>
      <c r="VIN51" s="175"/>
      <c r="VIO51" s="146"/>
      <c r="VIP51" s="147"/>
      <c r="VIQ51" s="175"/>
      <c r="VIR51" s="175"/>
      <c r="VIS51" s="175"/>
      <c r="VIT51" s="175"/>
      <c r="VIU51" s="175"/>
      <c r="VIV51" s="177"/>
      <c r="VIW51" s="175"/>
      <c r="VIX51" s="146"/>
      <c r="VIY51" s="147"/>
      <c r="VIZ51" s="175"/>
      <c r="VJA51" s="175"/>
      <c r="VJB51" s="175"/>
      <c r="VJC51" s="175"/>
      <c r="VJD51" s="175"/>
      <c r="VJE51" s="177"/>
      <c r="VJF51" s="175"/>
      <c r="VJG51" s="146"/>
      <c r="VJH51" s="147"/>
      <c r="VJI51" s="175"/>
      <c r="VJJ51" s="175"/>
      <c r="VJK51" s="175"/>
      <c r="VJL51" s="175"/>
      <c r="VJM51" s="175"/>
      <c r="VJN51" s="177"/>
      <c r="VJO51" s="175"/>
      <c r="VJP51" s="146"/>
      <c r="VJQ51" s="147"/>
      <c r="VJR51" s="175"/>
      <c r="VJS51" s="175"/>
      <c r="VJT51" s="175"/>
      <c r="VJU51" s="175"/>
      <c r="VJV51" s="175"/>
      <c r="VJW51" s="177"/>
      <c r="VJX51" s="175"/>
      <c r="VJY51" s="146"/>
      <c r="VJZ51" s="147"/>
      <c r="VKA51" s="175"/>
      <c r="VKB51" s="175"/>
      <c r="VKC51" s="175"/>
      <c r="VKD51" s="175"/>
      <c r="VKE51" s="175"/>
      <c r="VKF51" s="177"/>
      <c r="VKG51" s="175"/>
      <c r="VKH51" s="146"/>
      <c r="VKI51" s="147"/>
      <c r="VKJ51" s="175"/>
      <c r="VKK51" s="175"/>
      <c r="VKL51" s="175"/>
      <c r="VKM51" s="175"/>
      <c r="VKN51" s="175"/>
      <c r="VKO51" s="177"/>
      <c r="VKP51" s="175"/>
      <c r="VKQ51" s="146"/>
      <c r="VKR51" s="147"/>
      <c r="VKS51" s="175"/>
      <c r="VKT51" s="175"/>
      <c r="VKU51" s="175"/>
      <c r="VKV51" s="175"/>
      <c r="VKW51" s="175"/>
      <c r="VKX51" s="177"/>
      <c r="VKY51" s="175"/>
      <c r="VKZ51" s="146"/>
      <c r="VLA51" s="147"/>
      <c r="VLB51" s="175"/>
      <c r="VLC51" s="175"/>
      <c r="VLD51" s="175"/>
      <c r="VLE51" s="175"/>
      <c r="VLF51" s="175"/>
      <c r="VLG51" s="177"/>
      <c r="VLH51" s="175"/>
      <c r="VLI51" s="146"/>
      <c r="VLJ51" s="147"/>
      <c r="VLK51" s="175"/>
      <c r="VLL51" s="175"/>
      <c r="VLM51" s="175"/>
      <c r="VLN51" s="175"/>
      <c r="VLO51" s="175"/>
      <c r="VLP51" s="177"/>
      <c r="VLQ51" s="175"/>
      <c r="VLR51" s="146"/>
      <c r="VLS51" s="147"/>
      <c r="VLT51" s="175"/>
      <c r="VLU51" s="175"/>
      <c r="VLV51" s="175"/>
      <c r="VLW51" s="175"/>
      <c r="VLX51" s="175"/>
      <c r="VLY51" s="177"/>
      <c r="VLZ51" s="175"/>
      <c r="VMA51" s="146"/>
      <c r="VMB51" s="147"/>
      <c r="VMC51" s="175"/>
      <c r="VMD51" s="175"/>
      <c r="VME51" s="175"/>
      <c r="VMF51" s="175"/>
      <c r="VMG51" s="175"/>
      <c r="VMH51" s="177"/>
      <c r="VMI51" s="175"/>
      <c r="VMJ51" s="146"/>
      <c r="VMK51" s="147"/>
      <c r="VML51" s="175"/>
      <c r="VMM51" s="175"/>
      <c r="VMN51" s="175"/>
      <c r="VMO51" s="175"/>
      <c r="VMP51" s="175"/>
      <c r="VMQ51" s="177"/>
      <c r="VMR51" s="175"/>
      <c r="VMS51" s="146"/>
      <c r="VMT51" s="147"/>
      <c r="VMU51" s="175"/>
      <c r="VMV51" s="175"/>
      <c r="VMW51" s="175"/>
      <c r="VMX51" s="175"/>
      <c r="VMY51" s="175"/>
      <c r="VMZ51" s="177"/>
      <c r="VNA51" s="175"/>
      <c r="VNB51" s="146"/>
      <c r="VNC51" s="147"/>
      <c r="VND51" s="175"/>
      <c r="VNE51" s="175"/>
      <c r="VNF51" s="175"/>
      <c r="VNG51" s="175"/>
      <c r="VNH51" s="175"/>
      <c r="VNI51" s="177"/>
      <c r="VNJ51" s="175"/>
      <c r="VNK51" s="146"/>
      <c r="VNL51" s="147"/>
      <c r="VNM51" s="175"/>
      <c r="VNN51" s="175"/>
      <c r="VNO51" s="175"/>
      <c r="VNP51" s="175"/>
      <c r="VNQ51" s="175"/>
      <c r="VNR51" s="177"/>
      <c r="VNS51" s="175"/>
      <c r="VNT51" s="146"/>
      <c r="VNU51" s="147"/>
      <c r="VNV51" s="175"/>
      <c r="VNW51" s="175"/>
      <c r="VNX51" s="175"/>
      <c r="VNY51" s="175"/>
      <c r="VNZ51" s="175"/>
      <c r="VOA51" s="177"/>
      <c r="VOB51" s="175"/>
      <c r="VOC51" s="146"/>
      <c r="VOD51" s="147"/>
      <c r="VOE51" s="175"/>
      <c r="VOF51" s="175"/>
      <c r="VOG51" s="175"/>
      <c r="VOH51" s="175"/>
      <c r="VOI51" s="175"/>
      <c r="VOJ51" s="177"/>
      <c r="VOK51" s="175"/>
      <c r="VOL51" s="146"/>
      <c r="VOM51" s="147"/>
      <c r="VON51" s="175"/>
      <c r="VOO51" s="175"/>
      <c r="VOP51" s="175"/>
      <c r="VOQ51" s="175"/>
      <c r="VOR51" s="175"/>
      <c r="VOS51" s="177"/>
      <c r="VOT51" s="175"/>
      <c r="VOU51" s="146"/>
      <c r="VOV51" s="147"/>
      <c r="VOW51" s="175"/>
      <c r="VOX51" s="175"/>
      <c r="VOY51" s="175"/>
      <c r="VOZ51" s="175"/>
      <c r="VPA51" s="175"/>
      <c r="VPB51" s="177"/>
      <c r="VPC51" s="175"/>
      <c r="VPD51" s="146"/>
      <c r="VPE51" s="147"/>
      <c r="VPF51" s="175"/>
      <c r="VPG51" s="175"/>
      <c r="VPH51" s="175"/>
      <c r="VPI51" s="175"/>
      <c r="VPJ51" s="175"/>
      <c r="VPK51" s="177"/>
      <c r="VPL51" s="175"/>
      <c r="VPM51" s="146"/>
      <c r="VPN51" s="147"/>
      <c r="VPO51" s="175"/>
      <c r="VPP51" s="175"/>
      <c r="VPQ51" s="175"/>
      <c r="VPR51" s="175"/>
      <c r="VPS51" s="175"/>
      <c r="VPT51" s="177"/>
      <c r="VPU51" s="175"/>
      <c r="VPV51" s="146"/>
      <c r="VPW51" s="147"/>
      <c r="VPX51" s="175"/>
      <c r="VPY51" s="175"/>
      <c r="VPZ51" s="175"/>
      <c r="VQA51" s="175"/>
      <c r="VQB51" s="175"/>
      <c r="VQC51" s="177"/>
      <c r="VQD51" s="175"/>
      <c r="VQE51" s="146"/>
      <c r="VQF51" s="147"/>
      <c r="VQG51" s="175"/>
      <c r="VQH51" s="175"/>
      <c r="VQI51" s="175"/>
      <c r="VQJ51" s="175"/>
      <c r="VQK51" s="175"/>
      <c r="VQL51" s="177"/>
      <c r="VQM51" s="175"/>
      <c r="VQN51" s="146"/>
      <c r="VQO51" s="147"/>
      <c r="VQP51" s="175"/>
      <c r="VQQ51" s="175"/>
      <c r="VQR51" s="175"/>
      <c r="VQS51" s="175"/>
      <c r="VQT51" s="175"/>
      <c r="VQU51" s="177"/>
      <c r="VQV51" s="175"/>
      <c r="VQW51" s="146"/>
      <c r="VQX51" s="147"/>
      <c r="VQY51" s="175"/>
      <c r="VQZ51" s="175"/>
      <c r="VRA51" s="175"/>
      <c r="VRB51" s="175"/>
      <c r="VRC51" s="175"/>
      <c r="VRD51" s="177"/>
      <c r="VRE51" s="175"/>
      <c r="VRF51" s="146"/>
      <c r="VRG51" s="147"/>
      <c r="VRH51" s="175"/>
      <c r="VRI51" s="175"/>
      <c r="VRJ51" s="175"/>
      <c r="VRK51" s="175"/>
      <c r="VRL51" s="175"/>
      <c r="VRM51" s="177"/>
      <c r="VRN51" s="175"/>
      <c r="VRO51" s="146"/>
      <c r="VRP51" s="147"/>
      <c r="VRQ51" s="175"/>
      <c r="VRR51" s="175"/>
      <c r="VRS51" s="175"/>
      <c r="VRT51" s="175"/>
      <c r="VRU51" s="175"/>
      <c r="VRV51" s="177"/>
      <c r="VRW51" s="175"/>
      <c r="VRX51" s="146"/>
      <c r="VRY51" s="147"/>
      <c r="VRZ51" s="175"/>
      <c r="VSA51" s="175"/>
      <c r="VSB51" s="175"/>
      <c r="VSC51" s="175"/>
      <c r="VSD51" s="175"/>
      <c r="VSE51" s="177"/>
      <c r="VSF51" s="175"/>
      <c r="VSG51" s="146"/>
      <c r="VSH51" s="147"/>
      <c r="VSI51" s="175"/>
      <c r="VSJ51" s="175"/>
      <c r="VSK51" s="175"/>
      <c r="VSL51" s="175"/>
      <c r="VSM51" s="175"/>
      <c r="VSN51" s="177"/>
      <c r="VSO51" s="175"/>
      <c r="VSP51" s="146"/>
      <c r="VSQ51" s="147"/>
      <c r="VSR51" s="175"/>
      <c r="VSS51" s="175"/>
      <c r="VST51" s="175"/>
      <c r="VSU51" s="175"/>
      <c r="VSV51" s="175"/>
      <c r="VSW51" s="177"/>
      <c r="VSX51" s="175"/>
      <c r="VSY51" s="146"/>
      <c r="VSZ51" s="147"/>
      <c r="VTA51" s="175"/>
      <c r="VTB51" s="175"/>
      <c r="VTC51" s="175"/>
      <c r="VTD51" s="175"/>
      <c r="VTE51" s="175"/>
      <c r="VTF51" s="177"/>
      <c r="VTG51" s="175"/>
      <c r="VTH51" s="146"/>
      <c r="VTI51" s="147"/>
      <c r="VTJ51" s="175"/>
      <c r="VTK51" s="175"/>
      <c r="VTL51" s="175"/>
      <c r="VTM51" s="175"/>
      <c r="VTN51" s="175"/>
      <c r="VTO51" s="177"/>
      <c r="VTP51" s="175"/>
      <c r="VTQ51" s="146"/>
      <c r="VTR51" s="147"/>
      <c r="VTS51" s="175"/>
      <c r="VTT51" s="175"/>
      <c r="VTU51" s="175"/>
      <c r="VTV51" s="175"/>
      <c r="VTW51" s="175"/>
      <c r="VTX51" s="177"/>
      <c r="VTY51" s="175"/>
      <c r="VTZ51" s="146"/>
      <c r="VUA51" s="147"/>
      <c r="VUB51" s="175"/>
      <c r="VUC51" s="175"/>
      <c r="VUD51" s="175"/>
      <c r="VUE51" s="175"/>
      <c r="VUF51" s="175"/>
      <c r="VUG51" s="177"/>
      <c r="VUH51" s="175"/>
      <c r="VUI51" s="146"/>
      <c r="VUJ51" s="147"/>
      <c r="VUK51" s="175"/>
      <c r="VUL51" s="175"/>
      <c r="VUM51" s="175"/>
      <c r="VUN51" s="175"/>
      <c r="VUO51" s="175"/>
      <c r="VUP51" s="177"/>
      <c r="VUQ51" s="175"/>
      <c r="VUR51" s="146"/>
      <c r="VUS51" s="147"/>
      <c r="VUT51" s="175"/>
      <c r="VUU51" s="175"/>
      <c r="VUV51" s="175"/>
      <c r="VUW51" s="175"/>
      <c r="VUX51" s="175"/>
      <c r="VUY51" s="177"/>
      <c r="VUZ51" s="175"/>
      <c r="VVA51" s="146"/>
      <c r="VVB51" s="147"/>
      <c r="VVC51" s="175"/>
      <c r="VVD51" s="175"/>
      <c r="VVE51" s="175"/>
      <c r="VVF51" s="175"/>
      <c r="VVG51" s="175"/>
      <c r="VVH51" s="177"/>
      <c r="VVI51" s="175"/>
      <c r="VVJ51" s="146"/>
      <c r="VVK51" s="147"/>
      <c r="VVL51" s="175"/>
      <c r="VVM51" s="175"/>
      <c r="VVN51" s="175"/>
      <c r="VVO51" s="175"/>
      <c r="VVP51" s="175"/>
      <c r="VVQ51" s="177"/>
      <c r="VVR51" s="175"/>
      <c r="VVS51" s="146"/>
      <c r="VVT51" s="147"/>
      <c r="VVU51" s="175"/>
      <c r="VVV51" s="175"/>
      <c r="VVW51" s="175"/>
      <c r="VVX51" s="175"/>
      <c r="VVY51" s="175"/>
      <c r="VVZ51" s="177"/>
      <c r="VWA51" s="175"/>
      <c r="VWB51" s="146"/>
      <c r="VWC51" s="147"/>
      <c r="VWD51" s="175"/>
      <c r="VWE51" s="175"/>
      <c r="VWF51" s="175"/>
      <c r="VWG51" s="175"/>
      <c r="VWH51" s="175"/>
      <c r="VWI51" s="177"/>
      <c r="VWJ51" s="175"/>
      <c r="VWK51" s="146"/>
      <c r="VWL51" s="147"/>
      <c r="VWM51" s="175"/>
      <c r="VWN51" s="175"/>
      <c r="VWO51" s="175"/>
      <c r="VWP51" s="175"/>
      <c r="VWQ51" s="175"/>
      <c r="VWR51" s="177"/>
      <c r="VWS51" s="175"/>
      <c r="VWT51" s="146"/>
      <c r="VWU51" s="147"/>
      <c r="VWV51" s="175"/>
      <c r="VWW51" s="175"/>
      <c r="VWX51" s="175"/>
      <c r="VWY51" s="175"/>
      <c r="VWZ51" s="175"/>
      <c r="VXA51" s="177"/>
      <c r="VXB51" s="175"/>
      <c r="VXC51" s="146"/>
      <c r="VXD51" s="147"/>
      <c r="VXE51" s="175"/>
      <c r="VXF51" s="175"/>
      <c r="VXG51" s="175"/>
      <c r="VXH51" s="175"/>
      <c r="VXI51" s="175"/>
      <c r="VXJ51" s="177"/>
      <c r="VXK51" s="175"/>
      <c r="VXL51" s="146"/>
      <c r="VXM51" s="147"/>
      <c r="VXN51" s="175"/>
      <c r="VXO51" s="175"/>
      <c r="VXP51" s="175"/>
      <c r="VXQ51" s="175"/>
      <c r="VXR51" s="175"/>
      <c r="VXS51" s="177"/>
      <c r="VXT51" s="175"/>
      <c r="VXU51" s="146"/>
      <c r="VXV51" s="147"/>
      <c r="VXW51" s="175"/>
      <c r="VXX51" s="175"/>
      <c r="VXY51" s="175"/>
      <c r="VXZ51" s="175"/>
      <c r="VYA51" s="175"/>
      <c r="VYB51" s="177"/>
      <c r="VYC51" s="175"/>
      <c r="VYD51" s="146"/>
      <c r="VYE51" s="147"/>
      <c r="VYF51" s="175"/>
      <c r="VYG51" s="175"/>
      <c r="VYH51" s="175"/>
      <c r="VYI51" s="175"/>
      <c r="VYJ51" s="175"/>
      <c r="VYK51" s="177"/>
      <c r="VYL51" s="175"/>
      <c r="VYM51" s="146"/>
      <c r="VYN51" s="147"/>
      <c r="VYO51" s="175"/>
      <c r="VYP51" s="175"/>
      <c r="VYQ51" s="175"/>
      <c r="VYR51" s="175"/>
      <c r="VYS51" s="175"/>
      <c r="VYT51" s="177"/>
      <c r="VYU51" s="175"/>
      <c r="VYV51" s="146"/>
      <c r="VYW51" s="147"/>
      <c r="VYX51" s="175"/>
      <c r="VYY51" s="175"/>
      <c r="VYZ51" s="175"/>
      <c r="VZA51" s="175"/>
      <c r="VZB51" s="175"/>
      <c r="VZC51" s="177"/>
      <c r="VZD51" s="175"/>
      <c r="VZE51" s="146"/>
      <c r="VZF51" s="147"/>
      <c r="VZG51" s="175"/>
      <c r="VZH51" s="175"/>
      <c r="VZI51" s="175"/>
      <c r="VZJ51" s="175"/>
      <c r="VZK51" s="175"/>
      <c r="VZL51" s="177"/>
      <c r="VZM51" s="175"/>
      <c r="VZN51" s="146"/>
      <c r="VZO51" s="147"/>
      <c r="VZP51" s="175"/>
      <c r="VZQ51" s="175"/>
      <c r="VZR51" s="175"/>
      <c r="VZS51" s="175"/>
      <c r="VZT51" s="175"/>
      <c r="VZU51" s="177"/>
      <c r="VZV51" s="175"/>
      <c r="VZW51" s="146"/>
      <c r="VZX51" s="147"/>
      <c r="VZY51" s="175"/>
      <c r="VZZ51" s="175"/>
      <c r="WAA51" s="175"/>
      <c r="WAB51" s="175"/>
      <c r="WAC51" s="175"/>
      <c r="WAD51" s="177"/>
      <c r="WAE51" s="175"/>
      <c r="WAF51" s="146"/>
      <c r="WAG51" s="147"/>
      <c r="WAH51" s="175"/>
      <c r="WAI51" s="175"/>
      <c r="WAJ51" s="175"/>
      <c r="WAK51" s="175"/>
      <c r="WAL51" s="175"/>
      <c r="WAM51" s="177"/>
      <c r="WAN51" s="175"/>
      <c r="WAO51" s="146"/>
      <c r="WAP51" s="147"/>
      <c r="WAQ51" s="175"/>
      <c r="WAR51" s="175"/>
      <c r="WAS51" s="175"/>
      <c r="WAT51" s="175"/>
      <c r="WAU51" s="175"/>
      <c r="WAV51" s="177"/>
      <c r="WAW51" s="175"/>
      <c r="WAX51" s="146"/>
      <c r="WAY51" s="147"/>
      <c r="WAZ51" s="175"/>
      <c r="WBA51" s="175"/>
      <c r="WBB51" s="175"/>
      <c r="WBC51" s="175"/>
      <c r="WBD51" s="175"/>
      <c r="WBE51" s="177"/>
      <c r="WBF51" s="175"/>
      <c r="WBG51" s="146"/>
      <c r="WBH51" s="147"/>
      <c r="WBI51" s="175"/>
      <c r="WBJ51" s="175"/>
      <c r="WBK51" s="175"/>
      <c r="WBL51" s="175"/>
      <c r="WBM51" s="175"/>
      <c r="WBN51" s="177"/>
      <c r="WBO51" s="175"/>
      <c r="WBP51" s="146"/>
      <c r="WBQ51" s="147"/>
      <c r="WBR51" s="175"/>
      <c r="WBS51" s="175"/>
      <c r="WBT51" s="175"/>
      <c r="WBU51" s="175"/>
      <c r="WBV51" s="175"/>
      <c r="WBW51" s="177"/>
      <c r="WBX51" s="175"/>
      <c r="WBY51" s="146"/>
      <c r="WBZ51" s="147"/>
      <c r="WCA51" s="175"/>
      <c r="WCB51" s="175"/>
      <c r="WCC51" s="175"/>
      <c r="WCD51" s="175"/>
      <c r="WCE51" s="175"/>
      <c r="WCF51" s="177"/>
      <c r="WCG51" s="175"/>
      <c r="WCH51" s="146"/>
      <c r="WCI51" s="147"/>
      <c r="WCJ51" s="175"/>
      <c r="WCK51" s="175"/>
      <c r="WCL51" s="175"/>
      <c r="WCM51" s="175"/>
      <c r="WCN51" s="175"/>
      <c r="WCO51" s="177"/>
      <c r="WCP51" s="175"/>
      <c r="WCQ51" s="146"/>
      <c r="WCR51" s="147"/>
      <c r="WCS51" s="175"/>
      <c r="WCT51" s="175"/>
      <c r="WCU51" s="175"/>
      <c r="WCV51" s="175"/>
      <c r="WCW51" s="175"/>
      <c r="WCX51" s="177"/>
      <c r="WCY51" s="175"/>
      <c r="WCZ51" s="146"/>
      <c r="WDA51" s="147"/>
      <c r="WDB51" s="175"/>
      <c r="WDC51" s="175"/>
      <c r="WDD51" s="175"/>
      <c r="WDE51" s="175"/>
      <c r="WDF51" s="175"/>
      <c r="WDG51" s="177"/>
      <c r="WDH51" s="175"/>
      <c r="WDI51" s="146"/>
      <c r="WDJ51" s="147"/>
      <c r="WDK51" s="175"/>
      <c r="WDL51" s="175"/>
      <c r="WDM51" s="175"/>
      <c r="WDN51" s="175"/>
      <c r="WDO51" s="175"/>
      <c r="WDP51" s="177"/>
      <c r="WDQ51" s="175"/>
      <c r="WDR51" s="146"/>
      <c r="WDS51" s="147"/>
      <c r="WDT51" s="175"/>
      <c r="WDU51" s="175"/>
      <c r="WDV51" s="175"/>
      <c r="WDW51" s="175"/>
      <c r="WDX51" s="175"/>
      <c r="WDY51" s="177"/>
      <c r="WDZ51" s="175"/>
      <c r="WEA51" s="146"/>
      <c r="WEB51" s="147"/>
      <c r="WEC51" s="175"/>
      <c r="WED51" s="175"/>
      <c r="WEE51" s="175"/>
      <c r="WEF51" s="175"/>
      <c r="WEG51" s="175"/>
      <c r="WEH51" s="177"/>
      <c r="WEI51" s="175"/>
      <c r="WEJ51" s="146"/>
      <c r="WEK51" s="147"/>
      <c r="WEL51" s="175"/>
      <c r="WEM51" s="175"/>
      <c r="WEN51" s="175"/>
      <c r="WEO51" s="175"/>
      <c r="WEP51" s="175"/>
      <c r="WEQ51" s="177"/>
      <c r="WER51" s="175"/>
      <c r="WES51" s="146"/>
      <c r="WET51" s="147"/>
      <c r="WEU51" s="175"/>
      <c r="WEV51" s="175"/>
      <c r="WEW51" s="175"/>
      <c r="WEX51" s="175"/>
      <c r="WEY51" s="175"/>
      <c r="WEZ51" s="177"/>
      <c r="WFA51" s="175"/>
      <c r="WFB51" s="146"/>
      <c r="WFC51" s="147"/>
      <c r="WFD51" s="175"/>
      <c r="WFE51" s="175"/>
      <c r="WFF51" s="175"/>
      <c r="WFG51" s="175"/>
      <c r="WFH51" s="175"/>
      <c r="WFI51" s="177"/>
      <c r="WFJ51" s="175"/>
      <c r="WFK51" s="146"/>
      <c r="WFL51" s="147"/>
      <c r="WFM51" s="175"/>
      <c r="WFN51" s="175"/>
      <c r="WFO51" s="175"/>
      <c r="WFP51" s="175"/>
      <c r="WFQ51" s="175"/>
      <c r="WFR51" s="177"/>
      <c r="WFS51" s="175"/>
      <c r="WFT51" s="146"/>
      <c r="WFU51" s="147"/>
      <c r="WFV51" s="175"/>
      <c r="WFW51" s="175"/>
      <c r="WFX51" s="175"/>
      <c r="WFY51" s="175"/>
      <c r="WFZ51" s="175"/>
      <c r="WGA51" s="177"/>
      <c r="WGB51" s="175"/>
      <c r="WGC51" s="146"/>
      <c r="WGD51" s="147"/>
      <c r="WGE51" s="175"/>
      <c r="WGF51" s="175"/>
      <c r="WGG51" s="175"/>
      <c r="WGH51" s="175"/>
      <c r="WGI51" s="175"/>
      <c r="WGJ51" s="177"/>
      <c r="WGK51" s="175"/>
      <c r="WGL51" s="146"/>
      <c r="WGM51" s="147"/>
      <c r="WGN51" s="175"/>
      <c r="WGO51" s="175"/>
      <c r="WGP51" s="175"/>
      <c r="WGQ51" s="175"/>
      <c r="WGR51" s="175"/>
      <c r="WGS51" s="177"/>
      <c r="WGT51" s="175"/>
      <c r="WGU51" s="146"/>
      <c r="WGV51" s="147"/>
      <c r="WGW51" s="175"/>
      <c r="WGX51" s="175"/>
      <c r="WGY51" s="175"/>
      <c r="WGZ51" s="175"/>
      <c r="WHA51" s="175"/>
      <c r="WHB51" s="177"/>
      <c r="WHC51" s="175"/>
      <c r="WHD51" s="146"/>
      <c r="WHE51" s="147"/>
      <c r="WHF51" s="175"/>
      <c r="WHG51" s="175"/>
      <c r="WHH51" s="175"/>
      <c r="WHI51" s="175"/>
      <c r="WHJ51" s="175"/>
      <c r="WHK51" s="177"/>
      <c r="WHL51" s="175"/>
      <c r="WHM51" s="146"/>
      <c r="WHN51" s="147"/>
      <c r="WHO51" s="175"/>
      <c r="WHP51" s="175"/>
      <c r="WHQ51" s="175"/>
      <c r="WHR51" s="175"/>
      <c r="WHS51" s="175"/>
      <c r="WHT51" s="177"/>
      <c r="WHU51" s="175"/>
      <c r="WHV51" s="146"/>
      <c r="WHW51" s="147"/>
      <c r="WHX51" s="175"/>
      <c r="WHY51" s="175"/>
      <c r="WHZ51" s="175"/>
      <c r="WIA51" s="175"/>
      <c r="WIB51" s="175"/>
      <c r="WIC51" s="177"/>
      <c r="WID51" s="175"/>
      <c r="WIE51" s="146"/>
      <c r="WIF51" s="147"/>
      <c r="WIG51" s="175"/>
      <c r="WIH51" s="175"/>
      <c r="WII51" s="175"/>
      <c r="WIJ51" s="175"/>
      <c r="WIK51" s="175"/>
      <c r="WIL51" s="177"/>
      <c r="WIM51" s="175"/>
      <c r="WIN51" s="146"/>
      <c r="WIO51" s="147"/>
      <c r="WIP51" s="175"/>
      <c r="WIQ51" s="175"/>
      <c r="WIR51" s="175"/>
      <c r="WIS51" s="175"/>
      <c r="WIT51" s="175"/>
      <c r="WIU51" s="177"/>
      <c r="WIV51" s="175"/>
      <c r="WIW51" s="146"/>
      <c r="WIX51" s="147"/>
      <c r="WIY51" s="175"/>
      <c r="WIZ51" s="175"/>
      <c r="WJA51" s="175"/>
      <c r="WJB51" s="175"/>
      <c r="WJC51" s="175"/>
      <c r="WJD51" s="177"/>
      <c r="WJE51" s="175"/>
      <c r="WJF51" s="146"/>
      <c r="WJG51" s="147"/>
      <c r="WJH51" s="175"/>
      <c r="WJI51" s="175"/>
      <c r="WJJ51" s="175"/>
      <c r="WJK51" s="175"/>
      <c r="WJL51" s="175"/>
      <c r="WJM51" s="177"/>
      <c r="WJN51" s="175"/>
      <c r="WJO51" s="146"/>
      <c r="WJP51" s="147"/>
      <c r="WJQ51" s="175"/>
      <c r="WJR51" s="175"/>
      <c r="WJS51" s="175"/>
      <c r="WJT51" s="175"/>
      <c r="WJU51" s="175"/>
      <c r="WJV51" s="177"/>
      <c r="WJW51" s="175"/>
      <c r="WJX51" s="146"/>
      <c r="WJY51" s="147"/>
      <c r="WJZ51" s="175"/>
      <c r="WKA51" s="175"/>
      <c r="WKB51" s="175"/>
      <c r="WKC51" s="175"/>
      <c r="WKD51" s="175"/>
      <c r="WKE51" s="177"/>
      <c r="WKF51" s="175"/>
      <c r="WKG51" s="146"/>
      <c r="WKH51" s="147"/>
      <c r="WKI51" s="175"/>
      <c r="WKJ51" s="175"/>
      <c r="WKK51" s="175"/>
      <c r="WKL51" s="175"/>
      <c r="WKM51" s="175"/>
      <c r="WKN51" s="177"/>
      <c r="WKO51" s="175"/>
      <c r="WKP51" s="146"/>
      <c r="WKQ51" s="147"/>
      <c r="WKR51" s="175"/>
      <c r="WKS51" s="175"/>
      <c r="WKT51" s="175"/>
      <c r="WKU51" s="175"/>
      <c r="WKV51" s="175"/>
      <c r="WKW51" s="177"/>
      <c r="WKX51" s="175"/>
      <c r="WKY51" s="146"/>
      <c r="WKZ51" s="147"/>
      <c r="WLA51" s="175"/>
      <c r="WLB51" s="175"/>
      <c r="WLC51" s="175"/>
      <c r="WLD51" s="175"/>
      <c r="WLE51" s="175"/>
      <c r="WLF51" s="177"/>
      <c r="WLG51" s="175"/>
      <c r="WLH51" s="146"/>
      <c r="WLI51" s="147"/>
      <c r="WLJ51" s="175"/>
      <c r="WLK51" s="175"/>
      <c r="WLL51" s="175"/>
      <c r="WLM51" s="175"/>
      <c r="WLN51" s="175"/>
      <c r="WLO51" s="177"/>
      <c r="WLP51" s="175"/>
      <c r="WLQ51" s="146"/>
      <c r="WLR51" s="147"/>
      <c r="WLS51" s="175"/>
      <c r="WLT51" s="175"/>
      <c r="WLU51" s="175"/>
      <c r="WLV51" s="175"/>
      <c r="WLW51" s="175"/>
      <c r="WLX51" s="177"/>
      <c r="WLY51" s="175"/>
      <c r="WLZ51" s="146"/>
      <c r="WMA51" s="147"/>
      <c r="WMB51" s="175"/>
      <c r="WMC51" s="175"/>
      <c r="WMD51" s="175"/>
      <c r="WME51" s="175"/>
      <c r="WMF51" s="175"/>
      <c r="WMG51" s="177"/>
      <c r="WMH51" s="175"/>
      <c r="WMI51" s="146"/>
      <c r="WMJ51" s="147"/>
      <c r="WMK51" s="175"/>
      <c r="WML51" s="175"/>
      <c r="WMM51" s="175"/>
      <c r="WMN51" s="175"/>
      <c r="WMO51" s="175"/>
      <c r="WMP51" s="177"/>
      <c r="WMQ51" s="175"/>
      <c r="WMR51" s="146"/>
      <c r="WMS51" s="147"/>
      <c r="WMT51" s="175"/>
      <c r="WMU51" s="175"/>
      <c r="WMV51" s="175"/>
      <c r="WMW51" s="175"/>
      <c r="WMX51" s="175"/>
      <c r="WMY51" s="177"/>
      <c r="WMZ51" s="175"/>
      <c r="WNA51" s="146"/>
      <c r="WNB51" s="147"/>
      <c r="WNC51" s="175"/>
      <c r="WND51" s="175"/>
      <c r="WNE51" s="175"/>
      <c r="WNF51" s="175"/>
      <c r="WNG51" s="175"/>
      <c r="WNH51" s="177"/>
      <c r="WNI51" s="175"/>
      <c r="WNJ51" s="146"/>
      <c r="WNK51" s="147"/>
      <c r="WNL51" s="175"/>
      <c r="WNM51" s="175"/>
      <c r="WNN51" s="175"/>
      <c r="WNO51" s="175"/>
      <c r="WNP51" s="175"/>
      <c r="WNQ51" s="177"/>
      <c r="WNR51" s="175"/>
      <c r="WNS51" s="146"/>
      <c r="WNT51" s="147"/>
      <c r="WNU51" s="175"/>
      <c r="WNV51" s="175"/>
      <c r="WNW51" s="175"/>
      <c r="WNX51" s="175"/>
      <c r="WNY51" s="175"/>
      <c r="WNZ51" s="177"/>
      <c r="WOA51" s="175"/>
      <c r="WOB51" s="146"/>
      <c r="WOC51" s="147"/>
      <c r="WOD51" s="175"/>
      <c r="WOE51" s="175"/>
      <c r="WOF51" s="175"/>
      <c r="WOG51" s="175"/>
      <c r="WOH51" s="175"/>
      <c r="WOI51" s="177"/>
      <c r="WOJ51" s="175"/>
      <c r="WOK51" s="146"/>
      <c r="WOL51" s="147"/>
      <c r="WOM51" s="175"/>
      <c r="WON51" s="175"/>
      <c r="WOO51" s="175"/>
      <c r="WOP51" s="175"/>
      <c r="WOQ51" s="175"/>
      <c r="WOR51" s="177"/>
      <c r="WOS51" s="175"/>
      <c r="WOT51" s="146"/>
      <c r="WOU51" s="147"/>
      <c r="WOV51" s="175"/>
      <c r="WOW51" s="175"/>
      <c r="WOX51" s="175"/>
      <c r="WOY51" s="175"/>
      <c r="WOZ51" s="175"/>
      <c r="WPA51" s="177"/>
      <c r="WPB51" s="175"/>
      <c r="WPC51" s="146"/>
      <c r="WPD51" s="147"/>
      <c r="WPE51" s="175"/>
      <c r="WPF51" s="175"/>
      <c r="WPG51" s="175"/>
      <c r="WPH51" s="175"/>
      <c r="WPI51" s="175"/>
      <c r="WPJ51" s="177"/>
      <c r="WPK51" s="175"/>
      <c r="WPL51" s="146"/>
      <c r="WPM51" s="147"/>
      <c r="WPN51" s="175"/>
      <c r="WPO51" s="175"/>
      <c r="WPP51" s="175"/>
      <c r="WPQ51" s="175"/>
      <c r="WPR51" s="175"/>
      <c r="WPS51" s="177"/>
      <c r="WPT51" s="175"/>
      <c r="WPU51" s="146"/>
      <c r="WPV51" s="147"/>
      <c r="WPW51" s="175"/>
      <c r="WPX51" s="175"/>
      <c r="WPY51" s="175"/>
      <c r="WPZ51" s="175"/>
      <c r="WQA51" s="175"/>
      <c r="WQB51" s="177"/>
      <c r="WQC51" s="175"/>
      <c r="WQD51" s="146"/>
      <c r="WQE51" s="147"/>
      <c r="WQF51" s="175"/>
      <c r="WQG51" s="175"/>
      <c r="WQH51" s="175"/>
      <c r="WQI51" s="175"/>
      <c r="WQJ51" s="175"/>
      <c r="WQK51" s="177"/>
      <c r="WQL51" s="175"/>
      <c r="WQM51" s="146"/>
      <c r="WQN51" s="147"/>
      <c r="WQO51" s="175"/>
      <c r="WQP51" s="175"/>
      <c r="WQQ51" s="175"/>
      <c r="WQR51" s="175"/>
      <c r="WQS51" s="175"/>
      <c r="WQT51" s="177"/>
      <c r="WQU51" s="175"/>
      <c r="WQV51" s="146"/>
      <c r="WQW51" s="147"/>
      <c r="WQX51" s="175"/>
      <c r="WQY51" s="175"/>
      <c r="WQZ51" s="175"/>
      <c r="WRA51" s="175"/>
      <c r="WRB51" s="175"/>
      <c r="WRC51" s="177"/>
      <c r="WRD51" s="175"/>
      <c r="WRE51" s="146"/>
      <c r="WRF51" s="147"/>
      <c r="WRG51" s="175"/>
      <c r="WRH51" s="175"/>
      <c r="WRI51" s="175"/>
      <c r="WRJ51" s="175"/>
      <c r="WRK51" s="175"/>
      <c r="WRL51" s="177"/>
      <c r="WRM51" s="175"/>
      <c r="WRN51" s="146"/>
      <c r="WRO51" s="147"/>
      <c r="WRP51" s="175"/>
      <c r="WRQ51" s="175"/>
      <c r="WRR51" s="175"/>
      <c r="WRS51" s="175"/>
      <c r="WRT51" s="175"/>
      <c r="WRU51" s="177"/>
      <c r="WRV51" s="175"/>
      <c r="WRW51" s="146"/>
      <c r="WRX51" s="147"/>
      <c r="WRY51" s="175"/>
      <c r="WRZ51" s="175"/>
      <c r="WSA51" s="175"/>
      <c r="WSB51" s="175"/>
      <c r="WSC51" s="175"/>
      <c r="WSD51" s="177"/>
      <c r="WSE51" s="175"/>
      <c r="WSF51" s="146"/>
      <c r="WSG51" s="147"/>
      <c r="WSH51" s="175"/>
      <c r="WSI51" s="175"/>
      <c r="WSJ51" s="175"/>
      <c r="WSK51" s="175"/>
      <c r="WSL51" s="175"/>
      <c r="WSM51" s="177"/>
      <c r="WSN51" s="175"/>
      <c r="WSO51" s="146"/>
      <c r="WSP51" s="147"/>
      <c r="WSQ51" s="175"/>
      <c r="WSR51" s="175"/>
      <c r="WSS51" s="175"/>
      <c r="WST51" s="175"/>
      <c r="WSU51" s="175"/>
      <c r="WSV51" s="177"/>
      <c r="WSW51" s="175"/>
      <c r="WSX51" s="146"/>
      <c r="WSY51" s="147"/>
      <c r="WSZ51" s="175"/>
      <c r="WTA51" s="175"/>
      <c r="WTB51" s="175"/>
      <c r="WTC51" s="175"/>
      <c r="WTD51" s="175"/>
      <c r="WTE51" s="177"/>
      <c r="WTF51" s="175"/>
      <c r="WTG51" s="146"/>
      <c r="WTH51" s="147"/>
      <c r="WTI51" s="175"/>
      <c r="WTJ51" s="175"/>
      <c r="WTK51" s="175"/>
      <c r="WTL51" s="175"/>
      <c r="WTM51" s="175"/>
      <c r="WTN51" s="177"/>
      <c r="WTO51" s="175"/>
      <c r="WTP51" s="146"/>
      <c r="WTQ51" s="147"/>
      <c r="WTR51" s="175"/>
      <c r="WTS51" s="175"/>
      <c r="WTT51" s="175"/>
      <c r="WTU51" s="175"/>
      <c r="WTV51" s="175"/>
      <c r="WTW51" s="177"/>
      <c r="WTX51" s="175"/>
      <c r="WTY51" s="146"/>
      <c r="WTZ51" s="147"/>
      <c r="WUA51" s="175"/>
      <c r="WUB51" s="175"/>
      <c r="WUC51" s="175"/>
      <c r="WUD51" s="175"/>
      <c r="WUE51" s="175"/>
      <c r="WUF51" s="177"/>
      <c r="WUG51" s="175"/>
      <c r="WUH51" s="146"/>
      <c r="WUI51" s="147"/>
      <c r="WUJ51" s="175"/>
      <c r="WUK51" s="175"/>
      <c r="WUL51" s="175"/>
      <c r="WUM51" s="175"/>
      <c r="WUN51" s="175"/>
      <c r="WUO51" s="177"/>
      <c r="WUP51" s="175"/>
      <c r="WUQ51" s="146"/>
      <c r="WUR51" s="147"/>
      <c r="WUS51" s="175"/>
      <c r="WUT51" s="175"/>
      <c r="WUU51" s="175"/>
      <c r="WUV51" s="175"/>
      <c r="WUW51" s="175"/>
      <c r="WUX51" s="177"/>
      <c r="WUY51" s="175"/>
      <c r="WUZ51" s="146"/>
      <c r="WVA51" s="147"/>
      <c r="WVB51" s="175"/>
      <c r="WVC51" s="175"/>
      <c r="WVD51" s="175"/>
      <c r="WVE51" s="175"/>
      <c r="WVF51" s="175"/>
      <c r="WVG51" s="177"/>
      <c r="WVH51" s="175"/>
      <c r="WVI51" s="146"/>
      <c r="WVJ51" s="147"/>
      <c r="WVK51" s="175"/>
      <c r="WVL51" s="175"/>
      <c r="WVM51" s="175"/>
      <c r="WVN51" s="175"/>
      <c r="WVO51" s="175"/>
      <c r="WVP51" s="177"/>
      <c r="WVQ51" s="175"/>
      <c r="WVR51" s="146"/>
      <c r="WVS51" s="147"/>
      <c r="WVT51" s="175"/>
      <c r="WVU51" s="175"/>
      <c r="WVV51" s="175"/>
      <c r="WVW51" s="175"/>
      <c r="WVX51" s="175"/>
      <c r="WVY51" s="177"/>
      <c r="WVZ51" s="175"/>
      <c r="WWA51" s="146"/>
      <c r="WWB51" s="147"/>
      <c r="WWC51" s="175"/>
      <c r="WWD51" s="175"/>
      <c r="WWE51" s="175"/>
      <c r="WWF51" s="175"/>
      <c r="WWG51" s="175"/>
      <c r="WWH51" s="177"/>
      <c r="WWI51" s="175"/>
      <c r="WWJ51" s="146"/>
      <c r="WWK51" s="147"/>
      <c r="WWL51" s="175"/>
      <c r="WWM51" s="175"/>
      <c r="WWN51" s="175"/>
      <c r="WWO51" s="175"/>
      <c r="WWP51" s="175"/>
      <c r="WWQ51" s="177"/>
      <c r="WWR51" s="175"/>
      <c r="WWS51" s="146"/>
      <c r="WWT51" s="147"/>
      <c r="WWU51" s="175"/>
      <c r="WWV51" s="175"/>
      <c r="WWW51" s="175"/>
      <c r="WWX51" s="175"/>
      <c r="WWY51" s="175"/>
      <c r="WWZ51" s="177"/>
      <c r="WXA51" s="175"/>
      <c r="WXB51" s="146"/>
      <c r="WXC51" s="147"/>
      <c r="WXD51" s="175"/>
      <c r="WXE51" s="175"/>
      <c r="WXF51" s="175"/>
      <c r="WXG51" s="175"/>
      <c r="WXH51" s="175"/>
      <c r="WXI51" s="177"/>
      <c r="WXJ51" s="175"/>
      <c r="WXK51" s="146"/>
      <c r="WXL51" s="147"/>
      <c r="WXM51" s="175"/>
      <c r="WXN51" s="175"/>
      <c r="WXO51" s="175"/>
      <c r="WXP51" s="175"/>
      <c r="WXQ51" s="175"/>
      <c r="WXR51" s="177"/>
      <c r="WXS51" s="175"/>
      <c r="WXT51" s="146"/>
      <c r="WXU51" s="147"/>
      <c r="WXV51" s="175"/>
      <c r="WXW51" s="175"/>
      <c r="WXX51" s="175"/>
      <c r="WXY51" s="175"/>
      <c r="WXZ51" s="175"/>
      <c r="WYA51" s="177"/>
      <c r="WYB51" s="175"/>
      <c r="WYC51" s="146"/>
      <c r="WYD51" s="147"/>
      <c r="WYE51" s="175"/>
      <c r="WYF51" s="175"/>
      <c r="WYG51" s="175"/>
      <c r="WYH51" s="175"/>
      <c r="WYI51" s="175"/>
      <c r="WYJ51" s="177"/>
      <c r="WYK51" s="175"/>
      <c r="WYL51" s="146"/>
      <c r="WYM51" s="147"/>
      <c r="WYN51" s="175"/>
      <c r="WYO51" s="175"/>
      <c r="WYP51" s="175"/>
      <c r="WYQ51" s="175"/>
      <c r="WYR51" s="175"/>
      <c r="WYS51" s="177"/>
      <c r="WYT51" s="175"/>
      <c r="WYU51" s="146"/>
      <c r="WYV51" s="147"/>
      <c r="WYW51" s="175"/>
      <c r="WYX51" s="175"/>
      <c r="WYY51" s="175"/>
      <c r="WYZ51" s="175"/>
      <c r="WZA51" s="175"/>
      <c r="WZB51" s="177"/>
      <c r="WZC51" s="175"/>
      <c r="WZD51" s="146"/>
      <c r="WZE51" s="147"/>
      <c r="WZF51" s="175"/>
      <c r="WZG51" s="175"/>
      <c r="WZH51" s="175"/>
      <c r="WZI51" s="175"/>
      <c r="WZJ51" s="175"/>
      <c r="WZK51" s="177"/>
      <c r="WZL51" s="175"/>
      <c r="WZM51" s="146"/>
      <c r="WZN51" s="147"/>
      <c r="WZO51" s="175"/>
      <c r="WZP51" s="175"/>
      <c r="WZQ51" s="175"/>
      <c r="WZR51" s="175"/>
      <c r="WZS51" s="175"/>
      <c r="WZT51" s="177"/>
      <c r="WZU51" s="175"/>
      <c r="WZV51" s="146"/>
      <c r="WZW51" s="147"/>
      <c r="WZX51" s="175"/>
      <c r="WZY51" s="175"/>
      <c r="WZZ51" s="175"/>
      <c r="XAA51" s="175"/>
      <c r="XAB51" s="175"/>
      <c r="XAC51" s="177"/>
      <c r="XAD51" s="175"/>
      <c r="XAE51" s="146"/>
      <c r="XAF51" s="147"/>
      <c r="XAG51" s="175"/>
      <c r="XAH51" s="175"/>
      <c r="XAI51" s="175"/>
      <c r="XAJ51" s="175"/>
      <c r="XAK51" s="175"/>
      <c r="XAL51" s="177"/>
      <c r="XAM51" s="175"/>
      <c r="XAN51" s="146"/>
      <c r="XAO51" s="147"/>
      <c r="XAP51" s="175"/>
      <c r="XAQ51" s="175"/>
      <c r="XAR51" s="175"/>
      <c r="XAS51" s="175"/>
      <c r="XAT51" s="175"/>
      <c r="XAU51" s="177"/>
      <c r="XAV51" s="175"/>
      <c r="XAW51" s="146"/>
      <c r="XAX51" s="147"/>
      <c r="XAY51" s="175"/>
      <c r="XAZ51" s="175"/>
      <c r="XBA51" s="175"/>
      <c r="XBB51" s="175"/>
      <c r="XBC51" s="175"/>
      <c r="XBD51" s="177"/>
      <c r="XBE51" s="175"/>
      <c r="XBF51" s="146"/>
      <c r="XBG51" s="147"/>
      <c r="XBH51" s="175"/>
      <c r="XBI51" s="175"/>
      <c r="XBJ51" s="175"/>
      <c r="XBK51" s="175"/>
      <c r="XBL51" s="175"/>
      <c r="XBM51" s="177"/>
      <c r="XBN51" s="175"/>
      <c r="XBO51" s="146"/>
      <c r="XBP51" s="147"/>
      <c r="XBQ51" s="175"/>
      <c r="XBR51" s="175"/>
      <c r="XBS51" s="175"/>
      <c r="XBT51" s="175"/>
      <c r="XBU51" s="175"/>
      <c r="XBV51" s="177"/>
      <c r="XBW51" s="175"/>
      <c r="XBX51" s="146"/>
      <c r="XBY51" s="147"/>
      <c r="XBZ51" s="175"/>
      <c r="XCA51" s="175"/>
      <c r="XCB51" s="175"/>
      <c r="XCC51" s="175"/>
      <c r="XCD51" s="175"/>
      <c r="XCE51" s="177"/>
      <c r="XCF51" s="175"/>
      <c r="XCG51" s="146"/>
      <c r="XCH51" s="147"/>
      <c r="XCI51" s="175"/>
      <c r="XCJ51" s="175"/>
      <c r="XCK51" s="175"/>
      <c r="XCL51" s="175"/>
      <c r="XCM51" s="175"/>
      <c r="XCN51" s="177"/>
      <c r="XCO51" s="175"/>
      <c r="XCP51" s="146"/>
      <c r="XCQ51" s="147"/>
      <c r="XCR51" s="175"/>
      <c r="XCS51" s="175"/>
      <c r="XCT51" s="175"/>
      <c r="XCU51" s="175"/>
      <c r="XCV51" s="175"/>
      <c r="XCW51" s="177"/>
      <c r="XCX51" s="175"/>
      <c r="XCY51" s="146"/>
      <c r="XCZ51" s="147"/>
      <c r="XDA51" s="175"/>
      <c r="XDB51" s="175"/>
      <c r="XDC51" s="175"/>
      <c r="XDD51" s="175"/>
      <c r="XDE51" s="175"/>
      <c r="XDF51" s="177"/>
      <c r="XDG51" s="175"/>
      <c r="XDH51" s="146"/>
      <c r="XDI51" s="147"/>
      <c r="XDJ51" s="175"/>
      <c r="XDK51" s="175"/>
      <c r="XDL51" s="175"/>
      <c r="XDM51" s="175"/>
      <c r="XDN51" s="175"/>
      <c r="XDO51" s="177"/>
      <c r="XDP51" s="175"/>
      <c r="XDQ51" s="146"/>
      <c r="XDR51" s="147"/>
      <c r="XDS51" s="175"/>
      <c r="XDT51" s="175"/>
      <c r="XDU51" s="175"/>
      <c r="XDV51" s="175"/>
      <c r="XDW51" s="175"/>
      <c r="XDX51" s="177"/>
      <c r="XDY51" s="175"/>
      <c r="XDZ51" s="146"/>
      <c r="XEA51" s="147"/>
      <c r="XEB51" s="175"/>
      <c r="XEC51" s="175"/>
      <c r="XED51" s="175"/>
      <c r="XEE51" s="175"/>
      <c r="XEF51" s="175"/>
      <c r="XEG51" s="177"/>
      <c r="XEH51" s="175"/>
      <c r="XEI51" s="146"/>
      <c r="XEJ51" s="147"/>
      <c r="XEK51" s="175"/>
      <c r="XEL51" s="175"/>
      <c r="XEM51" s="175"/>
      <c r="XEN51" s="175"/>
      <c r="XEO51" s="175"/>
      <c r="XEP51" s="177"/>
      <c r="XEQ51" s="175"/>
      <c r="XER51" s="146"/>
      <c r="XES51" s="147"/>
      <c r="XET51" s="175"/>
      <c r="XEU51" s="175"/>
      <c r="XEV51" s="175"/>
      <c r="XEW51" s="175"/>
      <c r="XEX51" s="175"/>
      <c r="XEY51" s="177"/>
      <c r="XEZ51" s="175"/>
      <c r="XFA51" s="146"/>
      <c r="XFB51" s="147"/>
      <c r="XFC51" s="175"/>
      <c r="XFD51" s="175"/>
    </row>
    <row r="52" spans="2:16384" ht="24.95" customHeight="1">
      <c r="B52" s="178"/>
      <c r="C52" s="179" t="s">
        <v>553</v>
      </c>
      <c r="D52" s="182">
        <f t="shared" ref="D52:G52" si="6">D47+D50+D51</f>
        <v>69395</v>
      </c>
      <c r="E52" s="182">
        <f t="shared" si="6"/>
        <v>48029</v>
      </c>
      <c r="F52" s="182">
        <f t="shared" si="6"/>
        <v>39509</v>
      </c>
      <c r="G52" s="182">
        <f t="shared" si="6"/>
        <v>63636</v>
      </c>
      <c r="H52" s="182">
        <f>H47+H50+H51</f>
        <v>66701</v>
      </c>
      <c r="I52" s="182">
        <f t="shared" si="0"/>
        <v>3065</v>
      </c>
      <c r="J52" s="309">
        <f t="shared" si="1"/>
        <v>4.8164560940348231</v>
      </c>
      <c r="M52" s="176"/>
      <c r="N52" s="176"/>
      <c r="O52" s="176"/>
      <c r="P52" s="176"/>
      <c r="Q52" s="176"/>
      <c r="R52" s="176"/>
      <c r="S52" s="176"/>
      <c r="T52" s="176"/>
      <c r="U52" s="176"/>
      <c r="V52" s="176"/>
      <c r="W52" s="176"/>
      <c r="X52" s="176"/>
      <c r="Y52" s="176"/>
      <c r="Z52" s="176"/>
      <c r="AA52" s="176"/>
    </row>
    <row r="53" spans="2:16384" ht="14.25" customHeight="1">
      <c r="C53" s="338"/>
      <c r="D53" s="338"/>
      <c r="E53" s="338"/>
      <c r="F53" s="338"/>
      <c r="G53" s="338"/>
      <c r="H53" s="338"/>
      <c r="I53" s="338"/>
      <c r="J53" s="338"/>
      <c r="N53" s="176"/>
      <c r="O53" s="176"/>
      <c r="P53" s="176"/>
      <c r="Q53" s="176"/>
      <c r="R53" s="176"/>
      <c r="S53" s="176"/>
      <c r="T53" s="176"/>
      <c r="U53" s="176"/>
      <c r="V53" s="176"/>
      <c r="W53" s="176"/>
      <c r="X53" s="176"/>
      <c r="Y53" s="176"/>
      <c r="Z53" s="176"/>
      <c r="AA53" s="176"/>
    </row>
    <row r="54" spans="2:16384" ht="17.25">
      <c r="B54" s="186" t="s">
        <v>555</v>
      </c>
      <c r="C54" s="187"/>
      <c r="D54" s="186"/>
      <c r="E54" s="188"/>
      <c r="F54" s="189"/>
      <c r="G54" s="189"/>
      <c r="H54" s="187"/>
      <c r="I54" s="187"/>
      <c r="J54" s="187"/>
    </row>
    <row r="55" spans="2:16384" ht="17.25">
      <c r="B55" s="194" t="s">
        <v>576</v>
      </c>
      <c r="C55" s="187"/>
      <c r="D55" s="186"/>
      <c r="E55" s="190"/>
      <c r="F55" s="191"/>
      <c r="G55" s="191"/>
      <c r="H55" s="187"/>
      <c r="I55" s="187"/>
      <c r="J55" s="187"/>
    </row>
    <row r="56" spans="2:16384" ht="8.25" customHeight="1">
      <c r="B56" s="192"/>
      <c r="C56" s="186"/>
      <c r="D56" s="186"/>
      <c r="E56" s="190"/>
      <c r="F56" s="191"/>
      <c r="G56" s="191"/>
      <c r="H56" s="187"/>
      <c r="I56" s="187"/>
      <c r="J56" s="187"/>
    </row>
    <row r="57" spans="2:16384" ht="20.25" customHeight="1">
      <c r="B57" s="193" t="s">
        <v>544</v>
      </c>
      <c r="C57" s="187"/>
      <c r="D57" s="193"/>
      <c r="E57" s="191"/>
      <c r="F57" s="191"/>
      <c r="G57" s="191"/>
      <c r="H57" s="187"/>
      <c r="I57" s="187"/>
      <c r="J57" s="187"/>
    </row>
    <row r="58" spans="2:16384" s="234" customFormat="1" ht="70.5" customHeight="1">
      <c r="B58" s="359" t="s">
        <v>596</v>
      </c>
      <c r="C58" s="360"/>
      <c r="D58" s="360"/>
      <c r="E58" s="360"/>
      <c r="F58" s="360"/>
      <c r="G58" s="360"/>
      <c r="H58" s="360"/>
      <c r="I58" s="360"/>
      <c r="J58" s="361"/>
    </row>
    <row r="59" spans="2:16384" ht="18" customHeight="1">
      <c r="B59" s="145"/>
    </row>
  </sheetData>
  <mergeCells count="5">
    <mergeCell ref="E15:G15"/>
    <mergeCell ref="C53:J53"/>
    <mergeCell ref="B5:J5"/>
    <mergeCell ref="B58:J58"/>
    <mergeCell ref="B6:J6"/>
  </mergeCells>
  <printOptions horizontalCentered="1"/>
  <pageMargins left="0.511811023622047" right="0.511811023622047" top="0.55118110236220508" bottom="0.55118110236220508" header="0.31496062992126012" footer="0.31496062992126012"/>
  <pageSetup scale="59" orientation="portrait" r:id="rId1"/>
  <ignoredErrors>
    <ignoredError sqref="D47:H47" formulaRange="1"/>
    <ignoredError sqref="I47" formula="1"/>
  </ignoredError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16</vt:i4>
      </vt:variant>
    </vt:vector>
  </HeadingPairs>
  <TitlesOfParts>
    <vt:vector size="36" baseType="lpstr">
      <vt:lpstr>Resumen_general</vt:lpstr>
      <vt:lpstr>BD_Cap_Ptl</vt:lpstr>
      <vt:lpstr>Reprobación</vt:lpstr>
      <vt:lpstr>Serv_Tec_JD </vt:lpstr>
      <vt:lpstr>B_Cert_Edo</vt:lpstr>
      <vt:lpstr>B_Eval_Edo</vt:lpstr>
      <vt:lpstr>B_Eval_Ptl</vt:lpstr>
      <vt:lpstr>Becas_ext_Edo</vt:lpstr>
      <vt:lpstr>Cap_JD</vt:lpstr>
      <vt:lpstr>Eval_JD</vt:lpstr>
      <vt:lpstr>Certifi_JD </vt:lpstr>
      <vt:lpstr>BecaExt_JD</vt:lpstr>
      <vt:lpstr>cd</vt:lpstr>
      <vt:lpstr>eprt</vt:lpstr>
      <vt:lpstr>epr</vt:lpstr>
      <vt:lpstr>egc</vt:lpstr>
      <vt:lpstr>egi</vt:lpstr>
      <vt:lpstr>auto</vt:lpstr>
      <vt:lpstr>capip</vt:lpstr>
      <vt:lpstr>Becas_ext_Ptl</vt:lpstr>
      <vt:lpstr>auto!Área_de_impresión</vt:lpstr>
      <vt:lpstr>BecaExt_JD!Área_de_impresión</vt:lpstr>
      <vt:lpstr>Becas_ext_Edo!Área_de_impresión</vt:lpstr>
      <vt:lpstr>Becas_ext_Ptl!Área_de_impresión</vt:lpstr>
      <vt:lpstr>Cap_JD!Área_de_impresión</vt:lpstr>
      <vt:lpstr>capip!Área_de_impresión</vt:lpstr>
      <vt:lpstr>cd!Área_de_impresión</vt:lpstr>
      <vt:lpstr>'Certifi_JD '!Área_de_impresión</vt:lpstr>
      <vt:lpstr>egc!Área_de_impresión</vt:lpstr>
      <vt:lpstr>egi!Área_de_impresión</vt:lpstr>
      <vt:lpstr>epr!Área_de_impresión</vt:lpstr>
      <vt:lpstr>eprt!Área_de_impresión</vt:lpstr>
      <vt:lpstr>Eval_JD!Área_de_impresión</vt:lpstr>
      <vt:lpstr>Reprobación!Área_de_impresión</vt:lpstr>
      <vt:lpstr>'Serv_Tec_JD '!Área_de_impresión</vt:lpstr>
      <vt:lpstr>Resumen_general!Títulos_a_imprimir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AGUADO GALVAN</dc:creator>
  <cp:lastModifiedBy>Jose de Jesus Hernandez Escamilla</cp:lastModifiedBy>
  <cp:lastPrinted>2026-07-09T18:53:45Z</cp:lastPrinted>
  <dcterms:created xsi:type="dcterms:W3CDTF">2024-10-11T16:25:10Z</dcterms:created>
  <dcterms:modified xsi:type="dcterms:W3CDTF">2026-08-05T23:30:41Z</dcterms:modified>
</cp:coreProperties>
</file>